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.correa\Documents\GitHub\Artificial-Neural-Network\"/>
    </mc:Choice>
  </mc:AlternateContent>
  <bookViews>
    <workbookView xWindow="-120" yWindow="-120" windowWidth="29040" windowHeight="15720" firstSheet="4" activeTab="6"/>
  </bookViews>
  <sheets>
    <sheet name="f x Reynolds (Cs6)" sheetId="3" r:id="rId1"/>
    <sheet name="f x Reynolds (Cs8)" sheetId="4" r:id="rId2"/>
    <sheet name="f x Reynolds (Cs10)" sheetId="5" r:id="rId3"/>
    <sheet name="f x Reynolds (Cs12)" sheetId="6" r:id="rId4"/>
    <sheet name="f x Reynolds (Cs15)" sheetId="7" r:id="rId5"/>
    <sheet name="Gráf1" sheetId="8" r:id="rId6"/>
    <sheet name="CFD_Results" sheetId="2" r:id="rId7"/>
    <sheet name="EXP_Validação" sheetId="10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S5" i="10"/>
  <c r="T5" i="10"/>
  <c r="R6" i="10"/>
  <c r="S6" i="10"/>
  <c r="T6" i="10"/>
  <c r="R7" i="10"/>
  <c r="T7" i="10" s="1"/>
  <c r="S7" i="10"/>
  <c r="R8" i="10"/>
  <c r="T8" i="10" s="1"/>
  <c r="S8" i="10"/>
  <c r="R9" i="10"/>
  <c r="S9" i="10"/>
  <c r="T9" i="10"/>
  <c r="R10" i="10"/>
  <c r="T10" i="10" s="1"/>
  <c r="S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T15" i="10" s="1"/>
  <c r="S15" i="10"/>
  <c r="R16" i="10"/>
  <c r="S16" i="10"/>
  <c r="T16" i="10"/>
  <c r="R17" i="10"/>
  <c r="T17" i="10" s="1"/>
  <c r="S17" i="10"/>
  <c r="R18" i="10"/>
  <c r="S18" i="10"/>
  <c r="T18" i="10"/>
  <c r="R19" i="10"/>
  <c r="T19" i="10" s="1"/>
  <c r="S19" i="10"/>
  <c r="R20" i="10"/>
  <c r="S20" i="10"/>
  <c r="T20" i="10"/>
  <c r="R21" i="10"/>
  <c r="S21" i="10"/>
  <c r="T21" i="10"/>
  <c r="R22" i="10"/>
  <c r="T22" i="10" s="1"/>
  <c r="S22" i="10"/>
  <c r="R23" i="10"/>
  <c r="S23" i="10"/>
  <c r="T23" i="10"/>
  <c r="R24" i="10"/>
  <c r="S24" i="10"/>
  <c r="T24" i="10"/>
  <c r="R25" i="10"/>
  <c r="S25" i="10"/>
  <c r="T25" i="10"/>
  <c r="R26" i="10"/>
  <c r="T26" i="10" s="1"/>
  <c r="S26" i="10"/>
  <c r="R27" i="10"/>
  <c r="S27" i="10"/>
  <c r="T27" i="10"/>
  <c r="R28" i="10"/>
  <c r="T28" i="10" s="1"/>
  <c r="S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T35" i="10" s="1"/>
  <c r="S35" i="10"/>
  <c r="R36" i="10"/>
  <c r="S36" i="10"/>
  <c r="T36" i="10"/>
  <c r="R37" i="10"/>
  <c r="S37" i="10"/>
  <c r="T37" i="10"/>
  <c r="R38" i="10"/>
  <c r="S38" i="10"/>
  <c r="T38" i="10"/>
  <c r="R39" i="10"/>
  <c r="T39" i="10" s="1"/>
  <c r="S39" i="10"/>
  <c r="R40" i="10"/>
  <c r="T40" i="10" s="1"/>
  <c r="S40" i="10"/>
  <c r="R41" i="10"/>
  <c r="S41" i="10"/>
  <c r="T41" i="10"/>
  <c r="R42" i="10"/>
  <c r="T42" i="10" s="1"/>
  <c r="S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T47" i="10" s="1"/>
  <c r="S47" i="10"/>
  <c r="R48" i="10"/>
  <c r="S48" i="10"/>
  <c r="T48" i="10"/>
  <c r="R49" i="10"/>
  <c r="T49" i="10" s="1"/>
  <c r="S49" i="10"/>
  <c r="R50" i="10"/>
  <c r="S50" i="10"/>
  <c r="T50" i="10"/>
  <c r="R51" i="10"/>
  <c r="T51" i="10" s="1"/>
  <c r="S51" i="10"/>
  <c r="R52" i="10"/>
  <c r="S52" i="10"/>
  <c r="T52" i="10"/>
  <c r="R53" i="10"/>
  <c r="S53" i="10"/>
  <c r="T53" i="10"/>
  <c r="R54" i="10"/>
  <c r="T54" i="10" s="1"/>
  <c r="S54" i="10"/>
  <c r="R55" i="10"/>
  <c r="S55" i="10"/>
  <c r="T55" i="10"/>
  <c r="R56" i="10"/>
  <c r="S56" i="10"/>
  <c r="T56" i="10"/>
  <c r="R57" i="10"/>
  <c r="S57" i="10"/>
  <c r="T57" i="10"/>
  <c r="R58" i="10"/>
  <c r="T58" i="10" s="1"/>
  <c r="S58" i="10"/>
  <c r="R59" i="10"/>
  <c r="S59" i="10"/>
  <c r="T59" i="10"/>
  <c r="R60" i="10"/>
  <c r="T60" i="10" s="1"/>
  <c r="S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T67" i="10" s="1"/>
  <c r="S67" i="10"/>
  <c r="R68" i="10"/>
  <c r="S68" i="10"/>
  <c r="T68" i="10"/>
  <c r="R69" i="10"/>
  <c r="S69" i="10"/>
  <c r="T69" i="10"/>
  <c r="R70" i="10"/>
  <c r="S70" i="10"/>
  <c r="T70" i="10"/>
  <c r="R71" i="10"/>
  <c r="T71" i="10" s="1"/>
  <c r="S71" i="10"/>
  <c r="R72" i="10"/>
  <c r="T72" i="10" s="1"/>
  <c r="S72" i="10"/>
  <c r="R73" i="10"/>
  <c r="S73" i="10"/>
  <c r="T73" i="10"/>
  <c r="R74" i="10"/>
  <c r="T74" i="10" s="1"/>
  <c r="S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T79" i="10" s="1"/>
  <c r="S79" i="10"/>
  <c r="R80" i="10"/>
  <c r="S80" i="10"/>
  <c r="T80" i="10"/>
  <c r="R81" i="10"/>
  <c r="T81" i="10" s="1"/>
  <c r="S81" i="10"/>
  <c r="R82" i="10"/>
  <c r="S82" i="10"/>
  <c r="T82" i="10"/>
  <c r="R83" i="10"/>
  <c r="T83" i="10" s="1"/>
  <c r="S83" i="10"/>
  <c r="R84" i="10"/>
  <c r="S84" i="10"/>
  <c r="T84" i="10"/>
  <c r="R85" i="10"/>
  <c r="S85" i="10"/>
  <c r="T85" i="10"/>
  <c r="R86" i="10"/>
  <c r="T86" i="10" s="1"/>
  <c r="S86" i="10"/>
  <c r="R87" i="10"/>
  <c r="S87" i="10"/>
  <c r="T87" i="10"/>
  <c r="R88" i="10"/>
  <c r="S88" i="10"/>
  <c r="T88" i="10"/>
  <c r="R89" i="10"/>
  <c r="S89" i="10"/>
  <c r="T89" i="10"/>
  <c r="R90" i="10"/>
  <c r="T90" i="10" s="1"/>
  <c r="S90" i="10"/>
  <c r="R91" i="10"/>
  <c r="S91" i="10"/>
  <c r="T91" i="10"/>
  <c r="R92" i="10"/>
  <c r="T92" i="10" s="1"/>
  <c r="S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T99" i="10" s="1"/>
  <c r="S99" i="10"/>
  <c r="R100" i="10"/>
  <c r="S100" i="10"/>
  <c r="T100" i="10"/>
  <c r="R101" i="10"/>
  <c r="S101" i="10"/>
  <c r="T101" i="10"/>
  <c r="R102" i="10"/>
  <c r="S102" i="10"/>
  <c r="T102" i="10"/>
  <c r="R103" i="10"/>
  <c r="T103" i="10" s="1"/>
  <c r="S103" i="10"/>
  <c r="R104" i="10"/>
  <c r="T104" i="10" s="1"/>
  <c r="S104" i="10"/>
  <c r="R105" i="10"/>
  <c r="S105" i="10"/>
  <c r="T105" i="10"/>
  <c r="R106" i="10"/>
  <c r="T106" i="10" s="1"/>
  <c r="S106" i="10"/>
  <c r="R107" i="10"/>
  <c r="S107" i="10"/>
  <c r="T107" i="10"/>
  <c r="R108" i="10"/>
  <c r="S108" i="10"/>
  <c r="T108" i="10"/>
  <c r="R109" i="10"/>
  <c r="S109" i="10"/>
  <c r="T109" i="10"/>
  <c r="R110" i="10"/>
  <c r="S110" i="10"/>
  <c r="T110" i="10"/>
  <c r="R111" i="10"/>
  <c r="T111" i="10" s="1"/>
  <c r="S111" i="10"/>
  <c r="R112" i="10"/>
  <c r="S112" i="10"/>
  <c r="T112" i="10"/>
  <c r="R113" i="10"/>
  <c r="S113" i="10"/>
  <c r="T113" i="10"/>
  <c r="R114" i="10"/>
  <c r="S114" i="10"/>
  <c r="T114" i="10"/>
  <c r="R115" i="10"/>
  <c r="T115" i="10" s="1"/>
  <c r="S115" i="10"/>
  <c r="R116" i="10"/>
  <c r="T116" i="10" s="1"/>
  <c r="S116" i="10"/>
  <c r="R117" i="10"/>
  <c r="S117" i="10"/>
  <c r="T117" i="10"/>
  <c r="R118" i="10"/>
  <c r="T118" i="10" s="1"/>
  <c r="S118" i="10"/>
  <c r="R119" i="10"/>
  <c r="S119" i="10"/>
  <c r="T119" i="10"/>
  <c r="R120" i="10"/>
  <c r="S120" i="10"/>
  <c r="T120" i="10"/>
  <c r="R121" i="10"/>
  <c r="S121" i="10"/>
  <c r="T121" i="10"/>
  <c r="R122" i="10"/>
  <c r="T122" i="10" s="1"/>
  <c r="S122" i="10"/>
  <c r="R123" i="10"/>
  <c r="S123" i="10"/>
  <c r="T123" i="10"/>
  <c r="R124" i="10"/>
  <c r="T124" i="10" s="1"/>
  <c r="S124" i="10"/>
  <c r="R125" i="10"/>
  <c r="S125" i="10"/>
  <c r="T125" i="10"/>
  <c r="R126" i="10"/>
  <c r="S126" i="10"/>
  <c r="T126" i="10"/>
  <c r="R127" i="10"/>
  <c r="S127" i="10"/>
  <c r="T127" i="10"/>
  <c r="R128" i="10"/>
  <c r="S128" i="10"/>
  <c r="T128" i="10"/>
  <c r="R129" i="10"/>
  <c r="S129" i="10"/>
  <c r="T129" i="10"/>
  <c r="R130" i="10"/>
  <c r="S130" i="10"/>
  <c r="T130" i="10"/>
  <c r="R131" i="10"/>
  <c r="T131" i="10" s="1"/>
  <c r="S131" i="10"/>
  <c r="R132" i="10"/>
  <c r="S132" i="10"/>
  <c r="T132" i="10"/>
  <c r="R133" i="10"/>
  <c r="S133" i="10"/>
  <c r="T133" i="10"/>
  <c r="R134" i="10"/>
  <c r="S134" i="10"/>
  <c r="T134" i="10"/>
  <c r="R135" i="10"/>
  <c r="T135" i="10" s="1"/>
  <c r="S135" i="10"/>
  <c r="R136" i="10"/>
  <c r="T136" i="10" s="1"/>
  <c r="S136" i="10"/>
  <c r="R137" i="10"/>
  <c r="S137" i="10"/>
  <c r="T137" i="10"/>
  <c r="R138" i="10"/>
  <c r="T138" i="10" s="1"/>
  <c r="S138" i="10"/>
  <c r="R139" i="10"/>
  <c r="S139" i="10"/>
  <c r="T139" i="10"/>
  <c r="R140" i="10"/>
  <c r="S140" i="10"/>
  <c r="T140" i="10"/>
  <c r="R141" i="10"/>
  <c r="S141" i="10"/>
  <c r="T141" i="10"/>
  <c r="R142" i="10"/>
  <c r="S142" i="10"/>
  <c r="T142" i="10"/>
  <c r="R143" i="10"/>
  <c r="T143" i="10" s="1"/>
  <c r="S143" i="10"/>
  <c r="R144" i="10"/>
  <c r="S144" i="10"/>
  <c r="T144" i="10"/>
  <c r="R145" i="10"/>
  <c r="T145" i="10" s="1"/>
  <c r="S145" i="10"/>
  <c r="R146" i="10"/>
  <c r="S146" i="10"/>
  <c r="T146" i="10"/>
  <c r="R147" i="10"/>
  <c r="T147" i="10" s="1"/>
  <c r="S147" i="10"/>
  <c r="R148" i="10"/>
  <c r="S148" i="10"/>
  <c r="T148" i="10"/>
  <c r="R149" i="10"/>
  <c r="S149" i="10"/>
  <c r="T149" i="10"/>
  <c r="R150" i="10"/>
  <c r="T150" i="10" s="1"/>
  <c r="S150" i="10"/>
  <c r="R151" i="10"/>
  <c r="S151" i="10"/>
  <c r="T151" i="10"/>
  <c r="R152" i="10"/>
  <c r="S152" i="10"/>
  <c r="T152" i="10"/>
  <c r="R153" i="10"/>
  <c r="S153" i="10"/>
  <c r="T153" i="10"/>
  <c r="R154" i="10"/>
  <c r="T154" i="10" s="1"/>
  <c r="S154" i="10"/>
  <c r="R155" i="10"/>
  <c r="S155" i="10"/>
  <c r="T155" i="10"/>
  <c r="R156" i="10"/>
  <c r="T156" i="10" s="1"/>
  <c r="S156" i="10"/>
  <c r="R157" i="10"/>
  <c r="S157" i="10"/>
  <c r="T157" i="10"/>
  <c r="R158" i="10"/>
  <c r="S158" i="10"/>
  <c r="T158" i="10"/>
  <c r="R159" i="10"/>
  <c r="S159" i="10"/>
  <c r="T159" i="10"/>
  <c r="R160" i="10"/>
  <c r="S160" i="10"/>
  <c r="T160" i="10"/>
  <c r="R161" i="10"/>
  <c r="S161" i="10"/>
  <c r="T161" i="10"/>
  <c r="R162" i="10"/>
  <c r="S162" i="10"/>
  <c r="T162" i="10"/>
  <c r="R163" i="10"/>
  <c r="T163" i="10" s="1"/>
  <c r="S163" i="10"/>
  <c r="R164" i="10"/>
  <c r="S164" i="10"/>
  <c r="T164" i="10"/>
  <c r="R165" i="10"/>
  <c r="S165" i="10"/>
  <c r="T165" i="10"/>
  <c r="R166" i="10"/>
  <c r="S166" i="10"/>
  <c r="T166" i="10"/>
  <c r="R167" i="10"/>
  <c r="T167" i="10" s="1"/>
  <c r="S167" i="10"/>
  <c r="R168" i="10"/>
  <c r="T168" i="10" s="1"/>
  <c r="S168" i="10"/>
  <c r="R169" i="10"/>
  <c r="S169" i="10"/>
  <c r="T169" i="10"/>
  <c r="R170" i="10"/>
  <c r="T170" i="10" s="1"/>
  <c r="S170" i="10"/>
  <c r="R171" i="10"/>
  <c r="S171" i="10"/>
  <c r="T171" i="10"/>
  <c r="R172" i="10"/>
  <c r="S172" i="10"/>
  <c r="T172" i="10"/>
  <c r="R173" i="10"/>
  <c r="S173" i="10"/>
  <c r="T173" i="10"/>
  <c r="R174" i="10"/>
  <c r="S174" i="10"/>
  <c r="T174" i="10"/>
  <c r="R175" i="10"/>
  <c r="T175" i="10" s="1"/>
  <c r="S175" i="10"/>
  <c r="R176" i="10"/>
  <c r="S176" i="10"/>
  <c r="T176" i="10"/>
  <c r="R177" i="10"/>
  <c r="S177" i="10"/>
  <c r="T177" i="10"/>
  <c r="R178" i="10"/>
  <c r="S178" i="10"/>
  <c r="T178" i="10"/>
  <c r="R179" i="10"/>
  <c r="T179" i="10" s="1"/>
  <c r="S179" i="10"/>
  <c r="R180" i="10"/>
  <c r="S180" i="10"/>
  <c r="T180" i="10"/>
  <c r="R181" i="10"/>
  <c r="S181" i="10"/>
  <c r="T181" i="10"/>
  <c r="R182" i="10"/>
  <c r="T182" i="10" s="1"/>
  <c r="S182" i="10"/>
  <c r="R183" i="10"/>
  <c r="S183" i="10"/>
  <c r="T183" i="10"/>
  <c r="R184" i="10"/>
  <c r="S184" i="10"/>
  <c r="T184" i="10"/>
  <c r="R185" i="10"/>
  <c r="S185" i="10"/>
  <c r="T185" i="10"/>
  <c r="R186" i="10"/>
  <c r="T186" i="10" s="1"/>
  <c r="S186" i="10"/>
  <c r="R187" i="10"/>
  <c r="S187" i="10"/>
  <c r="T187" i="10"/>
  <c r="R188" i="10"/>
  <c r="T188" i="10" s="1"/>
  <c r="S188" i="10"/>
  <c r="R189" i="10"/>
  <c r="S189" i="10"/>
  <c r="T189" i="10"/>
  <c r="R190" i="10"/>
  <c r="S190" i="10"/>
  <c r="T190" i="10"/>
  <c r="R191" i="10"/>
  <c r="S191" i="10"/>
  <c r="T191" i="10"/>
  <c r="R192" i="10"/>
  <c r="S192" i="10"/>
  <c r="T192" i="10"/>
  <c r="R193" i="10"/>
  <c r="S193" i="10"/>
  <c r="T193" i="10"/>
  <c r="R194" i="10"/>
  <c r="S194" i="10"/>
  <c r="T194" i="10"/>
  <c r="R195" i="10"/>
  <c r="T195" i="10" s="1"/>
  <c r="S195" i="10"/>
  <c r="R196" i="10"/>
  <c r="S196" i="10"/>
  <c r="T196" i="10"/>
  <c r="R197" i="10"/>
  <c r="S197" i="10"/>
  <c r="T197" i="10"/>
  <c r="R198" i="10"/>
  <c r="S198" i="10"/>
  <c r="T198" i="10"/>
  <c r="R199" i="10"/>
  <c r="T199" i="10" s="1"/>
  <c r="S199" i="10"/>
  <c r="R200" i="10"/>
  <c r="T200" i="10" s="1"/>
  <c r="S200" i="10"/>
  <c r="R201" i="10"/>
  <c r="S201" i="10"/>
  <c r="T201" i="10"/>
  <c r="R202" i="10"/>
  <c r="T202" i="10" s="1"/>
  <c r="S202" i="10"/>
  <c r="R203" i="10"/>
  <c r="S203" i="10"/>
  <c r="T203" i="10"/>
  <c r="R204" i="10"/>
  <c r="S204" i="10"/>
  <c r="T204" i="10"/>
  <c r="R205" i="10"/>
  <c r="S205" i="10"/>
  <c r="T205" i="10"/>
  <c r="R206" i="10"/>
  <c r="S206" i="10"/>
  <c r="T206" i="10"/>
  <c r="R207" i="10"/>
  <c r="T207" i="10" s="1"/>
  <c r="S207" i="10"/>
  <c r="R208" i="10"/>
  <c r="S208" i="10"/>
  <c r="T208" i="10"/>
  <c r="R209" i="10"/>
  <c r="S209" i="10"/>
  <c r="T209" i="10"/>
  <c r="R210" i="10"/>
  <c r="S210" i="10"/>
  <c r="T210" i="10"/>
  <c r="R211" i="10"/>
  <c r="T211" i="10" s="1"/>
  <c r="S211" i="10"/>
  <c r="R212" i="10"/>
  <c r="S212" i="10"/>
  <c r="T212" i="10"/>
  <c r="R213" i="10"/>
  <c r="S213" i="10"/>
  <c r="T213" i="10"/>
  <c r="R214" i="10"/>
  <c r="T214" i="10" s="1"/>
  <c r="S214" i="10"/>
  <c r="R215" i="10"/>
  <c r="S215" i="10"/>
  <c r="T215" i="10"/>
  <c r="R216" i="10"/>
  <c r="S216" i="10"/>
  <c r="T216" i="10"/>
  <c r="R217" i="10"/>
  <c r="S217" i="10"/>
  <c r="T217" i="10"/>
  <c r="R218" i="10"/>
  <c r="T218" i="10" s="1"/>
  <c r="S218" i="10"/>
  <c r="R219" i="10"/>
  <c r="S219" i="10"/>
  <c r="T219" i="10"/>
  <c r="R220" i="10"/>
  <c r="T220" i="10" s="1"/>
  <c r="S220" i="10"/>
  <c r="R221" i="10"/>
  <c r="S221" i="10"/>
  <c r="T221" i="10"/>
  <c r="R222" i="10"/>
  <c r="S222" i="10"/>
  <c r="T222" i="10"/>
  <c r="R223" i="10"/>
  <c r="S223" i="10"/>
  <c r="T223" i="10"/>
  <c r="R224" i="10"/>
  <c r="S224" i="10"/>
  <c r="T224" i="10"/>
  <c r="R225" i="10"/>
  <c r="S225" i="10"/>
  <c r="T225" i="10"/>
  <c r="R226" i="10"/>
  <c r="S226" i="10"/>
  <c r="T226" i="10"/>
  <c r="R227" i="10"/>
  <c r="T227" i="10" s="1"/>
  <c r="S227" i="10"/>
  <c r="R228" i="10"/>
  <c r="S228" i="10"/>
  <c r="T228" i="10"/>
  <c r="R229" i="10"/>
  <c r="S229" i="10"/>
  <c r="T229" i="10"/>
  <c r="R230" i="10"/>
  <c r="S230" i="10"/>
  <c r="T230" i="10"/>
  <c r="R231" i="10"/>
  <c r="T231" i="10" s="1"/>
  <c r="S231" i="10"/>
  <c r="R232" i="10"/>
  <c r="T232" i="10" s="1"/>
  <c r="S232" i="10"/>
  <c r="R233" i="10"/>
  <c r="S233" i="10"/>
  <c r="T233" i="10"/>
  <c r="R234" i="10"/>
  <c r="T234" i="10" s="1"/>
  <c r="S234" i="10"/>
  <c r="R235" i="10"/>
  <c r="S235" i="10"/>
  <c r="T235" i="10"/>
  <c r="R236" i="10"/>
  <c r="S236" i="10"/>
  <c r="T236" i="10"/>
  <c r="R237" i="10"/>
  <c r="S237" i="10"/>
  <c r="T237" i="10"/>
  <c r="R238" i="10"/>
  <c r="S238" i="10"/>
  <c r="T238" i="10"/>
  <c r="R239" i="10"/>
  <c r="T239" i="10" s="1"/>
  <c r="S239" i="10"/>
  <c r="R240" i="10"/>
  <c r="S240" i="10"/>
  <c r="T240" i="10"/>
  <c r="R241" i="10"/>
  <c r="S241" i="10"/>
  <c r="T241" i="10"/>
  <c r="R242" i="10"/>
  <c r="S242" i="10"/>
  <c r="T242" i="10"/>
  <c r="R243" i="10"/>
  <c r="T243" i="10" s="1"/>
  <c r="S243" i="10"/>
  <c r="R244" i="10"/>
  <c r="S244" i="10"/>
  <c r="T244" i="10"/>
  <c r="R245" i="10"/>
  <c r="S245" i="10"/>
  <c r="T245" i="10"/>
  <c r="R246" i="10"/>
  <c r="T246" i="10" s="1"/>
  <c r="S246" i="10"/>
  <c r="R247" i="10"/>
  <c r="S247" i="10"/>
  <c r="T247" i="10"/>
  <c r="R248" i="10"/>
  <c r="S248" i="10"/>
  <c r="T248" i="10"/>
  <c r="R249" i="10"/>
  <c r="S249" i="10"/>
  <c r="T249" i="10"/>
  <c r="R250" i="10"/>
  <c r="T250" i="10" s="1"/>
  <c r="S250" i="10"/>
  <c r="R251" i="10"/>
  <c r="S251" i="10"/>
  <c r="T251" i="10"/>
  <c r="R252" i="10"/>
  <c r="T252" i="10" s="1"/>
  <c r="S252" i="10"/>
  <c r="R253" i="10"/>
  <c r="S253" i="10"/>
  <c r="T253" i="10"/>
  <c r="R254" i="10"/>
  <c r="S254" i="10"/>
  <c r="T254" i="10"/>
  <c r="R255" i="10"/>
  <c r="S255" i="10"/>
  <c r="T255" i="10"/>
  <c r="R256" i="10"/>
  <c r="S256" i="10"/>
  <c r="T256" i="10"/>
  <c r="R257" i="10"/>
  <c r="S257" i="10"/>
  <c r="T257" i="10"/>
  <c r="R258" i="10"/>
  <c r="S258" i="10"/>
  <c r="T258" i="10"/>
  <c r="R259" i="10"/>
  <c r="T259" i="10" s="1"/>
  <c r="S259" i="10"/>
  <c r="R260" i="10"/>
  <c r="S260" i="10"/>
  <c r="T260" i="10"/>
  <c r="R261" i="10"/>
  <c r="S261" i="10"/>
  <c r="T261" i="10"/>
  <c r="R262" i="10"/>
  <c r="S262" i="10"/>
  <c r="T262" i="10"/>
  <c r="R263" i="10"/>
  <c r="T263" i="10" s="1"/>
  <c r="S263" i="10"/>
  <c r="R264" i="10"/>
  <c r="T264" i="10" s="1"/>
  <c r="S264" i="10"/>
  <c r="R265" i="10"/>
  <c r="S265" i="10"/>
  <c r="T265" i="10"/>
  <c r="R266" i="10"/>
  <c r="T266" i="10" s="1"/>
  <c r="S266" i="10"/>
  <c r="R267" i="10"/>
  <c r="S267" i="10"/>
  <c r="T267" i="10"/>
  <c r="R268" i="10"/>
  <c r="S268" i="10"/>
  <c r="T268" i="10"/>
  <c r="R269" i="10"/>
  <c r="S269" i="10"/>
  <c r="T269" i="10"/>
  <c r="R270" i="10"/>
  <c r="S270" i="10"/>
  <c r="T270" i="10"/>
  <c r="R271" i="10"/>
  <c r="T271" i="10" s="1"/>
  <c r="S271" i="10"/>
  <c r="R272" i="10"/>
  <c r="S272" i="10"/>
  <c r="T272" i="10"/>
  <c r="R273" i="10"/>
  <c r="S273" i="10"/>
  <c r="T273" i="10"/>
  <c r="R274" i="10"/>
  <c r="S274" i="10"/>
  <c r="T274" i="10"/>
  <c r="R275" i="10"/>
  <c r="T275" i="10" s="1"/>
  <c r="S275" i="10"/>
  <c r="R276" i="10"/>
  <c r="S276" i="10"/>
  <c r="T276" i="10"/>
  <c r="R277" i="10"/>
  <c r="S277" i="10"/>
  <c r="T277" i="10"/>
  <c r="R278" i="10"/>
  <c r="T278" i="10" s="1"/>
  <c r="S278" i="10"/>
  <c r="R279" i="10"/>
  <c r="S279" i="10"/>
  <c r="T279" i="10"/>
  <c r="R280" i="10"/>
  <c r="S280" i="10"/>
  <c r="T280" i="10"/>
  <c r="R281" i="10"/>
  <c r="S281" i="10"/>
  <c r="T281" i="10"/>
  <c r="R282" i="10"/>
  <c r="T282" i="10" s="1"/>
  <c r="S282" i="10"/>
  <c r="R283" i="10"/>
  <c r="S283" i="10"/>
  <c r="T283" i="10"/>
  <c r="R284" i="10"/>
  <c r="T284" i="10" s="1"/>
  <c r="S284" i="10"/>
  <c r="R285" i="10"/>
  <c r="S285" i="10"/>
  <c r="T285" i="10"/>
  <c r="R286" i="10"/>
  <c r="S286" i="10"/>
  <c r="T286" i="10"/>
  <c r="R287" i="10"/>
  <c r="S287" i="10"/>
  <c r="T287" i="10"/>
  <c r="R288" i="10"/>
  <c r="S288" i="10"/>
  <c r="T288" i="10"/>
  <c r="R289" i="10"/>
  <c r="S289" i="10"/>
  <c r="T289" i="10"/>
  <c r="R290" i="10"/>
  <c r="S290" i="10"/>
  <c r="T290" i="10"/>
  <c r="R291" i="10"/>
  <c r="T291" i="10" s="1"/>
  <c r="S291" i="10"/>
  <c r="R292" i="10"/>
  <c r="S292" i="10"/>
  <c r="T292" i="10"/>
  <c r="R293" i="10"/>
  <c r="S293" i="10"/>
  <c r="T293" i="10"/>
  <c r="R294" i="10"/>
  <c r="S294" i="10"/>
  <c r="T294" i="10"/>
  <c r="R295" i="10"/>
  <c r="T295" i="10" s="1"/>
  <c r="S295" i="10"/>
  <c r="R296" i="10"/>
  <c r="T296" i="10" s="1"/>
  <c r="S296" i="10"/>
  <c r="R297" i="10"/>
  <c r="S297" i="10"/>
  <c r="T297" i="10"/>
  <c r="R298" i="10"/>
  <c r="T298" i="10" s="1"/>
  <c r="S298" i="10"/>
  <c r="R299" i="10"/>
  <c r="S299" i="10"/>
  <c r="T299" i="10"/>
  <c r="R300" i="10"/>
  <c r="S300" i="10"/>
  <c r="T300" i="10"/>
  <c r="R301" i="10"/>
  <c r="S301" i="10"/>
  <c r="T301" i="10"/>
  <c r="R302" i="10"/>
  <c r="S302" i="10"/>
  <c r="T302" i="10"/>
  <c r="R303" i="10"/>
  <c r="T303" i="10" s="1"/>
  <c r="S303" i="10"/>
  <c r="R304" i="10"/>
  <c r="S304" i="10"/>
  <c r="T304" i="10"/>
  <c r="R305" i="10"/>
  <c r="S305" i="10"/>
  <c r="T305" i="10"/>
  <c r="R306" i="10"/>
  <c r="S306" i="10"/>
  <c r="T306" i="10"/>
  <c r="R307" i="10"/>
  <c r="T307" i="10" s="1"/>
  <c r="S307" i="10"/>
  <c r="R308" i="10"/>
  <c r="S308" i="10"/>
  <c r="T308" i="10"/>
  <c r="R309" i="10"/>
  <c r="S309" i="10"/>
  <c r="T309" i="10"/>
  <c r="R310" i="10"/>
  <c r="T310" i="10" s="1"/>
  <c r="S310" i="10"/>
  <c r="R311" i="10"/>
  <c r="S311" i="10"/>
  <c r="T311" i="10"/>
  <c r="R312" i="10"/>
  <c r="S312" i="10"/>
  <c r="T312" i="10"/>
  <c r="R313" i="10"/>
  <c r="S313" i="10"/>
  <c r="T313" i="10"/>
  <c r="R314" i="10"/>
  <c r="T314" i="10" s="1"/>
  <c r="S314" i="10"/>
  <c r="R315" i="10"/>
  <c r="S315" i="10"/>
  <c r="T315" i="10"/>
  <c r="R316" i="10"/>
  <c r="T316" i="10" s="1"/>
  <c r="S316" i="10"/>
  <c r="R317" i="10"/>
  <c r="S317" i="10"/>
  <c r="T317" i="10"/>
  <c r="R318" i="10"/>
  <c r="S318" i="10"/>
  <c r="T318" i="10"/>
  <c r="R319" i="10"/>
  <c r="S319" i="10"/>
  <c r="T319" i="10"/>
  <c r="R320" i="10"/>
  <c r="S320" i="10"/>
  <c r="T320" i="10"/>
  <c r="R321" i="10"/>
  <c r="S321" i="10"/>
  <c r="T321" i="10"/>
  <c r="R322" i="10"/>
  <c r="S322" i="10"/>
  <c r="T322" i="10"/>
  <c r="R323" i="10"/>
  <c r="T323" i="10" s="1"/>
  <c r="S323" i="10"/>
  <c r="R324" i="10"/>
  <c r="S324" i="10"/>
  <c r="T324" i="10"/>
  <c r="R325" i="10"/>
  <c r="S325" i="10"/>
  <c r="T325" i="10"/>
  <c r="R326" i="10"/>
  <c r="S326" i="10"/>
  <c r="T326" i="10"/>
  <c r="R327" i="10"/>
  <c r="T327" i="10" s="1"/>
  <c r="S327" i="10"/>
  <c r="R328" i="10"/>
  <c r="T328" i="10" s="1"/>
  <c r="S328" i="10"/>
  <c r="R329" i="10"/>
  <c r="S329" i="10"/>
  <c r="T329" i="10"/>
  <c r="R330" i="10"/>
  <c r="T330" i="10" s="1"/>
  <c r="S330" i="10"/>
  <c r="R331" i="10"/>
  <c r="S331" i="10"/>
  <c r="T331" i="10"/>
  <c r="R332" i="10"/>
  <c r="S332" i="10"/>
  <c r="T332" i="10"/>
  <c r="R333" i="10"/>
  <c r="S333" i="10"/>
  <c r="T333" i="10"/>
  <c r="R334" i="10"/>
  <c r="T334" i="10" s="1"/>
  <c r="S334" i="10"/>
  <c r="R335" i="10"/>
  <c r="T335" i="10" s="1"/>
  <c r="S335" i="10"/>
  <c r="R336" i="10"/>
  <c r="S336" i="10"/>
  <c r="T336" i="10"/>
  <c r="R337" i="10"/>
  <c r="S337" i="10"/>
  <c r="T337" i="10"/>
  <c r="R338" i="10"/>
  <c r="S338" i="10"/>
  <c r="T338" i="10"/>
  <c r="R339" i="10"/>
  <c r="T339" i="10" s="1"/>
  <c r="S339" i="10"/>
  <c r="R340" i="10"/>
  <c r="S340" i="10"/>
  <c r="T340" i="10"/>
  <c r="R341" i="10"/>
  <c r="S341" i="10"/>
  <c r="T341" i="10"/>
  <c r="R342" i="10"/>
  <c r="T342" i="10" s="1"/>
  <c r="S342" i="10"/>
  <c r="R343" i="10"/>
  <c r="S343" i="10"/>
  <c r="T343" i="10"/>
  <c r="R344" i="10"/>
  <c r="S344" i="10"/>
  <c r="T344" i="10"/>
  <c r="R345" i="10"/>
  <c r="S345" i="10"/>
  <c r="T345" i="10"/>
  <c r="R346" i="10"/>
  <c r="T346" i="10" s="1"/>
  <c r="S346" i="10"/>
  <c r="R347" i="10"/>
  <c r="S347" i="10"/>
  <c r="T347" i="10"/>
  <c r="R348" i="10"/>
  <c r="T348" i="10" s="1"/>
  <c r="S348" i="10"/>
  <c r="R349" i="10"/>
  <c r="S349" i="10"/>
  <c r="T349" i="10"/>
  <c r="R350" i="10"/>
  <c r="S350" i="10"/>
  <c r="T350" i="10"/>
  <c r="R351" i="10"/>
  <c r="S351" i="10"/>
  <c r="T351" i="10"/>
  <c r="R352" i="10"/>
  <c r="S352" i="10"/>
  <c r="T352" i="10"/>
  <c r="R353" i="10"/>
  <c r="T353" i="10" s="1"/>
  <c r="S353" i="10"/>
  <c r="R354" i="10"/>
  <c r="S354" i="10"/>
  <c r="T354" i="10"/>
  <c r="R355" i="10"/>
  <c r="T355" i="10" s="1"/>
  <c r="S355" i="10"/>
  <c r="R356" i="10"/>
  <c r="S356" i="10"/>
  <c r="T356" i="10"/>
  <c r="R357" i="10"/>
  <c r="S357" i="10"/>
  <c r="T357" i="10"/>
  <c r="R358" i="10"/>
  <c r="S358" i="10"/>
  <c r="T358" i="10"/>
  <c r="R359" i="10"/>
  <c r="T359" i="10" s="1"/>
  <c r="S359" i="10"/>
  <c r="R360" i="10"/>
  <c r="T360" i="10" s="1"/>
  <c r="S360" i="10"/>
  <c r="R361" i="10"/>
  <c r="S361" i="10"/>
  <c r="T361" i="10"/>
  <c r="R362" i="10"/>
  <c r="S362" i="10"/>
  <c r="T362" i="10"/>
  <c r="T4" i="10"/>
  <c r="S4" i="10"/>
  <c r="R4" i="10"/>
  <c r="M5" i="10"/>
  <c r="N5" i="10"/>
  <c r="O5" i="10"/>
  <c r="M6" i="10"/>
  <c r="N6" i="10"/>
  <c r="O6" i="10"/>
  <c r="M7" i="10"/>
  <c r="N7" i="10"/>
  <c r="O7" i="10"/>
  <c r="M8" i="10"/>
  <c r="N8" i="10"/>
  <c r="O8" i="10"/>
  <c r="M9" i="10"/>
  <c r="O9" i="10" s="1"/>
  <c r="N9" i="10"/>
  <c r="M10" i="10"/>
  <c r="N10" i="10"/>
  <c r="O10" i="10"/>
  <c r="M11" i="10"/>
  <c r="N11" i="10"/>
  <c r="O11" i="10"/>
  <c r="M12" i="10"/>
  <c r="N12" i="10"/>
  <c r="O12" i="10"/>
  <c r="M13" i="10"/>
  <c r="N13" i="10"/>
  <c r="O13" i="10"/>
  <c r="M14" i="10"/>
  <c r="N14" i="10"/>
  <c r="O14" i="10"/>
  <c r="M15" i="10"/>
  <c r="O15" i="10" s="1"/>
  <c r="N15" i="10"/>
  <c r="M16" i="10"/>
  <c r="N16" i="10"/>
  <c r="O16" i="10"/>
  <c r="M17" i="10"/>
  <c r="N17" i="10"/>
  <c r="O17" i="10"/>
  <c r="M18" i="10"/>
  <c r="N18" i="10"/>
  <c r="O18" i="10"/>
  <c r="M19" i="10"/>
  <c r="N19" i="10"/>
  <c r="O19" i="10"/>
  <c r="M20" i="10"/>
  <c r="O20" i="10" s="1"/>
  <c r="N20" i="10"/>
  <c r="M21" i="10"/>
  <c r="N21" i="10"/>
  <c r="O21" i="10"/>
  <c r="M22" i="10"/>
  <c r="N22" i="10"/>
  <c r="O22" i="10"/>
  <c r="M23" i="10"/>
  <c r="N23" i="10"/>
  <c r="O23" i="10"/>
  <c r="M24" i="10"/>
  <c r="N24" i="10"/>
  <c r="O24" i="10"/>
  <c r="M25" i="10"/>
  <c r="O25" i="10" s="1"/>
  <c r="N25" i="10"/>
  <c r="M26" i="10"/>
  <c r="O26" i="10" s="1"/>
  <c r="N26" i="10"/>
  <c r="M27" i="10"/>
  <c r="N27" i="10"/>
  <c r="O27" i="10"/>
  <c r="M28" i="10"/>
  <c r="N28" i="10"/>
  <c r="O28" i="10"/>
  <c r="M29" i="10"/>
  <c r="N29" i="10"/>
  <c r="O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O36" i="10" s="1"/>
  <c r="N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O41" i="10" s="1"/>
  <c r="N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O47" i="10" s="1"/>
  <c r="N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O52" i="10" s="1"/>
  <c r="N52" i="10"/>
  <c r="M53" i="10"/>
  <c r="N53" i="10"/>
  <c r="O53" i="10"/>
  <c r="M54" i="10"/>
  <c r="N54" i="10"/>
  <c r="O54" i="10"/>
  <c r="M55" i="10"/>
  <c r="N55" i="10"/>
  <c r="O55" i="10"/>
  <c r="M56" i="10"/>
  <c r="N56" i="10"/>
  <c r="O56" i="10"/>
  <c r="M57" i="10"/>
  <c r="O57" i="10" s="1"/>
  <c r="N57" i="10"/>
  <c r="M58" i="10"/>
  <c r="O58" i="10" s="1"/>
  <c r="N58" i="10"/>
  <c r="M59" i="10"/>
  <c r="N59" i="10"/>
  <c r="O59" i="10"/>
  <c r="M60" i="10"/>
  <c r="N60" i="10"/>
  <c r="O60" i="10"/>
  <c r="M61" i="10"/>
  <c r="N61" i="10"/>
  <c r="O61" i="10"/>
  <c r="M62" i="10"/>
  <c r="N62" i="10"/>
  <c r="O62" i="10"/>
  <c r="M63" i="10"/>
  <c r="N63" i="10"/>
  <c r="O63" i="10"/>
  <c r="M64" i="10"/>
  <c r="N64" i="10"/>
  <c r="O64" i="10"/>
  <c r="M65" i="10"/>
  <c r="N65" i="10"/>
  <c r="O65" i="10"/>
  <c r="M66" i="10"/>
  <c r="N66" i="10"/>
  <c r="O66" i="10"/>
  <c r="M67" i="10"/>
  <c r="N67" i="10"/>
  <c r="O67" i="10"/>
  <c r="M68" i="10"/>
  <c r="O68" i="10" s="1"/>
  <c r="N68" i="10"/>
  <c r="M69" i="10"/>
  <c r="N69" i="10"/>
  <c r="O69" i="10"/>
  <c r="M70" i="10"/>
  <c r="N70" i="10"/>
  <c r="O70" i="10"/>
  <c r="M71" i="10"/>
  <c r="N71" i="10"/>
  <c r="O71" i="10"/>
  <c r="M72" i="10"/>
  <c r="N72" i="10"/>
  <c r="O72" i="10"/>
  <c r="M73" i="10"/>
  <c r="O73" i="10" s="1"/>
  <c r="N73" i="10"/>
  <c r="M74" i="10"/>
  <c r="N74" i="10"/>
  <c r="O74" i="10"/>
  <c r="M75" i="10"/>
  <c r="N75" i="10"/>
  <c r="O75" i="10"/>
  <c r="M76" i="10"/>
  <c r="N76" i="10"/>
  <c r="O76" i="10"/>
  <c r="M77" i="10"/>
  <c r="N77" i="10"/>
  <c r="O77" i="10"/>
  <c r="M78" i="10"/>
  <c r="N78" i="10"/>
  <c r="O78" i="10"/>
  <c r="M79" i="10"/>
  <c r="O79" i="10" s="1"/>
  <c r="N79" i="10"/>
  <c r="M80" i="10"/>
  <c r="N80" i="10"/>
  <c r="O80" i="10"/>
  <c r="M81" i="10"/>
  <c r="N81" i="10"/>
  <c r="O81" i="10"/>
  <c r="M82" i="10"/>
  <c r="N82" i="10"/>
  <c r="O82" i="10"/>
  <c r="M83" i="10"/>
  <c r="N83" i="10"/>
  <c r="O83" i="10"/>
  <c r="M84" i="10"/>
  <c r="O84" i="10" s="1"/>
  <c r="N84" i="10"/>
  <c r="M85" i="10"/>
  <c r="N85" i="10"/>
  <c r="O85" i="10"/>
  <c r="M86" i="10"/>
  <c r="N86" i="10"/>
  <c r="O86" i="10"/>
  <c r="M87" i="10"/>
  <c r="N87" i="10"/>
  <c r="O87" i="10"/>
  <c r="M88" i="10"/>
  <c r="N88" i="10"/>
  <c r="O88" i="10"/>
  <c r="M89" i="10"/>
  <c r="O89" i="10" s="1"/>
  <c r="N89" i="10"/>
  <c r="M90" i="10"/>
  <c r="O90" i="10" s="1"/>
  <c r="N90" i="10"/>
  <c r="M91" i="10"/>
  <c r="N91" i="10"/>
  <c r="O91" i="10"/>
  <c r="M92" i="10"/>
  <c r="N92" i="10"/>
  <c r="O92" i="10"/>
  <c r="M93" i="10"/>
  <c r="N93" i="10"/>
  <c r="O93" i="10"/>
  <c r="M94" i="10"/>
  <c r="N94" i="10"/>
  <c r="O94" i="10"/>
  <c r="M95" i="10"/>
  <c r="N95" i="10"/>
  <c r="O95" i="10"/>
  <c r="M96" i="10"/>
  <c r="N96" i="10"/>
  <c r="O96" i="10"/>
  <c r="M97" i="10"/>
  <c r="N97" i="10"/>
  <c r="O97" i="10"/>
  <c r="M98" i="10"/>
  <c r="N98" i="10"/>
  <c r="O98" i="10"/>
  <c r="M99" i="10"/>
  <c r="N99" i="10"/>
  <c r="O99" i="10"/>
  <c r="M100" i="10"/>
  <c r="O100" i="10" s="1"/>
  <c r="N100" i="10"/>
  <c r="M101" i="10"/>
  <c r="N101" i="10"/>
  <c r="O101" i="10"/>
  <c r="M102" i="10"/>
  <c r="N102" i="10"/>
  <c r="O102" i="10"/>
  <c r="M103" i="10"/>
  <c r="N103" i="10"/>
  <c r="O103" i="10"/>
  <c r="M104" i="10"/>
  <c r="N104" i="10"/>
  <c r="O104" i="10"/>
  <c r="M105" i="10"/>
  <c r="O105" i="10" s="1"/>
  <c r="N105" i="10"/>
  <c r="M106" i="10"/>
  <c r="N106" i="10"/>
  <c r="O106" i="10"/>
  <c r="M107" i="10"/>
  <c r="N107" i="10"/>
  <c r="O107" i="10"/>
  <c r="M108" i="10"/>
  <c r="N108" i="10"/>
  <c r="O108" i="10"/>
  <c r="M109" i="10"/>
  <c r="N109" i="10"/>
  <c r="O109" i="10"/>
  <c r="M110" i="10"/>
  <c r="N110" i="10"/>
  <c r="O110" i="10"/>
  <c r="M111" i="10"/>
  <c r="O111" i="10" s="1"/>
  <c r="N111" i="10"/>
  <c r="M112" i="10"/>
  <c r="N112" i="10"/>
  <c r="O112" i="10"/>
  <c r="M113" i="10"/>
  <c r="N113" i="10"/>
  <c r="O113" i="10"/>
  <c r="M114" i="10"/>
  <c r="N114" i="10"/>
  <c r="O114" i="10"/>
  <c r="M115" i="10"/>
  <c r="N115" i="10"/>
  <c r="O115" i="10"/>
  <c r="M116" i="10"/>
  <c r="O116" i="10" s="1"/>
  <c r="N116" i="10"/>
  <c r="M117" i="10"/>
  <c r="N117" i="10"/>
  <c r="O117" i="10"/>
  <c r="M118" i="10"/>
  <c r="N118" i="10"/>
  <c r="O118" i="10"/>
  <c r="M119" i="10"/>
  <c r="N119" i="10"/>
  <c r="O119" i="10"/>
  <c r="M120" i="10"/>
  <c r="N120" i="10"/>
  <c r="O120" i="10"/>
  <c r="M121" i="10"/>
  <c r="O121" i="10" s="1"/>
  <c r="N121" i="10"/>
  <c r="M122" i="10"/>
  <c r="O122" i="10" s="1"/>
  <c r="N122" i="10"/>
  <c r="M123" i="10"/>
  <c r="N123" i="10"/>
  <c r="O123" i="10"/>
  <c r="M124" i="10"/>
  <c r="N124" i="10"/>
  <c r="O124" i="10"/>
  <c r="M125" i="10"/>
  <c r="N125" i="10"/>
  <c r="O125" i="10"/>
  <c r="M126" i="10"/>
  <c r="N126" i="10"/>
  <c r="O126" i="10"/>
  <c r="M127" i="10"/>
  <c r="N127" i="10"/>
  <c r="O127" i="10"/>
  <c r="M128" i="10"/>
  <c r="N128" i="10"/>
  <c r="O128" i="10"/>
  <c r="M129" i="10"/>
  <c r="N129" i="10"/>
  <c r="O129" i="10"/>
  <c r="M130" i="10"/>
  <c r="N130" i="10"/>
  <c r="O130" i="10"/>
  <c r="M131" i="10"/>
  <c r="N131" i="10"/>
  <c r="O131" i="10"/>
  <c r="M132" i="10"/>
  <c r="O132" i="10" s="1"/>
  <c r="N132" i="10"/>
  <c r="M133" i="10"/>
  <c r="N133" i="10"/>
  <c r="O133" i="10"/>
  <c r="M134" i="10"/>
  <c r="N134" i="10"/>
  <c r="O134" i="10"/>
  <c r="M135" i="10"/>
  <c r="N135" i="10"/>
  <c r="O135" i="10"/>
  <c r="M136" i="10"/>
  <c r="N136" i="10"/>
  <c r="O136" i="10"/>
  <c r="M137" i="10"/>
  <c r="O137" i="10" s="1"/>
  <c r="N137" i="10"/>
  <c r="M138" i="10"/>
  <c r="N138" i="10"/>
  <c r="O138" i="10"/>
  <c r="M139" i="10"/>
  <c r="N139" i="10"/>
  <c r="O139" i="10"/>
  <c r="M140" i="10"/>
  <c r="N140" i="10"/>
  <c r="O140" i="10"/>
  <c r="M141" i="10"/>
  <c r="N141" i="10"/>
  <c r="O141" i="10"/>
  <c r="M142" i="10"/>
  <c r="N142" i="10"/>
  <c r="O142" i="10"/>
  <c r="M143" i="10"/>
  <c r="O143" i="10" s="1"/>
  <c r="N143" i="10"/>
  <c r="M144" i="10"/>
  <c r="N144" i="10"/>
  <c r="O144" i="10"/>
  <c r="M145" i="10"/>
  <c r="N145" i="10"/>
  <c r="O145" i="10"/>
  <c r="M146" i="10"/>
  <c r="N146" i="10"/>
  <c r="O146" i="10"/>
  <c r="M147" i="10"/>
  <c r="N147" i="10"/>
  <c r="O147" i="10"/>
  <c r="M148" i="10"/>
  <c r="O148" i="10" s="1"/>
  <c r="N148" i="10"/>
  <c r="M149" i="10"/>
  <c r="N149" i="10"/>
  <c r="O149" i="10"/>
  <c r="M150" i="10"/>
  <c r="N150" i="10"/>
  <c r="O150" i="10"/>
  <c r="M151" i="10"/>
  <c r="N151" i="10"/>
  <c r="O151" i="10"/>
  <c r="M152" i="10"/>
  <c r="N152" i="10"/>
  <c r="O152" i="10"/>
  <c r="M153" i="10"/>
  <c r="O153" i="10" s="1"/>
  <c r="N153" i="10"/>
  <c r="M154" i="10"/>
  <c r="O154" i="10" s="1"/>
  <c r="N154" i="10"/>
  <c r="M155" i="10"/>
  <c r="N155" i="10"/>
  <c r="O155" i="10"/>
  <c r="M156" i="10"/>
  <c r="N156" i="10"/>
  <c r="O156" i="10"/>
  <c r="M157" i="10"/>
  <c r="N157" i="10"/>
  <c r="O157" i="10"/>
  <c r="M158" i="10"/>
  <c r="N158" i="10"/>
  <c r="O158" i="10"/>
  <c r="M159" i="10"/>
  <c r="O159" i="10" s="1"/>
  <c r="N159" i="10"/>
  <c r="M160" i="10"/>
  <c r="N160" i="10"/>
  <c r="O160" i="10"/>
  <c r="M161" i="10"/>
  <c r="N161" i="10"/>
  <c r="O161" i="10"/>
  <c r="M162" i="10"/>
  <c r="N162" i="10"/>
  <c r="O162" i="10"/>
  <c r="M163" i="10"/>
  <c r="N163" i="10"/>
  <c r="O163" i="10"/>
  <c r="M164" i="10"/>
  <c r="O164" i="10" s="1"/>
  <c r="N164" i="10"/>
  <c r="M165" i="10"/>
  <c r="N165" i="10"/>
  <c r="O165" i="10"/>
  <c r="M166" i="10"/>
  <c r="N166" i="10"/>
  <c r="O166" i="10"/>
  <c r="M167" i="10"/>
  <c r="N167" i="10"/>
  <c r="O167" i="10"/>
  <c r="M168" i="10"/>
  <c r="N168" i="10"/>
  <c r="O168" i="10"/>
  <c r="M169" i="10"/>
  <c r="O169" i="10" s="1"/>
  <c r="N169" i="10"/>
  <c r="M170" i="10"/>
  <c r="N170" i="10"/>
  <c r="O170" i="10"/>
  <c r="M171" i="10"/>
  <c r="N171" i="10"/>
  <c r="O171" i="10"/>
  <c r="M172" i="10"/>
  <c r="N172" i="10"/>
  <c r="O172" i="10"/>
  <c r="M173" i="10"/>
  <c r="N173" i="10"/>
  <c r="O173" i="10"/>
  <c r="M174" i="10"/>
  <c r="N174" i="10"/>
  <c r="O174" i="10"/>
  <c r="M175" i="10"/>
  <c r="O175" i="10" s="1"/>
  <c r="N175" i="10"/>
  <c r="M176" i="10"/>
  <c r="N176" i="10"/>
  <c r="O176" i="10"/>
  <c r="M177" i="10"/>
  <c r="N177" i="10"/>
  <c r="O177" i="10"/>
  <c r="M178" i="10"/>
  <c r="N178" i="10"/>
  <c r="O178" i="10"/>
  <c r="M179" i="10"/>
  <c r="N179" i="10"/>
  <c r="O179" i="10"/>
  <c r="M180" i="10"/>
  <c r="O180" i="10" s="1"/>
  <c r="N180" i="10"/>
  <c r="M181" i="10"/>
  <c r="N181" i="10"/>
  <c r="O181" i="10"/>
  <c r="M182" i="10"/>
  <c r="N182" i="10"/>
  <c r="O182" i="10"/>
  <c r="M183" i="10"/>
  <c r="N183" i="10"/>
  <c r="O183" i="10"/>
  <c r="M184" i="10"/>
  <c r="N184" i="10"/>
  <c r="O184" i="10"/>
  <c r="M185" i="10"/>
  <c r="O185" i="10" s="1"/>
  <c r="N185" i="10"/>
  <c r="M186" i="10"/>
  <c r="O186" i="10" s="1"/>
  <c r="N186" i="10"/>
  <c r="M187" i="10"/>
  <c r="N187" i="10"/>
  <c r="O187" i="10"/>
  <c r="M188" i="10"/>
  <c r="N188" i="10"/>
  <c r="O188" i="10"/>
  <c r="M189" i="10"/>
  <c r="N189" i="10"/>
  <c r="O189" i="10"/>
  <c r="M190" i="10"/>
  <c r="N190" i="10"/>
  <c r="O190" i="10"/>
  <c r="M191" i="10"/>
  <c r="N191" i="10"/>
  <c r="O191" i="10"/>
  <c r="M192" i="10"/>
  <c r="N192" i="10"/>
  <c r="O192" i="10"/>
  <c r="M193" i="10"/>
  <c r="N193" i="10"/>
  <c r="O193" i="10"/>
  <c r="M194" i="10"/>
  <c r="N194" i="10"/>
  <c r="O194" i="10"/>
  <c r="M195" i="10"/>
  <c r="N195" i="10"/>
  <c r="O195" i="10"/>
  <c r="M196" i="10"/>
  <c r="O196" i="10" s="1"/>
  <c r="N196" i="10"/>
  <c r="M197" i="10"/>
  <c r="N197" i="10"/>
  <c r="O197" i="10"/>
  <c r="M198" i="10"/>
  <c r="N198" i="10"/>
  <c r="O198" i="10"/>
  <c r="M199" i="10"/>
  <c r="N199" i="10"/>
  <c r="O199" i="10"/>
  <c r="M200" i="10"/>
  <c r="N200" i="10"/>
  <c r="O200" i="10"/>
  <c r="M201" i="10"/>
  <c r="O201" i="10" s="1"/>
  <c r="N201" i="10"/>
  <c r="M202" i="10"/>
  <c r="N202" i="10"/>
  <c r="O202" i="10"/>
  <c r="M203" i="10"/>
  <c r="N203" i="10"/>
  <c r="O203" i="10"/>
  <c r="M204" i="10"/>
  <c r="N204" i="10"/>
  <c r="O204" i="10"/>
  <c r="M205" i="10"/>
  <c r="N205" i="10"/>
  <c r="O205" i="10"/>
  <c r="M206" i="10"/>
  <c r="N206" i="10"/>
  <c r="O206" i="10"/>
  <c r="M207" i="10"/>
  <c r="O207" i="10" s="1"/>
  <c r="N207" i="10"/>
  <c r="M208" i="10"/>
  <c r="N208" i="10"/>
  <c r="O208" i="10"/>
  <c r="M209" i="10"/>
  <c r="N209" i="10"/>
  <c r="O209" i="10"/>
  <c r="M210" i="10"/>
  <c r="N210" i="10"/>
  <c r="O210" i="10"/>
  <c r="M211" i="10"/>
  <c r="N211" i="10"/>
  <c r="O211" i="10"/>
  <c r="M212" i="10"/>
  <c r="O212" i="10" s="1"/>
  <c r="N212" i="10"/>
  <c r="M213" i="10"/>
  <c r="N213" i="10"/>
  <c r="O213" i="10"/>
  <c r="M214" i="10"/>
  <c r="N214" i="10"/>
  <c r="O214" i="10"/>
  <c r="M215" i="10"/>
  <c r="N215" i="10"/>
  <c r="O215" i="10"/>
  <c r="M216" i="10"/>
  <c r="N216" i="10"/>
  <c r="O216" i="10"/>
  <c r="M217" i="10"/>
  <c r="O217" i="10" s="1"/>
  <c r="N217" i="10"/>
  <c r="M218" i="10"/>
  <c r="O218" i="10" s="1"/>
  <c r="N218" i="10"/>
  <c r="M219" i="10"/>
  <c r="N219" i="10"/>
  <c r="O219" i="10"/>
  <c r="M220" i="10"/>
  <c r="N220" i="10"/>
  <c r="O220" i="10"/>
  <c r="M221" i="10"/>
  <c r="N221" i="10"/>
  <c r="O221" i="10"/>
  <c r="M222" i="10"/>
  <c r="N222" i="10"/>
  <c r="O222" i="10"/>
  <c r="M223" i="10"/>
  <c r="N223" i="10"/>
  <c r="O223" i="10"/>
  <c r="M224" i="10"/>
  <c r="N224" i="10"/>
  <c r="O224" i="10"/>
  <c r="M225" i="10"/>
  <c r="N225" i="10"/>
  <c r="O225" i="10"/>
  <c r="M226" i="10"/>
  <c r="N226" i="10"/>
  <c r="O226" i="10"/>
  <c r="M227" i="10"/>
  <c r="N227" i="10"/>
  <c r="O227" i="10"/>
  <c r="M228" i="10"/>
  <c r="O228" i="10" s="1"/>
  <c r="N228" i="10"/>
  <c r="M229" i="10"/>
  <c r="N229" i="10"/>
  <c r="O229" i="10"/>
  <c r="M230" i="10"/>
  <c r="N230" i="10"/>
  <c r="O230" i="10"/>
  <c r="M231" i="10"/>
  <c r="N231" i="10"/>
  <c r="O231" i="10"/>
  <c r="M232" i="10"/>
  <c r="N232" i="10"/>
  <c r="O232" i="10"/>
  <c r="M233" i="10"/>
  <c r="O233" i="10" s="1"/>
  <c r="N233" i="10"/>
  <c r="M234" i="10"/>
  <c r="N234" i="10"/>
  <c r="O234" i="10"/>
  <c r="M235" i="10"/>
  <c r="N235" i="10"/>
  <c r="O235" i="10"/>
  <c r="M236" i="10"/>
  <c r="N236" i="10"/>
  <c r="O236" i="10"/>
  <c r="M237" i="10"/>
  <c r="N237" i="10"/>
  <c r="O237" i="10"/>
  <c r="M238" i="10"/>
  <c r="N238" i="10"/>
  <c r="O238" i="10"/>
  <c r="M239" i="10"/>
  <c r="O239" i="10" s="1"/>
  <c r="N239" i="10"/>
  <c r="M240" i="10"/>
  <c r="N240" i="10"/>
  <c r="O240" i="10"/>
  <c r="M241" i="10"/>
  <c r="N241" i="10"/>
  <c r="O241" i="10"/>
  <c r="M242" i="10"/>
  <c r="N242" i="10"/>
  <c r="O242" i="10"/>
  <c r="M243" i="10"/>
  <c r="N243" i="10"/>
  <c r="O243" i="10"/>
  <c r="M244" i="10"/>
  <c r="O244" i="10" s="1"/>
  <c r="N244" i="10"/>
  <c r="M245" i="10"/>
  <c r="N245" i="10"/>
  <c r="O245" i="10"/>
  <c r="M246" i="10"/>
  <c r="N246" i="10"/>
  <c r="O246" i="10"/>
  <c r="M247" i="10"/>
  <c r="N247" i="10"/>
  <c r="O247" i="10"/>
  <c r="M248" i="10"/>
  <c r="N248" i="10"/>
  <c r="O248" i="10"/>
  <c r="M249" i="10"/>
  <c r="O249" i="10" s="1"/>
  <c r="N249" i="10"/>
  <c r="M250" i="10"/>
  <c r="O250" i="10" s="1"/>
  <c r="N250" i="10"/>
  <c r="M251" i="10"/>
  <c r="N251" i="10"/>
  <c r="O251" i="10"/>
  <c r="M252" i="10"/>
  <c r="N252" i="10"/>
  <c r="O252" i="10"/>
  <c r="M253" i="10"/>
  <c r="N253" i="10"/>
  <c r="O253" i="10"/>
  <c r="M254" i="10"/>
  <c r="N254" i="10"/>
  <c r="O254" i="10"/>
  <c r="M255" i="10"/>
  <c r="N255" i="10"/>
  <c r="O255" i="10"/>
  <c r="M256" i="10"/>
  <c r="N256" i="10"/>
  <c r="O256" i="10"/>
  <c r="M257" i="10"/>
  <c r="N257" i="10"/>
  <c r="O257" i="10"/>
  <c r="M258" i="10"/>
  <c r="N258" i="10"/>
  <c r="O258" i="10"/>
  <c r="M259" i="10"/>
  <c r="N259" i="10"/>
  <c r="O259" i="10"/>
  <c r="M260" i="10"/>
  <c r="O260" i="10" s="1"/>
  <c r="N260" i="10"/>
  <c r="M261" i="10"/>
  <c r="N261" i="10"/>
  <c r="O261" i="10"/>
  <c r="M262" i="10"/>
  <c r="N262" i="10"/>
  <c r="O262" i="10"/>
  <c r="M263" i="10"/>
  <c r="N263" i="10"/>
  <c r="O263" i="10"/>
  <c r="M264" i="10"/>
  <c r="N264" i="10"/>
  <c r="O264" i="10"/>
  <c r="M265" i="10"/>
  <c r="O265" i="10" s="1"/>
  <c r="N265" i="10"/>
  <c r="M266" i="10"/>
  <c r="N266" i="10"/>
  <c r="O266" i="10"/>
  <c r="M267" i="10"/>
  <c r="N267" i="10"/>
  <c r="O267" i="10"/>
  <c r="M268" i="10"/>
  <c r="N268" i="10"/>
  <c r="O268" i="10"/>
  <c r="M269" i="10"/>
  <c r="N269" i="10"/>
  <c r="O269" i="10"/>
  <c r="M270" i="10"/>
  <c r="N270" i="10"/>
  <c r="O270" i="10"/>
  <c r="M271" i="10"/>
  <c r="O271" i="10" s="1"/>
  <c r="N271" i="10"/>
  <c r="M272" i="10"/>
  <c r="N272" i="10"/>
  <c r="O272" i="10"/>
  <c r="M273" i="10"/>
  <c r="N273" i="10"/>
  <c r="O273" i="10"/>
  <c r="M274" i="10"/>
  <c r="N274" i="10"/>
  <c r="O274" i="10"/>
  <c r="M275" i="10"/>
  <c r="N275" i="10"/>
  <c r="O275" i="10"/>
  <c r="M276" i="10"/>
  <c r="O276" i="10" s="1"/>
  <c r="N276" i="10"/>
  <c r="M277" i="10"/>
  <c r="N277" i="10"/>
  <c r="O277" i="10"/>
  <c r="M278" i="10"/>
  <c r="N278" i="10"/>
  <c r="O278" i="10"/>
  <c r="M279" i="10"/>
  <c r="N279" i="10"/>
  <c r="O279" i="10"/>
  <c r="M280" i="10"/>
  <c r="N280" i="10"/>
  <c r="O280" i="10"/>
  <c r="M281" i="10"/>
  <c r="O281" i="10" s="1"/>
  <c r="N281" i="10"/>
  <c r="M282" i="10"/>
  <c r="O282" i="10" s="1"/>
  <c r="N282" i="10"/>
  <c r="M283" i="10"/>
  <c r="N283" i="10"/>
  <c r="O283" i="10"/>
  <c r="M284" i="10"/>
  <c r="N284" i="10"/>
  <c r="O284" i="10"/>
  <c r="M285" i="10"/>
  <c r="N285" i="10"/>
  <c r="O285" i="10"/>
  <c r="M286" i="10"/>
  <c r="N286" i="10"/>
  <c r="O286" i="10"/>
  <c r="M287" i="10"/>
  <c r="N287" i="10"/>
  <c r="O287" i="10"/>
  <c r="M288" i="10"/>
  <c r="N288" i="10"/>
  <c r="O288" i="10"/>
  <c r="M289" i="10"/>
  <c r="N289" i="10"/>
  <c r="O289" i="10"/>
  <c r="M290" i="10"/>
  <c r="N290" i="10"/>
  <c r="O290" i="10"/>
  <c r="M291" i="10"/>
  <c r="N291" i="10"/>
  <c r="O291" i="10"/>
  <c r="M292" i="10"/>
  <c r="O292" i="10" s="1"/>
  <c r="N292" i="10"/>
  <c r="M293" i="10"/>
  <c r="N293" i="10"/>
  <c r="O293" i="10"/>
  <c r="M294" i="10"/>
  <c r="N294" i="10"/>
  <c r="O294" i="10"/>
  <c r="M295" i="10"/>
  <c r="N295" i="10"/>
  <c r="O295" i="10"/>
  <c r="M296" i="10"/>
  <c r="N296" i="10"/>
  <c r="O296" i="10"/>
  <c r="M297" i="10"/>
  <c r="O297" i="10" s="1"/>
  <c r="N297" i="10"/>
  <c r="M298" i="10"/>
  <c r="N298" i="10"/>
  <c r="O298" i="10"/>
  <c r="M299" i="10"/>
  <c r="N299" i="10"/>
  <c r="O299" i="10"/>
  <c r="M300" i="10"/>
  <c r="N300" i="10"/>
  <c r="O300" i="10"/>
  <c r="M301" i="10"/>
  <c r="N301" i="10"/>
  <c r="O301" i="10"/>
  <c r="M302" i="10"/>
  <c r="N302" i="10"/>
  <c r="O302" i="10"/>
  <c r="M303" i="10"/>
  <c r="O303" i="10" s="1"/>
  <c r="N303" i="10"/>
  <c r="M304" i="10"/>
  <c r="N304" i="10"/>
  <c r="O304" i="10"/>
  <c r="M305" i="10"/>
  <c r="N305" i="10"/>
  <c r="O305" i="10"/>
  <c r="M306" i="10"/>
  <c r="N306" i="10"/>
  <c r="O306" i="10"/>
  <c r="M307" i="10"/>
  <c r="N307" i="10"/>
  <c r="O307" i="10"/>
  <c r="M308" i="10"/>
  <c r="O308" i="10" s="1"/>
  <c r="N308" i="10"/>
  <c r="M309" i="10"/>
  <c r="N309" i="10"/>
  <c r="O309" i="10"/>
  <c r="M310" i="10"/>
  <c r="N310" i="10"/>
  <c r="O310" i="10"/>
  <c r="M311" i="10"/>
  <c r="N311" i="10"/>
  <c r="O311" i="10"/>
  <c r="M312" i="10"/>
  <c r="N312" i="10"/>
  <c r="O312" i="10"/>
  <c r="M313" i="10"/>
  <c r="O313" i="10" s="1"/>
  <c r="N313" i="10"/>
  <c r="M314" i="10"/>
  <c r="O314" i="10" s="1"/>
  <c r="N314" i="10"/>
  <c r="M315" i="10"/>
  <c r="N315" i="10"/>
  <c r="O315" i="10"/>
  <c r="M316" i="10"/>
  <c r="N316" i="10"/>
  <c r="O316" i="10"/>
  <c r="M317" i="10"/>
  <c r="N317" i="10"/>
  <c r="O317" i="10"/>
  <c r="M318" i="10"/>
  <c r="N318" i="10"/>
  <c r="O318" i="10"/>
  <c r="M319" i="10"/>
  <c r="N319" i="10"/>
  <c r="O319" i="10"/>
  <c r="M320" i="10"/>
  <c r="N320" i="10"/>
  <c r="O320" i="10"/>
  <c r="M321" i="10"/>
  <c r="N321" i="10"/>
  <c r="O321" i="10"/>
  <c r="M322" i="10"/>
  <c r="N322" i="10"/>
  <c r="O322" i="10"/>
  <c r="M323" i="10"/>
  <c r="N323" i="10"/>
  <c r="O323" i="10"/>
  <c r="M324" i="10"/>
  <c r="O324" i="10" s="1"/>
  <c r="N324" i="10"/>
  <c r="M325" i="10"/>
  <c r="N325" i="10"/>
  <c r="O325" i="10"/>
  <c r="M326" i="10"/>
  <c r="N326" i="10"/>
  <c r="O326" i="10"/>
  <c r="M327" i="10"/>
  <c r="N327" i="10"/>
  <c r="O327" i="10"/>
  <c r="M328" i="10"/>
  <c r="N328" i="10"/>
  <c r="O328" i="10"/>
  <c r="M329" i="10"/>
  <c r="O329" i="10" s="1"/>
  <c r="N329" i="10"/>
  <c r="M330" i="10"/>
  <c r="N330" i="10"/>
  <c r="O330" i="10"/>
  <c r="M331" i="10"/>
  <c r="N331" i="10"/>
  <c r="O331" i="10"/>
  <c r="M332" i="10"/>
  <c r="N332" i="10"/>
  <c r="O332" i="10"/>
  <c r="M333" i="10"/>
  <c r="N333" i="10"/>
  <c r="O333" i="10"/>
  <c r="M334" i="10"/>
  <c r="N334" i="10"/>
  <c r="O334" i="10"/>
  <c r="M335" i="10"/>
  <c r="O335" i="10" s="1"/>
  <c r="N335" i="10"/>
  <c r="M336" i="10"/>
  <c r="N336" i="10"/>
  <c r="O336" i="10"/>
  <c r="M337" i="10"/>
  <c r="N337" i="10"/>
  <c r="O337" i="10"/>
  <c r="M338" i="10"/>
  <c r="N338" i="10"/>
  <c r="O338" i="10"/>
  <c r="M339" i="10"/>
  <c r="N339" i="10"/>
  <c r="O339" i="10"/>
  <c r="M340" i="10"/>
  <c r="O340" i="10" s="1"/>
  <c r="N340" i="10"/>
  <c r="M341" i="10"/>
  <c r="N341" i="10"/>
  <c r="O341" i="10"/>
  <c r="M342" i="10"/>
  <c r="N342" i="10"/>
  <c r="O342" i="10"/>
  <c r="M343" i="10"/>
  <c r="N343" i="10"/>
  <c r="O343" i="10"/>
  <c r="M344" i="10"/>
  <c r="N344" i="10"/>
  <c r="O344" i="10"/>
  <c r="M345" i="10"/>
  <c r="O345" i="10" s="1"/>
  <c r="N345" i="10"/>
  <c r="M346" i="10"/>
  <c r="O346" i="10" s="1"/>
  <c r="N346" i="10"/>
  <c r="M347" i="10"/>
  <c r="N347" i="10"/>
  <c r="O347" i="10"/>
  <c r="M348" i="10"/>
  <c r="N348" i="10"/>
  <c r="O348" i="10"/>
  <c r="M349" i="10"/>
  <c r="N349" i="10"/>
  <c r="O349" i="10"/>
  <c r="M350" i="10"/>
  <c r="N350" i="10"/>
  <c r="O350" i="10"/>
  <c r="M351" i="10"/>
  <c r="O351" i="10" s="1"/>
  <c r="N351" i="10"/>
  <c r="M352" i="10"/>
  <c r="N352" i="10"/>
  <c r="O352" i="10"/>
  <c r="M353" i="10"/>
  <c r="N353" i="10"/>
  <c r="O353" i="10"/>
  <c r="M354" i="10"/>
  <c r="N354" i="10"/>
  <c r="O354" i="10"/>
  <c r="M355" i="10"/>
  <c r="N355" i="10"/>
  <c r="O355" i="10"/>
  <c r="M356" i="10"/>
  <c r="O356" i="10" s="1"/>
  <c r="N356" i="10"/>
  <c r="M357" i="10"/>
  <c r="N357" i="10"/>
  <c r="O357" i="10"/>
  <c r="M358" i="10"/>
  <c r="N358" i="10"/>
  <c r="O358" i="10"/>
  <c r="M359" i="10"/>
  <c r="N359" i="10"/>
  <c r="O359" i="10"/>
  <c r="M360" i="10"/>
  <c r="N360" i="10"/>
  <c r="O360" i="10"/>
  <c r="M361" i="10"/>
  <c r="O361" i="10" s="1"/>
  <c r="N361" i="10"/>
  <c r="M362" i="10"/>
  <c r="O362" i="10" s="1"/>
  <c r="N362" i="10"/>
  <c r="H37" i="10"/>
  <c r="H59" i="10"/>
  <c r="H79" i="10"/>
  <c r="H99" i="10"/>
  <c r="H118" i="10"/>
  <c r="H139" i="10"/>
  <c r="H158" i="10"/>
  <c r="H196" i="10"/>
  <c r="H253" i="10"/>
  <c r="H291" i="10"/>
  <c r="H347" i="10"/>
  <c r="H348" i="10"/>
  <c r="AD7" i="10"/>
  <c r="AD5" i="10" s="1"/>
  <c r="AC7" i="10"/>
  <c r="AC5" i="10" s="1"/>
  <c r="AB7" i="10"/>
  <c r="AB5" i="10" s="1"/>
  <c r="H51" i="10" s="1"/>
  <c r="AD6" i="10"/>
  <c r="AC6" i="10"/>
  <c r="AB6" i="10"/>
  <c r="C145" i="2"/>
  <c r="E145" i="2" s="1"/>
  <c r="D145" i="2"/>
  <c r="C146" i="2"/>
  <c r="E146" i="2" s="1"/>
  <c r="D146" i="2"/>
  <c r="C147" i="2"/>
  <c r="E147" i="2" s="1"/>
  <c r="D147" i="2"/>
  <c r="C148" i="2"/>
  <c r="E148" i="2" s="1"/>
  <c r="D148" i="2"/>
  <c r="C149" i="2"/>
  <c r="E149" i="2" s="1"/>
  <c r="D149" i="2"/>
  <c r="C150" i="2"/>
  <c r="D150" i="2"/>
  <c r="E150" i="2"/>
  <c r="C151" i="2"/>
  <c r="E151" i="2" s="1"/>
  <c r="D151" i="2"/>
  <c r="C152" i="2"/>
  <c r="E152" i="2" s="1"/>
  <c r="D152" i="2"/>
  <c r="C153" i="2"/>
  <c r="D153" i="2"/>
  <c r="E153" i="2"/>
  <c r="C154" i="2"/>
  <c r="E154" i="2" s="1"/>
  <c r="D154" i="2"/>
  <c r="C155" i="2"/>
  <c r="E155" i="2" s="1"/>
  <c r="D155" i="2"/>
  <c r="C156" i="2"/>
  <c r="D156" i="2"/>
  <c r="E156" i="2"/>
  <c r="C157" i="2"/>
  <c r="E157" i="2" s="1"/>
  <c r="D157" i="2"/>
  <c r="C158" i="2"/>
  <c r="E158" i="2" s="1"/>
  <c r="D158" i="2"/>
  <c r="C159" i="2"/>
  <c r="E159" i="2" s="1"/>
  <c r="D159" i="2"/>
  <c r="C160" i="2"/>
  <c r="E160" i="2" s="1"/>
  <c r="D160" i="2"/>
  <c r="C161" i="2"/>
  <c r="D161" i="2"/>
  <c r="E161" i="2"/>
  <c r="C162" i="2"/>
  <c r="D162" i="2"/>
  <c r="E162" i="2"/>
  <c r="C163" i="2"/>
  <c r="E163" i="2" s="1"/>
  <c r="D163" i="2"/>
  <c r="C164" i="2"/>
  <c r="E164" i="2" s="1"/>
  <c r="D164" i="2"/>
  <c r="C165" i="2"/>
  <c r="D165" i="2"/>
  <c r="E165" i="2"/>
  <c r="C166" i="2"/>
  <c r="E166" i="2" s="1"/>
  <c r="D166" i="2"/>
  <c r="C167" i="2"/>
  <c r="E167" i="2" s="1"/>
  <c r="D167" i="2"/>
  <c r="C168" i="2"/>
  <c r="E168" i="2" s="1"/>
  <c r="D168" i="2"/>
  <c r="C169" i="2"/>
  <c r="E169" i="2" s="1"/>
  <c r="D169" i="2"/>
  <c r="C170" i="2"/>
  <c r="E170" i="2" s="1"/>
  <c r="D170" i="2"/>
  <c r="C171" i="2"/>
  <c r="E171" i="2" s="1"/>
  <c r="D171" i="2"/>
  <c r="C172" i="2"/>
  <c r="D172" i="2"/>
  <c r="E172" i="2"/>
  <c r="C173" i="2"/>
  <c r="E173" i="2" s="1"/>
  <c r="D173" i="2"/>
  <c r="C174" i="2"/>
  <c r="E174" i="2" s="1"/>
  <c r="D174" i="2"/>
  <c r="C175" i="2"/>
  <c r="E175" i="2" s="1"/>
  <c r="D175" i="2"/>
  <c r="C176" i="2"/>
  <c r="E176" i="2" s="1"/>
  <c r="D176" i="2"/>
  <c r="C177" i="2"/>
  <c r="E177" i="2" s="1"/>
  <c r="D177" i="2"/>
  <c r="C178" i="2"/>
  <c r="E178" i="2" s="1"/>
  <c r="D178" i="2"/>
  <c r="C179" i="2"/>
  <c r="E179" i="2" s="1"/>
  <c r="D179" i="2"/>
  <c r="C180" i="2"/>
  <c r="E180" i="2" s="1"/>
  <c r="D180" i="2"/>
  <c r="C181" i="2"/>
  <c r="E181" i="2" s="1"/>
  <c r="D181" i="2"/>
  <c r="C182" i="2"/>
  <c r="E182" i="2" s="1"/>
  <c r="D182" i="2"/>
  <c r="C183" i="2"/>
  <c r="E183" i="2" s="1"/>
  <c r="D183" i="2"/>
  <c r="C184" i="2"/>
  <c r="D184" i="2"/>
  <c r="E184" i="2"/>
  <c r="C185" i="2"/>
  <c r="E185" i="2" s="1"/>
  <c r="D185" i="2"/>
  <c r="C186" i="2"/>
  <c r="E186" i="2" s="1"/>
  <c r="D186" i="2"/>
  <c r="C187" i="2"/>
  <c r="E187" i="2" s="1"/>
  <c r="D187" i="2"/>
  <c r="C188" i="2"/>
  <c r="E188" i="2" s="1"/>
  <c r="D188" i="2"/>
  <c r="C189" i="2"/>
  <c r="E189" i="2" s="1"/>
  <c r="D189" i="2"/>
  <c r="C190" i="2"/>
  <c r="E190" i="2" s="1"/>
  <c r="D190" i="2"/>
  <c r="C191" i="2"/>
  <c r="E191" i="2" s="1"/>
  <c r="D191" i="2"/>
  <c r="C192" i="2"/>
  <c r="D192" i="2"/>
  <c r="E192" i="2"/>
  <c r="C193" i="2"/>
  <c r="E193" i="2" s="1"/>
  <c r="D193" i="2"/>
  <c r="C194" i="2"/>
  <c r="E194" i="2" s="1"/>
  <c r="D194" i="2"/>
  <c r="C195" i="2"/>
  <c r="D195" i="2"/>
  <c r="E195" i="2"/>
  <c r="C196" i="2"/>
  <c r="D196" i="2"/>
  <c r="E196" i="2"/>
  <c r="C197" i="2"/>
  <c r="E197" i="2" s="1"/>
  <c r="D197" i="2"/>
  <c r="C198" i="2"/>
  <c r="E198" i="2" s="1"/>
  <c r="D198" i="2"/>
  <c r="C199" i="2"/>
  <c r="D199" i="2"/>
  <c r="E199" i="2"/>
  <c r="C200" i="2"/>
  <c r="E200" i="2" s="1"/>
  <c r="D200" i="2"/>
  <c r="C201" i="2"/>
  <c r="E201" i="2" s="1"/>
  <c r="D201" i="2"/>
  <c r="C202" i="2"/>
  <c r="E202" i="2" s="1"/>
  <c r="D202" i="2"/>
  <c r="C203" i="2"/>
  <c r="E203" i="2" s="1"/>
  <c r="D203" i="2"/>
  <c r="C204" i="2"/>
  <c r="E204" i="2" s="1"/>
  <c r="D204" i="2"/>
  <c r="C205" i="2"/>
  <c r="E205" i="2" s="1"/>
  <c r="D205" i="2"/>
  <c r="C206" i="2"/>
  <c r="D206" i="2"/>
  <c r="E206" i="2"/>
  <c r="C207" i="2"/>
  <c r="E207" i="2" s="1"/>
  <c r="D207" i="2"/>
  <c r="C208" i="2"/>
  <c r="E208" i="2" s="1"/>
  <c r="D208" i="2"/>
  <c r="C209" i="2"/>
  <c r="D209" i="2"/>
  <c r="E209" i="2"/>
  <c r="C210" i="2"/>
  <c r="D210" i="2"/>
  <c r="E210" i="2"/>
  <c r="C211" i="2"/>
  <c r="E211" i="2" s="1"/>
  <c r="D211" i="2"/>
  <c r="C212" i="2"/>
  <c r="E212" i="2" s="1"/>
  <c r="D212" i="2"/>
  <c r="C213" i="2"/>
  <c r="E213" i="2" s="1"/>
  <c r="D213" i="2"/>
  <c r="C214" i="2"/>
  <c r="E214" i="2" s="1"/>
  <c r="D214" i="2"/>
  <c r="C215" i="2"/>
  <c r="D215" i="2"/>
  <c r="E215" i="2"/>
  <c r="C216" i="2"/>
  <c r="E216" i="2" s="1"/>
  <c r="D216" i="2"/>
  <c r="C217" i="2"/>
  <c r="E217" i="2" s="1"/>
  <c r="D217" i="2"/>
  <c r="C218" i="2"/>
  <c r="E218" i="2" s="1"/>
  <c r="D218" i="2"/>
  <c r="C219" i="2"/>
  <c r="E219" i="2" s="1"/>
  <c r="D219" i="2"/>
  <c r="C220" i="2"/>
  <c r="E220" i="2" s="1"/>
  <c r="D220" i="2"/>
  <c r="C221" i="2"/>
  <c r="D221" i="2"/>
  <c r="E221" i="2"/>
  <c r="C222" i="2"/>
  <c r="E222" i="2" s="1"/>
  <c r="D222" i="2"/>
  <c r="C223" i="2"/>
  <c r="E223" i="2" s="1"/>
  <c r="D223" i="2"/>
  <c r="C224" i="2"/>
  <c r="D224" i="2"/>
  <c r="E224" i="2"/>
  <c r="C225" i="2"/>
  <c r="E225" i="2" s="1"/>
  <c r="D225" i="2"/>
  <c r="C226" i="2"/>
  <c r="E226" i="2" s="1"/>
  <c r="D226" i="2"/>
  <c r="C227" i="2"/>
  <c r="D227" i="2"/>
  <c r="E227" i="2"/>
  <c r="C228" i="2"/>
  <c r="E228" i="2" s="1"/>
  <c r="D228" i="2"/>
  <c r="C229" i="2"/>
  <c r="E229" i="2" s="1"/>
  <c r="D229" i="2"/>
  <c r="C230" i="2"/>
  <c r="E230" i="2" s="1"/>
  <c r="D230" i="2"/>
  <c r="C231" i="2"/>
  <c r="E231" i="2" s="1"/>
  <c r="D231" i="2"/>
  <c r="C232" i="2"/>
  <c r="E232" i="2" s="1"/>
  <c r="D232" i="2"/>
  <c r="C233" i="2"/>
  <c r="E233" i="2" s="1"/>
  <c r="D233" i="2"/>
  <c r="C234" i="2"/>
  <c r="E234" i="2" s="1"/>
  <c r="D234" i="2"/>
  <c r="C235" i="2"/>
  <c r="E235" i="2" s="1"/>
  <c r="D235" i="2"/>
  <c r="C236" i="2"/>
  <c r="E236" i="2" s="1"/>
  <c r="D236" i="2"/>
  <c r="C237" i="2"/>
  <c r="E237" i="2" s="1"/>
  <c r="D237" i="2"/>
  <c r="C238" i="2"/>
  <c r="E238" i="2" s="1"/>
  <c r="D238" i="2"/>
  <c r="C239" i="2"/>
  <c r="E239" i="2" s="1"/>
  <c r="D239" i="2"/>
  <c r="C240" i="2"/>
  <c r="E240" i="2" s="1"/>
  <c r="D240" i="2"/>
  <c r="C241" i="2"/>
  <c r="D241" i="2"/>
  <c r="E241" i="2"/>
  <c r="C242" i="2"/>
  <c r="E242" i="2" s="1"/>
  <c r="D242" i="2"/>
  <c r="C243" i="2"/>
  <c r="E243" i="2" s="1"/>
  <c r="D243" i="2"/>
  <c r="C244" i="2"/>
  <c r="E244" i="2" s="1"/>
  <c r="D244" i="2"/>
  <c r="C245" i="2"/>
  <c r="E245" i="2" s="1"/>
  <c r="D245" i="2"/>
  <c r="C246" i="2"/>
  <c r="D246" i="2"/>
  <c r="E246" i="2"/>
  <c r="C247" i="2"/>
  <c r="E247" i="2" s="1"/>
  <c r="D247" i="2"/>
  <c r="C248" i="2"/>
  <c r="E248" i="2" s="1"/>
  <c r="D248" i="2"/>
  <c r="C249" i="2"/>
  <c r="E249" i="2" s="1"/>
  <c r="D249" i="2"/>
  <c r="C250" i="2"/>
  <c r="E250" i="2" s="1"/>
  <c r="D250" i="2"/>
  <c r="C251" i="2"/>
  <c r="E251" i="2" s="1"/>
  <c r="D251" i="2"/>
  <c r="C252" i="2"/>
  <c r="D252" i="2"/>
  <c r="E252" i="2"/>
  <c r="C253" i="2"/>
  <c r="E253" i="2" s="1"/>
  <c r="D253" i="2"/>
  <c r="C254" i="2"/>
  <c r="E254" i="2" s="1"/>
  <c r="D254" i="2"/>
  <c r="C255" i="2"/>
  <c r="E255" i="2" s="1"/>
  <c r="D255" i="2"/>
  <c r="C256" i="2"/>
  <c r="E256" i="2" s="1"/>
  <c r="D256" i="2"/>
  <c r="C257" i="2"/>
  <c r="E257" i="2" s="1"/>
  <c r="D257" i="2"/>
  <c r="C258" i="2"/>
  <c r="D258" i="2"/>
  <c r="E258" i="2"/>
  <c r="C259" i="2"/>
  <c r="D259" i="2"/>
  <c r="E259" i="2"/>
  <c r="C260" i="2"/>
  <c r="E260" i="2" s="1"/>
  <c r="D260" i="2"/>
  <c r="C261" i="2"/>
  <c r="E261" i="2" s="1"/>
  <c r="D261" i="2"/>
  <c r="C262" i="2"/>
  <c r="E262" i="2" s="1"/>
  <c r="D262" i="2"/>
  <c r="C263" i="2"/>
  <c r="E263" i="2" s="1"/>
  <c r="D263" i="2"/>
  <c r="C264" i="2"/>
  <c r="E264" i="2" s="1"/>
  <c r="D264" i="2"/>
  <c r="C265" i="2"/>
  <c r="E265" i="2" s="1"/>
  <c r="D265" i="2"/>
  <c r="C266" i="2"/>
  <c r="E266" i="2" s="1"/>
  <c r="D266" i="2"/>
  <c r="C267" i="2"/>
  <c r="E267" i="2" s="1"/>
  <c r="D267" i="2"/>
  <c r="C268" i="2"/>
  <c r="E268" i="2" s="1"/>
  <c r="D268" i="2"/>
  <c r="C269" i="2"/>
  <c r="D269" i="2"/>
  <c r="E269" i="2"/>
  <c r="C270" i="2"/>
  <c r="D270" i="2"/>
  <c r="E270" i="2"/>
  <c r="C271" i="2"/>
  <c r="E271" i="2" s="1"/>
  <c r="D271" i="2"/>
  <c r="C272" i="2"/>
  <c r="D272" i="2"/>
  <c r="E272" i="2"/>
  <c r="C273" i="2"/>
  <c r="D273" i="2"/>
  <c r="E273" i="2"/>
  <c r="C274" i="2"/>
  <c r="E274" i="2" s="1"/>
  <c r="D274" i="2"/>
  <c r="C275" i="2"/>
  <c r="E275" i="2" s="1"/>
  <c r="D275" i="2"/>
  <c r="C276" i="2"/>
  <c r="E276" i="2" s="1"/>
  <c r="D276" i="2"/>
  <c r="C277" i="2"/>
  <c r="E277" i="2" s="1"/>
  <c r="D277" i="2"/>
  <c r="C278" i="2"/>
  <c r="D278" i="2"/>
  <c r="E278" i="2"/>
  <c r="C279" i="2"/>
  <c r="E279" i="2" s="1"/>
  <c r="D279" i="2"/>
  <c r="C280" i="2"/>
  <c r="E280" i="2" s="1"/>
  <c r="D280" i="2"/>
  <c r="C281" i="2"/>
  <c r="D281" i="2"/>
  <c r="E281" i="2"/>
  <c r="C282" i="2"/>
  <c r="E282" i="2" s="1"/>
  <c r="D282" i="2"/>
  <c r="C283" i="2"/>
  <c r="E283" i="2" s="1"/>
  <c r="D283" i="2"/>
  <c r="C284" i="2"/>
  <c r="D284" i="2"/>
  <c r="E284" i="2"/>
  <c r="C285" i="2"/>
  <c r="E285" i="2" s="1"/>
  <c r="D285" i="2"/>
  <c r="C286" i="2"/>
  <c r="E286" i="2" s="1"/>
  <c r="D286" i="2"/>
  <c r="C287" i="2"/>
  <c r="D287" i="2"/>
  <c r="E287" i="2"/>
  <c r="C288" i="2"/>
  <c r="E288" i="2" s="1"/>
  <c r="D288" i="2"/>
  <c r="C289" i="2"/>
  <c r="E289" i="2" s="1"/>
  <c r="D289" i="2"/>
  <c r="C290" i="2"/>
  <c r="D290" i="2"/>
  <c r="E290" i="2"/>
  <c r="C291" i="2"/>
  <c r="D291" i="2"/>
  <c r="E291" i="2"/>
  <c r="C292" i="2"/>
  <c r="E292" i="2" s="1"/>
  <c r="D292" i="2"/>
  <c r="C293" i="2"/>
  <c r="E293" i="2" s="1"/>
  <c r="D293" i="2"/>
  <c r="C294" i="2"/>
  <c r="E294" i="2" s="1"/>
  <c r="D294" i="2"/>
  <c r="C295" i="2"/>
  <c r="E295" i="2" s="1"/>
  <c r="D295" i="2"/>
  <c r="C296" i="2"/>
  <c r="E296" i="2" s="1"/>
  <c r="D296" i="2"/>
  <c r="C297" i="2"/>
  <c r="E297" i="2" s="1"/>
  <c r="D297" i="2"/>
  <c r="C298" i="2"/>
  <c r="E298" i="2" s="1"/>
  <c r="D298" i="2"/>
  <c r="C299" i="2"/>
  <c r="E299" i="2" s="1"/>
  <c r="D299" i="2"/>
  <c r="C300" i="2"/>
  <c r="E300" i="2" s="1"/>
  <c r="D300" i="2"/>
  <c r="C301" i="2"/>
  <c r="D301" i="2"/>
  <c r="E301" i="2"/>
  <c r="C302" i="2"/>
  <c r="D302" i="2"/>
  <c r="E302" i="2"/>
  <c r="C303" i="2"/>
  <c r="E303" i="2" s="1"/>
  <c r="D303" i="2"/>
  <c r="C304" i="2"/>
  <c r="D304" i="2"/>
  <c r="E304" i="2"/>
  <c r="C305" i="2"/>
  <c r="D305" i="2"/>
  <c r="E305" i="2"/>
  <c r="C306" i="2"/>
  <c r="E306" i="2" s="1"/>
  <c r="D306" i="2"/>
  <c r="C307" i="2"/>
  <c r="E307" i="2" s="1"/>
  <c r="D307" i="2"/>
  <c r="C308" i="2"/>
  <c r="D308" i="2"/>
  <c r="E308" i="2"/>
  <c r="C309" i="2"/>
  <c r="E309" i="2" s="1"/>
  <c r="D309" i="2"/>
  <c r="C310" i="2"/>
  <c r="D310" i="2"/>
  <c r="E310" i="2"/>
  <c r="C311" i="2"/>
  <c r="D311" i="2"/>
  <c r="E311" i="2"/>
  <c r="C312" i="2"/>
  <c r="E312" i="2" s="1"/>
  <c r="D312" i="2"/>
  <c r="C313" i="2"/>
  <c r="E313" i="2" s="1"/>
  <c r="D313" i="2"/>
  <c r="C314" i="2"/>
  <c r="E314" i="2" s="1"/>
  <c r="D314" i="2"/>
  <c r="C315" i="2"/>
  <c r="E315" i="2" s="1"/>
  <c r="D315" i="2"/>
  <c r="C316" i="2"/>
  <c r="D316" i="2"/>
  <c r="E316" i="2"/>
  <c r="C317" i="2"/>
  <c r="D317" i="2"/>
  <c r="E317" i="2"/>
  <c r="C318" i="2"/>
  <c r="E318" i="2" s="1"/>
  <c r="D318" i="2"/>
  <c r="C319" i="2"/>
  <c r="D319" i="2"/>
  <c r="E319" i="2"/>
  <c r="C320" i="2"/>
  <c r="D320" i="2"/>
  <c r="E320" i="2"/>
  <c r="C321" i="2"/>
  <c r="E321" i="2" s="1"/>
  <c r="D321" i="2"/>
  <c r="C322" i="2"/>
  <c r="E322" i="2" s="1"/>
  <c r="D322" i="2"/>
  <c r="C323" i="2"/>
  <c r="D323" i="2"/>
  <c r="E323" i="2"/>
  <c r="C324" i="2"/>
  <c r="D324" i="2"/>
  <c r="E324" i="2"/>
  <c r="C325" i="2"/>
  <c r="E325" i="2" s="1"/>
  <c r="D325" i="2"/>
  <c r="C326" i="2"/>
  <c r="E326" i="2" s="1"/>
  <c r="D326" i="2"/>
  <c r="C327" i="2"/>
  <c r="D327" i="2"/>
  <c r="E327" i="2"/>
  <c r="C328" i="2"/>
  <c r="E328" i="2" s="1"/>
  <c r="D328" i="2"/>
  <c r="C329" i="2"/>
  <c r="E329" i="2" s="1"/>
  <c r="D329" i="2"/>
  <c r="I347" i="10" l="1"/>
  <c r="H329" i="10"/>
  <c r="H309" i="10"/>
  <c r="I290" i="10"/>
  <c r="H271" i="10"/>
  <c r="I252" i="10"/>
  <c r="H234" i="10"/>
  <c r="H214" i="10"/>
  <c r="J214" i="10" s="1"/>
  <c r="I195" i="10"/>
  <c r="H177" i="10"/>
  <c r="I157" i="10"/>
  <c r="I138" i="10"/>
  <c r="I117" i="10"/>
  <c r="I98" i="10"/>
  <c r="I78" i="10"/>
  <c r="I58" i="10"/>
  <c r="I36" i="10"/>
  <c r="H15" i="10"/>
  <c r="J256" i="10"/>
  <c r="J216" i="10"/>
  <c r="J171" i="10"/>
  <c r="J88" i="10"/>
  <c r="J43" i="10"/>
  <c r="I214" i="10"/>
  <c r="I308" i="10"/>
  <c r="H290" i="10"/>
  <c r="J290" i="10" s="1"/>
  <c r="I270" i="10"/>
  <c r="H252" i="10"/>
  <c r="I233" i="10"/>
  <c r="I213" i="10"/>
  <c r="H195" i="10"/>
  <c r="I175" i="10"/>
  <c r="H157" i="10"/>
  <c r="H138" i="10"/>
  <c r="H117" i="10"/>
  <c r="H98" i="10"/>
  <c r="H78" i="10"/>
  <c r="J78" i="10" s="1"/>
  <c r="H58" i="10"/>
  <c r="J58" i="10" s="1"/>
  <c r="H36" i="10"/>
  <c r="I14" i="10"/>
  <c r="J343" i="10"/>
  <c r="J170" i="10"/>
  <c r="J127" i="10"/>
  <c r="H233" i="10"/>
  <c r="H175" i="10"/>
  <c r="J175" i="10" s="1"/>
  <c r="I156" i="10"/>
  <c r="I137" i="10"/>
  <c r="I116" i="10"/>
  <c r="I97" i="10"/>
  <c r="I77" i="10"/>
  <c r="I57" i="10"/>
  <c r="I35" i="10"/>
  <c r="H14" i="10"/>
  <c r="J14" i="10" s="1"/>
  <c r="J342" i="10"/>
  <c r="H346" i="10"/>
  <c r="J346" i="10" s="1"/>
  <c r="I212" i="10"/>
  <c r="H194" i="10"/>
  <c r="I174" i="10"/>
  <c r="H156" i="10"/>
  <c r="H137" i="10"/>
  <c r="H116" i="10"/>
  <c r="H97" i="10"/>
  <c r="H77" i="10"/>
  <c r="H57" i="10"/>
  <c r="H35" i="10"/>
  <c r="I13" i="10"/>
  <c r="J253" i="10"/>
  <c r="J168" i="10"/>
  <c r="J40" i="10"/>
  <c r="I271" i="10"/>
  <c r="H212" i="10"/>
  <c r="J212" i="10" s="1"/>
  <c r="I193" i="10"/>
  <c r="H174" i="10"/>
  <c r="J174" i="10" s="1"/>
  <c r="I155" i="10"/>
  <c r="I136" i="10"/>
  <c r="I115" i="10"/>
  <c r="I95" i="10"/>
  <c r="I76" i="10"/>
  <c r="I56" i="10"/>
  <c r="I34" i="10"/>
  <c r="H13" i="10"/>
  <c r="J13" i="10" s="1"/>
  <c r="J295" i="10"/>
  <c r="J252" i="10"/>
  <c r="I306" i="10"/>
  <c r="I173" i="10"/>
  <c r="H155" i="10"/>
  <c r="J155" i="10" s="1"/>
  <c r="H134" i="10"/>
  <c r="H115" i="10"/>
  <c r="J115" i="10" s="1"/>
  <c r="H95" i="10"/>
  <c r="H76" i="10"/>
  <c r="J76" i="10" s="1"/>
  <c r="H54" i="10"/>
  <c r="H34" i="10"/>
  <c r="J34" i="10" s="1"/>
  <c r="I12" i="10"/>
  <c r="J334" i="10"/>
  <c r="J251" i="10"/>
  <c r="J166" i="10"/>
  <c r="J123" i="10"/>
  <c r="I177" i="10"/>
  <c r="I4" i="10"/>
  <c r="I191" i="10"/>
  <c r="H173" i="10"/>
  <c r="I154" i="10"/>
  <c r="I133" i="10"/>
  <c r="I114" i="10"/>
  <c r="I94" i="10"/>
  <c r="I75" i="10"/>
  <c r="I53" i="10"/>
  <c r="I33" i="10"/>
  <c r="H12" i="10"/>
  <c r="J205" i="10"/>
  <c r="J165" i="10"/>
  <c r="J77" i="10"/>
  <c r="J37" i="10"/>
  <c r="H326" i="10"/>
  <c r="J326" i="10" s="1"/>
  <c r="I362" i="10"/>
  <c r="I210" i="10"/>
  <c r="H154" i="10"/>
  <c r="J154" i="10" s="1"/>
  <c r="H133" i="10"/>
  <c r="J133" i="10" s="1"/>
  <c r="H114" i="10"/>
  <c r="J114" i="10" s="1"/>
  <c r="H94" i="10"/>
  <c r="H75" i="10"/>
  <c r="J75" i="10" s="1"/>
  <c r="H53" i="10"/>
  <c r="I31" i="10"/>
  <c r="I11" i="10"/>
  <c r="J204" i="10"/>
  <c r="I234" i="10"/>
  <c r="I346" i="10"/>
  <c r="I132" i="10"/>
  <c r="I113" i="10"/>
  <c r="I93" i="10"/>
  <c r="I74" i="10"/>
  <c r="I52" i="10"/>
  <c r="H31" i="10"/>
  <c r="H11" i="10"/>
  <c r="J331" i="10"/>
  <c r="J288" i="10"/>
  <c r="J120" i="10"/>
  <c r="J32" i="10"/>
  <c r="I307" i="10"/>
  <c r="H287" i="10"/>
  <c r="J287" i="10" s="1"/>
  <c r="I172" i="10"/>
  <c r="I361" i="10"/>
  <c r="I341" i="10"/>
  <c r="H323" i="10"/>
  <c r="I303" i="10"/>
  <c r="H285" i="10"/>
  <c r="I266" i="10"/>
  <c r="I246" i="10"/>
  <c r="H228" i="10"/>
  <c r="I209" i="10"/>
  <c r="H190" i="10"/>
  <c r="I171" i="10"/>
  <c r="H153" i="10"/>
  <c r="H132" i="10"/>
  <c r="H113" i="10"/>
  <c r="H93" i="10"/>
  <c r="H74" i="10"/>
  <c r="H52" i="10"/>
  <c r="I30" i="10"/>
  <c r="I10" i="10"/>
  <c r="J159" i="10"/>
  <c r="J74" i="10"/>
  <c r="J31" i="10"/>
  <c r="I229" i="10"/>
  <c r="I323" i="10"/>
  <c r="H361" i="10"/>
  <c r="J361" i="10" s="1"/>
  <c r="H341" i="10"/>
  <c r="J341" i="10" s="1"/>
  <c r="I322" i="10"/>
  <c r="H303" i="10"/>
  <c r="J303" i="10" s="1"/>
  <c r="I284" i="10"/>
  <c r="H266" i="10"/>
  <c r="H246" i="10"/>
  <c r="I227" i="10"/>
  <c r="H209" i="10"/>
  <c r="I189" i="10"/>
  <c r="H171" i="10"/>
  <c r="I152" i="10"/>
  <c r="I131" i="10"/>
  <c r="I111" i="10"/>
  <c r="I92" i="10"/>
  <c r="I73" i="10"/>
  <c r="I51" i="10"/>
  <c r="H30" i="10"/>
  <c r="H10" i="10"/>
  <c r="J329" i="10"/>
  <c r="J246" i="10"/>
  <c r="J158" i="10"/>
  <c r="J118" i="10"/>
  <c r="J73" i="10"/>
  <c r="J30" i="10"/>
  <c r="I15" i="10"/>
  <c r="I287" i="10"/>
  <c r="I286" i="10"/>
  <c r="H210" i="10"/>
  <c r="I360" i="10"/>
  <c r="I340" i="10"/>
  <c r="H322" i="10"/>
  <c r="J322" i="10" s="1"/>
  <c r="I302" i="10"/>
  <c r="H284" i="10"/>
  <c r="J284" i="10" s="1"/>
  <c r="I265" i="10"/>
  <c r="I245" i="10"/>
  <c r="H227" i="10"/>
  <c r="I207" i="10"/>
  <c r="H189" i="10"/>
  <c r="I170" i="10"/>
  <c r="H150" i="10"/>
  <c r="H131" i="10"/>
  <c r="H111" i="10"/>
  <c r="H92" i="10"/>
  <c r="H73" i="10"/>
  <c r="I29" i="10"/>
  <c r="I9" i="10"/>
  <c r="J285" i="10"/>
  <c r="J245" i="10"/>
  <c r="J157" i="10"/>
  <c r="J117" i="10"/>
  <c r="J72" i="10"/>
  <c r="J29" i="10"/>
  <c r="I309" i="10"/>
  <c r="H16" i="10"/>
  <c r="H32" i="10"/>
  <c r="H48" i="10"/>
  <c r="H64" i="10"/>
  <c r="J64" i="10" s="1"/>
  <c r="H80" i="10"/>
  <c r="J80" i="10" s="1"/>
  <c r="H96" i="10"/>
  <c r="J96" i="10" s="1"/>
  <c r="H112" i="10"/>
  <c r="J112" i="10" s="1"/>
  <c r="H128" i="10"/>
  <c r="J128" i="10" s="1"/>
  <c r="H144" i="10"/>
  <c r="J144" i="10" s="1"/>
  <c r="H160" i="10"/>
  <c r="J160" i="10" s="1"/>
  <c r="H176" i="10"/>
  <c r="J176" i="10" s="1"/>
  <c r="H192" i="10"/>
  <c r="H208" i="10"/>
  <c r="H224" i="10"/>
  <c r="H240" i="10"/>
  <c r="H256" i="10"/>
  <c r="H272" i="10"/>
  <c r="H288" i="10"/>
  <c r="H304" i="10"/>
  <c r="H320" i="10"/>
  <c r="H336" i="10"/>
  <c r="H352" i="10"/>
  <c r="M4" i="10"/>
  <c r="O4" i="10" s="1"/>
  <c r="H17" i="10"/>
  <c r="J17" i="10" s="1"/>
  <c r="H33" i="10"/>
  <c r="J33" i="10" s="1"/>
  <c r="H49" i="10"/>
  <c r="J49" i="10" s="1"/>
  <c r="H65" i="10"/>
  <c r="H7" i="10"/>
  <c r="H23" i="10"/>
  <c r="H39" i="10"/>
  <c r="J39" i="10" s="1"/>
  <c r="H55" i="10"/>
  <c r="H71" i="10"/>
  <c r="H87" i="10"/>
  <c r="J87" i="10" s="1"/>
  <c r="H103" i="10"/>
  <c r="J103" i="10" s="1"/>
  <c r="H119" i="10"/>
  <c r="J119" i="10" s="1"/>
  <c r="H135" i="10"/>
  <c r="H151" i="10"/>
  <c r="J151" i="10" s="1"/>
  <c r="H167" i="10"/>
  <c r="J167" i="10" s="1"/>
  <c r="H183" i="10"/>
  <c r="H199" i="10"/>
  <c r="J199" i="10" s="1"/>
  <c r="H215" i="10"/>
  <c r="J215" i="10" s="1"/>
  <c r="H231" i="10"/>
  <c r="J231" i="10" s="1"/>
  <c r="H247" i="10"/>
  <c r="J247" i="10" s="1"/>
  <c r="H263" i="10"/>
  <c r="H279" i="10"/>
  <c r="H295" i="10"/>
  <c r="H311" i="10"/>
  <c r="H327" i="10"/>
  <c r="H343" i="10"/>
  <c r="H359" i="10"/>
  <c r="J359" i="10" s="1"/>
  <c r="H8" i="10"/>
  <c r="H24" i="10"/>
  <c r="H40" i="10"/>
  <c r="H56" i="10"/>
  <c r="H72" i="10"/>
  <c r="H88" i="10"/>
  <c r="H104" i="10"/>
  <c r="H120" i="10"/>
  <c r="H136" i="10"/>
  <c r="H152" i="10"/>
  <c r="H168" i="10"/>
  <c r="H184" i="10"/>
  <c r="H200" i="10"/>
  <c r="J200" i="10" s="1"/>
  <c r="H216" i="10"/>
  <c r="H232" i="10"/>
  <c r="J232" i="10" s="1"/>
  <c r="H248" i="10"/>
  <c r="J248" i="10" s="1"/>
  <c r="H264" i="10"/>
  <c r="H280" i="10"/>
  <c r="J280" i="10" s="1"/>
  <c r="H296" i="10"/>
  <c r="J296" i="10" s="1"/>
  <c r="H312" i="10"/>
  <c r="J312" i="10" s="1"/>
  <c r="H328" i="10"/>
  <c r="J328" i="10" s="1"/>
  <c r="H344" i="10"/>
  <c r="J344" i="10" s="1"/>
  <c r="H360" i="10"/>
  <c r="J360" i="10" s="1"/>
  <c r="I342" i="10"/>
  <c r="I321" i="10"/>
  <c r="H265" i="10"/>
  <c r="H245" i="10"/>
  <c r="I226" i="10"/>
  <c r="H207" i="10"/>
  <c r="I188" i="10"/>
  <c r="H170" i="10"/>
  <c r="I149" i="10"/>
  <c r="I130" i="10"/>
  <c r="I110" i="10"/>
  <c r="I91" i="10"/>
  <c r="H70" i="10"/>
  <c r="I50" i="10"/>
  <c r="H29" i="10"/>
  <c r="H9" i="10"/>
  <c r="J327" i="10"/>
  <c r="J156" i="10"/>
  <c r="J116" i="10"/>
  <c r="J71" i="10"/>
  <c r="J28" i="10"/>
  <c r="I326" i="10"/>
  <c r="H268" i="10"/>
  <c r="J268" i="10" s="1"/>
  <c r="H172" i="10"/>
  <c r="J172" i="10" s="1"/>
  <c r="H340" i="10"/>
  <c r="J340" i="10" s="1"/>
  <c r="H358" i="10"/>
  <c r="J358" i="10" s="1"/>
  <c r="H321" i="10"/>
  <c r="J321" i="10" s="1"/>
  <c r="H283" i="10"/>
  <c r="J283" i="10" s="1"/>
  <c r="I264" i="10"/>
  <c r="I244" i="10"/>
  <c r="H226" i="10"/>
  <c r="J226" i="10" s="1"/>
  <c r="I206" i="10"/>
  <c r="H188" i="10"/>
  <c r="I169" i="10"/>
  <c r="H149" i="10"/>
  <c r="H130" i="10"/>
  <c r="H110" i="10"/>
  <c r="H91" i="10"/>
  <c r="I69" i="10"/>
  <c r="H50" i="10"/>
  <c r="I28" i="10"/>
  <c r="H6" i="10"/>
  <c r="J110" i="10"/>
  <c r="J70" i="10"/>
  <c r="J27" i="10"/>
  <c r="H269" i="10"/>
  <c r="I344" i="10"/>
  <c r="I153" i="10"/>
  <c r="I358" i="10"/>
  <c r="I319" i="10"/>
  <c r="H301" i="10"/>
  <c r="J301" i="10" s="1"/>
  <c r="I262" i="10"/>
  <c r="I225" i="10"/>
  <c r="H206" i="10"/>
  <c r="J206" i="10" s="1"/>
  <c r="I187" i="10"/>
  <c r="H169" i="10"/>
  <c r="J169" i="10" s="1"/>
  <c r="I148" i="10"/>
  <c r="I129" i="10"/>
  <c r="I109" i="10"/>
  <c r="I90" i="10"/>
  <c r="H69" i="10"/>
  <c r="I49" i="10"/>
  <c r="H28" i="10"/>
  <c r="I5" i="10"/>
  <c r="J109" i="10"/>
  <c r="J69" i="10"/>
  <c r="J257" i="10"/>
  <c r="H308" i="10"/>
  <c r="I230" i="10"/>
  <c r="I249" i="10"/>
  <c r="I190" i="10"/>
  <c r="I283" i="10"/>
  <c r="I301" i="10"/>
  <c r="H339" i="10"/>
  <c r="J339" i="10" s="1"/>
  <c r="I282" i="10"/>
  <c r="H357" i="10"/>
  <c r="I338" i="10"/>
  <c r="H319" i="10"/>
  <c r="J319" i="10" s="1"/>
  <c r="I300" i="10"/>
  <c r="H282" i="10"/>
  <c r="J282" i="10" s="1"/>
  <c r="H262" i="10"/>
  <c r="J262" i="10" s="1"/>
  <c r="I243" i="10"/>
  <c r="H225" i="10"/>
  <c r="J225" i="10" s="1"/>
  <c r="I205" i="10"/>
  <c r="H187" i="10"/>
  <c r="I168" i="10"/>
  <c r="H148" i="10"/>
  <c r="H129" i="10"/>
  <c r="H109" i="10"/>
  <c r="H90" i="10"/>
  <c r="I68" i="10"/>
  <c r="I47" i="10"/>
  <c r="I27" i="10"/>
  <c r="H5" i="10"/>
  <c r="J236" i="10"/>
  <c r="J153" i="10"/>
  <c r="J108" i="10"/>
  <c r="J65" i="10"/>
  <c r="J25" i="10"/>
  <c r="I289" i="10"/>
  <c r="I325" i="10"/>
  <c r="I324" i="10"/>
  <c r="I228" i="10"/>
  <c r="H302" i="10"/>
  <c r="J302" i="10" s="1"/>
  <c r="I339" i="10"/>
  <c r="I357" i="10"/>
  <c r="H244" i="10"/>
  <c r="J244" i="10" s="1"/>
  <c r="I356" i="10"/>
  <c r="H338" i="10"/>
  <c r="J338" i="10" s="1"/>
  <c r="I318" i="10"/>
  <c r="H300" i="10"/>
  <c r="J300" i="10" s="1"/>
  <c r="I281" i="10"/>
  <c r="I261" i="10"/>
  <c r="H243" i="10"/>
  <c r="I223" i="10"/>
  <c r="H205" i="10"/>
  <c r="I186" i="10"/>
  <c r="I166" i="10"/>
  <c r="I147" i="10"/>
  <c r="I127" i="10"/>
  <c r="I108" i="10"/>
  <c r="I89" i="10"/>
  <c r="H68" i="10"/>
  <c r="H47" i="10"/>
  <c r="H27" i="10"/>
  <c r="J320" i="10"/>
  <c r="J192" i="10"/>
  <c r="J152" i="10"/>
  <c r="J107" i="10"/>
  <c r="J24" i="10"/>
  <c r="I232" i="10"/>
  <c r="H230" i="10"/>
  <c r="J230" i="10" s="1"/>
  <c r="H229" i="10"/>
  <c r="H356" i="10"/>
  <c r="I337" i="10"/>
  <c r="H318" i="10"/>
  <c r="J318" i="10" s="1"/>
  <c r="I299" i="10"/>
  <c r="H281" i="10"/>
  <c r="J281" i="10" s="1"/>
  <c r="H261" i="10"/>
  <c r="J261" i="10" s="1"/>
  <c r="I242" i="10"/>
  <c r="H223" i="10"/>
  <c r="I204" i="10"/>
  <c r="H186" i="10"/>
  <c r="J186" i="10" s="1"/>
  <c r="H166" i="10"/>
  <c r="H147" i="10"/>
  <c r="H127" i="10"/>
  <c r="H108" i="10"/>
  <c r="H89" i="10"/>
  <c r="J89" i="10" s="1"/>
  <c r="I67" i="10"/>
  <c r="I46" i="10"/>
  <c r="I26" i="10"/>
  <c r="J279" i="10"/>
  <c r="J234" i="10"/>
  <c r="J63" i="10"/>
  <c r="J23" i="10"/>
  <c r="H289" i="10"/>
  <c r="J289" i="10" s="1"/>
  <c r="H4" i="10"/>
  <c r="J4" i="10" s="1"/>
  <c r="I305" i="10"/>
  <c r="I355" i="10"/>
  <c r="H337" i="10"/>
  <c r="J337" i="10" s="1"/>
  <c r="I317" i="10"/>
  <c r="H299" i="10"/>
  <c r="J299" i="10" s="1"/>
  <c r="I280" i="10"/>
  <c r="I260" i="10"/>
  <c r="H242" i="10"/>
  <c r="J242" i="10" s="1"/>
  <c r="I222" i="10"/>
  <c r="H204" i="10"/>
  <c r="I185" i="10"/>
  <c r="I165" i="10"/>
  <c r="I146" i="10"/>
  <c r="I126" i="10"/>
  <c r="I107" i="10"/>
  <c r="I88" i="10"/>
  <c r="H67" i="10"/>
  <c r="H46" i="10"/>
  <c r="H26" i="10"/>
  <c r="J26" i="10" s="1"/>
  <c r="J233" i="10"/>
  <c r="J190" i="10"/>
  <c r="J150" i="10"/>
  <c r="J62" i="10"/>
  <c r="J22" i="10"/>
  <c r="J217" i="10"/>
  <c r="I250" i="10"/>
  <c r="H342" i="10"/>
  <c r="H355" i="10"/>
  <c r="I335" i="10"/>
  <c r="H317" i="10"/>
  <c r="J317" i="10" s="1"/>
  <c r="I298" i="10"/>
  <c r="I278" i="10"/>
  <c r="H260" i="10"/>
  <c r="J260" i="10" s="1"/>
  <c r="I241" i="10"/>
  <c r="H222" i="10"/>
  <c r="J222" i="10" s="1"/>
  <c r="I203" i="10"/>
  <c r="H185" i="10"/>
  <c r="J185" i="10" s="1"/>
  <c r="H165" i="10"/>
  <c r="H146" i="10"/>
  <c r="H126" i="10"/>
  <c r="J126" i="10" s="1"/>
  <c r="H107" i="10"/>
  <c r="H86" i="10"/>
  <c r="J86" i="10" s="1"/>
  <c r="I66" i="10"/>
  <c r="I45" i="10"/>
  <c r="I25" i="10"/>
  <c r="J277" i="10"/>
  <c r="J189" i="10"/>
  <c r="J149" i="10"/>
  <c r="J104" i="10"/>
  <c r="J129" i="10"/>
  <c r="H306" i="10"/>
  <c r="J306" i="10" s="1"/>
  <c r="H362" i="10"/>
  <c r="J362" i="10" s="1"/>
  <c r="I354" i="10"/>
  <c r="H298" i="10"/>
  <c r="J298" i="10" s="1"/>
  <c r="H278" i="10"/>
  <c r="J278" i="10" s="1"/>
  <c r="I259" i="10"/>
  <c r="H241" i="10"/>
  <c r="J241" i="10" s="1"/>
  <c r="I221" i="10"/>
  <c r="H203" i="10"/>
  <c r="J203" i="10" s="1"/>
  <c r="I184" i="10"/>
  <c r="I164" i="10"/>
  <c r="I145" i="10"/>
  <c r="I125" i="10"/>
  <c r="I106" i="10"/>
  <c r="I85" i="10"/>
  <c r="H66" i="10"/>
  <c r="H45" i="10"/>
  <c r="H25" i="10"/>
  <c r="J188" i="10"/>
  <c r="J148" i="10"/>
  <c r="I194" i="10"/>
  <c r="H250" i="10"/>
  <c r="J250" i="10" s="1"/>
  <c r="H267" i="10"/>
  <c r="I334" i="10"/>
  <c r="H316" i="10"/>
  <c r="J316" i="10" s="1"/>
  <c r="I297" i="10"/>
  <c r="I277" i="10"/>
  <c r="H259" i="10"/>
  <c r="I239" i="10"/>
  <c r="H221" i="10"/>
  <c r="I202" i="10"/>
  <c r="I182" i="10"/>
  <c r="H164" i="10"/>
  <c r="J164" i="10" s="1"/>
  <c r="H145" i="10"/>
  <c r="J145" i="10" s="1"/>
  <c r="H125" i="10"/>
  <c r="J125" i="10" s="1"/>
  <c r="H106" i="10"/>
  <c r="J106" i="10" s="1"/>
  <c r="H85" i="10"/>
  <c r="J85" i="10" s="1"/>
  <c r="I65" i="10"/>
  <c r="I44" i="10"/>
  <c r="H22" i="10"/>
  <c r="J187" i="10"/>
  <c r="J142" i="10"/>
  <c r="J102" i="10"/>
  <c r="J59" i="10"/>
  <c r="I269" i="10"/>
  <c r="H334" i="10"/>
  <c r="I315" i="10"/>
  <c r="H297" i="10"/>
  <c r="J297" i="10" s="1"/>
  <c r="H277" i="10"/>
  <c r="I258" i="10"/>
  <c r="H239" i="10"/>
  <c r="J239" i="10" s="1"/>
  <c r="I220" i="10"/>
  <c r="H202" i="10"/>
  <c r="J202" i="10" s="1"/>
  <c r="H182" i="10"/>
  <c r="I163" i="10"/>
  <c r="I143" i="10"/>
  <c r="I124" i="10"/>
  <c r="I105" i="10"/>
  <c r="I84" i="10"/>
  <c r="I63" i="10"/>
  <c r="H44" i="10"/>
  <c r="J44" i="10" s="1"/>
  <c r="I21" i="10"/>
  <c r="J357" i="10"/>
  <c r="J314" i="10"/>
  <c r="J269" i="10"/>
  <c r="J229" i="10"/>
  <c r="J66" i="10"/>
  <c r="J98" i="10"/>
  <c r="J130" i="10"/>
  <c r="J194" i="10"/>
  <c r="J258" i="10"/>
  <c r="N4" i="10"/>
  <c r="J35" i="10"/>
  <c r="J67" i="10"/>
  <c r="J99" i="10"/>
  <c r="J131" i="10"/>
  <c r="J163" i="10"/>
  <c r="J195" i="10"/>
  <c r="J227" i="10"/>
  <c r="J259" i="10"/>
  <c r="J291" i="10"/>
  <c r="J323" i="10"/>
  <c r="J355" i="10"/>
  <c r="I16" i="10"/>
  <c r="I32" i="10"/>
  <c r="I48" i="10"/>
  <c r="I64" i="10"/>
  <c r="I80" i="10"/>
  <c r="I96" i="10"/>
  <c r="I112" i="10"/>
  <c r="I128" i="10"/>
  <c r="I144" i="10"/>
  <c r="I160" i="10"/>
  <c r="I176" i="10"/>
  <c r="I192" i="10"/>
  <c r="I208" i="10"/>
  <c r="I224" i="10"/>
  <c r="I240" i="10"/>
  <c r="I256" i="10"/>
  <c r="I272" i="10"/>
  <c r="I288" i="10"/>
  <c r="I304" i="10"/>
  <c r="I320" i="10"/>
  <c r="I336" i="10"/>
  <c r="I352" i="10"/>
  <c r="J36" i="10"/>
  <c r="J68" i="10"/>
  <c r="J100" i="10"/>
  <c r="J132" i="10"/>
  <c r="J196" i="10"/>
  <c r="J228" i="10"/>
  <c r="J292" i="10"/>
  <c r="J324" i="10"/>
  <c r="J356" i="10"/>
  <c r="J15" i="10"/>
  <c r="J47" i="10"/>
  <c r="J79" i="10"/>
  <c r="J111" i="10"/>
  <c r="J207" i="10"/>
  <c r="J271" i="10"/>
  <c r="I6" i="10"/>
  <c r="I22" i="10"/>
  <c r="I38" i="10"/>
  <c r="I54" i="10"/>
  <c r="I70" i="10"/>
  <c r="I86" i="10"/>
  <c r="I102" i="10"/>
  <c r="I118" i="10"/>
  <c r="I134" i="10"/>
  <c r="I150" i="10"/>
  <c r="J16" i="10"/>
  <c r="J48" i="10"/>
  <c r="J208" i="10"/>
  <c r="J240" i="10"/>
  <c r="J272" i="10"/>
  <c r="J304" i="10"/>
  <c r="J336" i="10"/>
  <c r="J19" i="10"/>
  <c r="J147" i="10"/>
  <c r="J275" i="10"/>
  <c r="I24" i="10"/>
  <c r="I72" i="10"/>
  <c r="J113" i="10"/>
  <c r="J177" i="10"/>
  <c r="J209" i="10"/>
  <c r="I7" i="10"/>
  <c r="I23" i="10"/>
  <c r="I39" i="10"/>
  <c r="I55" i="10"/>
  <c r="I71" i="10"/>
  <c r="I87" i="10"/>
  <c r="I103" i="10"/>
  <c r="I119" i="10"/>
  <c r="I135" i="10"/>
  <c r="I151" i="10"/>
  <c r="I167" i="10"/>
  <c r="I183" i="10"/>
  <c r="I199" i="10"/>
  <c r="I215" i="10"/>
  <c r="I231" i="10"/>
  <c r="I247" i="10"/>
  <c r="I263" i="10"/>
  <c r="I279" i="10"/>
  <c r="I295" i="10"/>
  <c r="I311" i="10"/>
  <c r="I327" i="10"/>
  <c r="I343" i="10"/>
  <c r="I359" i="10"/>
  <c r="J51" i="10"/>
  <c r="J243" i="10"/>
  <c r="I8" i="10"/>
  <c r="I40" i="10"/>
  <c r="J18" i="10"/>
  <c r="J50" i="10"/>
  <c r="J146" i="10"/>
  <c r="J210" i="10"/>
  <c r="J274" i="10"/>
  <c r="J83" i="10"/>
  <c r="I251" i="10"/>
  <c r="H345" i="10"/>
  <c r="J345" i="10" s="1"/>
  <c r="H305" i="10"/>
  <c r="J305" i="10" s="1"/>
  <c r="H353" i="10"/>
  <c r="J353" i="10" s="1"/>
  <c r="I333" i="10"/>
  <c r="H315" i="10"/>
  <c r="J315" i="10" s="1"/>
  <c r="I296" i="10"/>
  <c r="I276" i="10"/>
  <c r="H258" i="10"/>
  <c r="I238" i="10"/>
  <c r="H220" i="10"/>
  <c r="I201" i="10"/>
  <c r="I181" i="10"/>
  <c r="H163" i="10"/>
  <c r="H143" i="10"/>
  <c r="J143" i="10" s="1"/>
  <c r="H124" i="10"/>
  <c r="J124" i="10" s="1"/>
  <c r="H105" i="10"/>
  <c r="J105" i="10" s="1"/>
  <c r="H84" i="10"/>
  <c r="J84" i="10" s="1"/>
  <c r="H63" i="10"/>
  <c r="I43" i="10"/>
  <c r="H21" i="10"/>
  <c r="J21" i="10" s="1"/>
  <c r="J313" i="10"/>
  <c r="J140" i="10"/>
  <c r="J97" i="10"/>
  <c r="J57" i="10"/>
  <c r="J12" i="10"/>
  <c r="I345" i="10"/>
  <c r="H286" i="10"/>
  <c r="J286" i="10" s="1"/>
  <c r="I351" i="10"/>
  <c r="H276" i="10"/>
  <c r="J276" i="10" s="1"/>
  <c r="I257" i="10"/>
  <c r="I219" i="10"/>
  <c r="H201" i="10"/>
  <c r="J201" i="10" s="1"/>
  <c r="H181" i="10"/>
  <c r="J181" i="10" s="1"/>
  <c r="I162" i="10"/>
  <c r="I142" i="10"/>
  <c r="I123" i="10"/>
  <c r="I104" i="10"/>
  <c r="I83" i="10"/>
  <c r="I62" i="10"/>
  <c r="H43" i="10"/>
  <c r="I20" i="10"/>
  <c r="J352" i="10"/>
  <c r="J267" i="10"/>
  <c r="J224" i="10"/>
  <c r="J184" i="10"/>
  <c r="J139" i="10"/>
  <c r="J56" i="10"/>
  <c r="J11" i="10"/>
  <c r="I329" i="10"/>
  <c r="H270" i="10"/>
  <c r="J270" i="10" s="1"/>
  <c r="I211" i="10"/>
  <c r="I285" i="10"/>
  <c r="I180" i="10"/>
  <c r="H83" i="10"/>
  <c r="H20" i="10"/>
  <c r="J20" i="10" s="1"/>
  <c r="J266" i="10"/>
  <c r="J223" i="10"/>
  <c r="J183" i="10"/>
  <c r="J138" i="10"/>
  <c r="J95" i="10"/>
  <c r="J55" i="10"/>
  <c r="J10" i="10"/>
  <c r="H307" i="10"/>
  <c r="J307" i="10" s="1"/>
  <c r="H324" i="10"/>
  <c r="H351" i="10"/>
  <c r="J351" i="10" s="1"/>
  <c r="H102" i="10"/>
  <c r="I350" i="10"/>
  <c r="H332" i="10"/>
  <c r="J332" i="10" s="1"/>
  <c r="I313" i="10"/>
  <c r="I293" i="10"/>
  <c r="H275" i="10"/>
  <c r="I255" i="10"/>
  <c r="H237" i="10"/>
  <c r="J237" i="10" s="1"/>
  <c r="I218" i="10"/>
  <c r="I198" i="10"/>
  <c r="H180" i="10"/>
  <c r="I161" i="10"/>
  <c r="I141" i="10"/>
  <c r="I122" i="10"/>
  <c r="I101" i="10"/>
  <c r="I82" i="10"/>
  <c r="I61" i="10"/>
  <c r="H42" i="10"/>
  <c r="J42" i="10" s="1"/>
  <c r="I19" i="10"/>
  <c r="J350" i="10"/>
  <c r="J310" i="10"/>
  <c r="J265" i="10"/>
  <c r="J182" i="10"/>
  <c r="J137" i="10"/>
  <c r="J94" i="10"/>
  <c r="J54" i="10"/>
  <c r="J9" i="10"/>
  <c r="H325" i="10"/>
  <c r="J325" i="10" s="1"/>
  <c r="H191" i="10"/>
  <c r="J191" i="10" s="1"/>
  <c r="I316" i="10"/>
  <c r="I353" i="10"/>
  <c r="I314" i="10"/>
  <c r="H314" i="10"/>
  <c r="H219" i="10"/>
  <c r="H62" i="10"/>
  <c r="H350" i="10"/>
  <c r="I331" i="10"/>
  <c r="H293" i="10"/>
  <c r="J293" i="10" s="1"/>
  <c r="I274" i="10"/>
  <c r="H255" i="10"/>
  <c r="J255" i="10" s="1"/>
  <c r="I236" i="10"/>
  <c r="H218" i="10"/>
  <c r="J218" i="10" s="1"/>
  <c r="H198" i="10"/>
  <c r="J198" i="10" s="1"/>
  <c r="I179" i="10"/>
  <c r="H161" i="10"/>
  <c r="J161" i="10" s="1"/>
  <c r="H141" i="10"/>
  <c r="J141" i="10" s="1"/>
  <c r="H122" i="10"/>
  <c r="J122" i="10" s="1"/>
  <c r="H101" i="10"/>
  <c r="J101" i="10" s="1"/>
  <c r="H82" i="10"/>
  <c r="J82" i="10" s="1"/>
  <c r="H61" i="10"/>
  <c r="J61" i="10" s="1"/>
  <c r="I41" i="10"/>
  <c r="H19" i="10"/>
  <c r="J349" i="10"/>
  <c r="J309" i="10"/>
  <c r="J264" i="10"/>
  <c r="J221" i="10"/>
  <c r="J136" i="10"/>
  <c r="J93" i="10"/>
  <c r="J53" i="10"/>
  <c r="J8" i="10"/>
  <c r="H213" i="10"/>
  <c r="J213" i="10" s="1"/>
  <c r="H193" i="10"/>
  <c r="J193" i="10" s="1"/>
  <c r="I267" i="10"/>
  <c r="I294" i="10"/>
  <c r="H257" i="10"/>
  <c r="H142" i="10"/>
  <c r="J311" i="10"/>
  <c r="H274" i="10"/>
  <c r="H236" i="10"/>
  <c r="I217" i="10"/>
  <c r="I197" i="10"/>
  <c r="H179" i="10"/>
  <c r="J179" i="10" s="1"/>
  <c r="I140" i="10"/>
  <c r="I121" i="10"/>
  <c r="I100" i="10"/>
  <c r="I81" i="10"/>
  <c r="I60" i="10"/>
  <c r="H41" i="10"/>
  <c r="J41" i="10" s="1"/>
  <c r="I18" i="10"/>
  <c r="J348" i="10"/>
  <c r="J308" i="10"/>
  <c r="J263" i="10"/>
  <c r="J220" i="10"/>
  <c r="J180" i="10"/>
  <c r="J135" i="10"/>
  <c r="J92" i="10"/>
  <c r="J52" i="10"/>
  <c r="J7" i="10"/>
  <c r="H211" i="10"/>
  <c r="J211" i="10" s="1"/>
  <c r="I248" i="10"/>
  <c r="H333" i="10"/>
  <c r="J333" i="10" s="1"/>
  <c r="I237" i="10"/>
  <c r="I42" i="10"/>
  <c r="I254" i="10"/>
  <c r="H349" i="10"/>
  <c r="I273" i="10"/>
  <c r="H217" i="10"/>
  <c r="I178" i="10"/>
  <c r="H159" i="10"/>
  <c r="H121" i="10"/>
  <c r="J121" i="10" s="1"/>
  <c r="H100" i="10"/>
  <c r="H81" i="10"/>
  <c r="J81" i="10" s="1"/>
  <c r="H60" i="10"/>
  <c r="J60" i="10" s="1"/>
  <c r="H38" i="10"/>
  <c r="J38" i="10" s="1"/>
  <c r="H18" i="10"/>
  <c r="J347" i="10"/>
  <c r="J219" i="10"/>
  <c r="J134" i="10"/>
  <c r="J91" i="10"/>
  <c r="J46" i="10"/>
  <c r="J6" i="10"/>
  <c r="I328" i="10"/>
  <c r="H251" i="10"/>
  <c r="I268" i="10"/>
  <c r="H249" i="10"/>
  <c r="J249" i="10" s="1"/>
  <c r="H335" i="10"/>
  <c r="J335" i="10" s="1"/>
  <c r="H354" i="10"/>
  <c r="J354" i="10" s="1"/>
  <c r="H238" i="10"/>
  <c r="J238" i="10" s="1"/>
  <c r="I332" i="10"/>
  <c r="H294" i="10"/>
  <c r="J294" i="10" s="1"/>
  <c r="I275" i="10"/>
  <c r="I200" i="10"/>
  <c r="H162" i="10"/>
  <c r="J162" i="10" s="1"/>
  <c r="H123" i="10"/>
  <c r="H313" i="10"/>
  <c r="I349" i="10"/>
  <c r="H331" i="10"/>
  <c r="I312" i="10"/>
  <c r="I292" i="10"/>
  <c r="I159" i="10"/>
  <c r="I330" i="10"/>
  <c r="I310" i="10"/>
  <c r="H292" i="10"/>
  <c r="H254" i="10"/>
  <c r="J254" i="10" s="1"/>
  <c r="I235" i="10"/>
  <c r="H197" i="10"/>
  <c r="J197" i="10" s="1"/>
  <c r="H140" i="10"/>
  <c r="I348" i="10"/>
  <c r="H330" i="10"/>
  <c r="J330" i="10" s="1"/>
  <c r="H310" i="10"/>
  <c r="I291" i="10"/>
  <c r="H273" i="10"/>
  <c r="J273" i="10" s="1"/>
  <c r="I253" i="10"/>
  <c r="H235" i="10"/>
  <c r="J235" i="10" s="1"/>
  <c r="I216" i="10"/>
  <c r="I196" i="10"/>
  <c r="H178" i="10"/>
  <c r="J178" i="10" s="1"/>
  <c r="I158" i="10"/>
  <c r="I139" i="10"/>
  <c r="I120" i="10"/>
  <c r="I99" i="10"/>
  <c r="I79" i="10"/>
  <c r="I59" i="10"/>
  <c r="I37" i="10"/>
  <c r="I17" i="10"/>
  <c r="J173" i="10"/>
  <c r="J90" i="10"/>
  <c r="J45" i="10"/>
  <c r="J5" i="10"/>
  <c r="P27" i="2"/>
  <c r="P28" i="2"/>
  <c r="P29" i="2"/>
  <c r="P30" i="2"/>
  <c r="P31" i="2"/>
  <c r="P32" i="2"/>
  <c r="P33" i="2"/>
  <c r="P34" i="2"/>
  <c r="P35" i="2"/>
  <c r="P36" i="2"/>
  <c r="K36" i="2"/>
  <c r="K35" i="2"/>
  <c r="K33" i="2"/>
  <c r="K32" i="2"/>
  <c r="K31" i="2"/>
  <c r="K30" i="2"/>
  <c r="K29" i="2"/>
  <c r="K28" i="2"/>
  <c r="K27" i="2"/>
  <c r="F36" i="2"/>
  <c r="F35" i="2"/>
  <c r="F34" i="2"/>
  <c r="F33" i="2"/>
  <c r="F32" i="2"/>
  <c r="F31" i="2"/>
  <c r="F30" i="2"/>
  <c r="F29" i="2"/>
  <c r="F28" i="2"/>
  <c r="F27" i="2"/>
  <c r="A27" i="2"/>
  <c r="A28" i="2"/>
  <c r="A29" i="2"/>
  <c r="A30" i="2"/>
  <c r="A31" i="2"/>
  <c r="A32" i="2"/>
  <c r="A33" i="2"/>
  <c r="A34" i="2"/>
  <c r="A35" i="2"/>
  <c r="A36" i="2"/>
  <c r="AB6" i="2"/>
  <c r="AC6" i="2"/>
  <c r="AD6" i="2"/>
  <c r="AE6" i="2"/>
  <c r="AF6" i="2"/>
  <c r="AG6" i="2"/>
  <c r="AB7" i="2"/>
  <c r="AB5" i="2" s="1"/>
  <c r="AC7" i="2"/>
  <c r="AC5" i="2" s="1"/>
  <c r="AD7" i="2"/>
  <c r="AD5" i="2" s="1"/>
  <c r="AE7" i="2"/>
  <c r="AE5" i="2" s="1"/>
  <c r="AF7" i="2"/>
  <c r="AF5" i="2" s="1"/>
  <c r="AG7" i="2"/>
  <c r="AG5" i="2" s="1"/>
  <c r="D4" i="2" l="1"/>
  <c r="C36" i="2"/>
  <c r="E36" i="2" s="1"/>
  <c r="X28" i="2"/>
  <c r="X40" i="2"/>
  <c r="C88" i="2"/>
  <c r="C91" i="2"/>
  <c r="C94" i="2"/>
  <c r="C114" i="2"/>
  <c r="E114" i="2" s="1"/>
  <c r="C117" i="2"/>
  <c r="E117" i="2" s="1"/>
  <c r="C120" i="2"/>
  <c r="C123" i="2"/>
  <c r="C126" i="2"/>
  <c r="E126" i="2" s="1"/>
  <c r="C97" i="2"/>
  <c r="C100" i="2"/>
  <c r="C103" i="2"/>
  <c r="E103" i="2" s="1"/>
  <c r="C129" i="2"/>
  <c r="E129" i="2" s="1"/>
  <c r="C132" i="2"/>
  <c r="E132" i="2" s="1"/>
  <c r="C135" i="2"/>
  <c r="E135" i="2" s="1"/>
  <c r="C138" i="2"/>
  <c r="C141" i="2"/>
  <c r="E141" i="2" s="1"/>
  <c r="C106" i="2"/>
  <c r="E106" i="2" s="1"/>
  <c r="C109" i="2"/>
  <c r="E109" i="2" s="1"/>
  <c r="C112" i="2"/>
  <c r="E112" i="2" s="1"/>
  <c r="C115" i="2"/>
  <c r="E115" i="2" s="1"/>
  <c r="C118" i="2"/>
  <c r="C144" i="2"/>
  <c r="E144" i="2" s="1"/>
  <c r="C89" i="2"/>
  <c r="E89" i="2" s="1"/>
  <c r="C92" i="2"/>
  <c r="C95" i="2"/>
  <c r="E95" i="2" s="1"/>
  <c r="C121" i="2"/>
  <c r="E121" i="2" s="1"/>
  <c r="C124" i="2"/>
  <c r="C127" i="2"/>
  <c r="E127" i="2" s="1"/>
  <c r="C98" i="2"/>
  <c r="E98" i="2" s="1"/>
  <c r="C101" i="2"/>
  <c r="E101" i="2" s="1"/>
  <c r="C104" i="2"/>
  <c r="C107" i="2"/>
  <c r="C110" i="2"/>
  <c r="C130" i="2"/>
  <c r="E130" i="2" s="1"/>
  <c r="C133" i="2"/>
  <c r="E133" i="2" s="1"/>
  <c r="C136" i="2"/>
  <c r="E136" i="2" s="1"/>
  <c r="C139" i="2"/>
  <c r="E139" i="2" s="1"/>
  <c r="C142" i="2"/>
  <c r="C113" i="2"/>
  <c r="E113" i="2" s="1"/>
  <c r="C116" i="2"/>
  <c r="E116" i="2" s="1"/>
  <c r="C119" i="2"/>
  <c r="E119" i="2" s="1"/>
  <c r="C105" i="2"/>
  <c r="C108" i="2"/>
  <c r="C111" i="2"/>
  <c r="E111" i="2" s="1"/>
  <c r="C137" i="2"/>
  <c r="E137" i="2" s="1"/>
  <c r="C140" i="2"/>
  <c r="E140" i="2" s="1"/>
  <c r="C143" i="2"/>
  <c r="E143" i="2" s="1"/>
  <c r="C90" i="2"/>
  <c r="E90" i="2" s="1"/>
  <c r="C93" i="2"/>
  <c r="E93" i="2" s="1"/>
  <c r="C96" i="2"/>
  <c r="C99" i="2"/>
  <c r="E99" i="2" s="1"/>
  <c r="C122" i="2"/>
  <c r="E122" i="2" s="1"/>
  <c r="C102" i="2"/>
  <c r="C125" i="2"/>
  <c r="E125" i="2" s="1"/>
  <c r="C128" i="2"/>
  <c r="C134" i="2"/>
  <c r="C131" i="2"/>
  <c r="W13" i="2"/>
  <c r="W40" i="2"/>
  <c r="Y40" i="2" s="1"/>
  <c r="N28" i="2"/>
  <c r="N61" i="2"/>
  <c r="N71" i="2"/>
  <c r="N81" i="2"/>
  <c r="N84" i="2"/>
  <c r="N87" i="2"/>
  <c r="N90" i="2"/>
  <c r="N104" i="2"/>
  <c r="N111" i="2"/>
  <c r="N52" i="2"/>
  <c r="N55" i="2"/>
  <c r="N58" i="2"/>
  <c r="N68" i="2"/>
  <c r="N78" i="2"/>
  <c r="N94" i="2"/>
  <c r="N101" i="2"/>
  <c r="N108" i="2"/>
  <c r="N128" i="2"/>
  <c r="N131" i="2"/>
  <c r="N43" i="2"/>
  <c r="N46" i="2"/>
  <c r="N49" i="2"/>
  <c r="N65" i="2"/>
  <c r="N75" i="2"/>
  <c r="N91" i="2"/>
  <c r="N98" i="2"/>
  <c r="N105" i="2"/>
  <c r="N112" i="2"/>
  <c r="N115" i="2"/>
  <c r="N118" i="2"/>
  <c r="N121" i="2"/>
  <c r="N125" i="2"/>
  <c r="N62" i="2"/>
  <c r="N72" i="2"/>
  <c r="N79" i="2"/>
  <c r="N82" i="2"/>
  <c r="N85" i="2"/>
  <c r="N88" i="2"/>
  <c r="N95" i="2"/>
  <c r="N102" i="2"/>
  <c r="N44" i="2"/>
  <c r="N47" i="2"/>
  <c r="N50" i="2"/>
  <c r="N53" i="2"/>
  <c r="N56" i="2"/>
  <c r="N59" i="2"/>
  <c r="N69" i="2"/>
  <c r="N76" i="2"/>
  <c r="N92" i="2"/>
  <c r="N99" i="2"/>
  <c r="N106" i="2"/>
  <c r="N116" i="2"/>
  <c r="N119" i="2"/>
  <c r="N122" i="2"/>
  <c r="N41" i="2"/>
  <c r="N63" i="2"/>
  <c r="N66" i="2"/>
  <c r="N73" i="2"/>
  <c r="N80" i="2"/>
  <c r="N96" i="2"/>
  <c r="N103" i="2"/>
  <c r="N113" i="2"/>
  <c r="N42" i="2"/>
  <c r="N45" i="2"/>
  <c r="N48" i="2"/>
  <c r="N51" i="2"/>
  <c r="N54" i="2"/>
  <c r="N57" i="2"/>
  <c r="N64" i="2"/>
  <c r="N67" i="2"/>
  <c r="N74" i="2"/>
  <c r="N97" i="2"/>
  <c r="N77" i="2"/>
  <c r="N133" i="2"/>
  <c r="N140" i="2"/>
  <c r="N143" i="2"/>
  <c r="N146" i="2"/>
  <c r="N153" i="2"/>
  <c r="N156" i="2"/>
  <c r="N159" i="2"/>
  <c r="N162" i="2"/>
  <c r="N169" i="2"/>
  <c r="N172" i="2"/>
  <c r="N175" i="2"/>
  <c r="N178" i="2"/>
  <c r="N185" i="2"/>
  <c r="N188" i="2"/>
  <c r="N195" i="2"/>
  <c r="N205" i="2"/>
  <c r="N212" i="2"/>
  <c r="N222" i="2"/>
  <c r="N238" i="2"/>
  <c r="N245" i="2"/>
  <c r="N252" i="2"/>
  <c r="N271" i="2"/>
  <c r="N274" i="2"/>
  <c r="N278" i="2"/>
  <c r="N291" i="2"/>
  <c r="N301" i="2"/>
  <c r="N304" i="2"/>
  <c r="N120" i="2"/>
  <c r="N126" i="2"/>
  <c r="N137" i="2"/>
  <c r="N150" i="2"/>
  <c r="N166" i="2"/>
  <c r="N182" i="2"/>
  <c r="N202" i="2"/>
  <c r="N209" i="2"/>
  <c r="N219" i="2"/>
  <c r="N235" i="2"/>
  <c r="N242" i="2"/>
  <c r="N249" i="2"/>
  <c r="N259" i="2"/>
  <c r="N262" i="2"/>
  <c r="N265" i="2"/>
  <c r="N268" i="2"/>
  <c r="N285" i="2"/>
  <c r="N288" i="2"/>
  <c r="N298" i="2"/>
  <c r="N83" i="2"/>
  <c r="N130" i="2"/>
  <c r="N134" i="2"/>
  <c r="N147" i="2"/>
  <c r="N163" i="2"/>
  <c r="N179" i="2"/>
  <c r="N189" i="2"/>
  <c r="N192" i="2"/>
  <c r="N199" i="2"/>
  <c r="N206" i="2"/>
  <c r="N216" i="2"/>
  <c r="N226" i="2"/>
  <c r="N229" i="2"/>
  <c r="N232" i="2"/>
  <c r="N239" i="2"/>
  <c r="N246" i="2"/>
  <c r="N253" i="2"/>
  <c r="N256" i="2"/>
  <c r="N275" i="2"/>
  <c r="N282" i="2"/>
  <c r="N295" i="2"/>
  <c r="N302" i="2"/>
  <c r="N60" i="2"/>
  <c r="N86" i="2"/>
  <c r="N114" i="2"/>
  <c r="N127" i="2"/>
  <c r="N141" i="2"/>
  <c r="N144" i="2"/>
  <c r="N151" i="2"/>
  <c r="N154" i="2"/>
  <c r="N157" i="2"/>
  <c r="N160" i="2"/>
  <c r="N170" i="2"/>
  <c r="N173" i="2"/>
  <c r="N176" i="2"/>
  <c r="N183" i="2"/>
  <c r="N186" i="2"/>
  <c r="N196" i="2"/>
  <c r="N203" i="2"/>
  <c r="N213" i="2"/>
  <c r="N223" i="2"/>
  <c r="N236" i="2"/>
  <c r="N243" i="2"/>
  <c r="N269" i="2"/>
  <c r="N272" i="2"/>
  <c r="N279" i="2"/>
  <c r="N286" i="2"/>
  <c r="N289" i="2"/>
  <c r="N292" i="2"/>
  <c r="N299" i="2"/>
  <c r="N89" i="2"/>
  <c r="N123" i="2"/>
  <c r="N138" i="2"/>
  <c r="N148" i="2"/>
  <c r="N167" i="2"/>
  <c r="N180" i="2"/>
  <c r="N190" i="2"/>
  <c r="N193" i="2"/>
  <c r="N200" i="2"/>
  <c r="N207" i="2"/>
  <c r="N210" i="2"/>
  <c r="N220" i="2"/>
  <c r="N227" i="2"/>
  <c r="N230" i="2"/>
  <c r="N233" i="2"/>
  <c r="N250" i="2"/>
  <c r="N254" i="2"/>
  <c r="N257" i="2"/>
  <c r="N260" i="2"/>
  <c r="N263" i="2"/>
  <c r="N266" i="2"/>
  <c r="N276" i="2"/>
  <c r="N283" i="2"/>
  <c r="N296" i="2"/>
  <c r="N93" i="2"/>
  <c r="N107" i="2"/>
  <c r="N132" i="2"/>
  <c r="N135" i="2"/>
  <c r="N142" i="2"/>
  <c r="N145" i="2"/>
  <c r="N155" i="2"/>
  <c r="N158" i="2"/>
  <c r="N164" i="2"/>
  <c r="N171" i="2"/>
  <c r="N174" i="2"/>
  <c r="N177" i="2"/>
  <c r="N187" i="2"/>
  <c r="N197" i="2"/>
  <c r="N204" i="2"/>
  <c r="N214" i="2"/>
  <c r="N217" i="2"/>
  <c r="N224" i="2"/>
  <c r="N240" i="2"/>
  <c r="N247" i="2"/>
  <c r="N270" i="2"/>
  <c r="N273" i="2"/>
  <c r="N280" i="2"/>
  <c r="N293" i="2"/>
  <c r="N303" i="2"/>
  <c r="N100" i="2"/>
  <c r="N110" i="2"/>
  <c r="N129" i="2"/>
  <c r="N136" i="2"/>
  <c r="N149" i="2"/>
  <c r="N165" i="2"/>
  <c r="N181" i="2"/>
  <c r="N191" i="2"/>
  <c r="N198" i="2"/>
  <c r="N208" i="2"/>
  <c r="N215" i="2"/>
  <c r="N218" i="2"/>
  <c r="N225" i="2"/>
  <c r="N228" i="2"/>
  <c r="N231" i="2"/>
  <c r="N234" i="2"/>
  <c r="N241" i="2"/>
  <c r="N248" i="2"/>
  <c r="N255" i="2"/>
  <c r="N258" i="2"/>
  <c r="N261" i="2"/>
  <c r="N264" i="2"/>
  <c r="N281" i="2"/>
  <c r="N284" i="2"/>
  <c r="N294" i="2"/>
  <c r="N184" i="2"/>
  <c r="N211" i="2"/>
  <c r="N237" i="2"/>
  <c r="N290" i="2"/>
  <c r="N161" i="2"/>
  <c r="N267" i="2"/>
  <c r="N70" i="2"/>
  <c r="N139" i="2"/>
  <c r="N244" i="2"/>
  <c r="N297" i="2"/>
  <c r="N168" i="2"/>
  <c r="N194" i="2"/>
  <c r="N221" i="2"/>
  <c r="N300" i="2"/>
  <c r="N109" i="2"/>
  <c r="N251" i="2"/>
  <c r="N277" i="2"/>
  <c r="N117" i="2"/>
  <c r="N201" i="2"/>
  <c r="N287" i="2"/>
  <c r="N40" i="2"/>
  <c r="N124" i="2"/>
  <c r="N152" i="2"/>
  <c r="H4" i="2"/>
  <c r="J4" i="2" s="1"/>
  <c r="H49" i="2"/>
  <c r="J49" i="2" s="1"/>
  <c r="H53" i="2"/>
  <c r="J53" i="2" s="1"/>
  <c r="H60" i="2"/>
  <c r="J60" i="2" s="1"/>
  <c r="H64" i="2"/>
  <c r="J64" i="2" s="1"/>
  <c r="H67" i="2"/>
  <c r="J67" i="2" s="1"/>
  <c r="H74" i="2"/>
  <c r="J74" i="2" s="1"/>
  <c r="H95" i="2"/>
  <c r="J95" i="2" s="1"/>
  <c r="H42" i="2"/>
  <c r="J42" i="2" s="1"/>
  <c r="H46" i="2"/>
  <c r="J46" i="2" s="1"/>
  <c r="H71" i="2"/>
  <c r="J71" i="2" s="1"/>
  <c r="H78" i="2"/>
  <c r="J78" i="2" s="1"/>
  <c r="H81" i="2"/>
  <c r="J81" i="2" s="1"/>
  <c r="H85" i="2"/>
  <c r="J85" i="2" s="1"/>
  <c r="H92" i="2"/>
  <c r="J92" i="2" s="1"/>
  <c r="H50" i="2"/>
  <c r="J50" i="2" s="1"/>
  <c r="H54" i="2"/>
  <c r="J54" i="2" s="1"/>
  <c r="H57" i="2"/>
  <c r="J57" i="2" s="1"/>
  <c r="H61" i="2"/>
  <c r="J61" i="2" s="1"/>
  <c r="H65" i="2"/>
  <c r="H68" i="2"/>
  <c r="H89" i="2"/>
  <c r="H96" i="2"/>
  <c r="J96" i="2" s="1"/>
  <c r="H99" i="2"/>
  <c r="J99" i="2" s="1"/>
  <c r="H43" i="2"/>
  <c r="J43" i="2" s="1"/>
  <c r="H47" i="2"/>
  <c r="J47" i="2" s="1"/>
  <c r="H75" i="2"/>
  <c r="J75" i="2" s="1"/>
  <c r="H79" i="2"/>
  <c r="H82" i="2"/>
  <c r="J82" i="2" s="1"/>
  <c r="H86" i="2"/>
  <c r="J86" i="2" s="1"/>
  <c r="H41" i="2"/>
  <c r="J41" i="2" s="1"/>
  <c r="H56" i="2"/>
  <c r="J56" i="2" s="1"/>
  <c r="H70" i="2"/>
  <c r="J70" i="2" s="1"/>
  <c r="H77" i="2"/>
  <c r="J77" i="2" s="1"/>
  <c r="H84" i="2"/>
  <c r="J84" i="2" s="1"/>
  <c r="H91" i="2"/>
  <c r="J91" i="2" s="1"/>
  <c r="H98" i="2"/>
  <c r="J98" i="2" s="1"/>
  <c r="H103" i="2"/>
  <c r="J103" i="2" s="1"/>
  <c r="H114" i="2"/>
  <c r="J114" i="2" s="1"/>
  <c r="H118" i="2"/>
  <c r="J118" i="2" s="1"/>
  <c r="H139" i="2"/>
  <c r="H153" i="2"/>
  <c r="J153" i="2" s="1"/>
  <c r="H167" i="2"/>
  <c r="J167" i="2" s="1"/>
  <c r="H178" i="2"/>
  <c r="J178" i="2" s="1"/>
  <c r="H182" i="2"/>
  <c r="J182" i="2" s="1"/>
  <c r="H185" i="2"/>
  <c r="J185" i="2" s="1"/>
  <c r="H189" i="2"/>
  <c r="J189" i="2" s="1"/>
  <c r="H196" i="2"/>
  <c r="J196" i="2" s="1"/>
  <c r="H203" i="2"/>
  <c r="H213" i="2"/>
  <c r="J213" i="2" s="1"/>
  <c r="H230" i="2"/>
  <c r="J230" i="2" s="1"/>
  <c r="H241" i="2"/>
  <c r="J241" i="2" s="1"/>
  <c r="H245" i="2"/>
  <c r="J245" i="2" s="1"/>
  <c r="H263" i="2"/>
  <c r="J263" i="2" s="1"/>
  <c r="H274" i="2"/>
  <c r="J274" i="2" s="1"/>
  <c r="H278" i="2"/>
  <c r="J278" i="2" s="1"/>
  <c r="H285" i="2"/>
  <c r="J285" i="2" s="1"/>
  <c r="H288" i="2"/>
  <c r="J288" i="2" s="1"/>
  <c r="H295" i="2"/>
  <c r="J295" i="2" s="1"/>
  <c r="H306" i="2"/>
  <c r="J306" i="2" s="1"/>
  <c r="H310" i="2"/>
  <c r="J310" i="2" s="1"/>
  <c r="H314" i="2"/>
  <c r="J314" i="2" s="1"/>
  <c r="H318" i="2"/>
  <c r="J318" i="2" s="1"/>
  <c r="H332" i="2"/>
  <c r="J332" i="2" s="1"/>
  <c r="H51" i="2"/>
  <c r="J51" i="2" s="1"/>
  <c r="H58" i="2"/>
  <c r="J58" i="2" s="1"/>
  <c r="H72" i="2"/>
  <c r="J72" i="2" s="1"/>
  <c r="H93" i="2"/>
  <c r="J93" i="2" s="1"/>
  <c r="H107" i="2"/>
  <c r="J107" i="2" s="1"/>
  <c r="H111" i="2"/>
  <c r="J111" i="2" s="1"/>
  <c r="H122" i="2"/>
  <c r="J122" i="2" s="1"/>
  <c r="H126" i="2"/>
  <c r="J126" i="2" s="1"/>
  <c r="H136" i="2"/>
  <c r="J136" i="2" s="1"/>
  <c r="H143" i="2"/>
  <c r="J143" i="2" s="1"/>
  <c r="H146" i="2"/>
  <c r="J146" i="2" s="1"/>
  <c r="H150" i="2"/>
  <c r="J150" i="2" s="1"/>
  <c r="H157" i="2"/>
  <c r="J157" i="2" s="1"/>
  <c r="H161" i="2"/>
  <c r="H164" i="2"/>
  <c r="J164" i="2" s="1"/>
  <c r="H171" i="2"/>
  <c r="J171" i="2" s="1"/>
  <c r="H193" i="2"/>
  <c r="J193" i="2" s="1"/>
  <c r="H200" i="2"/>
  <c r="J200" i="2" s="1"/>
  <c r="H220" i="2"/>
  <c r="J220" i="2" s="1"/>
  <c r="H224" i="2"/>
  <c r="H227" i="2"/>
  <c r="J227" i="2" s="1"/>
  <c r="H234" i="2"/>
  <c r="J234" i="2" s="1"/>
  <c r="H238" i="2"/>
  <c r="J238" i="2" s="1"/>
  <c r="H249" i="2"/>
  <c r="J249" i="2" s="1"/>
  <c r="H253" i="2"/>
  <c r="J253" i="2" s="1"/>
  <c r="H260" i="2"/>
  <c r="J260" i="2" s="1"/>
  <c r="H267" i="2"/>
  <c r="J267" i="2" s="1"/>
  <c r="H292" i="2"/>
  <c r="J292" i="2" s="1"/>
  <c r="H299" i="2"/>
  <c r="J299" i="2" s="1"/>
  <c r="H303" i="2"/>
  <c r="J303" i="2" s="1"/>
  <c r="H322" i="2"/>
  <c r="J322" i="2" s="1"/>
  <c r="H326" i="2"/>
  <c r="J326" i="2" s="1"/>
  <c r="H329" i="2"/>
  <c r="J329" i="2" s="1"/>
  <c r="H336" i="2"/>
  <c r="J336" i="2" s="1"/>
  <c r="H340" i="2"/>
  <c r="J340" i="2" s="1"/>
  <c r="H44" i="2"/>
  <c r="J44" i="2" s="1"/>
  <c r="H66" i="2"/>
  <c r="J66" i="2" s="1"/>
  <c r="H87" i="2"/>
  <c r="J87" i="2" s="1"/>
  <c r="H100" i="2"/>
  <c r="J100" i="2" s="1"/>
  <c r="H104" i="2"/>
  <c r="J104" i="2" s="1"/>
  <c r="H115" i="2"/>
  <c r="J115" i="2" s="1"/>
  <c r="H119" i="2"/>
  <c r="J119" i="2" s="1"/>
  <c r="H130" i="2"/>
  <c r="J130" i="2" s="1"/>
  <c r="H133" i="2"/>
  <c r="J133" i="2" s="1"/>
  <c r="H154" i="2"/>
  <c r="J154" i="2" s="1"/>
  <c r="H168" i="2"/>
  <c r="J168" i="2" s="1"/>
  <c r="H175" i="2"/>
  <c r="J175" i="2" s="1"/>
  <c r="H179" i="2"/>
  <c r="J179" i="2" s="1"/>
  <c r="H186" i="2"/>
  <c r="J186" i="2" s="1"/>
  <c r="H190" i="2"/>
  <c r="J190" i="2" s="1"/>
  <c r="H197" i="2"/>
  <c r="J197" i="2" s="1"/>
  <c r="H207" i="2"/>
  <c r="H210" i="2"/>
  <c r="J210" i="2" s="1"/>
  <c r="H214" i="2"/>
  <c r="J214" i="2" s="1"/>
  <c r="H217" i="2"/>
  <c r="J217" i="2" s="1"/>
  <c r="H231" i="2"/>
  <c r="J231" i="2" s="1"/>
  <c r="H242" i="2"/>
  <c r="J242" i="2" s="1"/>
  <c r="H246" i="2"/>
  <c r="J246" i="2" s="1"/>
  <c r="H257" i="2"/>
  <c r="J257" i="2" s="1"/>
  <c r="H264" i="2"/>
  <c r="J264" i="2" s="1"/>
  <c r="H271" i="2"/>
  <c r="J271" i="2" s="1"/>
  <c r="H275" i="2"/>
  <c r="J275" i="2" s="1"/>
  <c r="H282" i="2"/>
  <c r="J282" i="2" s="1"/>
  <c r="H286" i="2"/>
  <c r="J286" i="2" s="1"/>
  <c r="H289" i="2"/>
  <c r="J289" i="2" s="1"/>
  <c r="H296" i="2"/>
  <c r="J296" i="2" s="1"/>
  <c r="H307" i="2"/>
  <c r="J307" i="2" s="1"/>
  <c r="H311" i="2"/>
  <c r="J311" i="2" s="1"/>
  <c r="H315" i="2"/>
  <c r="J315" i="2" s="1"/>
  <c r="H319" i="2"/>
  <c r="J319" i="2" s="1"/>
  <c r="H333" i="2"/>
  <c r="J333" i="2" s="1"/>
  <c r="H52" i="2"/>
  <c r="J52" i="2" s="1"/>
  <c r="H59" i="2"/>
  <c r="J59" i="2" s="1"/>
  <c r="H73" i="2"/>
  <c r="J73" i="2" s="1"/>
  <c r="H80" i="2"/>
  <c r="H94" i="2"/>
  <c r="J94" i="2" s="1"/>
  <c r="H108" i="2"/>
  <c r="J108" i="2" s="1"/>
  <c r="H123" i="2"/>
  <c r="J123" i="2" s="1"/>
  <c r="H127" i="2"/>
  <c r="J127" i="2" s="1"/>
  <c r="H137" i="2"/>
  <c r="H140" i="2"/>
  <c r="J140" i="2" s="1"/>
  <c r="H147" i="2"/>
  <c r="J147" i="2" s="1"/>
  <c r="H151" i="2"/>
  <c r="J151" i="2" s="1"/>
  <c r="H158" i="2"/>
  <c r="J158" i="2" s="1"/>
  <c r="H165" i="2"/>
  <c r="J165" i="2" s="1"/>
  <c r="H172" i="2"/>
  <c r="J172" i="2" s="1"/>
  <c r="H183" i="2"/>
  <c r="J183" i="2" s="1"/>
  <c r="H194" i="2"/>
  <c r="J194" i="2" s="1"/>
  <c r="H201" i="2"/>
  <c r="H204" i="2"/>
  <c r="J204" i="2" s="1"/>
  <c r="H221" i="2"/>
  <c r="J221" i="2" s="1"/>
  <c r="H235" i="2"/>
  <c r="J235" i="2" s="1"/>
  <c r="H250" i="2"/>
  <c r="J250" i="2" s="1"/>
  <c r="H254" i="2"/>
  <c r="J254" i="2" s="1"/>
  <c r="H261" i="2"/>
  <c r="J261" i="2" s="1"/>
  <c r="H268" i="2"/>
  <c r="J268" i="2" s="1"/>
  <c r="H279" i="2"/>
  <c r="J279" i="2" s="1"/>
  <c r="H293" i="2"/>
  <c r="J293" i="2" s="1"/>
  <c r="H300" i="2"/>
  <c r="J300" i="2" s="1"/>
  <c r="H304" i="2"/>
  <c r="J304" i="2" s="1"/>
  <c r="H323" i="2"/>
  <c r="J323" i="2" s="1"/>
  <c r="H337" i="2"/>
  <c r="J337" i="2" s="1"/>
  <c r="H341" i="2"/>
  <c r="J341" i="2" s="1"/>
  <c r="H45" i="2"/>
  <c r="J45" i="2" s="1"/>
  <c r="H88" i="2"/>
  <c r="J88" i="2" s="1"/>
  <c r="H105" i="2"/>
  <c r="J105" i="2" s="1"/>
  <c r="H112" i="2"/>
  <c r="J112" i="2" s="1"/>
  <c r="H116" i="2"/>
  <c r="J116" i="2" s="1"/>
  <c r="H120" i="2"/>
  <c r="J120" i="2" s="1"/>
  <c r="H134" i="2"/>
  <c r="J134" i="2" s="1"/>
  <c r="H144" i="2"/>
  <c r="J144" i="2" s="1"/>
  <c r="H155" i="2"/>
  <c r="H162" i="2"/>
  <c r="J162" i="2" s="1"/>
  <c r="H169" i="2"/>
  <c r="H176" i="2"/>
  <c r="J176" i="2" s="1"/>
  <c r="H180" i="2"/>
  <c r="J180" i="2" s="1"/>
  <c r="H187" i="2"/>
  <c r="J187" i="2" s="1"/>
  <c r="H191" i="2"/>
  <c r="J191" i="2" s="1"/>
  <c r="H198" i="2"/>
  <c r="J198" i="2" s="1"/>
  <c r="H211" i="2"/>
  <c r="J211" i="2" s="1"/>
  <c r="H215" i="2"/>
  <c r="J215" i="2" s="1"/>
  <c r="H218" i="2"/>
  <c r="J218" i="2" s="1"/>
  <c r="H225" i="2"/>
  <c r="H228" i="2"/>
  <c r="J228" i="2" s="1"/>
  <c r="H232" i="2"/>
  <c r="J232" i="2" s="1"/>
  <c r="H239" i="2"/>
  <c r="J239" i="2" s="1"/>
  <c r="H243" i="2"/>
  <c r="J243" i="2" s="1"/>
  <c r="H247" i="2"/>
  <c r="J247" i="2" s="1"/>
  <c r="H258" i="2"/>
  <c r="J258" i="2" s="1"/>
  <c r="H265" i="2"/>
  <c r="H272" i="2"/>
  <c r="J272" i="2" s="1"/>
  <c r="H276" i="2"/>
  <c r="J276" i="2" s="1"/>
  <c r="H283" i="2"/>
  <c r="J283" i="2" s="1"/>
  <c r="H297" i="2"/>
  <c r="J297" i="2" s="1"/>
  <c r="H308" i="2"/>
  <c r="J308" i="2" s="1"/>
  <c r="H312" i="2"/>
  <c r="J312" i="2" s="1"/>
  <c r="H316" i="2"/>
  <c r="J316" i="2" s="1"/>
  <c r="H327" i="2"/>
  <c r="H330" i="2"/>
  <c r="J330" i="2" s="1"/>
  <c r="H334" i="2"/>
  <c r="J334" i="2" s="1"/>
  <c r="H55" i="2"/>
  <c r="J55" i="2" s="1"/>
  <c r="H62" i="2"/>
  <c r="J62" i="2" s="1"/>
  <c r="H97" i="2"/>
  <c r="J97" i="2" s="1"/>
  <c r="H101" i="2"/>
  <c r="J101" i="2" s="1"/>
  <c r="H109" i="2"/>
  <c r="J109" i="2" s="1"/>
  <c r="H124" i="2"/>
  <c r="J124" i="2" s="1"/>
  <c r="H128" i="2"/>
  <c r="J128" i="2" s="1"/>
  <c r="H131" i="2"/>
  <c r="J131" i="2" s="1"/>
  <c r="H141" i="2"/>
  <c r="J141" i="2" s="1"/>
  <c r="H148" i="2"/>
  <c r="J148" i="2" s="1"/>
  <c r="H152" i="2"/>
  <c r="J152" i="2" s="1"/>
  <c r="H159" i="2"/>
  <c r="J159" i="2" s="1"/>
  <c r="H166" i="2"/>
  <c r="H173" i="2"/>
  <c r="J173" i="2" s="1"/>
  <c r="H195" i="2"/>
  <c r="J195" i="2" s="1"/>
  <c r="H205" i="2"/>
  <c r="J205" i="2" s="1"/>
  <c r="H208" i="2"/>
  <c r="J208" i="2" s="1"/>
  <c r="H222" i="2"/>
  <c r="J222" i="2" s="1"/>
  <c r="H236" i="2"/>
  <c r="J236" i="2" s="1"/>
  <c r="H251" i="2"/>
  <c r="J251" i="2" s="1"/>
  <c r="H255" i="2"/>
  <c r="J255" i="2" s="1"/>
  <c r="H262" i="2"/>
  <c r="H269" i="2"/>
  <c r="J269" i="2" s="1"/>
  <c r="H280" i="2"/>
  <c r="J280" i="2" s="1"/>
  <c r="H287" i="2"/>
  <c r="J287" i="2" s="1"/>
  <c r="H290" i="2"/>
  <c r="J290" i="2" s="1"/>
  <c r="H294" i="2"/>
  <c r="J294" i="2" s="1"/>
  <c r="H301" i="2"/>
  <c r="J301" i="2" s="1"/>
  <c r="H305" i="2"/>
  <c r="H320" i="2"/>
  <c r="J320" i="2" s="1"/>
  <c r="H324" i="2"/>
  <c r="J324" i="2" s="1"/>
  <c r="H338" i="2"/>
  <c r="J338" i="2" s="1"/>
  <c r="H342" i="2"/>
  <c r="J342" i="2" s="1"/>
  <c r="H48" i="2"/>
  <c r="J48" i="2" s="1"/>
  <c r="H63" i="2"/>
  <c r="J63" i="2" s="1"/>
  <c r="H110" i="2"/>
  <c r="J110" i="2" s="1"/>
  <c r="H121" i="2"/>
  <c r="J121" i="2" s="1"/>
  <c r="H125" i="2"/>
  <c r="J125" i="2" s="1"/>
  <c r="H129" i="2"/>
  <c r="H132" i="2"/>
  <c r="H135" i="2"/>
  <c r="J135" i="2" s="1"/>
  <c r="H142" i="2"/>
  <c r="J142" i="2" s="1"/>
  <c r="H149" i="2"/>
  <c r="J149" i="2" s="1"/>
  <c r="H156" i="2"/>
  <c r="J156" i="2" s="1"/>
  <c r="H160" i="2"/>
  <c r="J160" i="2" s="1"/>
  <c r="H170" i="2"/>
  <c r="J170" i="2" s="1"/>
  <c r="H174" i="2"/>
  <c r="J174" i="2" s="1"/>
  <c r="H199" i="2"/>
  <c r="J199" i="2" s="1"/>
  <c r="H206" i="2"/>
  <c r="J206" i="2" s="1"/>
  <c r="H209" i="2"/>
  <c r="J209" i="2" s="1"/>
  <c r="H216" i="2"/>
  <c r="J216" i="2" s="1"/>
  <c r="H223" i="2"/>
  <c r="J223" i="2" s="1"/>
  <c r="H226" i="2"/>
  <c r="J226" i="2" s="1"/>
  <c r="H237" i="2"/>
  <c r="J237" i="2" s="1"/>
  <c r="H248" i="2"/>
  <c r="J248" i="2" s="1"/>
  <c r="H83" i="2"/>
  <c r="J83" i="2" s="1"/>
  <c r="H177" i="2"/>
  <c r="J177" i="2" s="1"/>
  <c r="H233" i="2"/>
  <c r="J233" i="2" s="1"/>
  <c r="H256" i="2"/>
  <c r="J256" i="2" s="1"/>
  <c r="H270" i="2"/>
  <c r="J270" i="2" s="1"/>
  <c r="H298" i="2"/>
  <c r="J298" i="2" s="1"/>
  <c r="H328" i="2"/>
  <c r="J328" i="2" s="1"/>
  <c r="H266" i="2"/>
  <c r="J266" i="2" s="1"/>
  <c r="H90" i="2"/>
  <c r="J90" i="2" s="1"/>
  <c r="H181" i="2"/>
  <c r="J181" i="2" s="1"/>
  <c r="H259" i="2"/>
  <c r="J259" i="2" s="1"/>
  <c r="H273" i="2"/>
  <c r="J273" i="2" s="1"/>
  <c r="H317" i="2"/>
  <c r="J317" i="2" s="1"/>
  <c r="H331" i="2"/>
  <c r="J331" i="2" s="1"/>
  <c r="H69" i="2"/>
  <c r="J69" i="2" s="1"/>
  <c r="H184" i="2"/>
  <c r="J184" i="2" s="1"/>
  <c r="H212" i="2"/>
  <c r="J212" i="2" s="1"/>
  <c r="H240" i="2"/>
  <c r="J240" i="2" s="1"/>
  <c r="H302" i="2"/>
  <c r="J302" i="2" s="1"/>
  <c r="H343" i="2"/>
  <c r="J343" i="2" s="1"/>
  <c r="H102" i="2"/>
  <c r="J102" i="2" s="1"/>
  <c r="H188" i="2"/>
  <c r="J188" i="2" s="1"/>
  <c r="H244" i="2"/>
  <c r="J244" i="2" s="1"/>
  <c r="H277" i="2"/>
  <c r="J277" i="2" s="1"/>
  <c r="H40" i="2"/>
  <c r="J40" i="2" s="1"/>
  <c r="H106" i="2"/>
  <c r="H163" i="2"/>
  <c r="J163" i="2" s="1"/>
  <c r="H192" i="2"/>
  <c r="J192" i="2" s="1"/>
  <c r="H219" i="2"/>
  <c r="J219" i="2" s="1"/>
  <c r="H291" i="2"/>
  <c r="J291" i="2" s="1"/>
  <c r="H321" i="2"/>
  <c r="J321" i="2" s="1"/>
  <c r="H335" i="2"/>
  <c r="J335" i="2" s="1"/>
  <c r="H113" i="2"/>
  <c r="J113" i="2" s="1"/>
  <c r="H252" i="2"/>
  <c r="J252" i="2" s="1"/>
  <c r="H325" i="2"/>
  <c r="J325" i="2" s="1"/>
  <c r="H138" i="2"/>
  <c r="J138" i="2" s="1"/>
  <c r="H309" i="2"/>
  <c r="J309" i="2" s="1"/>
  <c r="H281" i="2"/>
  <c r="J281" i="2" s="1"/>
  <c r="H76" i="2"/>
  <c r="J76" i="2" s="1"/>
  <c r="H117" i="2"/>
  <c r="J117" i="2" s="1"/>
  <c r="H145" i="2"/>
  <c r="J145" i="2" s="1"/>
  <c r="H202" i="2"/>
  <c r="J202" i="2" s="1"/>
  <c r="H229" i="2"/>
  <c r="J229" i="2" s="1"/>
  <c r="H284" i="2"/>
  <c r="J284" i="2" s="1"/>
  <c r="H313" i="2"/>
  <c r="J313" i="2" s="1"/>
  <c r="H339" i="2"/>
  <c r="J339" i="2" s="1"/>
  <c r="S52" i="2"/>
  <c r="S62" i="2"/>
  <c r="S74" i="2"/>
  <c r="S87" i="2"/>
  <c r="S90" i="2"/>
  <c r="S97" i="2"/>
  <c r="S100" i="2"/>
  <c r="S103" i="2"/>
  <c r="S106" i="2"/>
  <c r="S119" i="2"/>
  <c r="S122" i="2"/>
  <c r="S129" i="2"/>
  <c r="S132" i="2"/>
  <c r="S141" i="2"/>
  <c r="S144" i="2"/>
  <c r="S151" i="2"/>
  <c r="S154" i="2"/>
  <c r="S164" i="2"/>
  <c r="S167" i="2"/>
  <c r="S179" i="2"/>
  <c r="S189" i="2"/>
  <c r="S215" i="2"/>
  <c r="S218" i="2"/>
  <c r="S228" i="2"/>
  <c r="S231" i="2"/>
  <c r="S43" i="2"/>
  <c r="S46" i="2"/>
  <c r="S49" i="2"/>
  <c r="S56" i="2"/>
  <c r="S59" i="2"/>
  <c r="S84" i="2"/>
  <c r="S94" i="2"/>
  <c r="S116" i="2"/>
  <c r="S126" i="2"/>
  <c r="S135" i="2"/>
  <c r="S138" i="2"/>
  <c r="S148" i="2"/>
  <c r="S158" i="2"/>
  <c r="S161" i="2"/>
  <c r="S170" i="2"/>
  <c r="S173" i="2"/>
  <c r="S176" i="2"/>
  <c r="S183" i="2"/>
  <c r="S186" i="2"/>
  <c r="S208" i="2"/>
  <c r="S212" i="2"/>
  <c r="S222" i="2"/>
  <c r="S225" i="2"/>
  <c r="S234" i="2"/>
  <c r="S237" i="2"/>
  <c r="S53" i="2"/>
  <c r="S63" i="2"/>
  <c r="S66" i="2"/>
  <c r="S69" i="2"/>
  <c r="S72" i="2"/>
  <c r="S78" i="2"/>
  <c r="S81" i="2"/>
  <c r="S88" i="2"/>
  <c r="S91" i="2"/>
  <c r="S110" i="2"/>
  <c r="S113" i="2"/>
  <c r="S120" i="2"/>
  <c r="S123" i="2"/>
  <c r="S142" i="2"/>
  <c r="S145" i="2"/>
  <c r="S155" i="2"/>
  <c r="S180" i="2"/>
  <c r="S190" i="2"/>
  <c r="S193" i="2"/>
  <c r="S196" i="2"/>
  <c r="S199" i="2"/>
  <c r="S202" i="2"/>
  <c r="S205" i="2"/>
  <c r="S219" i="2"/>
  <c r="S41" i="2"/>
  <c r="S44" i="2"/>
  <c r="S47" i="2"/>
  <c r="S50" i="2"/>
  <c r="S60" i="2"/>
  <c r="S75" i="2"/>
  <c r="S85" i="2"/>
  <c r="S95" i="2"/>
  <c r="S98" i="2"/>
  <c r="S101" i="2"/>
  <c r="S104" i="2"/>
  <c r="S107" i="2"/>
  <c r="S117" i="2"/>
  <c r="S127" i="2"/>
  <c r="S130" i="2"/>
  <c r="S133" i="2"/>
  <c r="S139" i="2"/>
  <c r="S152" i="2"/>
  <c r="S162" i="2"/>
  <c r="S165" i="2"/>
  <c r="S168" i="2"/>
  <c r="S57" i="2"/>
  <c r="S79" i="2"/>
  <c r="S82" i="2"/>
  <c r="S92" i="2"/>
  <c r="S111" i="2"/>
  <c r="S114" i="2"/>
  <c r="S124" i="2"/>
  <c r="S136" i="2"/>
  <c r="S149" i="2"/>
  <c r="S159" i="2"/>
  <c r="S54" i="2"/>
  <c r="S64" i="2"/>
  <c r="S67" i="2"/>
  <c r="S70" i="2"/>
  <c r="S73" i="2"/>
  <c r="S76" i="2"/>
  <c r="S89" i="2"/>
  <c r="S108" i="2"/>
  <c r="S121" i="2"/>
  <c r="S140" i="2"/>
  <c r="S143" i="2"/>
  <c r="S146" i="2"/>
  <c r="S156" i="2"/>
  <c r="S163" i="2"/>
  <c r="S166" i="2"/>
  <c r="S55" i="2"/>
  <c r="S58" i="2"/>
  <c r="S65" i="2"/>
  <c r="S68" i="2"/>
  <c r="S71" i="2"/>
  <c r="S77" i="2"/>
  <c r="S80" i="2"/>
  <c r="S83" i="2"/>
  <c r="S93" i="2"/>
  <c r="S109" i="2"/>
  <c r="S112" i="2"/>
  <c r="S48" i="2"/>
  <c r="S99" i="2"/>
  <c r="S157" i="2"/>
  <c r="S169" i="2"/>
  <c r="S204" i="2"/>
  <c r="S210" i="2"/>
  <c r="S216" i="2"/>
  <c r="S243" i="2"/>
  <c r="S256" i="2"/>
  <c r="S263" i="2"/>
  <c r="S270" i="2"/>
  <c r="S280" i="2"/>
  <c r="S284" i="2"/>
  <c r="S288" i="2"/>
  <c r="S298" i="2"/>
  <c r="S301" i="2"/>
  <c r="S305" i="2"/>
  <c r="S312" i="2"/>
  <c r="S327" i="2"/>
  <c r="S337" i="2"/>
  <c r="S344" i="2"/>
  <c r="S351" i="2"/>
  <c r="S358" i="2"/>
  <c r="S51" i="2"/>
  <c r="S102" i="2"/>
  <c r="S134" i="2"/>
  <c r="S160" i="2"/>
  <c r="S195" i="2"/>
  <c r="S200" i="2"/>
  <c r="S221" i="2"/>
  <c r="S227" i="2"/>
  <c r="S232" i="2"/>
  <c r="S236" i="2"/>
  <c r="S240" i="2"/>
  <c r="S247" i="2"/>
  <c r="S250" i="2"/>
  <c r="S253" i="2"/>
  <c r="S260" i="2"/>
  <c r="S267" i="2"/>
  <c r="S274" i="2"/>
  <c r="S277" i="2"/>
  <c r="S295" i="2"/>
  <c r="S316" i="2"/>
  <c r="S320" i="2"/>
  <c r="S324" i="2"/>
  <c r="S331" i="2"/>
  <c r="S334" i="2"/>
  <c r="S348" i="2"/>
  <c r="S355" i="2"/>
  <c r="S362" i="2"/>
  <c r="S105" i="2"/>
  <c r="S147" i="2"/>
  <c r="S171" i="2"/>
  <c r="S175" i="2"/>
  <c r="S185" i="2"/>
  <c r="S191" i="2"/>
  <c r="S206" i="2"/>
  <c r="S211" i="2"/>
  <c r="S257" i="2"/>
  <c r="S264" i="2"/>
  <c r="S271" i="2"/>
  <c r="S281" i="2"/>
  <c r="S285" i="2"/>
  <c r="S292" i="2"/>
  <c r="S299" i="2"/>
  <c r="S302" i="2"/>
  <c r="S309" i="2"/>
  <c r="S313" i="2"/>
  <c r="S328" i="2"/>
  <c r="S338" i="2"/>
  <c r="S341" i="2"/>
  <c r="S345" i="2"/>
  <c r="S352" i="2"/>
  <c r="S359" i="2"/>
  <c r="S137" i="2"/>
  <c r="S150" i="2"/>
  <c r="S181" i="2"/>
  <c r="S187" i="2"/>
  <c r="S201" i="2"/>
  <c r="S217" i="2"/>
  <c r="S223" i="2"/>
  <c r="S238" i="2"/>
  <c r="S241" i="2"/>
  <c r="S244" i="2"/>
  <c r="S248" i="2"/>
  <c r="S251" i="2"/>
  <c r="S254" i="2"/>
  <c r="S275" i="2"/>
  <c r="S278" i="2"/>
  <c r="S289" i="2"/>
  <c r="S306" i="2"/>
  <c r="S317" i="2"/>
  <c r="S321" i="2"/>
  <c r="S335" i="2"/>
  <c r="S61" i="2"/>
  <c r="S86" i="2"/>
  <c r="S125" i="2"/>
  <c r="S177" i="2"/>
  <c r="S192" i="2"/>
  <c r="S197" i="2"/>
  <c r="S207" i="2"/>
  <c r="S213" i="2"/>
  <c r="S229" i="2"/>
  <c r="S233" i="2"/>
  <c r="S261" i="2"/>
  <c r="S268" i="2"/>
  <c r="S272" i="2"/>
  <c r="S282" i="2"/>
  <c r="S286" i="2"/>
  <c r="S296" i="2"/>
  <c r="S303" i="2"/>
  <c r="S310" i="2"/>
  <c r="S314" i="2"/>
  <c r="S325" i="2"/>
  <c r="S329" i="2"/>
  <c r="S332" i="2"/>
  <c r="S339" i="2"/>
  <c r="S342" i="2"/>
  <c r="S349" i="2"/>
  <c r="S356" i="2"/>
  <c r="S360" i="2"/>
  <c r="S128" i="2"/>
  <c r="S153" i="2"/>
  <c r="S172" i="2"/>
  <c r="S182" i="2"/>
  <c r="S203" i="2"/>
  <c r="S224" i="2"/>
  <c r="S245" i="2"/>
  <c r="S255" i="2"/>
  <c r="S258" i="2"/>
  <c r="S265" i="2"/>
  <c r="S279" i="2"/>
  <c r="S290" i="2"/>
  <c r="S293" i="2"/>
  <c r="S300" i="2"/>
  <c r="S307" i="2"/>
  <c r="S318" i="2"/>
  <c r="S322" i="2"/>
  <c r="S336" i="2"/>
  <c r="S346" i="2"/>
  <c r="S353" i="2"/>
  <c r="S45" i="2"/>
  <c r="S96" i="2"/>
  <c r="S118" i="2"/>
  <c r="S131" i="2"/>
  <c r="S174" i="2"/>
  <c r="S178" i="2"/>
  <c r="S184" i="2"/>
  <c r="S194" i="2"/>
  <c r="S220" i="2"/>
  <c r="S226" i="2"/>
  <c r="S246" i="2"/>
  <c r="S259" i="2"/>
  <c r="S266" i="2"/>
  <c r="S291" i="2"/>
  <c r="S294" i="2"/>
  <c r="S308" i="2"/>
  <c r="S319" i="2"/>
  <c r="S323" i="2"/>
  <c r="S330" i="2"/>
  <c r="S333" i="2"/>
  <c r="S340" i="2"/>
  <c r="S347" i="2"/>
  <c r="S354" i="2"/>
  <c r="S242" i="2"/>
  <c r="S269" i="2"/>
  <c r="S297" i="2"/>
  <c r="S326" i="2"/>
  <c r="S209" i="2"/>
  <c r="S273" i="2"/>
  <c r="S357" i="2"/>
  <c r="S42" i="2"/>
  <c r="S214" i="2"/>
  <c r="S249" i="2"/>
  <c r="S276" i="2"/>
  <c r="S304" i="2"/>
  <c r="S361" i="2"/>
  <c r="S252" i="2"/>
  <c r="S40" i="2"/>
  <c r="S283" i="2"/>
  <c r="S311" i="2"/>
  <c r="S115" i="2"/>
  <c r="S188" i="2"/>
  <c r="S230" i="2"/>
  <c r="S287" i="2"/>
  <c r="S315" i="2"/>
  <c r="S343" i="2"/>
  <c r="S198" i="2"/>
  <c r="S239" i="2"/>
  <c r="S350" i="2"/>
  <c r="S235" i="2"/>
  <c r="S262" i="2"/>
  <c r="I41" i="2"/>
  <c r="I45" i="2"/>
  <c r="I56" i="2"/>
  <c r="I70" i="2"/>
  <c r="I77" i="2"/>
  <c r="J80" i="2"/>
  <c r="I84" i="2"/>
  <c r="I88" i="2"/>
  <c r="I91" i="2"/>
  <c r="I98" i="2"/>
  <c r="I101" i="2"/>
  <c r="I49" i="2"/>
  <c r="I53" i="2"/>
  <c r="I60" i="2"/>
  <c r="I64" i="2"/>
  <c r="I67" i="2"/>
  <c r="I74" i="2"/>
  <c r="I95" i="2"/>
  <c r="I42" i="2"/>
  <c r="I46" i="2"/>
  <c r="I71" i="2"/>
  <c r="I78" i="2"/>
  <c r="I81" i="2"/>
  <c r="I85" i="2"/>
  <c r="I92" i="2"/>
  <c r="I50" i="2"/>
  <c r="I54" i="2"/>
  <c r="I57" i="2"/>
  <c r="I61" i="2"/>
  <c r="I65" i="2"/>
  <c r="I68" i="2"/>
  <c r="I89" i="2"/>
  <c r="I96" i="2"/>
  <c r="I48" i="2"/>
  <c r="I63" i="2"/>
  <c r="J106" i="2"/>
  <c r="I110" i="2"/>
  <c r="I121" i="2"/>
  <c r="I125" i="2"/>
  <c r="I129" i="2"/>
  <c r="I132" i="2"/>
  <c r="I135" i="2"/>
  <c r="I142" i="2"/>
  <c r="I149" i="2"/>
  <c r="I156" i="2"/>
  <c r="I160" i="2"/>
  <c r="I170" i="2"/>
  <c r="I174" i="2"/>
  <c r="I199" i="2"/>
  <c r="I206" i="2"/>
  <c r="I209" i="2"/>
  <c r="I216" i="2"/>
  <c r="I223" i="2"/>
  <c r="I226" i="2"/>
  <c r="I237" i="2"/>
  <c r="I248" i="2"/>
  <c r="I252" i="2"/>
  <c r="I256" i="2"/>
  <c r="I266" i="2"/>
  <c r="I270" i="2"/>
  <c r="I281" i="2"/>
  <c r="I291" i="2"/>
  <c r="I298" i="2"/>
  <c r="I302" i="2"/>
  <c r="I321" i="2"/>
  <c r="I325" i="2"/>
  <c r="I328" i="2"/>
  <c r="I335" i="2"/>
  <c r="I339" i="2"/>
  <c r="I343" i="2"/>
  <c r="I43" i="2"/>
  <c r="J65" i="2"/>
  <c r="I79" i="2"/>
  <c r="I86" i="2"/>
  <c r="I99" i="2"/>
  <c r="I103" i="2"/>
  <c r="I114" i="2"/>
  <c r="I118" i="2"/>
  <c r="J129" i="2"/>
  <c r="J132" i="2"/>
  <c r="I139" i="2"/>
  <c r="I153" i="2"/>
  <c r="I167" i="2"/>
  <c r="I178" i="2"/>
  <c r="I182" i="2"/>
  <c r="I185" i="2"/>
  <c r="I189" i="2"/>
  <c r="I196" i="2"/>
  <c r="I203" i="2"/>
  <c r="I213" i="2"/>
  <c r="I230" i="2"/>
  <c r="I241" i="2"/>
  <c r="I245" i="2"/>
  <c r="I263" i="2"/>
  <c r="I274" i="2"/>
  <c r="I278" i="2"/>
  <c r="I285" i="2"/>
  <c r="I288" i="2"/>
  <c r="I295" i="2"/>
  <c r="I306" i="2"/>
  <c r="I310" i="2"/>
  <c r="I314" i="2"/>
  <c r="I318" i="2"/>
  <c r="I332" i="2"/>
  <c r="I51" i="2"/>
  <c r="I58" i="2"/>
  <c r="I72" i="2"/>
  <c r="J79" i="2"/>
  <c r="I93" i="2"/>
  <c r="I107" i="2"/>
  <c r="I111" i="2"/>
  <c r="I122" i="2"/>
  <c r="I126" i="2"/>
  <c r="I136" i="2"/>
  <c r="J139" i="2"/>
  <c r="I143" i="2"/>
  <c r="I146" i="2"/>
  <c r="I150" i="2"/>
  <c r="I157" i="2"/>
  <c r="I161" i="2"/>
  <c r="I164" i="2"/>
  <c r="I171" i="2"/>
  <c r="I193" i="2"/>
  <c r="I200" i="2"/>
  <c r="J203" i="2"/>
  <c r="I220" i="2"/>
  <c r="I224" i="2"/>
  <c r="I227" i="2"/>
  <c r="I234" i="2"/>
  <c r="I238" i="2"/>
  <c r="I249" i="2"/>
  <c r="I253" i="2"/>
  <c r="I260" i="2"/>
  <c r="I267" i="2"/>
  <c r="I292" i="2"/>
  <c r="I299" i="2"/>
  <c r="I303" i="2"/>
  <c r="I322" i="2"/>
  <c r="I326" i="2"/>
  <c r="I329" i="2"/>
  <c r="I336" i="2"/>
  <c r="I340" i="2"/>
  <c r="I40" i="2"/>
  <c r="I44" i="2"/>
  <c r="I66" i="2"/>
  <c r="I87" i="2"/>
  <c r="I100" i="2"/>
  <c r="I104" i="2"/>
  <c r="I115" i="2"/>
  <c r="I119" i="2"/>
  <c r="I130" i="2"/>
  <c r="I133" i="2"/>
  <c r="I154" i="2"/>
  <c r="J161" i="2"/>
  <c r="I168" i="2"/>
  <c r="I175" i="2"/>
  <c r="I179" i="2"/>
  <c r="I186" i="2"/>
  <c r="I190" i="2"/>
  <c r="I197" i="2"/>
  <c r="I207" i="2"/>
  <c r="I210" i="2"/>
  <c r="I214" i="2"/>
  <c r="I217" i="2"/>
  <c r="J224" i="2"/>
  <c r="I231" i="2"/>
  <c r="I242" i="2"/>
  <c r="I246" i="2"/>
  <c r="I257" i="2"/>
  <c r="I264" i="2"/>
  <c r="I271" i="2"/>
  <c r="I275" i="2"/>
  <c r="I282" i="2"/>
  <c r="I286" i="2"/>
  <c r="I289" i="2"/>
  <c r="I296" i="2"/>
  <c r="I307" i="2"/>
  <c r="I311" i="2"/>
  <c r="I315" i="2"/>
  <c r="I319" i="2"/>
  <c r="I333" i="2"/>
  <c r="I52" i="2"/>
  <c r="I59" i="2"/>
  <c r="I73" i="2"/>
  <c r="I80" i="2"/>
  <c r="I94" i="2"/>
  <c r="I108" i="2"/>
  <c r="I123" i="2"/>
  <c r="I127" i="2"/>
  <c r="I137" i="2"/>
  <c r="I140" i="2"/>
  <c r="I147" i="2"/>
  <c r="I151" i="2"/>
  <c r="I158" i="2"/>
  <c r="I165" i="2"/>
  <c r="I172" i="2"/>
  <c r="I183" i="2"/>
  <c r="I194" i="2"/>
  <c r="I201" i="2"/>
  <c r="I204" i="2"/>
  <c r="J207" i="2"/>
  <c r="I221" i="2"/>
  <c r="I235" i="2"/>
  <c r="I250" i="2"/>
  <c r="I254" i="2"/>
  <c r="I261" i="2"/>
  <c r="I268" i="2"/>
  <c r="I279" i="2"/>
  <c r="I293" i="2"/>
  <c r="I300" i="2"/>
  <c r="I304" i="2"/>
  <c r="I323" i="2"/>
  <c r="I47" i="2"/>
  <c r="J68" i="2"/>
  <c r="I75" i="2"/>
  <c r="I82" i="2"/>
  <c r="J89" i="2"/>
  <c r="I105" i="2"/>
  <c r="I112" i="2"/>
  <c r="I116" i="2"/>
  <c r="I120" i="2"/>
  <c r="I134" i="2"/>
  <c r="J137" i="2"/>
  <c r="I144" i="2"/>
  <c r="I155" i="2"/>
  <c r="I162" i="2"/>
  <c r="I169" i="2"/>
  <c r="I176" i="2"/>
  <c r="I180" i="2"/>
  <c r="I187" i="2"/>
  <c r="I191" i="2"/>
  <c r="I198" i="2"/>
  <c r="J201" i="2"/>
  <c r="I211" i="2"/>
  <c r="I215" i="2"/>
  <c r="I218" i="2"/>
  <c r="I225" i="2"/>
  <c r="I228" i="2"/>
  <c r="I232" i="2"/>
  <c r="I239" i="2"/>
  <c r="I243" i="2"/>
  <c r="I247" i="2"/>
  <c r="I258" i="2"/>
  <c r="I265" i="2"/>
  <c r="I272" i="2"/>
  <c r="I276" i="2"/>
  <c r="I283" i="2"/>
  <c r="I297" i="2"/>
  <c r="I308" i="2"/>
  <c r="I312" i="2"/>
  <c r="I316" i="2"/>
  <c r="I327" i="2"/>
  <c r="I330" i="2"/>
  <c r="I334" i="2"/>
  <c r="I69" i="2"/>
  <c r="I76" i="2"/>
  <c r="I83" i="2"/>
  <c r="I90" i="2"/>
  <c r="I102" i="2"/>
  <c r="I106" i="2"/>
  <c r="I113" i="2"/>
  <c r="I117" i="2"/>
  <c r="I138" i="2"/>
  <c r="I145" i="2"/>
  <c r="I163" i="2"/>
  <c r="J166" i="2"/>
  <c r="I177" i="2"/>
  <c r="I181" i="2"/>
  <c r="I184" i="2"/>
  <c r="I188" i="2"/>
  <c r="I192" i="2"/>
  <c r="I202" i="2"/>
  <c r="I212" i="2"/>
  <c r="I219" i="2"/>
  <c r="I229" i="2"/>
  <c r="I233" i="2"/>
  <c r="I240" i="2"/>
  <c r="I244" i="2"/>
  <c r="I148" i="2"/>
  <c r="I205" i="2"/>
  <c r="I284" i="2"/>
  <c r="I313" i="2"/>
  <c r="I341" i="2"/>
  <c r="J169" i="2"/>
  <c r="I309" i="2"/>
  <c r="I124" i="2"/>
  <c r="I152" i="2"/>
  <c r="I208" i="2"/>
  <c r="I236" i="2"/>
  <c r="I287" i="2"/>
  <c r="I301" i="2"/>
  <c r="I342" i="2"/>
  <c r="J225" i="2"/>
  <c r="I97" i="2"/>
  <c r="I128" i="2"/>
  <c r="J155" i="2"/>
  <c r="I259" i="2"/>
  <c r="I273" i="2"/>
  <c r="I317" i="2"/>
  <c r="I331" i="2"/>
  <c r="I131" i="2"/>
  <c r="I159" i="2"/>
  <c r="I262" i="2"/>
  <c r="I290" i="2"/>
  <c r="I305" i="2"/>
  <c r="I320" i="2"/>
  <c r="I55" i="2"/>
  <c r="J262" i="2"/>
  <c r="I277" i="2"/>
  <c r="J305" i="2"/>
  <c r="I62" i="2"/>
  <c r="I109" i="2"/>
  <c r="I166" i="2"/>
  <c r="I195" i="2"/>
  <c r="I222" i="2"/>
  <c r="I251" i="2"/>
  <c r="J265" i="2"/>
  <c r="I280" i="2"/>
  <c r="I294" i="2"/>
  <c r="I324" i="2"/>
  <c r="I337" i="2"/>
  <c r="I141" i="2"/>
  <c r="I338" i="2"/>
  <c r="I173" i="2"/>
  <c r="I255" i="2"/>
  <c r="I269" i="2"/>
  <c r="J327" i="2"/>
  <c r="D34" i="2"/>
  <c r="R11" i="2"/>
  <c r="T11" i="2" s="1"/>
  <c r="R43" i="2"/>
  <c r="T43" i="2" s="1"/>
  <c r="R46" i="2"/>
  <c r="T46" i="2" s="1"/>
  <c r="R49" i="2"/>
  <c r="T49" i="2" s="1"/>
  <c r="R56" i="2"/>
  <c r="T56" i="2" s="1"/>
  <c r="R59" i="2"/>
  <c r="T59" i="2" s="1"/>
  <c r="R84" i="2"/>
  <c r="T84" i="2" s="1"/>
  <c r="R94" i="2"/>
  <c r="T94" i="2" s="1"/>
  <c r="R116" i="2"/>
  <c r="T116" i="2" s="1"/>
  <c r="R126" i="2"/>
  <c r="T126" i="2" s="1"/>
  <c r="R135" i="2"/>
  <c r="T135" i="2" s="1"/>
  <c r="R138" i="2"/>
  <c r="T138" i="2" s="1"/>
  <c r="R148" i="2"/>
  <c r="T148" i="2" s="1"/>
  <c r="R158" i="2"/>
  <c r="T158" i="2" s="1"/>
  <c r="R161" i="2"/>
  <c r="T161" i="2" s="1"/>
  <c r="R170" i="2"/>
  <c r="T170" i="2" s="1"/>
  <c r="R173" i="2"/>
  <c r="T173" i="2" s="1"/>
  <c r="R176" i="2"/>
  <c r="T176" i="2" s="1"/>
  <c r="R183" i="2"/>
  <c r="T183" i="2" s="1"/>
  <c r="R186" i="2"/>
  <c r="T186" i="2" s="1"/>
  <c r="R208" i="2"/>
  <c r="T208" i="2" s="1"/>
  <c r="R212" i="2"/>
  <c r="T212" i="2" s="1"/>
  <c r="R222" i="2"/>
  <c r="T222" i="2" s="1"/>
  <c r="R225" i="2"/>
  <c r="T225" i="2" s="1"/>
  <c r="R234" i="2"/>
  <c r="T234" i="2" s="1"/>
  <c r="R237" i="2"/>
  <c r="T237" i="2" s="1"/>
  <c r="R53" i="2"/>
  <c r="T53" i="2" s="1"/>
  <c r="R63" i="2"/>
  <c r="T63" i="2" s="1"/>
  <c r="R66" i="2"/>
  <c r="T66" i="2" s="1"/>
  <c r="R69" i="2"/>
  <c r="T69" i="2" s="1"/>
  <c r="R72" i="2"/>
  <c r="T72" i="2" s="1"/>
  <c r="R78" i="2"/>
  <c r="T78" i="2" s="1"/>
  <c r="R81" i="2"/>
  <c r="T81" i="2" s="1"/>
  <c r="R88" i="2"/>
  <c r="T88" i="2" s="1"/>
  <c r="R91" i="2"/>
  <c r="T91" i="2" s="1"/>
  <c r="R110" i="2"/>
  <c r="T110" i="2" s="1"/>
  <c r="R113" i="2"/>
  <c r="T113" i="2" s="1"/>
  <c r="R120" i="2"/>
  <c r="T120" i="2" s="1"/>
  <c r="R123" i="2"/>
  <c r="T123" i="2" s="1"/>
  <c r="R142" i="2"/>
  <c r="T142" i="2" s="1"/>
  <c r="R145" i="2"/>
  <c r="T145" i="2" s="1"/>
  <c r="R155" i="2"/>
  <c r="T155" i="2" s="1"/>
  <c r="R180" i="2"/>
  <c r="T180" i="2" s="1"/>
  <c r="R190" i="2"/>
  <c r="T190" i="2" s="1"/>
  <c r="R193" i="2"/>
  <c r="T193" i="2" s="1"/>
  <c r="R196" i="2"/>
  <c r="T196" i="2" s="1"/>
  <c r="R199" i="2"/>
  <c r="T199" i="2" s="1"/>
  <c r="R202" i="2"/>
  <c r="T202" i="2" s="1"/>
  <c r="R205" i="2"/>
  <c r="T205" i="2" s="1"/>
  <c r="R219" i="2"/>
  <c r="T219" i="2" s="1"/>
  <c r="R41" i="2"/>
  <c r="T41" i="2" s="1"/>
  <c r="R44" i="2"/>
  <c r="T44" i="2" s="1"/>
  <c r="R47" i="2"/>
  <c r="T47" i="2" s="1"/>
  <c r="R50" i="2"/>
  <c r="T50" i="2" s="1"/>
  <c r="R60" i="2"/>
  <c r="T60" i="2" s="1"/>
  <c r="R75" i="2"/>
  <c r="T75" i="2" s="1"/>
  <c r="R85" i="2"/>
  <c r="T85" i="2" s="1"/>
  <c r="R95" i="2"/>
  <c r="T95" i="2" s="1"/>
  <c r="R98" i="2"/>
  <c r="T98" i="2" s="1"/>
  <c r="R101" i="2"/>
  <c r="T101" i="2" s="1"/>
  <c r="R104" i="2"/>
  <c r="T104" i="2" s="1"/>
  <c r="R107" i="2"/>
  <c r="T107" i="2" s="1"/>
  <c r="R117" i="2"/>
  <c r="T117" i="2" s="1"/>
  <c r="R127" i="2"/>
  <c r="T127" i="2" s="1"/>
  <c r="R130" i="2"/>
  <c r="T130" i="2" s="1"/>
  <c r="R133" i="2"/>
  <c r="T133" i="2" s="1"/>
  <c r="R139" i="2"/>
  <c r="T139" i="2" s="1"/>
  <c r="R152" i="2"/>
  <c r="T152" i="2" s="1"/>
  <c r="R162" i="2"/>
  <c r="T162" i="2" s="1"/>
  <c r="R165" i="2"/>
  <c r="T165" i="2" s="1"/>
  <c r="R168" i="2"/>
  <c r="T168" i="2" s="1"/>
  <c r="R171" i="2"/>
  <c r="T171" i="2" s="1"/>
  <c r="R174" i="2"/>
  <c r="T174" i="2" s="1"/>
  <c r="R177" i="2"/>
  <c r="T177" i="2" s="1"/>
  <c r="R187" i="2"/>
  <c r="T187" i="2" s="1"/>
  <c r="R209" i="2"/>
  <c r="T209" i="2" s="1"/>
  <c r="R216" i="2"/>
  <c r="T216" i="2" s="1"/>
  <c r="R226" i="2"/>
  <c r="T226" i="2" s="1"/>
  <c r="R229" i="2"/>
  <c r="T229" i="2" s="1"/>
  <c r="R232" i="2"/>
  <c r="T232" i="2" s="1"/>
  <c r="R235" i="2"/>
  <c r="T235" i="2" s="1"/>
  <c r="R238" i="2"/>
  <c r="T238" i="2" s="1"/>
  <c r="R57" i="2"/>
  <c r="T57" i="2" s="1"/>
  <c r="R79" i="2"/>
  <c r="T79" i="2" s="1"/>
  <c r="R82" i="2"/>
  <c r="T82" i="2" s="1"/>
  <c r="R92" i="2"/>
  <c r="T92" i="2" s="1"/>
  <c r="R111" i="2"/>
  <c r="T111" i="2" s="1"/>
  <c r="R114" i="2"/>
  <c r="T114" i="2" s="1"/>
  <c r="R124" i="2"/>
  <c r="T124" i="2" s="1"/>
  <c r="R136" i="2"/>
  <c r="T136" i="2" s="1"/>
  <c r="R149" i="2"/>
  <c r="T149" i="2" s="1"/>
  <c r="R159" i="2"/>
  <c r="T159" i="2" s="1"/>
  <c r="R54" i="2"/>
  <c r="T54" i="2" s="1"/>
  <c r="R64" i="2"/>
  <c r="T64" i="2" s="1"/>
  <c r="R67" i="2"/>
  <c r="T67" i="2" s="1"/>
  <c r="R70" i="2"/>
  <c r="T70" i="2" s="1"/>
  <c r="R73" i="2"/>
  <c r="T73" i="2" s="1"/>
  <c r="R76" i="2"/>
  <c r="T76" i="2" s="1"/>
  <c r="R89" i="2"/>
  <c r="T89" i="2" s="1"/>
  <c r="R108" i="2"/>
  <c r="T108" i="2" s="1"/>
  <c r="R121" i="2"/>
  <c r="T121" i="2" s="1"/>
  <c r="R140" i="2"/>
  <c r="T140" i="2" s="1"/>
  <c r="R143" i="2"/>
  <c r="T143" i="2" s="1"/>
  <c r="R146" i="2"/>
  <c r="T146" i="2" s="1"/>
  <c r="R156" i="2"/>
  <c r="T156" i="2" s="1"/>
  <c r="R163" i="2"/>
  <c r="T163" i="2" s="1"/>
  <c r="R166" i="2"/>
  <c r="T166" i="2" s="1"/>
  <c r="R42" i="2"/>
  <c r="T42" i="2" s="1"/>
  <c r="R45" i="2"/>
  <c r="T45" i="2" s="1"/>
  <c r="R48" i="2"/>
  <c r="T48" i="2" s="1"/>
  <c r="R51" i="2"/>
  <c r="T51" i="2" s="1"/>
  <c r="R61" i="2"/>
  <c r="T61" i="2" s="1"/>
  <c r="R86" i="2"/>
  <c r="T86" i="2" s="1"/>
  <c r="R96" i="2"/>
  <c r="T96" i="2" s="1"/>
  <c r="R99" i="2"/>
  <c r="T99" i="2" s="1"/>
  <c r="R102" i="2"/>
  <c r="T102" i="2" s="1"/>
  <c r="R105" i="2"/>
  <c r="T105" i="2" s="1"/>
  <c r="R118" i="2"/>
  <c r="T118" i="2" s="1"/>
  <c r="R128" i="2"/>
  <c r="T128" i="2" s="1"/>
  <c r="R131" i="2"/>
  <c r="T131" i="2" s="1"/>
  <c r="R134" i="2"/>
  <c r="T134" i="2" s="1"/>
  <c r="R137" i="2"/>
  <c r="T137" i="2" s="1"/>
  <c r="R150" i="2"/>
  <c r="T150" i="2" s="1"/>
  <c r="R153" i="2"/>
  <c r="T153" i="2" s="1"/>
  <c r="R160" i="2"/>
  <c r="T160" i="2" s="1"/>
  <c r="R52" i="2"/>
  <c r="T52" i="2" s="1"/>
  <c r="R62" i="2"/>
  <c r="T62" i="2" s="1"/>
  <c r="R74" i="2"/>
  <c r="T74" i="2" s="1"/>
  <c r="R87" i="2"/>
  <c r="T87" i="2" s="1"/>
  <c r="R90" i="2"/>
  <c r="T90" i="2" s="1"/>
  <c r="R97" i="2"/>
  <c r="T97" i="2" s="1"/>
  <c r="R100" i="2"/>
  <c r="T100" i="2" s="1"/>
  <c r="R103" i="2"/>
  <c r="T103" i="2" s="1"/>
  <c r="R106" i="2"/>
  <c r="T106" i="2" s="1"/>
  <c r="R119" i="2"/>
  <c r="T119" i="2" s="1"/>
  <c r="R132" i="2"/>
  <c r="T132" i="2" s="1"/>
  <c r="R144" i="2"/>
  <c r="T144" i="2" s="1"/>
  <c r="R179" i="2"/>
  <c r="T179" i="2" s="1"/>
  <c r="R195" i="2"/>
  <c r="T195" i="2" s="1"/>
  <c r="R200" i="2"/>
  <c r="T200" i="2" s="1"/>
  <c r="R221" i="2"/>
  <c r="T221" i="2" s="1"/>
  <c r="R227" i="2"/>
  <c r="T227" i="2" s="1"/>
  <c r="R231" i="2"/>
  <c r="T231" i="2" s="1"/>
  <c r="R236" i="2"/>
  <c r="T236" i="2" s="1"/>
  <c r="R240" i="2"/>
  <c r="T240" i="2" s="1"/>
  <c r="R247" i="2"/>
  <c r="T247" i="2" s="1"/>
  <c r="R250" i="2"/>
  <c r="T250" i="2" s="1"/>
  <c r="R253" i="2"/>
  <c r="T253" i="2" s="1"/>
  <c r="R260" i="2"/>
  <c r="T260" i="2" s="1"/>
  <c r="R267" i="2"/>
  <c r="T267" i="2" s="1"/>
  <c r="R274" i="2"/>
  <c r="T274" i="2" s="1"/>
  <c r="R277" i="2"/>
  <c r="T277" i="2" s="1"/>
  <c r="R295" i="2"/>
  <c r="T295" i="2" s="1"/>
  <c r="R316" i="2"/>
  <c r="T316" i="2" s="1"/>
  <c r="R320" i="2"/>
  <c r="T320" i="2" s="1"/>
  <c r="R324" i="2"/>
  <c r="T324" i="2" s="1"/>
  <c r="R331" i="2"/>
  <c r="T331" i="2" s="1"/>
  <c r="R334" i="2"/>
  <c r="T334" i="2" s="1"/>
  <c r="R348" i="2"/>
  <c r="T348" i="2" s="1"/>
  <c r="R355" i="2"/>
  <c r="T355" i="2" s="1"/>
  <c r="R362" i="2"/>
  <c r="T362" i="2" s="1"/>
  <c r="R77" i="2"/>
  <c r="T77" i="2" s="1"/>
  <c r="R147" i="2"/>
  <c r="T147" i="2" s="1"/>
  <c r="R175" i="2"/>
  <c r="T175" i="2" s="1"/>
  <c r="R185" i="2"/>
  <c r="T185" i="2" s="1"/>
  <c r="R191" i="2"/>
  <c r="T191" i="2" s="1"/>
  <c r="R206" i="2"/>
  <c r="T206" i="2" s="1"/>
  <c r="R211" i="2"/>
  <c r="T211" i="2" s="1"/>
  <c r="R257" i="2"/>
  <c r="T257" i="2" s="1"/>
  <c r="R264" i="2"/>
  <c r="T264" i="2" s="1"/>
  <c r="R271" i="2"/>
  <c r="T271" i="2" s="1"/>
  <c r="R281" i="2"/>
  <c r="T281" i="2" s="1"/>
  <c r="R285" i="2"/>
  <c r="T285" i="2" s="1"/>
  <c r="R292" i="2"/>
  <c r="T292" i="2" s="1"/>
  <c r="R299" i="2"/>
  <c r="T299" i="2" s="1"/>
  <c r="R302" i="2"/>
  <c r="T302" i="2" s="1"/>
  <c r="R309" i="2"/>
  <c r="T309" i="2" s="1"/>
  <c r="R313" i="2"/>
  <c r="T313" i="2" s="1"/>
  <c r="R328" i="2"/>
  <c r="T328" i="2" s="1"/>
  <c r="R338" i="2"/>
  <c r="T338" i="2" s="1"/>
  <c r="R341" i="2"/>
  <c r="T341" i="2" s="1"/>
  <c r="R345" i="2"/>
  <c r="T345" i="2" s="1"/>
  <c r="R352" i="2"/>
  <c r="T352" i="2" s="1"/>
  <c r="R359" i="2"/>
  <c r="T359" i="2" s="1"/>
  <c r="R55" i="2"/>
  <c r="T55" i="2" s="1"/>
  <c r="R80" i="2"/>
  <c r="T80" i="2" s="1"/>
  <c r="R122" i="2"/>
  <c r="T122" i="2" s="1"/>
  <c r="R181" i="2"/>
  <c r="T181" i="2" s="1"/>
  <c r="R201" i="2"/>
  <c r="T201" i="2" s="1"/>
  <c r="R217" i="2"/>
  <c r="T217" i="2" s="1"/>
  <c r="R223" i="2"/>
  <c r="T223" i="2" s="1"/>
  <c r="R241" i="2"/>
  <c r="T241" i="2" s="1"/>
  <c r="R244" i="2"/>
  <c r="T244" i="2" s="1"/>
  <c r="R248" i="2"/>
  <c r="T248" i="2" s="1"/>
  <c r="R251" i="2"/>
  <c r="T251" i="2" s="1"/>
  <c r="R254" i="2"/>
  <c r="T254" i="2" s="1"/>
  <c r="R275" i="2"/>
  <c r="T275" i="2" s="1"/>
  <c r="R278" i="2"/>
  <c r="T278" i="2" s="1"/>
  <c r="R289" i="2"/>
  <c r="T289" i="2" s="1"/>
  <c r="R306" i="2"/>
  <c r="T306" i="2" s="1"/>
  <c r="R317" i="2"/>
  <c r="T317" i="2" s="1"/>
  <c r="R321" i="2"/>
  <c r="T321" i="2" s="1"/>
  <c r="R335" i="2"/>
  <c r="T335" i="2" s="1"/>
  <c r="R58" i="2"/>
  <c r="T58" i="2" s="1"/>
  <c r="R83" i="2"/>
  <c r="T83" i="2" s="1"/>
  <c r="R109" i="2"/>
  <c r="T109" i="2" s="1"/>
  <c r="R125" i="2"/>
  <c r="T125" i="2" s="1"/>
  <c r="R192" i="2"/>
  <c r="T192" i="2" s="1"/>
  <c r="R197" i="2"/>
  <c r="T197" i="2" s="1"/>
  <c r="R207" i="2"/>
  <c r="T207" i="2" s="1"/>
  <c r="R213" i="2"/>
  <c r="T213" i="2" s="1"/>
  <c r="R228" i="2"/>
  <c r="T228" i="2" s="1"/>
  <c r="R233" i="2"/>
  <c r="T233" i="2" s="1"/>
  <c r="R261" i="2"/>
  <c r="T261" i="2" s="1"/>
  <c r="R268" i="2"/>
  <c r="T268" i="2" s="1"/>
  <c r="R272" i="2"/>
  <c r="T272" i="2" s="1"/>
  <c r="R282" i="2"/>
  <c r="T282" i="2" s="1"/>
  <c r="R286" i="2"/>
  <c r="T286" i="2" s="1"/>
  <c r="R296" i="2"/>
  <c r="T296" i="2" s="1"/>
  <c r="R303" i="2"/>
  <c r="T303" i="2" s="1"/>
  <c r="R310" i="2"/>
  <c r="T310" i="2" s="1"/>
  <c r="R314" i="2"/>
  <c r="T314" i="2" s="1"/>
  <c r="R325" i="2"/>
  <c r="T325" i="2" s="1"/>
  <c r="R329" i="2"/>
  <c r="T329" i="2" s="1"/>
  <c r="R332" i="2"/>
  <c r="T332" i="2" s="1"/>
  <c r="R339" i="2"/>
  <c r="T339" i="2" s="1"/>
  <c r="R342" i="2"/>
  <c r="T342" i="2" s="1"/>
  <c r="R349" i="2"/>
  <c r="T349" i="2" s="1"/>
  <c r="R356" i="2"/>
  <c r="T356" i="2" s="1"/>
  <c r="R360" i="2"/>
  <c r="T360" i="2" s="1"/>
  <c r="R112" i="2"/>
  <c r="T112" i="2" s="1"/>
  <c r="R151" i="2"/>
  <c r="T151" i="2" s="1"/>
  <c r="R164" i="2"/>
  <c r="T164" i="2" s="1"/>
  <c r="R172" i="2"/>
  <c r="T172" i="2" s="1"/>
  <c r="R182" i="2"/>
  <c r="T182" i="2" s="1"/>
  <c r="R203" i="2"/>
  <c r="T203" i="2" s="1"/>
  <c r="R218" i="2"/>
  <c r="T218" i="2" s="1"/>
  <c r="R224" i="2"/>
  <c r="T224" i="2" s="1"/>
  <c r="R245" i="2"/>
  <c r="T245" i="2" s="1"/>
  <c r="R255" i="2"/>
  <c r="T255" i="2" s="1"/>
  <c r="R258" i="2"/>
  <c r="T258" i="2" s="1"/>
  <c r="R265" i="2"/>
  <c r="T265" i="2" s="1"/>
  <c r="R279" i="2"/>
  <c r="T279" i="2" s="1"/>
  <c r="R290" i="2"/>
  <c r="T290" i="2" s="1"/>
  <c r="R293" i="2"/>
  <c r="T293" i="2" s="1"/>
  <c r="R300" i="2"/>
  <c r="T300" i="2" s="1"/>
  <c r="R307" i="2"/>
  <c r="T307" i="2" s="1"/>
  <c r="R318" i="2"/>
  <c r="T318" i="2" s="1"/>
  <c r="R322" i="2"/>
  <c r="T322" i="2" s="1"/>
  <c r="R336" i="2"/>
  <c r="T336" i="2" s="1"/>
  <c r="R346" i="2"/>
  <c r="T346" i="2" s="1"/>
  <c r="R353" i="2"/>
  <c r="T353" i="2" s="1"/>
  <c r="R65" i="2"/>
  <c r="T65" i="2" s="1"/>
  <c r="R115" i="2"/>
  <c r="T115" i="2" s="1"/>
  <c r="R188" i="2"/>
  <c r="T188" i="2" s="1"/>
  <c r="R198" i="2"/>
  <c r="T198" i="2" s="1"/>
  <c r="R214" i="2"/>
  <c r="T214" i="2" s="1"/>
  <c r="R230" i="2"/>
  <c r="T230" i="2" s="1"/>
  <c r="R239" i="2"/>
  <c r="T239" i="2" s="1"/>
  <c r="R242" i="2"/>
  <c r="T242" i="2" s="1"/>
  <c r="R249" i="2"/>
  <c r="T249" i="2" s="1"/>
  <c r="R252" i="2"/>
  <c r="T252" i="2" s="1"/>
  <c r="R262" i="2"/>
  <c r="T262" i="2" s="1"/>
  <c r="R269" i="2"/>
  <c r="T269" i="2" s="1"/>
  <c r="R273" i="2"/>
  <c r="T273" i="2" s="1"/>
  <c r="R276" i="2"/>
  <c r="T276" i="2" s="1"/>
  <c r="R283" i="2"/>
  <c r="T283" i="2" s="1"/>
  <c r="R287" i="2"/>
  <c r="T287" i="2" s="1"/>
  <c r="R297" i="2"/>
  <c r="T297" i="2" s="1"/>
  <c r="R304" i="2"/>
  <c r="T304" i="2" s="1"/>
  <c r="R311" i="2"/>
  <c r="T311" i="2" s="1"/>
  <c r="R315" i="2"/>
  <c r="T315" i="2" s="1"/>
  <c r="R326" i="2"/>
  <c r="T326" i="2" s="1"/>
  <c r="R343" i="2"/>
  <c r="T343" i="2" s="1"/>
  <c r="R350" i="2"/>
  <c r="T350" i="2" s="1"/>
  <c r="R357" i="2"/>
  <c r="T357" i="2" s="1"/>
  <c r="R361" i="2"/>
  <c r="T361" i="2" s="1"/>
  <c r="R71" i="2"/>
  <c r="T71" i="2" s="1"/>
  <c r="R157" i="2"/>
  <c r="T157" i="2" s="1"/>
  <c r="R169" i="2"/>
  <c r="T169" i="2" s="1"/>
  <c r="R189" i="2"/>
  <c r="T189" i="2" s="1"/>
  <c r="R204" i="2"/>
  <c r="T204" i="2" s="1"/>
  <c r="R210" i="2"/>
  <c r="T210" i="2" s="1"/>
  <c r="R215" i="2"/>
  <c r="T215" i="2" s="1"/>
  <c r="R243" i="2"/>
  <c r="T243" i="2" s="1"/>
  <c r="R256" i="2"/>
  <c r="T256" i="2" s="1"/>
  <c r="R263" i="2"/>
  <c r="T263" i="2" s="1"/>
  <c r="R270" i="2"/>
  <c r="T270" i="2" s="1"/>
  <c r="R280" i="2"/>
  <c r="T280" i="2" s="1"/>
  <c r="R284" i="2"/>
  <c r="T284" i="2" s="1"/>
  <c r="R288" i="2"/>
  <c r="T288" i="2" s="1"/>
  <c r="R298" i="2"/>
  <c r="T298" i="2" s="1"/>
  <c r="R301" i="2"/>
  <c r="T301" i="2" s="1"/>
  <c r="R305" i="2"/>
  <c r="T305" i="2" s="1"/>
  <c r="R312" i="2"/>
  <c r="T312" i="2" s="1"/>
  <c r="R327" i="2"/>
  <c r="T327" i="2" s="1"/>
  <c r="R337" i="2"/>
  <c r="T337" i="2" s="1"/>
  <c r="R344" i="2"/>
  <c r="T344" i="2" s="1"/>
  <c r="R351" i="2"/>
  <c r="T351" i="2" s="1"/>
  <c r="R358" i="2"/>
  <c r="T358" i="2" s="1"/>
  <c r="R154" i="2"/>
  <c r="T154" i="2" s="1"/>
  <c r="R354" i="2"/>
  <c r="T354" i="2" s="1"/>
  <c r="R167" i="2"/>
  <c r="T167" i="2" s="1"/>
  <c r="R246" i="2"/>
  <c r="T246" i="2" s="1"/>
  <c r="R330" i="2"/>
  <c r="T330" i="2" s="1"/>
  <c r="R333" i="2"/>
  <c r="T333" i="2" s="1"/>
  <c r="R68" i="2"/>
  <c r="T68" i="2" s="1"/>
  <c r="R178" i="2"/>
  <c r="T178" i="2" s="1"/>
  <c r="R220" i="2"/>
  <c r="T220" i="2" s="1"/>
  <c r="R308" i="2"/>
  <c r="T308" i="2" s="1"/>
  <c r="R93" i="2"/>
  <c r="T93" i="2" s="1"/>
  <c r="R184" i="2"/>
  <c r="T184" i="2" s="1"/>
  <c r="R340" i="2"/>
  <c r="T340" i="2" s="1"/>
  <c r="R259" i="2"/>
  <c r="T259" i="2" s="1"/>
  <c r="R141" i="2"/>
  <c r="T141" i="2" s="1"/>
  <c r="R266" i="2"/>
  <c r="T266" i="2" s="1"/>
  <c r="R294" i="2"/>
  <c r="T294" i="2" s="1"/>
  <c r="R323" i="2"/>
  <c r="T323" i="2" s="1"/>
  <c r="R129" i="2"/>
  <c r="T129" i="2" s="1"/>
  <c r="R194" i="2"/>
  <c r="T194" i="2" s="1"/>
  <c r="R291" i="2"/>
  <c r="T291" i="2" s="1"/>
  <c r="R319" i="2"/>
  <c r="T319" i="2" s="1"/>
  <c r="R40" i="2"/>
  <c r="T40" i="2" s="1"/>
  <c r="R347" i="2"/>
  <c r="T347" i="2" s="1"/>
  <c r="M19" i="2"/>
  <c r="M52" i="2"/>
  <c r="O52" i="2" s="1"/>
  <c r="M55" i="2"/>
  <c r="O55" i="2" s="1"/>
  <c r="M58" i="2"/>
  <c r="O58" i="2" s="1"/>
  <c r="M68" i="2"/>
  <c r="O68" i="2" s="1"/>
  <c r="M78" i="2"/>
  <c r="O78" i="2" s="1"/>
  <c r="M94" i="2"/>
  <c r="O94" i="2" s="1"/>
  <c r="M101" i="2"/>
  <c r="O101" i="2" s="1"/>
  <c r="M108" i="2"/>
  <c r="O108" i="2" s="1"/>
  <c r="M43" i="2"/>
  <c r="O43" i="2" s="1"/>
  <c r="M46" i="2"/>
  <c r="O46" i="2" s="1"/>
  <c r="M49" i="2"/>
  <c r="O49" i="2" s="1"/>
  <c r="M65" i="2"/>
  <c r="O65" i="2" s="1"/>
  <c r="M75" i="2"/>
  <c r="O75" i="2" s="1"/>
  <c r="M91" i="2"/>
  <c r="O91" i="2" s="1"/>
  <c r="M98" i="2"/>
  <c r="O98" i="2" s="1"/>
  <c r="M105" i="2"/>
  <c r="O105" i="2" s="1"/>
  <c r="M112" i="2"/>
  <c r="O112" i="2" s="1"/>
  <c r="M115" i="2"/>
  <c r="O115" i="2" s="1"/>
  <c r="M118" i="2"/>
  <c r="O118" i="2" s="1"/>
  <c r="M121" i="2"/>
  <c r="O121" i="2" s="1"/>
  <c r="M125" i="2"/>
  <c r="O125" i="2" s="1"/>
  <c r="M62" i="2"/>
  <c r="O62" i="2" s="1"/>
  <c r="M72" i="2"/>
  <c r="O72" i="2" s="1"/>
  <c r="M79" i="2"/>
  <c r="O79" i="2" s="1"/>
  <c r="M82" i="2"/>
  <c r="O82" i="2" s="1"/>
  <c r="M85" i="2"/>
  <c r="O85" i="2" s="1"/>
  <c r="M88" i="2"/>
  <c r="O88" i="2" s="1"/>
  <c r="M95" i="2"/>
  <c r="O95" i="2" s="1"/>
  <c r="M102" i="2"/>
  <c r="O102" i="2" s="1"/>
  <c r="M109" i="2"/>
  <c r="O109" i="2" s="1"/>
  <c r="M44" i="2"/>
  <c r="O44" i="2" s="1"/>
  <c r="M47" i="2"/>
  <c r="O47" i="2" s="1"/>
  <c r="M50" i="2"/>
  <c r="O50" i="2" s="1"/>
  <c r="M53" i="2"/>
  <c r="O53" i="2" s="1"/>
  <c r="M56" i="2"/>
  <c r="O56" i="2" s="1"/>
  <c r="M59" i="2"/>
  <c r="O59" i="2" s="1"/>
  <c r="M69" i="2"/>
  <c r="O69" i="2" s="1"/>
  <c r="M76" i="2"/>
  <c r="O76" i="2" s="1"/>
  <c r="M92" i="2"/>
  <c r="O92" i="2" s="1"/>
  <c r="M99" i="2"/>
  <c r="O99" i="2" s="1"/>
  <c r="M41" i="2"/>
  <c r="O41" i="2" s="1"/>
  <c r="M63" i="2"/>
  <c r="O63" i="2" s="1"/>
  <c r="M66" i="2"/>
  <c r="O66" i="2" s="1"/>
  <c r="M73" i="2"/>
  <c r="O73" i="2" s="1"/>
  <c r="M80" i="2"/>
  <c r="O80" i="2" s="1"/>
  <c r="M96" i="2"/>
  <c r="O96" i="2" s="1"/>
  <c r="M103" i="2"/>
  <c r="O103" i="2" s="1"/>
  <c r="M113" i="2"/>
  <c r="O113" i="2" s="1"/>
  <c r="M60" i="2"/>
  <c r="O60" i="2" s="1"/>
  <c r="M70" i="2"/>
  <c r="O70" i="2" s="1"/>
  <c r="M77" i="2"/>
  <c r="O77" i="2" s="1"/>
  <c r="M83" i="2"/>
  <c r="O83" i="2" s="1"/>
  <c r="M86" i="2"/>
  <c r="O86" i="2" s="1"/>
  <c r="M89" i="2"/>
  <c r="O89" i="2" s="1"/>
  <c r="M93" i="2"/>
  <c r="O93" i="2" s="1"/>
  <c r="M100" i="2"/>
  <c r="O100" i="2" s="1"/>
  <c r="M110" i="2"/>
  <c r="O110" i="2" s="1"/>
  <c r="M123" i="2"/>
  <c r="O123" i="2" s="1"/>
  <c r="M61" i="2"/>
  <c r="O61" i="2" s="1"/>
  <c r="M71" i="2"/>
  <c r="O71" i="2" s="1"/>
  <c r="M81" i="2"/>
  <c r="O81" i="2" s="1"/>
  <c r="M84" i="2"/>
  <c r="O84" i="2" s="1"/>
  <c r="M87" i="2"/>
  <c r="O87" i="2" s="1"/>
  <c r="M90" i="2"/>
  <c r="O90" i="2" s="1"/>
  <c r="M51" i="2"/>
  <c r="O51" i="2" s="1"/>
  <c r="M111" i="2"/>
  <c r="O111" i="2" s="1"/>
  <c r="M120" i="2"/>
  <c r="O120" i="2" s="1"/>
  <c r="M126" i="2"/>
  <c r="O126" i="2" s="1"/>
  <c r="M137" i="2"/>
  <c r="O137" i="2" s="1"/>
  <c r="M150" i="2"/>
  <c r="O150" i="2" s="1"/>
  <c r="M166" i="2"/>
  <c r="O166" i="2" s="1"/>
  <c r="M182" i="2"/>
  <c r="O182" i="2" s="1"/>
  <c r="M202" i="2"/>
  <c r="O202" i="2" s="1"/>
  <c r="M209" i="2"/>
  <c r="O209" i="2" s="1"/>
  <c r="M219" i="2"/>
  <c r="O219" i="2" s="1"/>
  <c r="M235" i="2"/>
  <c r="O235" i="2" s="1"/>
  <c r="M242" i="2"/>
  <c r="O242" i="2" s="1"/>
  <c r="M249" i="2"/>
  <c r="O249" i="2" s="1"/>
  <c r="M259" i="2"/>
  <c r="O259" i="2" s="1"/>
  <c r="M262" i="2"/>
  <c r="O262" i="2" s="1"/>
  <c r="M265" i="2"/>
  <c r="O265" i="2" s="1"/>
  <c r="M268" i="2"/>
  <c r="O268" i="2" s="1"/>
  <c r="M285" i="2"/>
  <c r="O285" i="2" s="1"/>
  <c r="M288" i="2"/>
  <c r="O288" i="2" s="1"/>
  <c r="M298" i="2"/>
  <c r="O298" i="2" s="1"/>
  <c r="M54" i="2"/>
  <c r="O54" i="2" s="1"/>
  <c r="M130" i="2"/>
  <c r="O130" i="2" s="1"/>
  <c r="M134" i="2"/>
  <c r="O134" i="2" s="1"/>
  <c r="M147" i="2"/>
  <c r="O147" i="2" s="1"/>
  <c r="M163" i="2"/>
  <c r="O163" i="2" s="1"/>
  <c r="M179" i="2"/>
  <c r="O179" i="2" s="1"/>
  <c r="M189" i="2"/>
  <c r="O189" i="2" s="1"/>
  <c r="M192" i="2"/>
  <c r="O192" i="2" s="1"/>
  <c r="M199" i="2"/>
  <c r="O199" i="2" s="1"/>
  <c r="M206" i="2"/>
  <c r="O206" i="2" s="1"/>
  <c r="M216" i="2"/>
  <c r="O216" i="2" s="1"/>
  <c r="M226" i="2"/>
  <c r="O226" i="2" s="1"/>
  <c r="M229" i="2"/>
  <c r="O229" i="2" s="1"/>
  <c r="M232" i="2"/>
  <c r="O232" i="2" s="1"/>
  <c r="M239" i="2"/>
  <c r="O239" i="2" s="1"/>
  <c r="M246" i="2"/>
  <c r="O246" i="2" s="1"/>
  <c r="M253" i="2"/>
  <c r="O253" i="2" s="1"/>
  <c r="M256" i="2"/>
  <c r="O256" i="2" s="1"/>
  <c r="M275" i="2"/>
  <c r="O275" i="2" s="1"/>
  <c r="M282" i="2"/>
  <c r="O282" i="2" s="1"/>
  <c r="M295" i="2"/>
  <c r="O295" i="2" s="1"/>
  <c r="M302" i="2"/>
  <c r="O302" i="2" s="1"/>
  <c r="M57" i="2"/>
  <c r="O57" i="2" s="1"/>
  <c r="M104" i="2"/>
  <c r="O104" i="2" s="1"/>
  <c r="M114" i="2"/>
  <c r="O114" i="2" s="1"/>
  <c r="M127" i="2"/>
  <c r="O127" i="2" s="1"/>
  <c r="M141" i="2"/>
  <c r="O141" i="2" s="1"/>
  <c r="M144" i="2"/>
  <c r="O144" i="2" s="1"/>
  <c r="M151" i="2"/>
  <c r="O151" i="2" s="1"/>
  <c r="M154" i="2"/>
  <c r="O154" i="2" s="1"/>
  <c r="M157" i="2"/>
  <c r="O157" i="2" s="1"/>
  <c r="M160" i="2"/>
  <c r="O160" i="2" s="1"/>
  <c r="M170" i="2"/>
  <c r="O170" i="2" s="1"/>
  <c r="M173" i="2"/>
  <c r="O173" i="2" s="1"/>
  <c r="M176" i="2"/>
  <c r="O176" i="2" s="1"/>
  <c r="M183" i="2"/>
  <c r="O183" i="2" s="1"/>
  <c r="M186" i="2"/>
  <c r="O186" i="2" s="1"/>
  <c r="M196" i="2"/>
  <c r="O196" i="2" s="1"/>
  <c r="M203" i="2"/>
  <c r="O203" i="2" s="1"/>
  <c r="M213" i="2"/>
  <c r="O213" i="2" s="1"/>
  <c r="M223" i="2"/>
  <c r="O223" i="2" s="1"/>
  <c r="M236" i="2"/>
  <c r="O236" i="2" s="1"/>
  <c r="M243" i="2"/>
  <c r="O243" i="2" s="1"/>
  <c r="M269" i="2"/>
  <c r="O269" i="2" s="1"/>
  <c r="M272" i="2"/>
  <c r="O272" i="2" s="1"/>
  <c r="M279" i="2"/>
  <c r="O279" i="2" s="1"/>
  <c r="M286" i="2"/>
  <c r="O286" i="2" s="1"/>
  <c r="M289" i="2"/>
  <c r="O289" i="2" s="1"/>
  <c r="M292" i="2"/>
  <c r="O292" i="2" s="1"/>
  <c r="M299" i="2"/>
  <c r="O299" i="2" s="1"/>
  <c r="M106" i="2"/>
  <c r="O106" i="2" s="1"/>
  <c r="M122" i="2"/>
  <c r="O122" i="2" s="1"/>
  <c r="M131" i="2"/>
  <c r="O131" i="2" s="1"/>
  <c r="M138" i="2"/>
  <c r="O138" i="2" s="1"/>
  <c r="M148" i="2"/>
  <c r="O148" i="2" s="1"/>
  <c r="M167" i="2"/>
  <c r="O167" i="2" s="1"/>
  <c r="M180" i="2"/>
  <c r="O180" i="2" s="1"/>
  <c r="M190" i="2"/>
  <c r="O190" i="2" s="1"/>
  <c r="M193" i="2"/>
  <c r="O193" i="2" s="1"/>
  <c r="M200" i="2"/>
  <c r="O200" i="2" s="1"/>
  <c r="M207" i="2"/>
  <c r="O207" i="2" s="1"/>
  <c r="M210" i="2"/>
  <c r="O210" i="2" s="1"/>
  <c r="M220" i="2"/>
  <c r="O220" i="2" s="1"/>
  <c r="M227" i="2"/>
  <c r="O227" i="2" s="1"/>
  <c r="M230" i="2"/>
  <c r="O230" i="2" s="1"/>
  <c r="M233" i="2"/>
  <c r="O233" i="2" s="1"/>
  <c r="M250" i="2"/>
  <c r="O250" i="2" s="1"/>
  <c r="M254" i="2"/>
  <c r="O254" i="2" s="1"/>
  <c r="M257" i="2"/>
  <c r="O257" i="2" s="1"/>
  <c r="M260" i="2"/>
  <c r="O260" i="2" s="1"/>
  <c r="M263" i="2"/>
  <c r="O263" i="2" s="1"/>
  <c r="M266" i="2"/>
  <c r="O266" i="2" s="1"/>
  <c r="M276" i="2"/>
  <c r="O276" i="2" s="1"/>
  <c r="M283" i="2"/>
  <c r="O283" i="2" s="1"/>
  <c r="M296" i="2"/>
  <c r="O296" i="2" s="1"/>
  <c r="M64" i="2"/>
  <c r="O64" i="2" s="1"/>
  <c r="M107" i="2"/>
  <c r="O107" i="2" s="1"/>
  <c r="M116" i="2"/>
  <c r="O116" i="2" s="1"/>
  <c r="M128" i="2"/>
  <c r="O128" i="2" s="1"/>
  <c r="M132" i="2"/>
  <c r="O132" i="2" s="1"/>
  <c r="M135" i="2"/>
  <c r="O135" i="2" s="1"/>
  <c r="M142" i="2"/>
  <c r="O142" i="2" s="1"/>
  <c r="M145" i="2"/>
  <c r="O145" i="2" s="1"/>
  <c r="M155" i="2"/>
  <c r="O155" i="2" s="1"/>
  <c r="M158" i="2"/>
  <c r="O158" i="2" s="1"/>
  <c r="M164" i="2"/>
  <c r="O164" i="2" s="1"/>
  <c r="M171" i="2"/>
  <c r="O171" i="2" s="1"/>
  <c r="M174" i="2"/>
  <c r="O174" i="2" s="1"/>
  <c r="M177" i="2"/>
  <c r="O177" i="2" s="1"/>
  <c r="M187" i="2"/>
  <c r="O187" i="2" s="1"/>
  <c r="M197" i="2"/>
  <c r="O197" i="2" s="1"/>
  <c r="M204" i="2"/>
  <c r="O204" i="2" s="1"/>
  <c r="M214" i="2"/>
  <c r="O214" i="2" s="1"/>
  <c r="M217" i="2"/>
  <c r="O217" i="2" s="1"/>
  <c r="M224" i="2"/>
  <c r="O224" i="2" s="1"/>
  <c r="M240" i="2"/>
  <c r="O240" i="2" s="1"/>
  <c r="M247" i="2"/>
  <c r="O247" i="2" s="1"/>
  <c r="M270" i="2"/>
  <c r="O270" i="2" s="1"/>
  <c r="M273" i="2"/>
  <c r="O273" i="2" s="1"/>
  <c r="M280" i="2"/>
  <c r="O280" i="2" s="1"/>
  <c r="M293" i="2"/>
  <c r="O293" i="2" s="1"/>
  <c r="M303" i="2"/>
  <c r="O303" i="2" s="1"/>
  <c r="M42" i="2"/>
  <c r="O42" i="2" s="1"/>
  <c r="M67" i="2"/>
  <c r="O67" i="2" s="1"/>
  <c r="M117" i="2"/>
  <c r="O117" i="2" s="1"/>
  <c r="M124" i="2"/>
  <c r="O124" i="2" s="1"/>
  <c r="M139" i="2"/>
  <c r="O139" i="2" s="1"/>
  <c r="M152" i="2"/>
  <c r="O152" i="2" s="1"/>
  <c r="M161" i="2"/>
  <c r="O161" i="2" s="1"/>
  <c r="M168" i="2"/>
  <c r="O168" i="2" s="1"/>
  <c r="M184" i="2"/>
  <c r="O184" i="2" s="1"/>
  <c r="M194" i="2"/>
  <c r="O194" i="2" s="1"/>
  <c r="M201" i="2"/>
  <c r="O201" i="2" s="1"/>
  <c r="M211" i="2"/>
  <c r="O211" i="2" s="1"/>
  <c r="M221" i="2"/>
  <c r="O221" i="2" s="1"/>
  <c r="M237" i="2"/>
  <c r="O237" i="2" s="1"/>
  <c r="M244" i="2"/>
  <c r="O244" i="2" s="1"/>
  <c r="M251" i="2"/>
  <c r="O251" i="2" s="1"/>
  <c r="M267" i="2"/>
  <c r="O267" i="2" s="1"/>
  <c r="M277" i="2"/>
  <c r="O277" i="2" s="1"/>
  <c r="M287" i="2"/>
  <c r="O287" i="2" s="1"/>
  <c r="M290" i="2"/>
  <c r="O290" i="2" s="1"/>
  <c r="M297" i="2"/>
  <c r="O297" i="2" s="1"/>
  <c r="M300" i="2"/>
  <c r="O300" i="2" s="1"/>
  <c r="M48" i="2"/>
  <c r="O48" i="2" s="1"/>
  <c r="M74" i="2"/>
  <c r="O74" i="2" s="1"/>
  <c r="M119" i="2"/>
  <c r="O119" i="2" s="1"/>
  <c r="M133" i="2"/>
  <c r="O133" i="2" s="1"/>
  <c r="M140" i="2"/>
  <c r="O140" i="2" s="1"/>
  <c r="M143" i="2"/>
  <c r="O143" i="2" s="1"/>
  <c r="M146" i="2"/>
  <c r="O146" i="2" s="1"/>
  <c r="M153" i="2"/>
  <c r="O153" i="2" s="1"/>
  <c r="M156" i="2"/>
  <c r="O156" i="2" s="1"/>
  <c r="M159" i="2"/>
  <c r="O159" i="2" s="1"/>
  <c r="M162" i="2"/>
  <c r="O162" i="2" s="1"/>
  <c r="M169" i="2"/>
  <c r="O169" i="2" s="1"/>
  <c r="M172" i="2"/>
  <c r="O172" i="2" s="1"/>
  <c r="M175" i="2"/>
  <c r="O175" i="2" s="1"/>
  <c r="M178" i="2"/>
  <c r="O178" i="2" s="1"/>
  <c r="M185" i="2"/>
  <c r="O185" i="2" s="1"/>
  <c r="M188" i="2"/>
  <c r="O188" i="2" s="1"/>
  <c r="M195" i="2"/>
  <c r="O195" i="2" s="1"/>
  <c r="M205" i="2"/>
  <c r="O205" i="2" s="1"/>
  <c r="M212" i="2"/>
  <c r="O212" i="2" s="1"/>
  <c r="M222" i="2"/>
  <c r="O222" i="2" s="1"/>
  <c r="M238" i="2"/>
  <c r="O238" i="2" s="1"/>
  <c r="M245" i="2"/>
  <c r="O245" i="2" s="1"/>
  <c r="M252" i="2"/>
  <c r="O252" i="2" s="1"/>
  <c r="M271" i="2"/>
  <c r="O271" i="2" s="1"/>
  <c r="M274" i="2"/>
  <c r="O274" i="2" s="1"/>
  <c r="M278" i="2"/>
  <c r="O278" i="2" s="1"/>
  <c r="M291" i="2"/>
  <c r="O291" i="2" s="1"/>
  <c r="M301" i="2"/>
  <c r="O301" i="2" s="1"/>
  <c r="M304" i="2"/>
  <c r="O304" i="2" s="1"/>
  <c r="M264" i="2"/>
  <c r="O264" i="2" s="1"/>
  <c r="M45" i="2"/>
  <c r="O45" i="2" s="1"/>
  <c r="M136" i="2"/>
  <c r="O136" i="2" s="1"/>
  <c r="M215" i="2"/>
  <c r="O215" i="2" s="1"/>
  <c r="M241" i="2"/>
  <c r="O241" i="2" s="1"/>
  <c r="M294" i="2"/>
  <c r="O294" i="2" s="1"/>
  <c r="M165" i="2"/>
  <c r="O165" i="2" s="1"/>
  <c r="M191" i="2"/>
  <c r="O191" i="2" s="1"/>
  <c r="M218" i="2"/>
  <c r="O218" i="2" s="1"/>
  <c r="M97" i="2"/>
  <c r="O97" i="2" s="1"/>
  <c r="M248" i="2"/>
  <c r="O248" i="2" s="1"/>
  <c r="M198" i="2"/>
  <c r="O198" i="2" s="1"/>
  <c r="M225" i="2"/>
  <c r="O225" i="2" s="1"/>
  <c r="M149" i="2"/>
  <c r="O149" i="2" s="1"/>
  <c r="M228" i="2"/>
  <c r="O228" i="2" s="1"/>
  <c r="M255" i="2"/>
  <c r="O255" i="2" s="1"/>
  <c r="M281" i="2"/>
  <c r="O281" i="2" s="1"/>
  <c r="M129" i="2"/>
  <c r="O129" i="2" s="1"/>
  <c r="M181" i="2"/>
  <c r="O181" i="2" s="1"/>
  <c r="M208" i="2"/>
  <c r="O208" i="2" s="1"/>
  <c r="M234" i="2"/>
  <c r="O234" i="2" s="1"/>
  <c r="M261" i="2"/>
  <c r="O261" i="2" s="1"/>
  <c r="M40" i="2"/>
  <c r="O40" i="2" s="1"/>
  <c r="M258" i="2"/>
  <c r="O258" i="2" s="1"/>
  <c r="M284" i="2"/>
  <c r="O284" i="2" s="1"/>
  <c r="M231" i="2"/>
  <c r="O231" i="2" s="1"/>
  <c r="E96" i="2"/>
  <c r="E102" i="2"/>
  <c r="D105" i="2"/>
  <c r="D108" i="2"/>
  <c r="D111" i="2"/>
  <c r="E128" i="2"/>
  <c r="E131" i="2"/>
  <c r="E134" i="2"/>
  <c r="D137" i="2"/>
  <c r="D140" i="2"/>
  <c r="D143" i="2"/>
  <c r="D88" i="2"/>
  <c r="D91" i="2"/>
  <c r="D94" i="2"/>
  <c r="E105" i="2"/>
  <c r="E108" i="2"/>
  <c r="D114" i="2"/>
  <c r="D117" i="2"/>
  <c r="D120" i="2"/>
  <c r="D123" i="2"/>
  <c r="D126" i="2"/>
  <c r="E88" i="2"/>
  <c r="E91" i="2"/>
  <c r="E94" i="2"/>
  <c r="D97" i="2"/>
  <c r="D100" i="2"/>
  <c r="D103" i="2"/>
  <c r="E120" i="2"/>
  <c r="E123" i="2"/>
  <c r="D129" i="2"/>
  <c r="D132" i="2"/>
  <c r="D135" i="2"/>
  <c r="D138" i="2"/>
  <c r="D141" i="2"/>
  <c r="E97" i="2"/>
  <c r="E100" i="2"/>
  <c r="D106" i="2"/>
  <c r="D109" i="2"/>
  <c r="D112" i="2"/>
  <c r="D115" i="2"/>
  <c r="D118" i="2"/>
  <c r="E138" i="2"/>
  <c r="D144" i="2"/>
  <c r="D89" i="2"/>
  <c r="D92" i="2"/>
  <c r="D95" i="2"/>
  <c r="E118" i="2"/>
  <c r="D121" i="2"/>
  <c r="D124" i="2"/>
  <c r="D127" i="2"/>
  <c r="E92" i="2"/>
  <c r="D98" i="2"/>
  <c r="D101" i="2"/>
  <c r="D104" i="2"/>
  <c r="D107" i="2"/>
  <c r="D110" i="2"/>
  <c r="E124" i="2"/>
  <c r="D130" i="2"/>
  <c r="D133" i="2"/>
  <c r="D136" i="2"/>
  <c r="D139" i="2"/>
  <c r="D142" i="2"/>
  <c r="D90" i="2"/>
  <c r="D93" i="2"/>
  <c r="D96" i="2"/>
  <c r="D99" i="2"/>
  <c r="D102" i="2"/>
  <c r="D122" i="2"/>
  <c r="D125" i="2"/>
  <c r="D128" i="2"/>
  <c r="D131" i="2"/>
  <c r="D134" i="2"/>
  <c r="D113" i="2"/>
  <c r="D116" i="2"/>
  <c r="D119" i="2"/>
  <c r="E142" i="2"/>
  <c r="E104" i="2"/>
  <c r="E110" i="2"/>
  <c r="E107" i="2"/>
  <c r="I30" i="2"/>
  <c r="D42" i="2"/>
  <c r="D49" i="2"/>
  <c r="D52" i="2"/>
  <c r="D55" i="2"/>
  <c r="D77" i="2"/>
  <c r="D84" i="2"/>
  <c r="D87" i="2"/>
  <c r="D46" i="2"/>
  <c r="D58" i="2"/>
  <c r="D61" i="2"/>
  <c r="D64" i="2"/>
  <c r="D67" i="2"/>
  <c r="D71" i="2"/>
  <c r="D74" i="2"/>
  <c r="D81" i="2"/>
  <c r="D43" i="2"/>
  <c r="D78" i="2"/>
  <c r="D47" i="2"/>
  <c r="D50" i="2"/>
  <c r="D53" i="2"/>
  <c r="D56" i="2"/>
  <c r="D68" i="2"/>
  <c r="D75" i="2"/>
  <c r="D82" i="2"/>
  <c r="D85" i="2"/>
  <c r="D44" i="2"/>
  <c r="D59" i="2"/>
  <c r="D62" i="2"/>
  <c r="D65" i="2"/>
  <c r="D72" i="2"/>
  <c r="D79" i="2"/>
  <c r="D41" i="2"/>
  <c r="D69" i="2"/>
  <c r="D76" i="2"/>
  <c r="D48" i="2"/>
  <c r="D60" i="2"/>
  <c r="D73" i="2"/>
  <c r="D86" i="2"/>
  <c r="D51" i="2"/>
  <c r="D63" i="2"/>
  <c r="D54" i="2"/>
  <c r="D66" i="2"/>
  <c r="D80" i="2"/>
  <c r="D45" i="2"/>
  <c r="D70" i="2"/>
  <c r="D57" i="2"/>
  <c r="D83" i="2"/>
  <c r="D40" i="2"/>
  <c r="C5" i="2"/>
  <c r="E5" i="2" s="1"/>
  <c r="C46" i="2"/>
  <c r="E46" i="2" s="1"/>
  <c r="C58" i="2"/>
  <c r="E58" i="2" s="1"/>
  <c r="C61" i="2"/>
  <c r="E61" i="2" s="1"/>
  <c r="C64" i="2"/>
  <c r="E64" i="2" s="1"/>
  <c r="C67" i="2"/>
  <c r="E67" i="2" s="1"/>
  <c r="C71" i="2"/>
  <c r="E71" i="2" s="1"/>
  <c r="C74" i="2"/>
  <c r="E74" i="2" s="1"/>
  <c r="C81" i="2"/>
  <c r="E81" i="2" s="1"/>
  <c r="C43" i="2"/>
  <c r="E43" i="2" s="1"/>
  <c r="C78" i="2"/>
  <c r="E78" i="2" s="1"/>
  <c r="C47" i="2"/>
  <c r="E47" i="2" s="1"/>
  <c r="C50" i="2"/>
  <c r="E50" i="2" s="1"/>
  <c r="C53" i="2"/>
  <c r="E53" i="2" s="1"/>
  <c r="C56" i="2"/>
  <c r="E56" i="2" s="1"/>
  <c r="C68" i="2"/>
  <c r="E68" i="2" s="1"/>
  <c r="C75" i="2"/>
  <c r="E75" i="2" s="1"/>
  <c r="C82" i="2"/>
  <c r="E82" i="2" s="1"/>
  <c r="C85" i="2"/>
  <c r="E85" i="2" s="1"/>
  <c r="C44" i="2"/>
  <c r="E44" i="2" s="1"/>
  <c r="C59" i="2"/>
  <c r="E59" i="2" s="1"/>
  <c r="C62" i="2"/>
  <c r="E62" i="2" s="1"/>
  <c r="C65" i="2"/>
  <c r="E65" i="2" s="1"/>
  <c r="C72" i="2"/>
  <c r="E72" i="2" s="1"/>
  <c r="C79" i="2"/>
  <c r="E79" i="2" s="1"/>
  <c r="C41" i="2"/>
  <c r="E41" i="2" s="1"/>
  <c r="C69" i="2"/>
  <c r="E69" i="2" s="1"/>
  <c r="C76" i="2"/>
  <c r="E76" i="2" s="1"/>
  <c r="C48" i="2"/>
  <c r="E48" i="2" s="1"/>
  <c r="C51" i="2"/>
  <c r="E51" i="2" s="1"/>
  <c r="C54" i="2"/>
  <c r="E54" i="2" s="1"/>
  <c r="C57" i="2"/>
  <c r="E57" i="2" s="1"/>
  <c r="C60" i="2"/>
  <c r="E60" i="2" s="1"/>
  <c r="C63" i="2"/>
  <c r="E63" i="2" s="1"/>
  <c r="C66" i="2"/>
  <c r="E66" i="2" s="1"/>
  <c r="C73" i="2"/>
  <c r="E73" i="2" s="1"/>
  <c r="C83" i="2"/>
  <c r="E83" i="2" s="1"/>
  <c r="C86" i="2"/>
  <c r="E86" i="2" s="1"/>
  <c r="C49" i="2"/>
  <c r="E49" i="2" s="1"/>
  <c r="C87" i="2"/>
  <c r="E87" i="2" s="1"/>
  <c r="C40" i="2"/>
  <c r="E40" i="2" s="1"/>
  <c r="C52" i="2"/>
  <c r="E52" i="2" s="1"/>
  <c r="C77" i="2"/>
  <c r="E77" i="2" s="1"/>
  <c r="C80" i="2"/>
  <c r="E80" i="2" s="1"/>
  <c r="C42" i="2"/>
  <c r="E42" i="2" s="1"/>
  <c r="C55" i="2"/>
  <c r="E55" i="2" s="1"/>
  <c r="C45" i="2"/>
  <c r="E45" i="2" s="1"/>
  <c r="C70" i="2"/>
  <c r="E70" i="2" s="1"/>
  <c r="C84" i="2"/>
  <c r="E84" i="2" s="1"/>
  <c r="R29" i="2"/>
  <c r="T29" i="2" s="1"/>
  <c r="S29" i="2"/>
  <c r="D32" i="2"/>
  <c r="C12" i="2"/>
  <c r="E12" i="2" s="1"/>
  <c r="C10" i="2"/>
  <c r="E10" i="2" s="1"/>
  <c r="C13" i="2"/>
  <c r="E13" i="2" s="1"/>
  <c r="C9" i="2"/>
  <c r="E9" i="2" s="1"/>
  <c r="C11" i="2"/>
  <c r="E11" i="2" s="1"/>
  <c r="C19" i="2"/>
  <c r="E19" i="2" s="1"/>
  <c r="R10" i="2"/>
  <c r="H14" i="2"/>
  <c r="J14" i="2" s="1"/>
  <c r="H27" i="2"/>
  <c r="J27" i="2" s="1"/>
  <c r="D28" i="2"/>
  <c r="N36" i="2"/>
  <c r="S34" i="2"/>
  <c r="X32" i="2"/>
  <c r="R27" i="2"/>
  <c r="T27" i="2" s="1"/>
  <c r="M36" i="2"/>
  <c r="O36" i="2" s="1"/>
  <c r="R34" i="2"/>
  <c r="T34" i="2" s="1"/>
  <c r="W32" i="2"/>
  <c r="Y32" i="2" s="1"/>
  <c r="H15" i="2"/>
  <c r="C17" i="2"/>
  <c r="H13" i="2"/>
  <c r="J13" i="2" s="1"/>
  <c r="W27" i="2"/>
  <c r="Y27" i="2" s="1"/>
  <c r="X31" i="2"/>
  <c r="W20" i="2"/>
  <c r="Y20" i="2" s="1"/>
  <c r="W31" i="2"/>
  <c r="Y31" i="2" s="1"/>
  <c r="C27" i="2"/>
  <c r="E27" i="2" s="1"/>
  <c r="C18" i="2"/>
  <c r="E18" i="2" s="1"/>
  <c r="R9" i="2"/>
  <c r="T9" i="2" s="1"/>
  <c r="C28" i="2"/>
  <c r="E28" i="2" s="1"/>
  <c r="C16" i="2"/>
  <c r="E16" i="2" s="1"/>
  <c r="R8" i="2"/>
  <c r="T8" i="2" s="1"/>
  <c r="H12" i="2"/>
  <c r="J12" i="2" s="1"/>
  <c r="I36" i="2"/>
  <c r="N35" i="2"/>
  <c r="C15" i="2"/>
  <c r="R7" i="2"/>
  <c r="T7" i="2" s="1"/>
  <c r="H11" i="2"/>
  <c r="J11" i="2" s="1"/>
  <c r="H36" i="2"/>
  <c r="J36" i="2" s="1"/>
  <c r="M35" i="2"/>
  <c r="O35" i="2" s="1"/>
  <c r="S33" i="2"/>
  <c r="C14" i="2"/>
  <c r="E14" i="2" s="1"/>
  <c r="R6" i="2"/>
  <c r="T6" i="2" s="1"/>
  <c r="H10" i="2"/>
  <c r="J10" i="2" s="1"/>
  <c r="D36" i="2"/>
  <c r="I35" i="2"/>
  <c r="N34" i="2"/>
  <c r="R33" i="2"/>
  <c r="T33" i="2" s="1"/>
  <c r="X30" i="2"/>
  <c r="H35" i="2"/>
  <c r="J35" i="2" s="1"/>
  <c r="M34" i="2"/>
  <c r="O34" i="2" s="1"/>
  <c r="S32" i="2"/>
  <c r="W30" i="2"/>
  <c r="Y30" i="2" s="1"/>
  <c r="R32" i="2"/>
  <c r="T32" i="2" s="1"/>
  <c r="X29" i="2"/>
  <c r="W22" i="2"/>
  <c r="Y22" i="2" s="1"/>
  <c r="H7" i="2"/>
  <c r="J7" i="2" s="1"/>
  <c r="D35" i="2"/>
  <c r="I34" i="2"/>
  <c r="N33" i="2"/>
  <c r="W29" i="2"/>
  <c r="Y29" i="2" s="1"/>
  <c r="W21" i="2"/>
  <c r="Y21" i="2" s="1"/>
  <c r="H6" i="2"/>
  <c r="J6" i="2" s="1"/>
  <c r="C35" i="2"/>
  <c r="E35" i="2" s="1"/>
  <c r="H34" i="2"/>
  <c r="J34" i="2" s="1"/>
  <c r="M33" i="2"/>
  <c r="O33" i="2" s="1"/>
  <c r="S31" i="2"/>
  <c r="W28" i="2"/>
  <c r="Y28" i="2" s="1"/>
  <c r="H8" i="2"/>
  <c r="J8" i="2" s="1"/>
  <c r="M23" i="2"/>
  <c r="O23" i="2" s="1"/>
  <c r="I33" i="2"/>
  <c r="M32" i="2"/>
  <c r="O32" i="2" s="1"/>
  <c r="S30" i="2"/>
  <c r="C7" i="2"/>
  <c r="E7" i="2" s="1"/>
  <c r="W18" i="2"/>
  <c r="Y18" i="2" s="1"/>
  <c r="M22" i="2"/>
  <c r="D33" i="2"/>
  <c r="H33" i="2"/>
  <c r="J33" i="2" s="1"/>
  <c r="N31" i="2"/>
  <c r="R30" i="2"/>
  <c r="T30" i="2" s="1"/>
  <c r="R31" i="2"/>
  <c r="T31" i="2" s="1"/>
  <c r="X16" i="2"/>
  <c r="R22" i="2"/>
  <c r="T22" i="2" s="1"/>
  <c r="W12" i="2"/>
  <c r="Y12" i="2" s="1"/>
  <c r="M18" i="2"/>
  <c r="O18" i="2" s="1"/>
  <c r="C33" i="2"/>
  <c r="E33" i="2" s="1"/>
  <c r="I32" i="2"/>
  <c r="M31" i="2"/>
  <c r="O31" i="2" s="1"/>
  <c r="R5" i="2"/>
  <c r="T5" i="2" s="1"/>
  <c r="N32" i="2"/>
  <c r="C8" i="2"/>
  <c r="E8" i="2" s="1"/>
  <c r="W19" i="2"/>
  <c r="Y19" i="2" s="1"/>
  <c r="C34" i="2"/>
  <c r="E34" i="2" s="1"/>
  <c r="R21" i="2"/>
  <c r="T21" i="2" s="1"/>
  <c r="W11" i="2"/>
  <c r="Y11" i="2" s="1"/>
  <c r="M17" i="2"/>
  <c r="O17" i="2" s="1"/>
  <c r="H32" i="2"/>
  <c r="J32" i="2" s="1"/>
  <c r="N30" i="2"/>
  <c r="W23" i="2"/>
  <c r="Y23" i="2" s="1"/>
  <c r="W10" i="2"/>
  <c r="C32" i="2"/>
  <c r="E32" i="2" s="1"/>
  <c r="M30" i="2"/>
  <c r="O30" i="2" s="1"/>
  <c r="S28" i="2"/>
  <c r="M15" i="2"/>
  <c r="O15" i="2" s="1"/>
  <c r="I31" i="2"/>
  <c r="N29" i="2"/>
  <c r="R28" i="2"/>
  <c r="T28" i="2" s="1"/>
  <c r="R20" i="2"/>
  <c r="T20" i="2" s="1"/>
  <c r="R18" i="2"/>
  <c r="T18" i="2" s="1"/>
  <c r="H22" i="2"/>
  <c r="J22" i="2" s="1"/>
  <c r="M14" i="2"/>
  <c r="O14" i="2" s="1"/>
  <c r="D31" i="2"/>
  <c r="H31" i="2"/>
  <c r="J31" i="2" s="1"/>
  <c r="M29" i="2"/>
  <c r="O29" i="2" s="1"/>
  <c r="X36" i="2"/>
  <c r="R17" i="2"/>
  <c r="T17" i="2" s="1"/>
  <c r="M13" i="2"/>
  <c r="C31" i="2"/>
  <c r="E31" i="2" s="1"/>
  <c r="W36" i="2"/>
  <c r="Y36" i="2" s="1"/>
  <c r="X35" i="2"/>
  <c r="C23" i="2"/>
  <c r="S36" i="2"/>
  <c r="H9" i="2"/>
  <c r="J9" i="2" s="1"/>
  <c r="H5" i="2"/>
  <c r="J5" i="2" s="1"/>
  <c r="I20" i="2"/>
  <c r="R19" i="2"/>
  <c r="T19" i="2" s="1"/>
  <c r="H23" i="2"/>
  <c r="J23" i="2" s="1"/>
  <c r="H21" i="2"/>
  <c r="J21" i="2" s="1"/>
  <c r="R16" i="2"/>
  <c r="T16" i="2" s="1"/>
  <c r="M12" i="2"/>
  <c r="O12" i="2" s="1"/>
  <c r="H30" i="2"/>
  <c r="J30" i="2" s="1"/>
  <c r="R15" i="2"/>
  <c r="T15" i="2" s="1"/>
  <c r="H19" i="2"/>
  <c r="J19" i="2" s="1"/>
  <c r="M7" i="2"/>
  <c r="O7" i="2" s="1"/>
  <c r="D30" i="2"/>
  <c r="I29" i="2"/>
  <c r="W35" i="2"/>
  <c r="Y35" i="2" s="1"/>
  <c r="C22" i="2"/>
  <c r="E22" i="2" s="1"/>
  <c r="R14" i="2"/>
  <c r="T14" i="2" s="1"/>
  <c r="H18" i="2"/>
  <c r="J18" i="2" s="1"/>
  <c r="M6" i="2"/>
  <c r="O6" i="2" s="1"/>
  <c r="C30" i="2"/>
  <c r="E30" i="2" s="1"/>
  <c r="H29" i="2"/>
  <c r="J29" i="2" s="1"/>
  <c r="R36" i="2"/>
  <c r="T36" i="2" s="1"/>
  <c r="X34" i="2"/>
  <c r="R13" i="2"/>
  <c r="T13" i="2" s="1"/>
  <c r="S35" i="2"/>
  <c r="W34" i="2"/>
  <c r="Y34" i="2" s="1"/>
  <c r="M16" i="2"/>
  <c r="O16" i="2" s="1"/>
  <c r="C4" i="2"/>
  <c r="E4" i="2" s="1"/>
  <c r="H20" i="2"/>
  <c r="J20" i="2" s="1"/>
  <c r="M28" i="2"/>
  <c r="O28" i="2" s="1"/>
  <c r="C21" i="2"/>
  <c r="E21" i="2" s="1"/>
  <c r="H17" i="2"/>
  <c r="J17" i="2" s="1"/>
  <c r="M5" i="2"/>
  <c r="I28" i="2"/>
  <c r="C20" i="2"/>
  <c r="E20" i="2" s="1"/>
  <c r="R12" i="2"/>
  <c r="T12" i="2" s="1"/>
  <c r="H16" i="2"/>
  <c r="J16" i="2" s="1"/>
  <c r="M4" i="2"/>
  <c r="O4" i="2" s="1"/>
  <c r="D29" i="2"/>
  <c r="H28" i="2"/>
  <c r="J28" i="2" s="1"/>
  <c r="R35" i="2"/>
  <c r="T35" i="2" s="1"/>
  <c r="X33" i="2"/>
  <c r="C29" i="2"/>
  <c r="E29" i="2" s="1"/>
  <c r="W33" i="2"/>
  <c r="Y33" i="2" s="1"/>
  <c r="I19" i="2"/>
  <c r="I17" i="2"/>
  <c r="I18" i="2"/>
  <c r="X15" i="2"/>
  <c r="X27" i="2"/>
  <c r="Y13" i="2"/>
  <c r="I27" i="2"/>
  <c r="S27" i="2"/>
  <c r="W9" i="2"/>
  <c r="Y9" i="2" s="1"/>
  <c r="M11" i="2"/>
  <c r="O11" i="2" s="1"/>
  <c r="W4" i="2"/>
  <c r="Y4" i="2" s="1"/>
  <c r="M10" i="2"/>
  <c r="O10" i="2" s="1"/>
  <c r="R4" i="2"/>
  <c r="T4" i="2" s="1"/>
  <c r="W6" i="2"/>
  <c r="Y6" i="2" s="1"/>
  <c r="M9" i="2"/>
  <c r="M27" i="2"/>
  <c r="O27" i="2" s="1"/>
  <c r="I16" i="2"/>
  <c r="Y10" i="2"/>
  <c r="W8" i="2"/>
  <c r="Y8" i="2" s="1"/>
  <c r="W7" i="2"/>
  <c r="Y7" i="2" s="1"/>
  <c r="R23" i="2"/>
  <c r="T23" i="2" s="1"/>
  <c r="W5" i="2"/>
  <c r="Y5" i="2" s="1"/>
  <c r="M8" i="2"/>
  <c r="O8" i="2" s="1"/>
  <c r="D27" i="2"/>
  <c r="N27" i="2"/>
  <c r="N7" i="2"/>
  <c r="S4" i="2"/>
  <c r="S23" i="2"/>
  <c r="X6" i="2"/>
  <c r="I14" i="2"/>
  <c r="D20" i="2"/>
  <c r="X11" i="2"/>
  <c r="X10" i="2"/>
  <c r="X9" i="2"/>
  <c r="X13" i="2"/>
  <c r="S21" i="2"/>
  <c r="I11" i="2"/>
  <c r="N6" i="2"/>
  <c r="O13" i="2"/>
  <c r="S15" i="2"/>
  <c r="X14" i="2"/>
  <c r="N5" i="2"/>
  <c r="D22" i="2"/>
  <c r="D21" i="2"/>
  <c r="I8" i="2"/>
  <c r="J15" i="2"/>
  <c r="I15" i="2"/>
  <c r="S20" i="2"/>
  <c r="S19" i="2"/>
  <c r="S18" i="2"/>
  <c r="I9" i="2"/>
  <c r="D19" i="2"/>
  <c r="D18" i="2"/>
  <c r="S14" i="2"/>
  <c r="D16" i="2"/>
  <c r="D15" i="2"/>
  <c r="N23" i="2"/>
  <c r="N22" i="2"/>
  <c r="N21" i="2"/>
  <c r="D11" i="2"/>
  <c r="S8" i="2"/>
  <c r="D9" i="2"/>
  <c r="S5" i="2"/>
  <c r="E17" i="2"/>
  <c r="X4" i="2"/>
  <c r="D6" i="2"/>
  <c r="X23" i="2"/>
  <c r="X21" i="2"/>
  <c r="T10" i="2"/>
  <c r="N12" i="2"/>
  <c r="I22" i="2"/>
  <c r="N10" i="2"/>
  <c r="X18" i="2"/>
  <c r="C6" i="2"/>
  <c r="E6" i="2" s="1"/>
  <c r="W15" i="2"/>
  <c r="Y15" i="2" s="1"/>
  <c r="M21" i="2"/>
  <c r="O21" i="2" s="1"/>
  <c r="X12" i="2"/>
  <c r="I12" i="2"/>
  <c r="X7" i="2"/>
  <c r="I10" i="2"/>
  <c r="S17" i="2"/>
  <c r="O5" i="2"/>
  <c r="S16" i="2"/>
  <c r="I5" i="2"/>
  <c r="S12" i="2"/>
  <c r="S11" i="2"/>
  <c r="D13" i="2"/>
  <c r="S10" i="2"/>
  <c r="S9" i="2"/>
  <c r="N20" i="2"/>
  <c r="S7" i="2"/>
  <c r="N18" i="2"/>
  <c r="D8" i="2"/>
  <c r="N16" i="2"/>
  <c r="X22" i="2"/>
  <c r="O22" i="2"/>
  <c r="N13" i="2"/>
  <c r="X20" i="2"/>
  <c r="W17" i="2"/>
  <c r="Y17" i="2" s="1"/>
  <c r="I23" i="2"/>
  <c r="X19" i="2"/>
  <c r="W16" i="2"/>
  <c r="Y16" i="2" s="1"/>
  <c r="O19" i="2"/>
  <c r="I21" i="2"/>
  <c r="N9" i="2"/>
  <c r="X17" i="2"/>
  <c r="W14" i="2"/>
  <c r="Y14" i="2" s="1"/>
  <c r="M20" i="2"/>
  <c r="O20" i="2" s="1"/>
  <c r="S22" i="2"/>
  <c r="I13" i="2"/>
  <c r="O9" i="2"/>
  <c r="X8" i="2"/>
  <c r="X5" i="2"/>
  <c r="I7" i="2"/>
  <c r="D17" i="2"/>
  <c r="I6" i="2"/>
  <c r="S13" i="2"/>
  <c r="N4" i="2"/>
  <c r="D14" i="2"/>
  <c r="E23" i="2"/>
  <c r="D12" i="2"/>
  <c r="D10" i="2"/>
  <c r="N19" i="2"/>
  <c r="S6" i="2"/>
  <c r="N17" i="2"/>
  <c r="D7" i="2"/>
  <c r="N15" i="2"/>
  <c r="E15" i="2"/>
  <c r="D5" i="2"/>
  <c r="N14" i="2"/>
  <c r="D23" i="2"/>
  <c r="I4" i="2"/>
  <c r="N11" i="2"/>
  <c r="N8" i="2"/>
</calcChain>
</file>

<file path=xl/sharedStrings.xml><?xml version="1.0" encoding="utf-8"?>
<sst xmlns="http://schemas.openxmlformats.org/spreadsheetml/2006/main" count="154" uniqueCount="34">
  <si>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</si>
  <si>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</si>
  <si>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</si>
  <si>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</si>
  <si>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</si>
  <si>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</si>
  <si>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</si>
  <si>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</si>
  <si>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</si>
  <si>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</si>
  <si>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</si>
  <si>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</si>
  <si>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</si>
  <si>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</si>
  <si>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</si>
  <si>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Cs8</t>
  </si>
  <si>
    <t>Cs10</t>
  </si>
  <si>
    <t>Cs12</t>
  </si>
  <si>
    <t>Cs15</t>
  </si>
  <si>
    <t>f</t>
  </si>
  <si>
    <t>Reynolds</t>
  </si>
  <si>
    <t>Vel</t>
  </si>
  <si>
    <t>Mfr</t>
  </si>
  <si>
    <t>CFD - Ansys</t>
  </si>
  <si>
    <t>V3 - Dimensions (nTopology)</t>
  </si>
  <si>
    <t>µ</t>
  </si>
  <si>
    <t>ρ</t>
  </si>
  <si>
    <t>Water Properties</t>
  </si>
  <si>
    <t>Experimental - Escalonado</t>
  </si>
  <si>
    <t>Experimental - Contínuo - ABS</t>
  </si>
  <si>
    <t>Experimental - Validação</t>
  </si>
  <si>
    <t>Cs12_t1.75</t>
  </si>
  <si>
    <t>Cs10_t1.4</t>
  </si>
  <si>
    <t>Cs8_t2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</si>
</sst>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u/>
      <sz val="11"/>
      <color theme="1"/>
      <name val="Arial"/>
      <family val="2"/>
    </font>
    <font>
      <sz val="14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7" fillId="3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1" fontId="3" fillId="17" borderId="7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11" fontId="8" fillId="18" borderId="18" xfId="0" applyNumberFormat="1" applyFont="1" applyFill="1" applyBorder="1" applyAlignment="1">
      <alignment horizontal="center" vertical="center"/>
    </xf>
    <xf numFmtId="11" fontId="8" fillId="18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microsoft.com/office/2022/11/relationships/FeaturePropertyBag" Target="featurePropertyBag/featurePropertyBag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00518755391758"/>
          <c:y val="0.17238444152814231"/>
          <c:w val="0.84591426071741027"/>
          <c:h val="0.72800087489063869"/>
        </c:manualLayout>
      </c:layout>
      <c:scatterChart>
        <c:scatterStyle val="lineMarker"/>
        <c:varyColors val="0"/>
        <c:ser>
          <c:idx val="1"/>
          <c:order val="0"/>
          <c:tx>
            <c:strRef>
              <c:f>CFD_Results!$E$3</c:f>
              <c:strCache>
                <c:ptCount val="1"/>
                <c:pt idx="0">
                  <c:v>f</c:v>
                </c:pt>
              </c:strCache>
            </c:strRef>
          </c:tx>
          <c:spPr>
            <a:ln w="2222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CFD_Results!$D$4:$D$23</c:f>
              <c:numCache>
                <c:formatCode>0</c:formatCode>
                <c:ptCount val="20"/>
                <c:pt idx="0">
                  <c:v>251.05176331316989</c:v>
                </c:pt>
                <c:pt idx="1">
                  <c:v>502.10352662633977</c:v>
                </c:pt>
                <c:pt idx="2">
                  <c:v>753.15528993950966</c:v>
                </c:pt>
                <c:pt idx="3">
                  <c:v>1004.2070532526795</c:v>
                </c:pt>
                <c:pt idx="4">
                  <c:v>1255.2588165658497</c:v>
                </c:pt>
                <c:pt idx="5">
                  <c:v>1506.3105798790193</c:v>
                </c:pt>
                <c:pt idx="6">
                  <c:v>1757.3623431921894</c:v>
                </c:pt>
                <c:pt idx="7">
                  <c:v>2008.4141065053591</c:v>
                </c:pt>
                <c:pt idx="8">
                  <c:v>2259.465869818529</c:v>
                </c:pt>
                <c:pt idx="9">
                  <c:v>2510.5176331316993</c:v>
                </c:pt>
                <c:pt idx="10">
                  <c:v>2761.5693964448687</c:v>
                </c:pt>
                <c:pt idx="11">
                  <c:v>3012.6211597580386</c:v>
                </c:pt>
                <c:pt idx="12">
                  <c:v>3263.672923071209</c:v>
                </c:pt>
                <c:pt idx="13">
                  <c:v>3514.7246863843789</c:v>
                </c:pt>
                <c:pt idx="14">
                  <c:v>3765.7764496975483</c:v>
                </c:pt>
                <c:pt idx="15">
                  <c:v>4016.8282130107182</c:v>
                </c:pt>
                <c:pt idx="16">
                  <c:v>4267.8799763238885</c:v>
                </c:pt>
                <c:pt idx="17">
                  <c:v>4518.9317396370579</c:v>
                </c:pt>
                <c:pt idx="18">
                  <c:v>4769.9835029502283</c:v>
                </c:pt>
                <c:pt idx="19">
                  <c:v>5021.0352662633986</c:v>
                </c:pt>
              </c:numCache>
            </c:numRef>
          </c:xVal>
          <c:yVal>
            <c:numRef>
              <c:f>CFD_Results!$E$4:$E$23</c:f>
              <c:numCache>
                <c:formatCode>0.000</c:formatCode>
                <c:ptCount val="20"/>
                <c:pt idx="0">
                  <c:v>1.1230846939274983</c:v>
                </c:pt>
                <c:pt idx="1">
                  <c:v>0.95229322445018916</c:v>
                </c:pt>
                <c:pt idx="2">
                  <c:v>0.87003984002123869</c:v>
                </c:pt>
                <c:pt idx="3">
                  <c:v>0.82166452036330462</c:v>
                </c:pt>
                <c:pt idx="4">
                  <c:v>0.78311562927351874</c:v>
                </c:pt>
                <c:pt idx="5">
                  <c:v>0.75830614715381139</c:v>
                </c:pt>
                <c:pt idx="6">
                  <c:v>0.7438198501315092</c:v>
                </c:pt>
                <c:pt idx="7">
                  <c:v>0.72831447169992314</c:v>
                </c:pt>
                <c:pt idx="8">
                  <c:v>0.71197440160561465</c:v>
                </c:pt>
                <c:pt idx="9">
                  <c:v>0.70175918258960035</c:v>
                </c:pt>
                <c:pt idx="10">
                  <c:v>0.68963547362719158</c:v>
                </c:pt>
                <c:pt idx="11">
                  <c:v>0.68331417434370523</c:v>
                </c:pt>
                <c:pt idx="12">
                  <c:v>0.67351574690195071</c:v>
                </c:pt>
                <c:pt idx="13">
                  <c:v>0.66493887898889037</c:v>
                </c:pt>
                <c:pt idx="14">
                  <c:v>0.66269074261215677</c:v>
                </c:pt>
                <c:pt idx="15">
                  <c:v>0.65412630391716697</c:v>
                </c:pt>
                <c:pt idx="16">
                  <c:v>0.64672179468811686</c:v>
                </c:pt>
                <c:pt idx="17">
                  <c:v>0.64486221571261892</c:v>
                </c:pt>
                <c:pt idx="18">
                  <c:v>0.64014084543105276</c:v>
                </c:pt>
                <c:pt idx="19">
                  <c:v>0.63364509613677966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B47-BC98-B35BED36696B}"/>
            </c:ext>
          </c:extLst>
        </c:ser>
        <c:ser>
          <c:idx val="0"/>
          <c:order val="1"/>
          <c:tx>
            <c:strRef>
              <c:f>CFD_Results!$E$26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31750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CFD_Results!$D$27:$D$36</c:f>
              <c:numCache>
                <c:formatCode>0</c:formatCode>
                <c:ptCount val="1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</c:numCache>
            </c:numRef>
          </c:xVal>
          <c:yVal>
            <c:numRef>
              <c:f>CFD_Results!$E$27:$E$36</c:f>
              <c:numCache>
                <c:formatCode>0.000</c:formatCode>
                <c:ptCount val="1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3-4B47-BC98-B35BED36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8464"/>
        <c:axId val="137877984"/>
      </c:scatterChart>
      <c:valAx>
        <c:axId val="13787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7984"/>
        <c:crosses val="autoZero"/>
        <c:crossBetween val="midCat"/>
      </c:valAx>
      <c:valAx>
        <c:axId val="137877984"/>
        <c:scaling>
          <c:orientation val="minMax"/>
          <c:min val="0.60000000000000009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8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</c:formatCode>
                <c:ptCount val="299"/>
                <c:pt idx="0">
                  <c:v>5799.5056665101056</c:v>
                </c:pt>
                <c:pt idx="1">
                  <c:v>5796.7742379611773</c:v>
                </c:pt>
                <c:pt idx="2">
                  <c:v>5789.9456665888592</c:v>
                </c:pt>
                <c:pt idx="3">
                  <c:v>5749.9985240607957</c:v>
                </c:pt>
                <c:pt idx="4">
                  <c:v>5753.0713811783398</c:v>
                </c:pt>
                <c:pt idx="5">
                  <c:v>5739.0728098650861</c:v>
                </c:pt>
                <c:pt idx="6">
                  <c:v>5723.3670957087543</c:v>
                </c:pt>
                <c:pt idx="7">
                  <c:v>5722.0013814342901</c:v>
                </c:pt>
                <c:pt idx="8">
                  <c:v>5681.0299532003792</c:v>
                </c:pt>
                <c:pt idx="9">
                  <c:v>5695.028524513632</c:v>
                </c:pt>
                <c:pt idx="10">
                  <c:v>5680.6885246317634</c:v>
                </c:pt>
                <c:pt idx="11">
                  <c:v>5666.007096181278</c:v>
                </c:pt>
                <c:pt idx="12">
                  <c:v>5639.0342392606208</c:v>
                </c:pt>
                <c:pt idx="13">
                  <c:v>5628.7913822021428</c:v>
                </c:pt>
                <c:pt idx="14">
                  <c:v>5584.064239713457</c:v>
                </c:pt>
                <c:pt idx="15">
                  <c:v>5580.9913825959129</c:v>
                </c:pt>
                <c:pt idx="16">
                  <c:v>5612.4028109085784</c:v>
                </c:pt>
                <c:pt idx="17">
                  <c:v>5590.5513825171583</c:v>
                </c:pt>
                <c:pt idx="18">
                  <c:v>5557.7742399300305</c:v>
                </c:pt>
                <c:pt idx="19">
                  <c:v>5560.8470970475737</c:v>
                </c:pt>
                <c:pt idx="20">
                  <c:v>5540.3613829306178</c:v>
                </c:pt>
                <c:pt idx="21">
                  <c:v>5534.2156686955304</c:v>
                </c:pt>
                <c:pt idx="22">
                  <c:v>5520.8999545195102</c:v>
                </c:pt>
                <c:pt idx="23">
                  <c:v>5504.5113832259458</c:v>
                </c:pt>
                <c:pt idx="24">
                  <c:v>5521.5828116567418</c:v>
                </c:pt>
                <c:pt idx="25">
                  <c:v>5436.22566950276</c:v>
                </c:pt>
                <c:pt idx="26">
                  <c:v>5448.5170979729346</c:v>
                </c:pt>
                <c:pt idx="27">
                  <c:v>5428.7142409932103</c:v>
                </c:pt>
                <c:pt idx="28">
                  <c:v>5434.8599552282967</c:v>
                </c:pt>
                <c:pt idx="29">
                  <c:v>5396.6199555433141</c:v>
                </c:pt>
                <c:pt idx="30">
                  <c:v>5383.6456699359078</c:v>
                </c:pt>
                <c:pt idx="31">
                  <c:v>5386.718527053451</c:v>
                </c:pt>
                <c:pt idx="32">
                  <c:v>5367.9399557795759</c:v>
                </c:pt>
                <c:pt idx="33">
                  <c:v>5357.697098721098</c:v>
                </c:pt>
                <c:pt idx="34">
                  <c:v>5328.6756703887431</c:v>
                </c:pt>
                <c:pt idx="35">
                  <c:v>5293.1670992526879</c:v>
                </c:pt>
                <c:pt idx="36">
                  <c:v>5298.2885277819269</c:v>
                </c:pt>
                <c:pt idx="37">
                  <c:v>5288.0456707234489</c:v>
                </c:pt>
                <c:pt idx="38">
                  <c:v>5274.3885279788119</c:v>
                </c:pt>
                <c:pt idx="39">
                  <c:v>5286.3385278803698</c:v>
                </c:pt>
                <c:pt idx="40">
                  <c:v>5252.1956710187769</c:v>
                </c:pt>
                <c:pt idx="41">
                  <c:v>5232.3928140390535</c:v>
                </c:pt>
                <c:pt idx="42">
                  <c:v>5208.8342428045544</c:v>
                </c:pt>
                <c:pt idx="43">
                  <c:v>5185.2756715700552</c:v>
                </c:pt>
                <c:pt idx="44">
                  <c:v>5192.44567151099</c:v>
                </c:pt>
                <c:pt idx="45">
                  <c:v>5156.9371003749347</c:v>
                </c:pt>
                <c:pt idx="46">
                  <c:v>5142.2556719244494</c:v>
                </c:pt>
                <c:pt idx="47">
                  <c:v>5171.6185288254183</c:v>
                </c:pt>
                <c:pt idx="48">
                  <c:v>5129.622814885659</c:v>
                </c:pt>
                <c:pt idx="49">
                  <c:v>5118.6971006899503</c:v>
                </c:pt>
                <c:pt idx="50">
                  <c:v>5108.7956722000881</c:v>
                </c:pt>
                <c:pt idx="51">
                  <c:v>5092.7485294751395</c:v>
                </c:pt>
                <c:pt idx="52">
                  <c:v>5083.5299581225099</c:v>
                </c:pt>
                <c:pt idx="53">
                  <c:v>5078.7499581618868</c:v>
                </c:pt>
                <c:pt idx="54">
                  <c:v>5052.8013869470769</c:v>
                </c:pt>
                <c:pt idx="55">
                  <c:v>5028.2185300067295</c:v>
                </c:pt>
                <c:pt idx="56">
                  <c:v>4981.7842446749637</c:v>
                </c:pt>
                <c:pt idx="57">
                  <c:v>4999.879958811608</c:v>
                </c:pt>
                <c:pt idx="58">
                  <c:v>5009.4399587328535</c:v>
                </c:pt>
                <c:pt idx="59">
                  <c:v>4950.0313877936833</c:v>
                </c:pt>
                <c:pt idx="60">
                  <c:v>4966.0785305186309</c:v>
                </c:pt>
                <c:pt idx="61">
                  <c:v>4942.8613878527494</c:v>
                </c:pt>
                <c:pt idx="62">
                  <c:v>4917.2542452065545</c:v>
                </c:pt>
                <c:pt idx="63">
                  <c:v>4916.2299595007071</c:v>
                </c:pt>
                <c:pt idx="64">
                  <c:v>4912.4742452459313</c:v>
                </c:pt>
                <c:pt idx="65">
                  <c:v>4944.9099592644443</c:v>
                </c:pt>
                <c:pt idx="66">
                  <c:v>4904.9628167363817</c:v>
                </c:pt>
                <c:pt idx="67">
                  <c:v>4858.8699599732317</c:v>
                </c:pt>
                <c:pt idx="68">
                  <c:v>4863.9913885024698</c:v>
                </c:pt>
                <c:pt idx="69">
                  <c:v>4844.8713886599789</c:v>
                </c:pt>
                <c:pt idx="70">
                  <c:v>4788.1942462697352</c:v>
                </c:pt>
                <c:pt idx="71">
                  <c:v>4764.2942464666203</c:v>
                </c:pt>
                <c:pt idx="72">
                  <c:v>4793.3156747989733</c:v>
                </c:pt>
                <c:pt idx="73">
                  <c:v>4790.5842462500459</c:v>
                </c:pt>
                <c:pt idx="74">
                  <c:v>4760.8799607804613</c:v>
                </c:pt>
                <c:pt idx="75">
                  <c:v>4756.4413893884539</c:v>
                </c:pt>
                <c:pt idx="76">
                  <c:v>4759.8556750746129</c:v>
                </c:pt>
                <c:pt idx="77">
                  <c:v>4732.5413895853399</c:v>
                </c:pt>
                <c:pt idx="78">
                  <c:v>4708.9828183508398</c:v>
                </c:pt>
                <c:pt idx="79">
                  <c:v>4663.2313901563066</c:v>
                </c:pt>
                <c:pt idx="80">
                  <c:v>4678.9371043126384</c:v>
                </c:pt>
                <c:pt idx="81">
                  <c:v>4669.3771043913921</c:v>
                </c:pt>
                <c:pt idx="82">
                  <c:v>4630.7956761377936</c:v>
                </c:pt>
                <c:pt idx="83">
                  <c:v>4641.3799617648865</c:v>
                </c:pt>
                <c:pt idx="84">
                  <c:v>4644.7942474510464</c:v>
                </c:pt>
                <c:pt idx="85">
                  <c:v>4595.2871050017366</c:v>
                </c:pt>
                <c:pt idx="86">
                  <c:v>4581.6299622571005</c:v>
                </c:pt>
                <c:pt idx="87">
                  <c:v>4572.0699623358541</c:v>
                </c:pt>
                <c:pt idx="88">
                  <c:v>4562.5099624146078</c:v>
                </c:pt>
                <c:pt idx="89">
                  <c:v>4573.0942480417016</c:v>
                </c:pt>
                <c:pt idx="90">
                  <c:v>4533.4885340822548</c:v>
                </c:pt>
                <c:pt idx="91">
                  <c:v>4485.6885344760249</c:v>
                </c:pt>
                <c:pt idx="92">
                  <c:v>4478.1771059664743</c:v>
                </c:pt>
                <c:pt idx="93">
                  <c:v>4487.7371058877206</c:v>
                </c:pt>
                <c:pt idx="94">
                  <c:v>4458.3742489867509</c:v>
                </c:pt>
                <c:pt idx="95">
                  <c:v>4488.0785344563365</c:v>
                </c:pt>
                <c:pt idx="96">
                  <c:v>4457.0085347122867</c:v>
                </c:pt>
                <c:pt idx="97">
                  <c:v>4430.0356777916295</c:v>
                </c:pt>
                <c:pt idx="98">
                  <c:v>4420.817106438999</c:v>
                </c:pt>
                <c:pt idx="99">
                  <c:v>4411.5985350863693</c:v>
                </c:pt>
                <c:pt idx="100">
                  <c:v>4385.6499638715595</c:v>
                </c:pt>
                <c:pt idx="101">
                  <c:v>4389.4056781263344</c:v>
                </c:pt>
                <c:pt idx="102">
                  <c:v>4359.3599640881321</c:v>
                </c:pt>
                <c:pt idx="103">
                  <c:v>4336.4842499908655</c:v>
                </c:pt>
                <c:pt idx="104">
                  <c:v>4346.7271070493434</c:v>
                </c:pt>
                <c:pt idx="105">
                  <c:v>4299.2685360117302</c:v>
                </c:pt>
                <c:pt idx="106">
                  <c:v>4296.5371074628029</c:v>
                </c:pt>
                <c:pt idx="107">
                  <c:v>4286.294250404324</c:v>
                </c:pt>
                <c:pt idx="108">
                  <c:v>4280.4899647378543</c:v>
                </c:pt>
                <c:pt idx="109">
                  <c:v>4276.3928219144627</c:v>
                </c:pt>
                <c:pt idx="110">
                  <c:v>4241.908536484254</c:v>
                </c:pt>
                <c:pt idx="111">
                  <c:v>4248.3956792879562</c:v>
                </c:pt>
                <c:pt idx="112">
                  <c:v>4218.3499652497558</c:v>
                </c:pt>
                <c:pt idx="113">
                  <c:v>4193.0842511721776</c:v>
                </c:pt>
                <c:pt idx="114">
                  <c:v>4171.2328227807575</c:v>
                </c:pt>
                <c:pt idx="115">
                  <c:v>4177.7199655844606</c:v>
                </c:pt>
                <c:pt idx="116">
                  <c:v>4137.4313944877813</c:v>
                </c:pt>
                <c:pt idx="117">
                  <c:v>4157.2342514675047</c:v>
                </c:pt>
                <c:pt idx="118">
                  <c:v>4145.2842515659477</c:v>
                </c:pt>
                <c:pt idx="119">
                  <c:v>4133.6756802330056</c:v>
                </c:pt>
                <c:pt idx="120">
                  <c:v>4109.4342518612757</c:v>
                </c:pt>
                <c:pt idx="121">
                  <c:v>4129.9199659782307</c:v>
                </c:pt>
                <c:pt idx="122">
                  <c:v>4077.3399664113786</c:v>
                </c:pt>
                <c:pt idx="123">
                  <c:v>4073.2428235879875</c:v>
                </c:pt>
                <c:pt idx="124">
                  <c:v>4079.0471092544576</c:v>
                </c:pt>
                <c:pt idx="125">
                  <c:v>4028.1742525306854</c:v>
                </c:pt>
                <c:pt idx="126">
                  <c:v>4025.1013954131422</c:v>
                </c:pt>
                <c:pt idx="127">
                  <c:v>3984.8128243164629</c:v>
                </c:pt>
                <c:pt idx="128">
                  <c:v>3992.324252826013</c:v>
                </c:pt>
                <c:pt idx="129">
                  <c:v>3996.7628242180203</c:v>
                </c:pt>
                <c:pt idx="130">
                  <c:v>3965.3513959053548</c:v>
                </c:pt>
                <c:pt idx="131">
                  <c:v>3916.8685391618938</c:v>
                </c:pt>
                <c:pt idx="132">
                  <c:v>3929.159967632067</c:v>
                </c:pt>
                <c:pt idx="133">
                  <c:v>3891.6028250843151</c:v>
                </c:pt>
                <c:pt idx="134">
                  <c:v>3887.1642536923082</c:v>
                </c:pt>
                <c:pt idx="135">
                  <c:v>3889.5542536726198</c:v>
                </c:pt>
                <c:pt idx="136">
                  <c:v>3854.7285396737952</c:v>
                </c:pt>
                <c:pt idx="137">
                  <c:v>3871.7999681045912</c:v>
                </c:pt>
                <c:pt idx="138">
                  <c:v>3873.5071109476712</c:v>
                </c:pt>
                <c:pt idx="139">
                  <c:v>3843.4613969094703</c:v>
                </c:pt>
                <c:pt idx="140">
                  <c:v>3834.5842541254551</c:v>
                </c:pt>
                <c:pt idx="141">
                  <c:v>3812.3913971654206</c:v>
                </c:pt>
                <c:pt idx="142">
                  <c:v>3751.27568338317</c:v>
                </c:pt>
                <c:pt idx="143">
                  <c:v>3763.5671118533432</c:v>
                </c:pt>
                <c:pt idx="144">
                  <c:v>3789.8571116367698</c:v>
                </c:pt>
                <c:pt idx="145">
                  <c:v>3765.6156832650386</c:v>
                </c:pt>
                <c:pt idx="146">
                  <c:v>3741.3742548933078</c:v>
                </c:pt>
                <c:pt idx="147">
                  <c:v>3709.6213980120269</c:v>
                </c:pt>
                <c:pt idx="148">
                  <c:v>3729.4242549917508</c:v>
                </c:pt>
                <c:pt idx="149">
                  <c:v>3692.2085410126151</c:v>
                </c:pt>
                <c:pt idx="150">
                  <c:v>3686.0628267775282</c:v>
                </c:pt>
                <c:pt idx="151">
                  <c:v>3674.1128268759708</c:v>
                </c:pt>
                <c:pt idx="152">
                  <c:v>3651.2371127787037</c:v>
                </c:pt>
                <c:pt idx="153">
                  <c:v>3612.9971130937201</c:v>
                </c:pt>
                <c:pt idx="154">
                  <c:v>3637.2385414654509</c:v>
                </c:pt>
                <c:pt idx="155">
                  <c:v>3639.2871128771471</c:v>
                </c:pt>
                <c:pt idx="156">
                  <c:v>3592.8528275453805</c:v>
                </c:pt>
                <c:pt idx="157">
                  <c:v>3594.2185418198446</c:v>
                </c:pt>
                <c:pt idx="158">
                  <c:v>3589.0971132906052</c:v>
                </c:pt>
                <c:pt idx="159">
                  <c:v>3552.5642564487016</c:v>
                </c:pt>
                <c:pt idx="160">
                  <c:v>3544.3699708019194</c:v>
                </c:pt>
                <c:pt idx="161">
                  <c:v>3516.7142567440292</c:v>
                </c:pt>
                <c:pt idx="162">
                  <c:v>3538.2242565668325</c:v>
                </c:pt>
                <c:pt idx="163">
                  <c:v>3517.3971138812612</c:v>
                </c:pt>
                <c:pt idx="164">
                  <c:v>3505.105685411088</c:v>
                </c:pt>
                <c:pt idx="165">
                  <c:v>3473.6942570984229</c:v>
                </c:pt>
                <c:pt idx="166">
                  <c:v>3451.8428287070033</c:v>
                </c:pt>
                <c:pt idx="167">
                  <c:v>3447.4042573149968</c:v>
                </c:pt>
                <c:pt idx="168">
                  <c:v>3432.3814002958957</c:v>
                </c:pt>
                <c:pt idx="169">
                  <c:v>3442.2828287857574</c:v>
                </c:pt>
                <c:pt idx="170">
                  <c:v>3412.2371147475565</c:v>
                </c:pt>
                <c:pt idx="171">
                  <c:v>3380.8256864348914</c:v>
                </c:pt>
                <c:pt idx="172">
                  <c:v>3376.7285436114998</c:v>
                </c:pt>
                <c:pt idx="173">
                  <c:v>3357.2671152003927</c:v>
                </c:pt>
                <c:pt idx="174">
                  <c:v>3361.3642580237833</c:v>
                </c:pt>
                <c:pt idx="175">
                  <c:v>3329.6114011425025</c:v>
                </c:pt>
                <c:pt idx="176">
                  <c:v>3319.0271155154082</c:v>
                </c:pt>
                <c:pt idx="177">
                  <c:v>3297.5171156926053</c:v>
                </c:pt>
                <c:pt idx="178">
                  <c:v>3295.4685442809096</c:v>
                </c:pt>
                <c:pt idx="179">
                  <c:v>3279.7628301245772</c:v>
                </c:pt>
                <c:pt idx="180">
                  <c:v>3288.9814014772073</c:v>
                </c:pt>
                <c:pt idx="181">
                  <c:v>3269.1785444974839</c:v>
                </c:pt>
                <c:pt idx="182">
                  <c:v>3228.5485448321883</c:v>
                </c:pt>
                <c:pt idx="183">
                  <c:v>3211.1356878327761</c:v>
                </c:pt>
                <c:pt idx="184">
                  <c:v>3205.3314021663055</c:v>
                </c:pt>
                <c:pt idx="185">
                  <c:v>3202.9414021859939</c:v>
                </c:pt>
                <c:pt idx="186">
                  <c:v>3180.4071166573431</c:v>
                </c:pt>
                <c:pt idx="187">
                  <c:v>3144.2156883840548</c:v>
                </c:pt>
                <c:pt idx="188">
                  <c:v>3158.2142596973076</c:v>
                </c:pt>
                <c:pt idx="189">
                  <c:v>3145.2399740899027</c:v>
                </c:pt>
                <c:pt idx="190">
                  <c:v>3134.3142598941927</c:v>
                </c:pt>
                <c:pt idx="191">
                  <c:v>3110.0728315224624</c:v>
                </c:pt>
                <c:pt idx="192">
                  <c:v>3111.0971172283098</c:v>
                </c:pt>
                <c:pt idx="193">
                  <c:v>3096.0742602092096</c:v>
                </c:pt>
                <c:pt idx="194">
                  <c:v>3103.5856887187597</c:v>
                </c:pt>
                <c:pt idx="195">
                  <c:v>3093.0014030916664</c:v>
                </c:pt>
                <c:pt idx="196">
                  <c:v>3063.2971176220803</c:v>
                </c:pt>
                <c:pt idx="197">
                  <c:v>3054.7614034066828</c:v>
                </c:pt>
                <c:pt idx="198">
                  <c:v>3029.4956893291046</c:v>
                </c:pt>
                <c:pt idx="199">
                  <c:v>3004.9128323887571</c:v>
                </c:pt>
                <c:pt idx="200">
                  <c:v>2989.5485468010411</c:v>
                </c:pt>
                <c:pt idx="201">
                  <c:v>2979.9885468797952</c:v>
                </c:pt>
                <c:pt idx="202">
                  <c:v>2960.1856899000713</c:v>
                </c:pt>
                <c:pt idx="203">
                  <c:v>2946.5285471554344</c:v>
                </c:pt>
                <c:pt idx="204">
                  <c:v>2939.3585472144996</c:v>
                </c:pt>
                <c:pt idx="205">
                  <c:v>2939.6999757831159</c:v>
                </c:pt>
                <c:pt idx="206">
                  <c:v>2927.0671187443268</c:v>
                </c:pt>
                <c:pt idx="207">
                  <c:v>2890.1928333338064</c:v>
                </c:pt>
                <c:pt idx="208">
                  <c:v>2902.825690372596</c:v>
                </c:pt>
                <c:pt idx="209">
                  <c:v>2893.6071190199659</c:v>
                </c:pt>
                <c:pt idx="210">
                  <c:v>2855.0256907663666</c:v>
                </c:pt>
                <c:pt idx="211">
                  <c:v>2856.3914050408303</c:v>
                </c:pt>
                <c:pt idx="212">
                  <c:v>2843.0756908648091</c:v>
                </c:pt>
                <c:pt idx="213">
                  <c:v>2829.4185481201721</c:v>
                </c:pt>
                <c:pt idx="214">
                  <c:v>2802.4456911995139</c:v>
                </c:pt>
                <c:pt idx="215">
                  <c:v>2802.1042626308981</c:v>
                </c:pt>
                <c:pt idx="216">
                  <c:v>2787.4228341804137</c:v>
                </c:pt>
                <c:pt idx="217">
                  <c:v>2759.7671201225235</c:v>
                </c:pt>
                <c:pt idx="218">
                  <c:v>2730.7456917901695</c:v>
                </c:pt>
                <c:pt idx="219">
                  <c:v>2736.5499774566406</c:v>
                </c:pt>
                <c:pt idx="220">
                  <c:v>2722.8928347120032</c:v>
                </c:pt>
                <c:pt idx="221">
                  <c:v>2706.162834849823</c:v>
                </c:pt>
                <c:pt idx="222">
                  <c:v>2669.6299780079189</c:v>
                </c:pt>
                <c:pt idx="223">
                  <c:v>2684.6528350270196</c:v>
                </c:pt>
                <c:pt idx="224">
                  <c:v>2655.2899781260498</c:v>
                </c:pt>
                <c:pt idx="225">
                  <c:v>2663.8256923414483</c:v>
                </c:pt>
                <c:pt idx="226">
                  <c:v>2635.8285497149423</c:v>
                </c:pt>
                <c:pt idx="227">
                  <c:v>2661.0942637925209</c:v>
                </c:pt>
                <c:pt idx="228">
                  <c:v>2621.1471212644574</c:v>
                </c:pt>
                <c:pt idx="229">
                  <c:v>2568.225693128989</c:v>
                </c:pt>
                <c:pt idx="230">
                  <c:v>2565.8356931486778</c:v>
                </c:pt>
                <c:pt idx="231">
                  <c:v>2591.101407226256</c:v>
                </c:pt>
                <c:pt idx="232">
                  <c:v>2550.1299789923451</c:v>
                </c:pt>
                <c:pt idx="233">
                  <c:v>2557.9828360705114</c:v>
                </c:pt>
                <c:pt idx="234">
                  <c:v>2546.3742647375698</c:v>
                </c:pt>
                <c:pt idx="235">
                  <c:v>2500.6228365430361</c:v>
                </c:pt>
                <c:pt idx="236">
                  <c:v>2481.8442652691597</c:v>
                </c:pt>
                <c:pt idx="237">
                  <c:v>2514.2799792876731</c:v>
                </c:pt>
                <c:pt idx="238">
                  <c:v>2462.7242654266684</c:v>
                </c:pt>
                <c:pt idx="239">
                  <c:v>2451.7985512309588</c:v>
                </c:pt>
                <c:pt idx="240">
                  <c:v>2453.164265505422</c:v>
                </c:pt>
                <c:pt idx="241">
                  <c:v>2455.8956940543494</c:v>
                </c:pt>
                <c:pt idx="242">
                  <c:v>2424.4842657416848</c:v>
                </c:pt>
                <c:pt idx="243">
                  <c:v>2401.6085516444182</c:v>
                </c:pt>
                <c:pt idx="244">
                  <c:v>2380.0985518216144</c:v>
                </c:pt>
                <c:pt idx="245">
                  <c:v>2378.7328375471507</c:v>
                </c:pt>
                <c:pt idx="246">
                  <c:v>2364.3928376652816</c:v>
                </c:pt>
                <c:pt idx="247">
                  <c:v>2351.0771234892604</c:v>
                </c:pt>
                <c:pt idx="248">
                  <c:v>2338.7856950190871</c:v>
                </c:pt>
                <c:pt idx="249">
                  <c:v>2323.0799808627548</c:v>
                </c:pt>
                <c:pt idx="250">
                  <c:v>2310.4471238239657</c:v>
                </c:pt>
                <c:pt idx="251">
                  <c:v>2326.152837980298</c:v>
                </c:pt>
                <c:pt idx="252">
                  <c:v>2270.8414098645185</c:v>
                </c:pt>
                <c:pt idx="253">
                  <c:v>2242.1614101007804</c:v>
                </c:pt>
                <c:pt idx="254">
                  <c:v>2233.6256958853824</c:v>
                </c:pt>
                <c:pt idx="255">
                  <c:v>2217.237124591818</c:v>
                </c:pt>
                <c:pt idx="256">
                  <c:v>2200.5071247296373</c:v>
                </c:pt>
                <c:pt idx="257">
                  <c:v>2228.8456959247592</c:v>
                </c:pt>
                <c:pt idx="258">
                  <c:v>2223.3828388269048</c:v>
                </c:pt>
                <c:pt idx="259">
                  <c:v>2204.6042675530289</c:v>
                </c:pt>
                <c:pt idx="260">
                  <c:v>2175.9242677892908</c:v>
                </c:pt>
                <c:pt idx="261">
                  <c:v>2162.9499821818863</c:v>
                </c:pt>
                <c:pt idx="262">
                  <c:v>2157.487125084031</c:v>
                </c:pt>
                <c:pt idx="263">
                  <c:v>2115.832839712888</c:v>
                </c:pt>
                <c:pt idx="264">
                  <c:v>2103.8828398113305</c:v>
                </c:pt>
                <c:pt idx="265">
                  <c:v>2088.1771256549982</c:v>
                </c:pt>
                <c:pt idx="266">
                  <c:v>2084.421411400223</c:v>
                </c:pt>
                <c:pt idx="267">
                  <c:v>2071.1056972242018</c:v>
                </c:pt>
                <c:pt idx="268">
                  <c:v>2043.108554597696</c:v>
                </c:pt>
                <c:pt idx="269">
                  <c:v>2041.7428403232323</c:v>
                </c:pt>
                <c:pt idx="270">
                  <c:v>2049.9371259700147</c:v>
                </c:pt>
                <c:pt idx="271">
                  <c:v>2018.1842690887338</c:v>
                </c:pt>
                <c:pt idx="272">
                  <c:v>1982.3342693840618</c:v>
                </c:pt>
                <c:pt idx="273">
                  <c:v>1988.4799836191482</c:v>
                </c:pt>
                <c:pt idx="274">
                  <c:v>1977.8956979920545</c:v>
                </c:pt>
                <c:pt idx="275">
                  <c:v>1962.531412404338</c:v>
                </c:pt>
                <c:pt idx="276">
                  <c:v>1971.067126619736</c:v>
                </c:pt>
                <c:pt idx="277">
                  <c:v>1925.9985555624339</c:v>
                </c:pt>
                <c:pt idx="278">
                  <c:v>1934.875698346448</c:v>
                </c:pt>
                <c:pt idx="279">
                  <c:v>1905.5128414454784</c:v>
                </c:pt>
                <c:pt idx="280">
                  <c:v>1905.8542700140943</c:v>
                </c:pt>
                <c:pt idx="281">
                  <c:v>1831.4228420558227</c:v>
                </c:pt>
                <c:pt idx="282">
                  <c:v>1863.8585560743354</c:v>
                </c:pt>
                <c:pt idx="283">
                  <c:v>1872.3942702897336</c:v>
                </c:pt>
                <c:pt idx="284">
                  <c:v>1851.9085561727782</c:v>
                </c:pt>
                <c:pt idx="285">
                  <c:v>1804.7914137037803</c:v>
                </c:pt>
                <c:pt idx="286">
                  <c:v>1836.8856991536777</c:v>
                </c:pt>
                <c:pt idx="287">
                  <c:v>1803.0842708607008</c:v>
                </c:pt>
                <c:pt idx="288">
                  <c:v>1765.1856997443331</c:v>
                </c:pt>
                <c:pt idx="289">
                  <c:v>1761.4299854895578</c:v>
                </c:pt>
                <c:pt idx="290">
                  <c:v>1766.2099854501807</c:v>
                </c:pt>
                <c:pt idx="291">
                  <c:v>1746.7485570390731</c:v>
                </c:pt>
                <c:pt idx="292">
                  <c:v>1807.5228422527077</c:v>
                </c:pt>
                <c:pt idx="293">
                  <c:v>1765.5271283129491</c:v>
                </c:pt>
                <c:pt idx="294">
                  <c:v>1694.8514146094526</c:v>
                </c:pt>
                <c:pt idx="295">
                  <c:v>1717.3857001381036</c:v>
                </c:pt>
                <c:pt idx="296">
                  <c:v>1710.8985573344009</c:v>
                </c:pt>
                <c:pt idx="297">
                  <c:v>1669.2442719632581</c:v>
                </c:pt>
                <c:pt idx="298">
                  <c:v>1680.8528432961996</c:v>
                </c:pt>
              </c:numCache>
            </c:numRef>
          </c:xVal>
          <c:yVal>
            <c:numRef>
              <c:f>EXP_Validação!$T$4:$T$302</c:f>
              <c:numCache>
                <c:formatCode>0.00</c:formatCode>
                <c:ptCount val="299"/>
                <c:pt idx="0">
                  <c:v>0.35584414622229071</c:v>
                </c:pt>
                <c:pt idx="1">
                  <c:v>0.35817417694397879</c:v>
                </c:pt>
                <c:pt idx="2">
                  <c:v>0.35367974462916046</c:v>
                </c:pt>
                <c:pt idx="3">
                  <c:v>0.359089542655049</c:v>
                </c:pt>
                <c:pt idx="4">
                  <c:v>0.35836644757980901</c:v>
                </c:pt>
                <c:pt idx="5">
                  <c:v>0.35709603781776961</c:v>
                </c:pt>
                <c:pt idx="6">
                  <c:v>0.35969400351046404</c:v>
                </c:pt>
                <c:pt idx="7">
                  <c:v>0.36001830296078402</c:v>
                </c:pt>
                <c:pt idx="8">
                  <c:v>0.36355306638483625</c:v>
                </c:pt>
                <c:pt idx="9">
                  <c:v>0.36158831493717847</c:v>
                </c:pt>
                <c:pt idx="10">
                  <c:v>0.36131340474262119</c:v>
                </c:pt>
                <c:pt idx="11">
                  <c:v>0.36116535974530917</c:v>
                </c:pt>
                <c:pt idx="12">
                  <c:v>0.36325408102673984</c:v>
                </c:pt>
                <c:pt idx="13">
                  <c:v>0.36322397732143097</c:v>
                </c:pt>
                <c:pt idx="14">
                  <c:v>0.36331183143798745</c:v>
                </c:pt>
                <c:pt idx="15">
                  <c:v>0.3620680743598732</c:v>
                </c:pt>
                <c:pt idx="16">
                  <c:v>0.35903100975405</c:v>
                </c:pt>
                <c:pt idx="17">
                  <c:v>0.35979190287949164</c:v>
                </c:pt>
                <c:pt idx="18">
                  <c:v>0.36109666064639889</c:v>
                </c:pt>
                <c:pt idx="19">
                  <c:v>0.36075154512113561</c:v>
                </c:pt>
                <c:pt idx="20">
                  <c:v>0.36258341285092038</c:v>
                </c:pt>
                <c:pt idx="21">
                  <c:v>0.36230177247332973</c:v>
                </c:pt>
                <c:pt idx="22">
                  <c:v>0.36115605591329214</c:v>
                </c:pt>
                <c:pt idx="23">
                  <c:v>0.36167481240306198</c:v>
                </c:pt>
                <c:pt idx="24">
                  <c:v>0.35512701222399906</c:v>
                </c:pt>
                <c:pt idx="25">
                  <c:v>0.36308445133980749</c:v>
                </c:pt>
                <c:pt idx="26">
                  <c:v>0.36106949234339092</c:v>
                </c:pt>
                <c:pt idx="27">
                  <c:v>0.36315761228502558</c:v>
                </c:pt>
                <c:pt idx="28">
                  <c:v>0.36277366969879221</c:v>
                </c:pt>
                <c:pt idx="29">
                  <c:v>0.36394496714531605</c:v>
                </c:pt>
                <c:pt idx="30">
                  <c:v>0.36140666031107077</c:v>
                </c:pt>
                <c:pt idx="31">
                  <c:v>0.3606644719408677</c:v>
                </c:pt>
                <c:pt idx="32">
                  <c:v>0.36028837800202812</c:v>
                </c:pt>
                <c:pt idx="33">
                  <c:v>0.36310305825454681</c:v>
                </c:pt>
                <c:pt idx="34">
                  <c:v>0.36394614048218471</c:v>
                </c:pt>
                <c:pt idx="35">
                  <c:v>0.36700305175205283</c:v>
                </c:pt>
                <c:pt idx="36">
                  <c:v>0.36475160005234131</c:v>
                </c:pt>
                <c:pt idx="37">
                  <c:v>0.35939232019621964</c:v>
                </c:pt>
                <c:pt idx="38">
                  <c:v>0.36170483422800076</c:v>
                </c:pt>
                <c:pt idx="39">
                  <c:v>0.36191859076440808</c:v>
                </c:pt>
                <c:pt idx="40">
                  <c:v>0.36452656075795498</c:v>
                </c:pt>
                <c:pt idx="41">
                  <c:v>0.36455399834352098</c:v>
                </c:pt>
                <c:pt idx="42">
                  <c:v>0.36821197225526447</c:v>
                </c:pt>
                <c:pt idx="43">
                  <c:v>0.36784944783844137</c:v>
                </c:pt>
                <c:pt idx="44">
                  <c:v>0.36354544154144092</c:v>
                </c:pt>
                <c:pt idx="45">
                  <c:v>0.365407058685569</c:v>
                </c:pt>
                <c:pt idx="46">
                  <c:v>0.3680790557628234</c:v>
                </c:pt>
                <c:pt idx="47">
                  <c:v>0.36146752688596012</c:v>
                </c:pt>
                <c:pt idx="48">
                  <c:v>0.36342346798881175</c:v>
                </c:pt>
                <c:pt idx="49">
                  <c:v>0.36745517635363778</c:v>
                </c:pt>
                <c:pt idx="50">
                  <c:v>0.36693496899702321</c:v>
                </c:pt>
                <c:pt idx="51">
                  <c:v>0.36374556111116718</c:v>
                </c:pt>
                <c:pt idx="52">
                  <c:v>0.36018492530940838</c:v>
                </c:pt>
                <c:pt idx="53">
                  <c:v>0.36365537424986838</c:v>
                </c:pt>
                <c:pt idx="54">
                  <c:v>0.36541076081746082</c:v>
                </c:pt>
                <c:pt idx="55">
                  <c:v>0.36848203494666204</c:v>
                </c:pt>
                <c:pt idx="56">
                  <c:v>0.37412511029082607</c:v>
                </c:pt>
                <c:pt idx="57">
                  <c:v>0.36920711175418086</c:v>
                </c:pt>
                <c:pt idx="58">
                  <c:v>0.36589151034886391</c:v>
                </c:pt>
                <c:pt idx="59">
                  <c:v>0.37272202561885048</c:v>
                </c:pt>
                <c:pt idx="60">
                  <c:v>0.36797078272359296</c:v>
                </c:pt>
                <c:pt idx="61">
                  <c:v>0.37116307069087995</c:v>
                </c:pt>
                <c:pt idx="62">
                  <c:v>0.36921952035704936</c:v>
                </c:pt>
                <c:pt idx="63">
                  <c:v>0.36995901200057363</c:v>
                </c:pt>
                <c:pt idx="64">
                  <c:v>0.36614327094936472</c:v>
                </c:pt>
                <c:pt idx="65">
                  <c:v>0.36033415356808002</c:v>
                </c:pt>
                <c:pt idx="66">
                  <c:v>0.36612352136918408</c:v>
                </c:pt>
                <c:pt idx="67">
                  <c:v>0.37059888069562291</c:v>
                </c:pt>
                <c:pt idx="68">
                  <c:v>0.36929097899737107</c:v>
                </c:pt>
                <c:pt idx="69">
                  <c:v>0.3668199585147156</c:v>
                </c:pt>
                <c:pt idx="70">
                  <c:v>0.3769353243557434</c:v>
                </c:pt>
                <c:pt idx="71">
                  <c:v>0.37891089792243332</c:v>
                </c:pt>
                <c:pt idx="72">
                  <c:v>0.3701329234762385</c:v>
                </c:pt>
                <c:pt idx="73">
                  <c:v>0.37001093119044237</c:v>
                </c:pt>
                <c:pt idx="74">
                  <c:v>0.36861825650691915</c:v>
                </c:pt>
                <c:pt idx="75">
                  <c:v>0.36939854958134744</c:v>
                </c:pt>
                <c:pt idx="76">
                  <c:v>0.36859317606497788</c:v>
                </c:pt>
                <c:pt idx="77">
                  <c:v>0.36834349004186079</c:v>
                </c:pt>
                <c:pt idx="78">
                  <c:v>0.37215092293860957</c:v>
                </c:pt>
                <c:pt idx="79">
                  <c:v>0.37611984179364061</c:v>
                </c:pt>
                <c:pt idx="80">
                  <c:v>0.37295251898358145</c:v>
                </c:pt>
                <c:pt idx="81">
                  <c:v>0.36879136569532356</c:v>
                </c:pt>
                <c:pt idx="82">
                  <c:v>0.37389441299648368</c:v>
                </c:pt>
                <c:pt idx="83">
                  <c:v>0.37201716532033158</c:v>
                </c:pt>
                <c:pt idx="84">
                  <c:v>0.36743754496198233</c:v>
                </c:pt>
                <c:pt idx="85">
                  <c:v>0.37675761813242026</c:v>
                </c:pt>
                <c:pt idx="86">
                  <c:v>0.37589347488199809</c:v>
                </c:pt>
                <c:pt idx="87">
                  <c:v>0.37416119831497091</c:v>
                </c:pt>
                <c:pt idx="88">
                  <c:v>0.37573082930660939</c:v>
                </c:pt>
                <c:pt idx="89">
                  <c:v>0.37098780375005969</c:v>
                </c:pt>
                <c:pt idx="90">
                  <c:v>0.37484476122261118</c:v>
                </c:pt>
                <c:pt idx="91">
                  <c:v>0.38004166793842192</c:v>
                </c:pt>
                <c:pt idx="92">
                  <c:v>0.38140069089211082</c:v>
                </c:pt>
                <c:pt idx="93">
                  <c:v>0.37504394022169879</c:v>
                </c:pt>
                <c:pt idx="94">
                  <c:v>0.38127784566095557</c:v>
                </c:pt>
                <c:pt idx="95">
                  <c:v>0.3705020830043077</c:v>
                </c:pt>
                <c:pt idx="96">
                  <c:v>0.37444923137612968</c:v>
                </c:pt>
                <c:pt idx="97">
                  <c:v>0.37887439319264909</c:v>
                </c:pt>
                <c:pt idx="98">
                  <c:v>0.37587644423421429</c:v>
                </c:pt>
                <c:pt idx="99">
                  <c:v>0.37595166047455564</c:v>
                </c:pt>
                <c:pt idx="100">
                  <c:v>0.37850894193655366</c:v>
                </c:pt>
                <c:pt idx="101">
                  <c:v>0.37662989723663987</c:v>
                </c:pt>
                <c:pt idx="102">
                  <c:v>0.37866309216780925</c:v>
                </c:pt>
                <c:pt idx="103">
                  <c:v>0.3824030078140907</c:v>
                </c:pt>
                <c:pt idx="104">
                  <c:v>0.37604201276793198</c:v>
                </c:pt>
                <c:pt idx="105">
                  <c:v>0.3826556808767046</c:v>
                </c:pt>
                <c:pt idx="106">
                  <c:v>0.38122552593914488</c:v>
                </c:pt>
                <c:pt idx="107">
                  <c:v>0.38148624616132365</c:v>
                </c:pt>
                <c:pt idx="108">
                  <c:v>0.37847728739726716</c:v>
                </c:pt>
                <c:pt idx="109">
                  <c:v>0.37710857192928227</c:v>
                </c:pt>
                <c:pt idx="110">
                  <c:v>0.38280213467163426</c:v>
                </c:pt>
                <c:pt idx="111">
                  <c:v>0.38080363680322954</c:v>
                </c:pt>
                <c:pt idx="112">
                  <c:v>0.3837911461867356</c:v>
                </c:pt>
                <c:pt idx="113">
                  <c:v>0.38390778797323866</c:v>
                </c:pt>
                <c:pt idx="114">
                  <c:v>0.3878209723384527</c:v>
                </c:pt>
                <c:pt idx="115">
                  <c:v>0.38284887432688103</c:v>
                </c:pt>
                <c:pt idx="116">
                  <c:v>0.38691226745977186</c:v>
                </c:pt>
                <c:pt idx="117">
                  <c:v>0.38068166359866479</c:v>
                </c:pt>
                <c:pt idx="118">
                  <c:v>0.38220133154340952</c:v>
                </c:pt>
                <c:pt idx="119">
                  <c:v>0.38210961432293267</c:v>
                </c:pt>
                <c:pt idx="120">
                  <c:v>0.38527519543396149</c:v>
                </c:pt>
                <c:pt idx="121">
                  <c:v>0.37750850949244263</c:v>
                </c:pt>
                <c:pt idx="122">
                  <c:v>0.38550478758456114</c:v>
                </c:pt>
                <c:pt idx="123">
                  <c:v>0.38434868030879693</c:v>
                </c:pt>
                <c:pt idx="124">
                  <c:v>0.38012814545202794</c:v>
                </c:pt>
                <c:pt idx="125">
                  <c:v>0.38730162563279902</c:v>
                </c:pt>
                <c:pt idx="126">
                  <c:v>0.38393615659148023</c:v>
                </c:pt>
                <c:pt idx="127">
                  <c:v>0.3897989192639707</c:v>
                </c:pt>
                <c:pt idx="128">
                  <c:v>0.38890812349534476</c:v>
                </c:pt>
                <c:pt idx="129">
                  <c:v>0.38298901723006368</c:v>
                </c:pt>
                <c:pt idx="130">
                  <c:v>0.3904574394391605</c:v>
                </c:pt>
                <c:pt idx="131">
                  <c:v>0.39396953963656622</c:v>
                </c:pt>
                <c:pt idx="132">
                  <c:v>0.3909422474933158</c:v>
                </c:pt>
                <c:pt idx="133">
                  <c:v>0.3968751881980121</c:v>
                </c:pt>
                <c:pt idx="134">
                  <c:v>0.39238204645971481</c:v>
                </c:pt>
                <c:pt idx="135">
                  <c:v>0.39044157184993827</c:v>
                </c:pt>
                <c:pt idx="136">
                  <c:v>0.39632364754981253</c:v>
                </c:pt>
                <c:pt idx="137">
                  <c:v>0.38939293720577167</c:v>
                </c:pt>
                <c:pt idx="138">
                  <c:v>0.38505440768629845</c:v>
                </c:pt>
                <c:pt idx="139">
                  <c:v>0.38847730716486167</c:v>
                </c:pt>
                <c:pt idx="140">
                  <c:v>0.38860765958997512</c:v>
                </c:pt>
                <c:pt idx="141">
                  <c:v>0.39099700972724261</c:v>
                </c:pt>
                <c:pt idx="142">
                  <c:v>0.40055728220167208</c:v>
                </c:pt>
                <c:pt idx="143">
                  <c:v>0.39142054031828527</c:v>
                </c:pt>
                <c:pt idx="144">
                  <c:v>0.3892260802339611</c:v>
                </c:pt>
                <c:pt idx="145">
                  <c:v>0.39134707515767592</c:v>
                </c:pt>
                <c:pt idx="146">
                  <c:v>0.39167639522654196</c:v>
                </c:pt>
                <c:pt idx="147">
                  <c:v>0.397109466668087</c:v>
                </c:pt>
                <c:pt idx="148">
                  <c:v>0.3909280007902074</c:v>
                </c:pt>
                <c:pt idx="149">
                  <c:v>0.39542827186783025</c:v>
                </c:pt>
                <c:pt idx="150">
                  <c:v>0.39472576164043394</c:v>
                </c:pt>
                <c:pt idx="151">
                  <c:v>0.39439876010355618</c:v>
                </c:pt>
                <c:pt idx="152">
                  <c:v>0.39785733804403456</c:v>
                </c:pt>
                <c:pt idx="153">
                  <c:v>0.40498433534507927</c:v>
                </c:pt>
                <c:pt idx="154">
                  <c:v>0.39523009043390622</c:v>
                </c:pt>
                <c:pt idx="155">
                  <c:v>0.39113915608197669</c:v>
                </c:pt>
                <c:pt idx="156">
                  <c:v>0.39870248712839368</c:v>
                </c:pt>
                <c:pt idx="157">
                  <c:v>0.39678829291282958</c:v>
                </c:pt>
                <c:pt idx="158">
                  <c:v>0.39116719604608946</c:v>
                </c:pt>
                <c:pt idx="159">
                  <c:v>0.40123282792471693</c:v>
                </c:pt>
                <c:pt idx="160">
                  <c:v>0.40057172034946964</c:v>
                </c:pt>
                <c:pt idx="161">
                  <c:v>0.40460778492581495</c:v>
                </c:pt>
                <c:pt idx="162">
                  <c:v>0.39212153186074872</c:v>
                </c:pt>
                <c:pt idx="163">
                  <c:v>0.39576948006417734</c:v>
                </c:pt>
                <c:pt idx="164">
                  <c:v>0.3958731740526219</c:v>
                </c:pt>
                <c:pt idx="165">
                  <c:v>0.4007190267833653</c:v>
                </c:pt>
                <c:pt idx="166">
                  <c:v>0.40367724423006784</c:v>
                </c:pt>
                <c:pt idx="167">
                  <c:v>0.40436710794159297</c:v>
                </c:pt>
                <c:pt idx="168">
                  <c:v>0.40049404194505311</c:v>
                </c:pt>
                <c:pt idx="169">
                  <c:v>0.39608542405193331</c:v>
                </c:pt>
                <c:pt idx="170">
                  <c:v>0.40384225792354733</c:v>
                </c:pt>
                <c:pt idx="171">
                  <c:v>0.40511685229905481</c:v>
                </c:pt>
                <c:pt idx="172">
                  <c:v>0.40208444504851842</c:v>
                </c:pt>
                <c:pt idx="173">
                  <c:v>0.40554072960776516</c:v>
                </c:pt>
                <c:pt idx="174">
                  <c:v>0.40068403727370744</c:v>
                </c:pt>
                <c:pt idx="175">
                  <c:v>0.40753661526734664</c:v>
                </c:pt>
                <c:pt idx="176">
                  <c:v>0.40500050135048365</c:v>
                </c:pt>
                <c:pt idx="177">
                  <c:v>0.41030144357548221</c:v>
                </c:pt>
                <c:pt idx="178">
                  <c:v>0.4052918047327535</c:v>
                </c:pt>
                <c:pt idx="179">
                  <c:v>0.40279710018707304</c:v>
                </c:pt>
                <c:pt idx="180">
                  <c:v>0.39984957925304848</c:v>
                </c:pt>
                <c:pt idx="181">
                  <c:v>0.40392934702398092</c:v>
                </c:pt>
                <c:pt idx="182">
                  <c:v>0.40896792305920532</c:v>
                </c:pt>
                <c:pt idx="183">
                  <c:v>0.41042775490224281</c:v>
                </c:pt>
                <c:pt idx="184">
                  <c:v>0.41187500527249005</c:v>
                </c:pt>
                <c:pt idx="185">
                  <c:v>0.40713342310222433</c:v>
                </c:pt>
                <c:pt idx="186">
                  <c:v>0.4109888688035841</c:v>
                </c:pt>
                <c:pt idx="187">
                  <c:v>0.41738858141137614</c:v>
                </c:pt>
                <c:pt idx="188">
                  <c:v>0.40835435813337317</c:v>
                </c:pt>
                <c:pt idx="189">
                  <c:v>0.41160402850811678</c:v>
                </c:pt>
                <c:pt idx="190">
                  <c:v>0.41142753627712536</c:v>
                </c:pt>
                <c:pt idx="191">
                  <c:v>0.41192687619912566</c:v>
                </c:pt>
                <c:pt idx="192">
                  <c:v>0.40804277723654281</c:v>
                </c:pt>
                <c:pt idx="193">
                  <c:v>0.40562813405218695</c:v>
                </c:pt>
                <c:pt idx="194">
                  <c:v>0.40604412803705014</c:v>
                </c:pt>
                <c:pt idx="195">
                  <c:v>0.40456334179385084</c:v>
                </c:pt>
                <c:pt idx="196">
                  <c:v>0.40676882344580184</c:v>
                </c:pt>
                <c:pt idx="197">
                  <c:v>0.40534243693991384</c:v>
                </c:pt>
                <c:pt idx="198">
                  <c:v>0.41140592344442989</c:v>
                </c:pt>
                <c:pt idx="199">
                  <c:v>0.41516801876940751</c:v>
                </c:pt>
                <c:pt idx="200">
                  <c:v>0.41511448548267715</c:v>
                </c:pt>
                <c:pt idx="201">
                  <c:v>0.41440692700168269</c:v>
                </c:pt>
                <c:pt idx="202">
                  <c:v>0.41341392454739789</c:v>
                </c:pt>
                <c:pt idx="203">
                  <c:v>0.41725514827968008</c:v>
                </c:pt>
                <c:pt idx="204">
                  <c:v>0.41746228350597442</c:v>
                </c:pt>
                <c:pt idx="205">
                  <c:v>0.41447497610795453</c:v>
                </c:pt>
                <c:pt idx="206">
                  <c:v>0.41543653149535592</c:v>
                </c:pt>
                <c:pt idx="207">
                  <c:v>0.41977550443246142</c:v>
                </c:pt>
                <c:pt idx="208">
                  <c:v>0.41375840670005087</c:v>
                </c:pt>
                <c:pt idx="209">
                  <c:v>0.40884161285656401</c:v>
                </c:pt>
                <c:pt idx="210">
                  <c:v>0.41914889287967977</c:v>
                </c:pt>
                <c:pt idx="211">
                  <c:v>0.41614598893062921</c:v>
                </c:pt>
                <c:pt idx="212">
                  <c:v>0.41407893323449668</c:v>
                </c:pt>
                <c:pt idx="213">
                  <c:v>0.41564192894018437</c:v>
                </c:pt>
                <c:pt idx="214">
                  <c:v>0.42002388509519106</c:v>
                </c:pt>
                <c:pt idx="215">
                  <c:v>0.41599073045271612</c:v>
                </c:pt>
                <c:pt idx="216">
                  <c:v>0.41706241295067709</c:v>
                </c:pt>
                <c:pt idx="217">
                  <c:v>0.42076244060116857</c:v>
                </c:pt>
                <c:pt idx="218">
                  <c:v>0.42785529677747186</c:v>
                </c:pt>
                <c:pt idx="219">
                  <c:v>0.42048323340784377</c:v>
                </c:pt>
                <c:pt idx="220">
                  <c:v>0.42504871975106379</c:v>
                </c:pt>
                <c:pt idx="221">
                  <c:v>0.4234989648478712</c:v>
                </c:pt>
                <c:pt idx="222">
                  <c:v>0.43131392354502091</c:v>
                </c:pt>
                <c:pt idx="223">
                  <c:v>0.42245710738595516</c:v>
                </c:pt>
                <c:pt idx="224">
                  <c:v>0.42470764513410586</c:v>
                </c:pt>
                <c:pt idx="225">
                  <c:v>0.41958488046280096</c:v>
                </c:pt>
                <c:pt idx="226">
                  <c:v>0.42531001629298443</c:v>
                </c:pt>
                <c:pt idx="227">
                  <c:v>0.41350977224114577</c:v>
                </c:pt>
                <c:pt idx="228">
                  <c:v>0.42196836938786553</c:v>
                </c:pt>
                <c:pt idx="229">
                  <c:v>0.43316320367413813</c:v>
                </c:pt>
                <c:pt idx="230">
                  <c:v>0.43099856906884054</c:v>
                </c:pt>
                <c:pt idx="231">
                  <c:v>0.42356434629815137</c:v>
                </c:pt>
                <c:pt idx="232">
                  <c:v>0.42576136084960309</c:v>
                </c:pt>
                <c:pt idx="233">
                  <c:v>0.42696858067655058</c:v>
                </c:pt>
                <c:pt idx="234">
                  <c:v>0.42457848303382728</c:v>
                </c:pt>
                <c:pt idx="235">
                  <c:v>0.43100294750313167</c:v>
                </c:pt>
                <c:pt idx="236">
                  <c:v>0.43613058478951272</c:v>
                </c:pt>
                <c:pt idx="237">
                  <c:v>0.4244895055793344</c:v>
                </c:pt>
                <c:pt idx="238">
                  <c:v>0.43352532584658038</c:v>
                </c:pt>
                <c:pt idx="239">
                  <c:v>0.43227301705389837</c:v>
                </c:pt>
                <c:pt idx="240">
                  <c:v>0.43303699926686778</c:v>
                </c:pt>
                <c:pt idx="241">
                  <c:v>0.42689768504083414</c:v>
                </c:pt>
                <c:pt idx="242">
                  <c:v>0.42754946460837989</c:v>
                </c:pt>
                <c:pt idx="243">
                  <c:v>0.43602192117446548</c:v>
                </c:pt>
                <c:pt idx="244">
                  <c:v>0.4402641981471076</c:v>
                </c:pt>
                <c:pt idx="245">
                  <c:v>0.43400126111025467</c:v>
                </c:pt>
                <c:pt idx="246">
                  <c:v>0.43689869663956321</c:v>
                </c:pt>
                <c:pt idx="247">
                  <c:v>0.43854783338421977</c:v>
                </c:pt>
                <c:pt idx="248">
                  <c:v>0.43670042773676537</c:v>
                </c:pt>
                <c:pt idx="249">
                  <c:v>0.43699404690856763</c:v>
                </c:pt>
                <c:pt idx="250">
                  <c:v>0.44334552831975194</c:v>
                </c:pt>
                <c:pt idx="251">
                  <c:v>0.43199348692266393</c:v>
                </c:pt>
                <c:pt idx="252">
                  <c:v>0.45700765596163462</c:v>
                </c:pt>
                <c:pt idx="253">
                  <c:v>0.46107270200828776</c:v>
                </c:pt>
                <c:pt idx="254">
                  <c:v>0.45926310959713279</c:v>
                </c:pt>
                <c:pt idx="255">
                  <c:v>0.45752477417691584</c:v>
                </c:pt>
                <c:pt idx="256">
                  <c:v>0.46175703990195816</c:v>
                </c:pt>
                <c:pt idx="257">
                  <c:v>0.44564830380393178</c:v>
                </c:pt>
                <c:pt idx="258">
                  <c:v>0.43916704709937238</c:v>
                </c:pt>
                <c:pt idx="259">
                  <c:v>0.44650915563707499</c:v>
                </c:pt>
                <c:pt idx="260">
                  <c:v>0.4536971812225799</c:v>
                </c:pt>
                <c:pt idx="261">
                  <c:v>0.45577505491943482</c:v>
                </c:pt>
                <c:pt idx="262">
                  <c:v>0.45432979406071017</c:v>
                </c:pt>
                <c:pt idx="263">
                  <c:v>0.46607122044888694</c:v>
                </c:pt>
                <c:pt idx="264">
                  <c:v>0.46451511967965958</c:v>
                </c:pt>
                <c:pt idx="265">
                  <c:v>0.47162434148788951</c:v>
                </c:pt>
                <c:pt idx="266">
                  <c:v>0.46307322952134172</c:v>
                </c:pt>
                <c:pt idx="267">
                  <c:v>0.46535889112072193</c:v>
                </c:pt>
                <c:pt idx="268">
                  <c:v>0.47341310772807466</c:v>
                </c:pt>
                <c:pt idx="269">
                  <c:v>0.47634348251794023</c:v>
                </c:pt>
                <c:pt idx="270">
                  <c:v>0.46144753824618878</c:v>
                </c:pt>
                <c:pt idx="271">
                  <c:v>0.47352683735748713</c:v>
                </c:pt>
                <c:pt idx="272">
                  <c:v>0.47894391556987242</c:v>
                </c:pt>
                <c:pt idx="273">
                  <c:v>0.47398759366545917</c:v>
                </c:pt>
                <c:pt idx="274">
                  <c:v>0.47726502198137055</c:v>
                </c:pt>
                <c:pt idx="275">
                  <c:v>0.4821730365738563</c:v>
                </c:pt>
                <c:pt idx="276">
                  <c:v>0.46954095031870896</c:v>
                </c:pt>
                <c:pt idx="277">
                  <c:v>0.48582471294970531</c:v>
                </c:pt>
                <c:pt idx="278">
                  <c:v>0.47926427935631533</c:v>
                </c:pt>
                <c:pt idx="279">
                  <c:v>0.48417376423234276</c:v>
                </c:pt>
                <c:pt idx="280">
                  <c:v>0.47930127089813196</c:v>
                </c:pt>
                <c:pt idx="281">
                  <c:v>0.51234955889239375</c:v>
                </c:pt>
                <c:pt idx="282">
                  <c:v>0.4889204365387595</c:v>
                </c:pt>
                <c:pt idx="283">
                  <c:v>0.47711080998028838</c:v>
                </c:pt>
                <c:pt idx="284">
                  <c:v>0.47934917957425388</c:v>
                </c:pt>
                <c:pt idx="285">
                  <c:v>0.51007216752455964</c:v>
                </c:pt>
                <c:pt idx="286">
                  <c:v>0.48401405513747736</c:v>
                </c:pt>
                <c:pt idx="287">
                  <c:v>0.49272766231394821</c:v>
                </c:pt>
                <c:pt idx="288">
                  <c:v>0.50502738702928296</c:v>
                </c:pt>
                <c:pt idx="289">
                  <c:v>0.50275552705723503</c:v>
                </c:pt>
                <c:pt idx="290">
                  <c:v>0.4991037831241239</c:v>
                </c:pt>
                <c:pt idx="291">
                  <c:v>0.49746188260228064</c:v>
                </c:pt>
                <c:pt idx="292">
                  <c:v>0.4640622954504296</c:v>
                </c:pt>
                <c:pt idx="293">
                  <c:v>0.47985757842435939</c:v>
                </c:pt>
                <c:pt idx="294">
                  <c:v>0.51158214215190778</c:v>
                </c:pt>
                <c:pt idx="295">
                  <c:v>0.49090541642411845</c:v>
                </c:pt>
                <c:pt idx="296">
                  <c:v>0.4910797083453402</c:v>
                </c:pt>
                <c:pt idx="297">
                  <c:v>0.50991810260025217</c:v>
                </c:pt>
                <c:pt idx="298">
                  <c:v>0.49656310234870976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4588-A1FD-561FEE04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CFD_Results!$J$3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CFD_Results!$I$4:$I$23</c:f>
              <c:numCache>
                <c:formatCode>0</c:formatCode>
                <c:ptCount val="20"/>
                <c:pt idx="0">
                  <c:v>304.76497394831097</c:v>
                </c:pt>
                <c:pt idx="1">
                  <c:v>609.52994789662193</c:v>
                </c:pt>
                <c:pt idx="2">
                  <c:v>914.2949218449329</c:v>
                </c:pt>
                <c:pt idx="3">
                  <c:v>1219.0598957932439</c:v>
                </c:pt>
                <c:pt idx="4">
                  <c:v>1523.8248697415549</c:v>
                </c:pt>
                <c:pt idx="5">
                  <c:v>1828.5898436898658</c:v>
                </c:pt>
                <c:pt idx="6">
                  <c:v>2133.3548176381769</c:v>
                </c:pt>
                <c:pt idx="7">
                  <c:v>2438.1197915864877</c:v>
                </c:pt>
                <c:pt idx="8">
                  <c:v>2742.8847655347986</c:v>
                </c:pt>
                <c:pt idx="9">
                  <c:v>3047.6497394831099</c:v>
                </c:pt>
                <c:pt idx="10">
                  <c:v>3352.4147134314208</c:v>
                </c:pt>
                <c:pt idx="11">
                  <c:v>3657.1796873797316</c:v>
                </c:pt>
                <c:pt idx="12">
                  <c:v>3961.9446613280425</c:v>
                </c:pt>
                <c:pt idx="13">
                  <c:v>4266.7096352763538</c:v>
                </c:pt>
                <c:pt idx="14">
                  <c:v>4571.4746092246642</c:v>
                </c:pt>
                <c:pt idx="15">
                  <c:v>4876.2395831729755</c:v>
                </c:pt>
                <c:pt idx="16">
                  <c:v>5181.0045571212868</c:v>
                </c:pt>
                <c:pt idx="17">
                  <c:v>5485.7695310695972</c:v>
                </c:pt>
                <c:pt idx="18">
                  <c:v>5790.5345050179085</c:v>
                </c:pt>
                <c:pt idx="19">
                  <c:v>6095.2994789662198</c:v>
                </c:pt>
              </c:numCache>
            </c:numRef>
          </c:xVal>
          <c:yVal>
            <c:numRef>
              <c:f>CFD_Results!$J$4:$J$23</c:f>
              <c:numCache>
                <c:formatCode>0.000</c:formatCode>
                <c:ptCount val="20"/>
                <c:pt idx="0">
                  <c:v>0.90033324322915187</c:v>
                </c:pt>
                <c:pt idx="1">
                  <c:v>0.78672784509843441</c:v>
                </c:pt>
                <c:pt idx="2">
                  <c:v>0.74047344367640422</c:v>
                </c:pt>
                <c:pt idx="3">
                  <c:v>0.69352538124109087</c:v>
                </c:pt>
                <c:pt idx="4">
                  <c:v>0.67030440066124086</c:v>
                </c:pt>
                <c:pt idx="5">
                  <c:v>0.65689827131253686</c:v>
                </c:pt>
                <c:pt idx="6">
                  <c:v>0.64474173881281294</c:v>
                </c:pt>
                <c:pt idx="7">
                  <c:v>0.62056018680618363</c:v>
                </c:pt>
                <c:pt idx="8">
                  <c:v>0.62008960103186106</c:v>
                </c:pt>
                <c:pt idx="9">
                  <c:v>0.60011365651940507</c:v>
                </c:pt>
                <c:pt idx="10">
                  <c:v>0.60045762065822317</c:v>
                </c:pt>
                <c:pt idx="11">
                  <c:v>0.60217397181956556</c:v>
                </c:pt>
                <c:pt idx="12">
                  <c:v>0.59883552803173934</c:v>
                </c:pt>
                <c:pt idx="13">
                  <c:v>0.58585924299368497</c:v>
                </c:pt>
                <c:pt idx="14">
                  <c:v>0.59045665515012746</c:v>
                </c:pt>
                <c:pt idx="15">
                  <c:v>0.59317825738694963</c:v>
                </c:pt>
                <c:pt idx="16">
                  <c:v>0.58615569136956092</c:v>
                </c:pt>
                <c:pt idx="17">
                  <c:v>0.57545302434430701</c:v>
                </c:pt>
                <c:pt idx="18">
                  <c:v>0.55815778713152764</c:v>
                </c:pt>
                <c:pt idx="19">
                  <c:v>0.559703058494193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3-4E8C-8D96-8F87DED7720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CFD_Results!$I$27:$I$36</c:f>
              <c:numCache>
                <c:formatCode>0</c:formatCode>
                <c:ptCount val="1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</c:numCache>
            </c:numRef>
          </c:xVal>
          <c:yVal>
            <c:numRef>
              <c:f>CFD_Results!$J$27:$J$36</c:f>
              <c:numCache>
                <c:formatCode>0.000</c:formatCode>
                <c:ptCount val="1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3-4E8C-8D96-8F87DED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1456"/>
        <c:axId val="150169536"/>
      </c:scatterChart>
      <c:valAx>
        <c:axId val="150171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9536"/>
        <c:crosses val="autoZero"/>
        <c:crossBetween val="midCat"/>
      </c:valAx>
      <c:valAx>
        <c:axId val="150169536"/>
        <c:scaling>
          <c:orientation val="minMax"/>
          <c:min val="0.4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7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(Cs10)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CFD_Results!$O$3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CFD_Results!$N$4:$N$23</c:f>
              <c:numCache>
                <c:formatCode>0</c:formatCode>
                <c:ptCount val="20"/>
                <c:pt idx="0">
                  <c:v>344.82086718175037</c:v>
                </c:pt>
                <c:pt idx="1">
                  <c:v>689.64173436350075</c:v>
                </c:pt>
                <c:pt idx="2">
                  <c:v>1034.4626015452511</c:v>
                </c:pt>
                <c:pt idx="3">
                  <c:v>1379.2834687270015</c:v>
                </c:pt>
                <c:pt idx="4">
                  <c:v>1724.1043359087519</c:v>
                </c:pt>
                <c:pt idx="5">
                  <c:v>2068.9252030905022</c:v>
                </c:pt>
                <c:pt idx="6">
                  <c:v>2413.7460702722528</c:v>
                </c:pt>
                <c:pt idx="7">
                  <c:v>2758.566937454003</c:v>
                </c:pt>
                <c:pt idx="8">
                  <c:v>3103.3878046357531</c:v>
                </c:pt>
                <c:pt idx="9">
                  <c:v>3448.2086718175037</c:v>
                </c:pt>
                <c:pt idx="10">
                  <c:v>3793.0295389992539</c:v>
                </c:pt>
                <c:pt idx="11">
                  <c:v>4137.8504061810045</c:v>
                </c:pt>
                <c:pt idx="12">
                  <c:v>4482.6712733627555</c:v>
                </c:pt>
                <c:pt idx="13">
                  <c:v>4827.4921405445057</c:v>
                </c:pt>
                <c:pt idx="14">
                  <c:v>5172.3130077262558</c:v>
                </c:pt>
                <c:pt idx="15">
                  <c:v>5517.133874908006</c:v>
                </c:pt>
                <c:pt idx="16">
                  <c:v>5861.954742089757</c:v>
                </c:pt>
                <c:pt idx="17">
                  <c:v>6206.7756092715063</c:v>
                </c:pt>
                <c:pt idx="18">
                  <c:v>6551.5964764532573</c:v>
                </c:pt>
                <c:pt idx="19">
                  <c:v>6896.4173436350075</c:v>
                </c:pt>
              </c:numCache>
            </c:numRef>
          </c:xVal>
          <c:yVal>
            <c:numRef>
              <c:f>CFD_Results!$O$4:$O$23</c:f>
              <c:numCache>
                <c:formatCode>0.000</c:formatCode>
                <c:ptCount val="20"/>
                <c:pt idx="0">
                  <c:v>0.83644269009238492</c:v>
                </c:pt>
                <c:pt idx="1">
                  <c:v>0.7776917230885908</c:v>
                </c:pt>
                <c:pt idx="2">
                  <c:v>0.73505336210901029</c:v>
                </c:pt>
                <c:pt idx="3">
                  <c:v>0.70527169194667816</c:v>
                </c:pt>
                <c:pt idx="4">
                  <c:v>0.69627265056695287</c:v>
                </c:pt>
                <c:pt idx="5">
                  <c:v>0.67247171774633074</c:v>
                </c:pt>
                <c:pt idx="6">
                  <c:v>0.66398494927122476</c:v>
                </c:pt>
                <c:pt idx="7">
                  <c:v>0.64706799323488318</c:v>
                </c:pt>
                <c:pt idx="8">
                  <c:v>0.64648076630786555</c:v>
                </c:pt>
                <c:pt idx="9">
                  <c:v>0.64241711583588024</c:v>
                </c:pt>
                <c:pt idx="10">
                  <c:v>0.63820651005328932</c:v>
                </c:pt>
                <c:pt idx="11">
                  <c:v>0.62645863597530982</c:v>
                </c:pt>
                <c:pt idx="12">
                  <c:v>0.61969661654228902</c:v>
                </c:pt>
                <c:pt idx="13">
                  <c:v>0.60504348704731536</c:v>
                </c:pt>
                <c:pt idx="14">
                  <c:v>0.59374535774201176</c:v>
                </c:pt>
                <c:pt idx="15">
                  <c:v>0.58781671825457482</c:v>
                </c:pt>
                <c:pt idx="16">
                  <c:v>0.57761313040832607</c:v>
                </c:pt>
                <c:pt idx="17">
                  <c:v>0.58425232773686853</c:v>
                </c:pt>
                <c:pt idx="18">
                  <c:v>0.57965419889615455</c:v>
                </c:pt>
                <c:pt idx="19">
                  <c:v>0.5762102956658397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4-452A-B478-E1608639C966}"/>
            </c:ext>
          </c:extLst>
        </c:ser>
        <c:ser>
          <c:idx val="0"/>
          <c:order val="1"/>
          <c:tx>
            <c:strRef>
              <c:f>CFD_Results!$O$26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CFD_Results!$N$27:$N$36</c:f>
              <c:numCache>
                <c:formatCode>0</c:formatCode>
                <c:ptCount val="1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</c:numCache>
            </c:numRef>
          </c:xVal>
          <c:yVal>
            <c:numRef>
              <c:f>CFD_Results!$O$27:$O$36</c:f>
              <c:numCache>
                <c:formatCode>0.000</c:formatCode>
                <c:ptCount val="1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4-452A-B478-E1608639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5184"/>
        <c:axId val="151614704"/>
      </c:scatterChart>
      <c:valAx>
        <c:axId val="151615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4704"/>
        <c:crosses val="autoZero"/>
        <c:crossBetween val="midCat"/>
      </c:valAx>
      <c:valAx>
        <c:axId val="151614704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5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(Cs12)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CFD_Results!$T$3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CFD_Results!$S$4:$S$23</c:f>
              <c:numCache>
                <c:formatCode>0</c:formatCode>
                <c:ptCount val="20"/>
                <c:pt idx="0">
                  <c:v>385.11570925395165</c:v>
                </c:pt>
                <c:pt idx="1">
                  <c:v>770.2314185079033</c:v>
                </c:pt>
                <c:pt idx="2">
                  <c:v>1155.3471277618548</c:v>
                </c:pt>
                <c:pt idx="3">
                  <c:v>1540.4628370158066</c:v>
                </c:pt>
                <c:pt idx="4">
                  <c:v>1925.5785462697584</c:v>
                </c:pt>
                <c:pt idx="5">
                  <c:v>2310.6942555237097</c:v>
                </c:pt>
                <c:pt idx="6">
                  <c:v>2695.8099647776617</c:v>
                </c:pt>
                <c:pt idx="7">
                  <c:v>3080.9256740316132</c:v>
                </c:pt>
                <c:pt idx="8">
                  <c:v>3466.0413832855647</c:v>
                </c:pt>
                <c:pt idx="9">
                  <c:v>3851.1570925395167</c:v>
                </c:pt>
                <c:pt idx="10">
                  <c:v>4236.2728017934687</c:v>
                </c:pt>
                <c:pt idx="11">
                  <c:v>4621.3885110474193</c:v>
                </c:pt>
                <c:pt idx="12">
                  <c:v>5006.5042203013718</c:v>
                </c:pt>
                <c:pt idx="13">
                  <c:v>5391.6199295553233</c:v>
                </c:pt>
                <c:pt idx="14">
                  <c:v>5776.7356388092749</c:v>
                </c:pt>
                <c:pt idx="15">
                  <c:v>6161.8513480632264</c:v>
                </c:pt>
                <c:pt idx="16">
                  <c:v>6546.9670573171788</c:v>
                </c:pt>
                <c:pt idx="17">
                  <c:v>6932.0827665711295</c:v>
                </c:pt>
                <c:pt idx="18">
                  <c:v>7317.198475825081</c:v>
                </c:pt>
                <c:pt idx="19">
                  <c:v>7702.3141850790335</c:v>
                </c:pt>
              </c:numCache>
            </c:numRef>
          </c:xVal>
          <c:yVal>
            <c:numRef>
              <c:f>CFD_Results!$T$4:$T$23</c:f>
              <c:numCache>
                <c:formatCode>0.000</c:formatCode>
                <c:ptCount val="20"/>
                <c:pt idx="0">
                  <c:v>0.74063776511542301</c:v>
                </c:pt>
                <c:pt idx="1">
                  <c:v>0.68210827458474388</c:v>
                </c:pt>
                <c:pt idx="2">
                  <c:v>0.65294378494181249</c:v>
                </c:pt>
                <c:pt idx="3">
                  <c:v>0.64569676639930595</c:v>
                </c:pt>
                <c:pt idx="4">
                  <c:v>0.61483460054088024</c:v>
                </c:pt>
                <c:pt idx="5">
                  <c:v>0.59785482641445109</c:v>
                </c:pt>
                <c:pt idx="6">
                  <c:v>0.59915225728164534</c:v>
                </c:pt>
                <c:pt idx="7">
                  <c:v>0.60222756359350516</c:v>
                </c:pt>
                <c:pt idx="8">
                  <c:v>0.60324529919770498</c:v>
                </c:pt>
                <c:pt idx="9">
                  <c:v>0.58312628583496517</c:v>
                </c:pt>
                <c:pt idx="10">
                  <c:v>0.57331437087521819</c:v>
                </c:pt>
                <c:pt idx="11">
                  <c:v>0.55915099278533176</c:v>
                </c:pt>
                <c:pt idx="12">
                  <c:v>0.57945952243807564</c:v>
                </c:pt>
                <c:pt idx="13">
                  <c:v>0.56776101623903075</c:v>
                </c:pt>
                <c:pt idx="14">
                  <c:v>0.57337610384457227</c:v>
                </c:pt>
                <c:pt idx="15">
                  <c:v>0.56142677927842788</c:v>
                </c:pt>
                <c:pt idx="16">
                  <c:v>0.56380890321649002</c:v>
                </c:pt>
                <c:pt idx="17">
                  <c:v>0.5554935988348314</c:v>
                </c:pt>
                <c:pt idx="18">
                  <c:v>0.57107551544388857</c:v>
                </c:pt>
                <c:pt idx="19">
                  <c:v>0.56277611561273944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3BE-BC41-F3EF729A1023}"/>
            </c:ext>
          </c:extLst>
        </c:ser>
        <c:ser>
          <c:idx val="0"/>
          <c:order val="1"/>
          <c:tx>
            <c:strRef>
              <c:f>CFD_Results!$T$26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CFD_Results!$S$27:$S$36</c:f>
              <c:numCache>
                <c:formatCode>0</c:formatCode>
                <c:ptCount val="10"/>
                <c:pt idx="0">
                  <c:v>1726.8588402947191</c:v>
                </c:pt>
                <c:pt idx="1">
                  <c:v>2392.7239015948012</c:v>
                </c:pt>
                <c:pt idx="2">
                  <c:v>3037.0224831766627</c:v>
                </c:pt>
                <c:pt idx="3">
                  <c:v>3668.6122463531433</c:v>
                </c:pt>
                <c:pt idx="4">
                  <c:v>4332.5517291069564</c:v>
                </c:pt>
                <c:pt idx="5">
                  <c:v>4998.4167904070382</c:v>
                </c:pt>
                <c:pt idx="6">
                  <c:v>5642.7153719888993</c:v>
                </c:pt>
                <c:pt idx="7">
                  <c:v>6323.9850616591393</c:v>
                </c:pt>
                <c:pt idx="8">
                  <c:v>6998.7077842720628</c:v>
                </c:pt>
                <c:pt idx="9">
                  <c:v>7425.8011058346956</c:v>
                </c:pt>
              </c:numCache>
            </c:numRef>
          </c:xVal>
          <c:yVal>
            <c:numRef>
              <c:f>CFD_Results!$T$27:$T$36</c:f>
              <c:numCache>
                <c:formatCode>0.000</c:formatCode>
                <c:ptCount val="10"/>
                <c:pt idx="0">
                  <c:v>0.63405063909068027</c:v>
                </c:pt>
                <c:pt idx="1">
                  <c:v>0.54032985921411636</c:v>
                </c:pt>
                <c:pt idx="2">
                  <c:v>0.51198737616109957</c:v>
                </c:pt>
                <c:pt idx="3">
                  <c:v>0.50151734114054314</c:v>
                </c:pt>
                <c:pt idx="4">
                  <c:v>0.49048282375129537</c:v>
                </c:pt>
                <c:pt idx="5">
                  <c:v>0.47085287102666035</c:v>
                </c:pt>
                <c:pt idx="6">
                  <c:v>0.46041582447805318</c:v>
                </c:pt>
                <c:pt idx="7">
                  <c:v>0.43908478159656739</c:v>
                </c:pt>
                <c:pt idx="8">
                  <c:v>0.42426249541640981</c:v>
                </c:pt>
                <c:pt idx="9">
                  <c:v>0.42233843541187216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7-43BE-BC41-F3EF729A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93360"/>
        <c:axId val="1349290000"/>
      </c:scatterChart>
      <c:valAx>
        <c:axId val="13492933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0000"/>
        <c:crosses val="autoZero"/>
        <c:crossBetween val="midCat"/>
      </c:valAx>
      <c:valAx>
        <c:axId val="1349290000"/>
        <c:scaling>
          <c:orientation val="minMax"/>
          <c:min val="0.35000000000000003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3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</a:t>
            </a:r>
            <a:r>
              <a:rPr lang="pt-BR" baseline="0"/>
              <a:t> x Reynolds (Cs15)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CFD_Results!$Y$3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CFD_Results!$X$4:$X$23</c:f>
              <c:numCache>
                <c:formatCode>0</c:formatCode>
                <c:ptCount val="20"/>
                <c:pt idx="0">
                  <c:v>441.38045528328155</c:v>
                </c:pt>
                <c:pt idx="1">
                  <c:v>882.7609105665631</c:v>
                </c:pt>
                <c:pt idx="2">
                  <c:v>1324.1413658498445</c:v>
                </c:pt>
                <c:pt idx="3">
                  <c:v>1765.5218211331262</c:v>
                </c:pt>
                <c:pt idx="4">
                  <c:v>2206.9022764164079</c:v>
                </c:pt>
                <c:pt idx="5">
                  <c:v>2648.2827316996891</c:v>
                </c:pt>
                <c:pt idx="6">
                  <c:v>3089.6631869829712</c:v>
                </c:pt>
                <c:pt idx="7">
                  <c:v>3531.0436422662524</c:v>
                </c:pt>
                <c:pt idx="8">
                  <c:v>3972.4240975495336</c:v>
                </c:pt>
                <c:pt idx="9">
                  <c:v>4413.8045528328157</c:v>
                </c:pt>
                <c:pt idx="10">
                  <c:v>4855.1850081160974</c:v>
                </c:pt>
                <c:pt idx="11">
                  <c:v>5296.5654633993781</c:v>
                </c:pt>
                <c:pt idx="12">
                  <c:v>5737.9459186826607</c:v>
                </c:pt>
                <c:pt idx="13">
                  <c:v>6179.3263739659424</c:v>
                </c:pt>
                <c:pt idx="14">
                  <c:v>6620.7068292492222</c:v>
                </c:pt>
                <c:pt idx="15">
                  <c:v>7062.0872845325048</c:v>
                </c:pt>
                <c:pt idx="16">
                  <c:v>7503.4677398157864</c:v>
                </c:pt>
                <c:pt idx="17">
                  <c:v>7944.8481950990672</c:v>
                </c:pt>
                <c:pt idx="18">
                  <c:v>8386.2286503823489</c:v>
                </c:pt>
                <c:pt idx="19">
                  <c:v>8827.6091056656314</c:v>
                </c:pt>
              </c:numCache>
            </c:numRef>
          </c:xVal>
          <c:yVal>
            <c:numRef>
              <c:f>CFD_Results!$Y$4:$Y$23</c:f>
              <c:numCache>
                <c:formatCode>0.000</c:formatCode>
                <c:ptCount val="20"/>
                <c:pt idx="0">
                  <c:v>0.70721954309597934</c:v>
                </c:pt>
                <c:pt idx="1">
                  <c:v>0.68488528536470217</c:v>
                </c:pt>
                <c:pt idx="2">
                  <c:v>0.65618705492837992</c:v>
                </c:pt>
                <c:pt idx="3">
                  <c:v>0.61952117935368856</c:v>
                </c:pt>
                <c:pt idx="4">
                  <c:v>0.65608764955300625</c:v>
                </c:pt>
                <c:pt idx="5">
                  <c:v>0.59759874389181655</c:v>
                </c:pt>
                <c:pt idx="6">
                  <c:v>0.58519170271517962</c:v>
                </c:pt>
                <c:pt idx="7">
                  <c:v>0.59579987429600789</c:v>
                </c:pt>
                <c:pt idx="8">
                  <c:v>0.61701209526156109</c:v>
                </c:pt>
                <c:pt idx="9">
                  <c:v>0.60237223059088274</c:v>
                </c:pt>
                <c:pt idx="10">
                  <c:v>0.60180155085282105</c:v>
                </c:pt>
                <c:pt idx="11">
                  <c:v>0.61439875950024947</c:v>
                </c:pt>
                <c:pt idx="12">
                  <c:v>0.55611671629316795</c:v>
                </c:pt>
                <c:pt idx="13">
                  <c:v>0.56083200353338725</c:v>
                </c:pt>
                <c:pt idx="14">
                  <c:v>0.54133327274918897</c:v>
                </c:pt>
                <c:pt idx="15">
                  <c:v>0.5660376957013894</c:v>
                </c:pt>
                <c:pt idx="16">
                  <c:v>0.56881340827565763</c:v>
                </c:pt>
                <c:pt idx="17">
                  <c:v>0.56183196852352357</c:v>
                </c:pt>
                <c:pt idx="18">
                  <c:v>0.56263869552261769</c:v>
                </c:pt>
                <c:pt idx="19">
                  <c:v>0.55433965464438162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48B9-BB04-C90F50BD77CA}"/>
            </c:ext>
          </c:extLst>
        </c:ser>
        <c:ser>
          <c:idx val="0"/>
          <c:order val="1"/>
          <c:tx>
            <c:strRef>
              <c:f>CFD_Results!$Y$26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CFD_Results!$X$27:$X$36</c:f>
              <c:numCache>
                <c:formatCode>0</c:formatCode>
                <c:ptCount val="10"/>
                <c:pt idx="0">
                  <c:v>2019.7302130456737</c:v>
                </c:pt>
                <c:pt idx="1">
                  <c:v>2754.7891730760771</c:v>
                </c:pt>
                <c:pt idx="2">
                  <c:v>3526.0413304397084</c:v>
                </c:pt>
                <c:pt idx="3">
                  <c:v>4305.8535936027747</c:v>
                </c:pt>
                <c:pt idx="4">
                  <c:v>5057.4175076277097</c:v>
                </c:pt>
                <c:pt idx="5">
                  <c:v>5834.7553652081278</c:v>
                </c:pt>
                <c:pt idx="6">
                  <c:v>6608.6691804687716</c:v>
                </c:pt>
                <c:pt idx="7">
                  <c:v>7388.1336893337311</c:v>
                </c:pt>
                <c:pt idx="8">
                  <c:v>8172.2795060577637</c:v>
                </c:pt>
                <c:pt idx="9">
                  <c:v>8678.0212568205334</c:v>
                </c:pt>
              </c:numCache>
            </c:numRef>
          </c:xVal>
          <c:yVal>
            <c:numRef>
              <c:f>CFD_Results!$Y$27:$Y$36</c:f>
              <c:numCache>
                <c:formatCode>0.000</c:formatCode>
                <c:ptCount val="10"/>
                <c:pt idx="0">
                  <c:v>0.67357466123075416</c:v>
                </c:pt>
                <c:pt idx="1">
                  <c:v>0.60839484099168306</c:v>
                </c:pt>
                <c:pt idx="2">
                  <c:v>0.56154914555513069</c:v>
                </c:pt>
                <c:pt idx="3">
                  <c:v>0.52860462582876655</c:v>
                </c:pt>
                <c:pt idx="4">
                  <c:v>0.50451071386289259</c:v>
                </c:pt>
                <c:pt idx="5">
                  <c:v>0.48524286379124681</c:v>
                </c:pt>
                <c:pt idx="6">
                  <c:v>0.4691741443637984</c:v>
                </c:pt>
                <c:pt idx="7">
                  <c:v>0.45660475174041765</c:v>
                </c:pt>
                <c:pt idx="8">
                  <c:v>0.44599239880780833</c:v>
                </c:pt>
                <c:pt idx="9">
                  <c:v>0.44318555622170491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F-48B9-BB04-C90F50BD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960"/>
        <c:axId val="47639520"/>
      </c:scatterChart>
      <c:valAx>
        <c:axId val="4764096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39520"/>
        <c:crosses val="autoZero"/>
        <c:crossBetween val="midCat"/>
        <c:majorUnit val="2000"/>
      </c:valAx>
      <c:valAx>
        <c:axId val="47639520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0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CFD_Results!$S$40:$S$362</c:f>
              <c:numCache>
                <c:formatCode>0</c:formatCode>
                <c:ptCount val="323"/>
                <c:pt idx="0">
                  <c:v>1885.3763173807381</c:v>
                </c:pt>
                <c:pt idx="1">
                  <c:v>2272.0825545139087</c:v>
                </c:pt>
                <c:pt idx="2">
                  <c:v>2657.8991743587026</c:v>
                </c:pt>
                <c:pt idx="3">
                  <c:v>3057.7494106487102</c:v>
                </c:pt>
                <c:pt idx="4">
                  <c:v>3442.9382918874162</c:v>
                </c:pt>
                <c:pt idx="5">
                  <c:v>3830.1220725000653</c:v>
                </c:pt>
                <c:pt idx="6">
                  <c:v>4283.507243533465</c:v>
                </c:pt>
                <c:pt idx="7">
                  <c:v>4709.3681948264466</c:v>
                </c:pt>
                <c:pt idx="8">
                  <c:v>5083.4349343819404</c:v>
                </c:pt>
                <c:pt idx="9">
                  <c:v>5461.6185608692822</c:v>
                </c:pt>
                <c:pt idx="10">
                  <c:v>5843.9306277599044</c:v>
                </c:pt>
                <c:pt idx="11">
                  <c:v>6227.6560693034498</c:v>
                </c:pt>
                <c:pt idx="12">
                  <c:v>6598.8228875682235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</c:numCache>
            </c:numRef>
          </c:xVal>
          <c:yVal>
            <c:numRef>
              <c:f>CFD_Results!$T$40:$T$362</c:f>
              <c:numCache>
                <c:formatCode>0.000</c:formatCode>
                <c:ptCount val="323"/>
                <c:pt idx="0">
                  <c:v>0.54442025046644815</c:v>
                </c:pt>
                <c:pt idx="1">
                  <c:v>0.51804418494415505</c:v>
                </c:pt>
                <c:pt idx="2">
                  <c:v>0.49750269528836849</c:v>
                </c:pt>
                <c:pt idx="3">
                  <c:v>0.4765090605503054</c:v>
                </c:pt>
                <c:pt idx="4">
                  <c:v>0.46076624205715572</c:v>
                </c:pt>
                <c:pt idx="5">
                  <c:v>0.44939931312140946</c:v>
                </c:pt>
                <c:pt idx="6">
                  <c:v>0.43767569448667865</c:v>
                </c:pt>
                <c:pt idx="7">
                  <c:v>0.42563934296165284</c:v>
                </c:pt>
                <c:pt idx="8">
                  <c:v>0.41975767183662277</c:v>
                </c:pt>
                <c:pt idx="9">
                  <c:v>0.41251570540292365</c:v>
                </c:pt>
                <c:pt idx="10">
                  <c:v>0.40600855043868744</c:v>
                </c:pt>
                <c:pt idx="11">
                  <c:v>0.40167452085663224</c:v>
                </c:pt>
                <c:pt idx="12">
                  <c:v>0.40130369029566082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C27-4F29-BDE0-C4FCDCF2EE06}"/>
            </c:ext>
          </c:extLst>
        </c:ser>
        <c:ser>
          <c:idx val="2"/>
          <c:order val="1"/>
          <c:spPr>
            <a:ln w="25400">
              <a:noFill/>
            </a:ln>
          </c:spPr>
          <c:xVal>
            <c:numRef>
              <c:f>CFD_Results!$N$40:$N$304</c:f>
              <c:numCache>
                <c:formatCode>0</c:formatCode>
                <c:ptCount val="265"/>
                <c:pt idx="0">
                  <c:v>1672.7811980374165</c:v>
                </c:pt>
                <c:pt idx="1">
                  <c:v>2014.7193627695276</c:v>
                </c:pt>
                <c:pt idx="2">
                  <c:v>2350.6610926213516</c:v>
                </c:pt>
                <c:pt idx="3">
                  <c:v>2691.5165198305117</c:v>
                </c:pt>
                <c:pt idx="4">
                  <c:v>3032.454704047796</c:v>
                </c:pt>
                <c:pt idx="5">
                  <c:v>3402.7026619755279</c:v>
                </c:pt>
                <c:pt idx="6">
                  <c:v>3754.2544324846322</c:v>
                </c:pt>
                <c:pt idx="7">
                  <c:v>4097.1925777316037</c:v>
                </c:pt>
                <c:pt idx="8">
                  <c:v>4431.5688208464189</c:v>
                </c:pt>
                <c:pt idx="9">
                  <c:v>4762.2416878476679</c:v>
                </c:pt>
                <c:pt idx="10">
                  <c:v>5098.3213460463958</c:v>
                </c:pt>
                <c:pt idx="11">
                  <c:v>5444.9456263635066</c:v>
                </c:pt>
                <c:pt idx="12">
                  <c:v>5773.6668072565062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xVal>
          <c:yVal>
            <c:numRef>
              <c:f>CFD_Results!$O$40:$O$304</c:f>
              <c:numCache>
                <c:formatCode>0.000</c:formatCode>
                <c:ptCount val="265"/>
                <c:pt idx="0">
                  <c:v>0.60628379421242085</c:v>
                </c:pt>
                <c:pt idx="1">
                  <c:v>0.58853236420422406</c:v>
                </c:pt>
                <c:pt idx="2">
                  <c:v>0.57148510942959829</c:v>
                </c:pt>
                <c:pt idx="3">
                  <c:v>0.55468299434983115</c:v>
                </c:pt>
                <c:pt idx="4">
                  <c:v>0.53891271374274485</c:v>
                </c:pt>
                <c:pt idx="5">
                  <c:v>0.52785369187574727</c:v>
                </c:pt>
                <c:pt idx="6">
                  <c:v>0.51846892292798652</c:v>
                </c:pt>
                <c:pt idx="7">
                  <c:v>0.50590187175238499</c:v>
                </c:pt>
                <c:pt idx="8">
                  <c:v>0.49496522583192631</c:v>
                </c:pt>
                <c:pt idx="9">
                  <c:v>0.48550350887097776</c:v>
                </c:pt>
                <c:pt idx="10">
                  <c:v>0.47551055809696841</c:v>
                </c:pt>
                <c:pt idx="11">
                  <c:v>0.46580537178948195</c:v>
                </c:pt>
                <c:pt idx="12">
                  <c:v>0.45833569761744403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C27-4F29-BDE0-C4FCDCF2EE06}"/>
            </c:ext>
          </c:extLst>
        </c:ser>
        <c:ser>
          <c:idx val="3"/>
          <c:order val="2"/>
          <c:spPr>
            <a:ln w="25400">
              <a:noFill/>
            </a:ln>
          </c:spPr>
          <c:xVal>
            <c:numRef>
              <c:f>CFD_Results!$I$40:$I$343</c:f>
              <c:numCache>
                <c:formatCode>0</c:formatCode>
                <c:ptCount val="304"/>
                <c:pt idx="0">
                  <c:v>1416.337311079722</c:v>
                </c:pt>
                <c:pt idx="1">
                  <c:v>1720.1209418119224</c:v>
                </c:pt>
                <c:pt idx="2">
                  <c:v>2021.1891166262369</c:v>
                </c:pt>
                <c:pt idx="3">
                  <c:v>2325.2836076318649</c:v>
                </c:pt>
                <c:pt idx="4">
                  <c:v>2621.9204997249717</c:v>
                </c:pt>
                <c:pt idx="5">
                  <c:v>2913.9310595135485</c:v>
                </c:pt>
                <c:pt idx="6">
                  <c:v>3252.6346609607435</c:v>
                </c:pt>
                <c:pt idx="7">
                  <c:v>3576.2127767508841</c:v>
                </c:pt>
                <c:pt idx="8">
                  <c:v>3860.3878290592461</c:v>
                </c:pt>
                <c:pt idx="9">
                  <c:v>4145.4040326957074</c:v>
                </c:pt>
                <c:pt idx="10">
                  <c:v>4433.4313142747469</c:v>
                </c:pt>
                <c:pt idx="11">
                  <c:v>4733.6674807102163</c:v>
                </c:pt>
                <c:pt idx="12">
                  <c:v>5023.9043083504102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xVal>
          <c:yVal>
            <c:numRef>
              <c:f>CFD_Results!$J$40:$J$343</c:f>
              <c:numCache>
                <c:formatCode>0.000</c:formatCode>
                <c:ptCount val="304"/>
                <c:pt idx="0">
                  <c:v>0.63564560484741928</c:v>
                </c:pt>
                <c:pt idx="1">
                  <c:v>0.61561582967208395</c:v>
                </c:pt>
                <c:pt idx="2">
                  <c:v>0.59773451367019637</c:v>
                </c:pt>
                <c:pt idx="3">
                  <c:v>0.58108009548877726</c:v>
                </c:pt>
                <c:pt idx="4">
                  <c:v>0.56657139746924468</c:v>
                </c:pt>
                <c:pt idx="5">
                  <c:v>0.55770711573118326</c:v>
                </c:pt>
                <c:pt idx="6">
                  <c:v>0.54305091754903756</c:v>
                </c:pt>
                <c:pt idx="7">
                  <c:v>0.53272618768852431</c:v>
                </c:pt>
                <c:pt idx="8">
                  <c:v>0.52357866054493363</c:v>
                </c:pt>
                <c:pt idx="9">
                  <c:v>0.51386797876462376</c:v>
                </c:pt>
                <c:pt idx="10">
                  <c:v>0.50482592427558204</c:v>
                </c:pt>
                <c:pt idx="11">
                  <c:v>0.49283468396267899</c:v>
                </c:pt>
                <c:pt idx="12">
                  <c:v>0.48208276732176392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C27-4F29-BDE0-C4FCDCF2EE06}"/>
            </c:ext>
          </c:extLst>
        </c:ser>
        <c:ser>
          <c:idx val="4"/>
          <c:order val="3"/>
          <c:spPr>
            <a:ln w="25400">
              <a:noFill/>
            </a:ln>
          </c:spPr>
          <c:xVal>
            <c:numRef>
              <c:f>CFD_Results!$D$40:$D$387</c:f>
              <c:numCache>
                <c:formatCode>0</c:formatCode>
                <c:ptCount val="348"/>
                <c:pt idx="0">
                  <c:v>1096.4936814466009</c:v>
                </c:pt>
                <c:pt idx="1">
                  <c:v>1347.352134902017</c:v>
                </c:pt>
                <c:pt idx="2">
                  <c:v>1580.4536971382979</c:v>
                </c:pt>
                <c:pt idx="3">
                  <c:v>1815.0891856484172</c:v>
                </c:pt>
                <c:pt idx="4">
                  <c:v>2046.7421792103808</c:v>
                </c:pt>
                <c:pt idx="5">
                  <c:v>2278.9625497574302</c:v>
                </c:pt>
                <c:pt idx="6">
                  <c:v>2515.2625114582929</c:v>
                </c:pt>
                <c:pt idx="7">
                  <c:v>2785.4795663827904</c:v>
                </c:pt>
                <c:pt idx="8">
                  <c:v>3024.3101298579004</c:v>
                </c:pt>
                <c:pt idx="9">
                  <c:v>3250.7412467429222</c:v>
                </c:pt>
                <c:pt idx="10">
                  <c:v>3475.5681428604234</c:v>
                </c:pt>
                <c:pt idx="11">
                  <c:v>3716.0832636673399</c:v>
                </c:pt>
                <c:pt idx="12">
                  <c:v>3942.8357268094273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xVal>
          <c:yVal>
            <c:numRef>
              <c:f>CFD_Results!$E$40:$E$517</c:f>
              <c:numCache>
                <c:formatCode>0.000</c:formatCode>
                <c:ptCount val="478"/>
                <c:pt idx="0">
                  <c:v>0.80024139272919437</c:v>
                </c:pt>
                <c:pt idx="1">
                  <c:v>0.73348942790784233</c:v>
                </c:pt>
                <c:pt idx="2">
                  <c:v>0.72327362634113168</c:v>
                </c:pt>
                <c:pt idx="3">
                  <c:v>0.7143185851715016</c:v>
                </c:pt>
                <c:pt idx="4">
                  <c:v>0.69923458716957554</c:v>
                </c:pt>
                <c:pt idx="5">
                  <c:v>0.68530216711425473</c:v>
                </c:pt>
                <c:pt idx="6">
                  <c:v>0.67366753049674266</c:v>
                </c:pt>
                <c:pt idx="7">
                  <c:v>0.66274985262174613</c:v>
                </c:pt>
                <c:pt idx="8">
                  <c:v>0.65213044190085878</c:v>
                </c:pt>
                <c:pt idx="9">
                  <c:v>0.64194708146574031</c:v>
                </c:pt>
                <c:pt idx="10">
                  <c:v>0.63119802143857862</c:v>
                </c:pt>
                <c:pt idx="11">
                  <c:v>0.6185726811478971</c:v>
                </c:pt>
                <c:pt idx="12">
                  <c:v>0.60733235129415708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C27-4F29-BDE0-C4FCDCF2EE06}"/>
            </c:ext>
          </c:extLst>
        </c:ser>
        <c:ser>
          <c:idx val="5"/>
          <c:order val="4"/>
          <c:spPr>
            <a:ln w="38100" cap="rnd">
              <a:noFill/>
              <a:round/>
            </a:ln>
            <a:effectLst/>
          </c:spPr>
          <c:xVal>
            <c:numRef>
              <c:f>EXP_Validação!$I$4:$I$282</c:f>
              <c:numCache>
                <c:formatCode>0.00E+00</c:formatCode>
                <c:ptCount val="279"/>
                <c:pt idx="0">
                  <c:v>4958.908530577698</c:v>
                </c:pt>
                <c:pt idx="1">
                  <c:v>4946.6171021075243</c:v>
                </c:pt>
                <c:pt idx="2">
                  <c:v>4922.0342451671777</c:v>
                </c:pt>
                <c:pt idx="3">
                  <c:v>4961.9813876952403</c:v>
                </c:pt>
                <c:pt idx="4">
                  <c:v>4945.2513878330601</c:v>
                </c:pt>
                <c:pt idx="5">
                  <c:v>4888.2328168742006</c:v>
                </c:pt>
                <c:pt idx="6">
                  <c:v>4863.6499599338549</c:v>
                </c:pt>
                <c:pt idx="7">
                  <c:v>4882.4285312077291</c:v>
                </c:pt>
                <c:pt idx="8">
                  <c:v>4865.3571027769331</c:v>
                </c:pt>
                <c:pt idx="9">
                  <c:v>4854.7728171498402</c:v>
                </c:pt>
                <c:pt idx="10">
                  <c:v>4832.5799601898052</c:v>
                </c:pt>
                <c:pt idx="11">
                  <c:v>4836.33567444458</c:v>
                </c:pt>
                <c:pt idx="12">
                  <c:v>4815.1671031903925</c:v>
                </c:pt>
                <c:pt idx="13">
                  <c:v>4810.0456746611544</c:v>
                </c:pt>
                <c:pt idx="14">
                  <c:v>4775.9028177995615</c:v>
                </c:pt>
                <c:pt idx="15">
                  <c:v>4778.9756749171056</c:v>
                </c:pt>
                <c:pt idx="16">
                  <c:v>4787.8528177011185</c:v>
                </c:pt>
                <c:pt idx="17">
                  <c:v>4788.8771034069669</c:v>
                </c:pt>
                <c:pt idx="18">
                  <c:v>4771.1228178389383</c:v>
                </c:pt>
                <c:pt idx="19">
                  <c:v>4759.1728179373804</c:v>
                </c:pt>
                <c:pt idx="20">
                  <c:v>4743.1256752124318</c:v>
                </c:pt>
                <c:pt idx="21">
                  <c:v>4717.5185325662378</c:v>
                </c:pt>
                <c:pt idx="22">
                  <c:v>4697.7156755865144</c:v>
                </c:pt>
                <c:pt idx="23">
                  <c:v>4681.6685328615658</c:v>
                </c:pt>
                <c:pt idx="24">
                  <c:v>4694.6428184689721</c:v>
                </c:pt>
                <c:pt idx="25">
                  <c:v>4665.6213901366173</c:v>
                </c:pt>
                <c:pt idx="26">
                  <c:v>4661.8656758818424</c:v>
                </c:pt>
                <c:pt idx="27">
                  <c:v>4642.4042474707348</c:v>
                </c:pt>
                <c:pt idx="28">
                  <c:v>4650.2571045489003</c:v>
                </c:pt>
                <c:pt idx="29">
                  <c:v>4607.5785334719103</c:v>
                </c:pt>
                <c:pt idx="30">
                  <c:v>4593.2385335900417</c:v>
                </c:pt>
                <c:pt idx="31">
                  <c:v>4586.0685336491069</c:v>
                </c:pt>
                <c:pt idx="32">
                  <c:v>4577.1913908650931</c:v>
                </c:pt>
                <c:pt idx="33">
                  <c:v>4564.5585338263036</c:v>
                </c:pt>
                <c:pt idx="34">
                  <c:v>4542.3656768662686</c:v>
                </c:pt>
                <c:pt idx="35">
                  <c:v>4537.9271054742621</c:v>
                </c:pt>
                <c:pt idx="36">
                  <c:v>4515.0513913769946</c:v>
                </c:pt>
                <c:pt idx="37">
                  <c:v>4521.8799627493127</c:v>
                </c:pt>
                <c:pt idx="38">
                  <c:v>4518.8071056317694</c:v>
                </c:pt>
                <c:pt idx="39">
                  <c:v>4514.7099628083779</c:v>
                </c:pt>
                <c:pt idx="40">
                  <c:v>4473.7385345744678</c:v>
                </c:pt>
                <c:pt idx="41">
                  <c:v>4464.5199632218373</c:v>
                </c:pt>
                <c:pt idx="42">
                  <c:v>4444.0342491048823</c:v>
                </c:pt>
                <c:pt idx="43">
                  <c:v>4438.9128205756433</c:v>
                </c:pt>
                <c:pt idx="44">
                  <c:v>4433.4499634777885</c:v>
                </c:pt>
                <c:pt idx="45">
                  <c:v>4439.9371062814907</c:v>
                </c:pt>
                <c:pt idx="46">
                  <c:v>4383.9428210284786</c:v>
                </c:pt>
                <c:pt idx="47">
                  <c:v>4397.5999637731165</c:v>
                </c:pt>
                <c:pt idx="48">
                  <c:v>4412.6228207922168</c:v>
                </c:pt>
                <c:pt idx="49">
                  <c:v>4384.6256781657121</c:v>
                </c:pt>
                <c:pt idx="50">
                  <c:v>4346.7271070493434</c:v>
                </c:pt>
                <c:pt idx="51">
                  <c:v>4335.459964285018</c:v>
                </c:pt>
                <c:pt idx="52">
                  <c:v>4320.7785358345327</c:v>
                </c:pt>
                <c:pt idx="53">
                  <c:v>4327.9485357754675</c:v>
                </c:pt>
                <c:pt idx="54">
                  <c:v>4297.2199646000345</c:v>
                </c:pt>
                <c:pt idx="55">
                  <c:v>4302.3413931292735</c:v>
                </c:pt>
                <c:pt idx="56">
                  <c:v>4301.9999645606576</c:v>
                </c:pt>
                <c:pt idx="57">
                  <c:v>4282.1971075809342</c:v>
                </c:pt>
                <c:pt idx="58">
                  <c:v>4274.0028219341511</c:v>
                </c:pt>
                <c:pt idx="59">
                  <c:v>4237.4699650922475</c:v>
                </c:pt>
                <c:pt idx="60">
                  <c:v>4236.7871079550159</c:v>
                </c:pt>
                <c:pt idx="61">
                  <c:v>4235.7628222491685</c:v>
                </c:pt>
                <c:pt idx="62">
                  <c:v>4213.5699652891326</c:v>
                </c:pt>
                <c:pt idx="63">
                  <c:v>4207.0828224854304</c:v>
                </c:pt>
                <c:pt idx="64">
                  <c:v>4207.7656796226611</c:v>
                </c:pt>
                <c:pt idx="65">
                  <c:v>4188.3042512115544</c:v>
                </c:pt>
                <c:pt idx="66">
                  <c:v>4180.7928227020038</c:v>
                </c:pt>
                <c:pt idx="67">
                  <c:v>4169.5256799376784</c:v>
                </c:pt>
                <c:pt idx="68">
                  <c:v>4169.5256799376784</c:v>
                </c:pt>
                <c:pt idx="69">
                  <c:v>4137.4313944877813</c:v>
                </c:pt>
                <c:pt idx="70">
                  <c:v>4123.0913946059127</c:v>
                </c:pt>
                <c:pt idx="71">
                  <c:v>4116.6042518022095</c:v>
                </c:pt>
                <c:pt idx="72">
                  <c:v>4142.8942515856361</c:v>
                </c:pt>
                <c:pt idx="73">
                  <c:v>4096.8013948224861</c:v>
                </c:pt>
                <c:pt idx="74">
                  <c:v>4069.1456807645964</c:v>
                </c:pt>
                <c:pt idx="75">
                  <c:v>4041.8313952753219</c:v>
                </c:pt>
                <c:pt idx="76">
                  <c:v>4035.3442524716197</c:v>
                </c:pt>
                <c:pt idx="77">
                  <c:v>4005.2985384334183</c:v>
                </c:pt>
                <c:pt idx="78">
                  <c:v>4018.6142526094391</c:v>
                </c:pt>
                <c:pt idx="79">
                  <c:v>4022.7113954328306</c:v>
                </c:pt>
                <c:pt idx="80">
                  <c:v>4012.8099669429685</c:v>
                </c:pt>
                <c:pt idx="81">
                  <c:v>3993.0071099632451</c:v>
                </c:pt>
                <c:pt idx="82">
                  <c:v>3966.0342530425869</c:v>
                </c:pt>
                <c:pt idx="83">
                  <c:v>3961.2542530819637</c:v>
                </c:pt>
                <c:pt idx="84">
                  <c:v>3938.7199675533134</c:v>
                </c:pt>
                <c:pt idx="85">
                  <c:v>3927.1113962203717</c:v>
                </c:pt>
                <c:pt idx="86">
                  <c:v>3909.0156820837269</c:v>
                </c:pt>
                <c:pt idx="87">
                  <c:v>3924.0385391028281</c:v>
                </c:pt>
                <c:pt idx="88">
                  <c:v>3918.2342534363579</c:v>
                </c:pt>
                <c:pt idx="89">
                  <c:v>3882.0428251630692</c:v>
                </c:pt>
                <c:pt idx="90">
                  <c:v>3874.1899680849028</c:v>
                </c:pt>
                <c:pt idx="91">
                  <c:v>3849.6071111445567</c:v>
                </c:pt>
                <c:pt idx="92">
                  <c:v>3832.194254145144</c:v>
                </c:pt>
                <c:pt idx="93">
                  <c:v>3842.437111203622</c:v>
                </c:pt>
                <c:pt idx="94">
                  <c:v>3821.9513970866665</c:v>
                </c:pt>
                <c:pt idx="95">
                  <c:v>3816.4885399888112</c:v>
                </c:pt>
                <c:pt idx="96">
                  <c:v>3791.222825911233</c:v>
                </c:pt>
                <c:pt idx="97">
                  <c:v>3774.1513974804366</c:v>
                </c:pt>
                <c:pt idx="98">
                  <c:v>3766.6399689708869</c:v>
                </c:pt>
                <c:pt idx="99">
                  <c:v>3756.7385404810248</c:v>
                </c:pt>
                <c:pt idx="100">
                  <c:v>3736.5942549326846</c:v>
                </c:pt>
                <c:pt idx="101">
                  <c:v>3742.0571120305399</c:v>
                </c:pt>
                <c:pt idx="102">
                  <c:v>3713.7185408354176</c:v>
                </c:pt>
                <c:pt idx="103">
                  <c:v>3721.2299693449686</c:v>
                </c:pt>
                <c:pt idx="104">
                  <c:v>3693.5742552870784</c:v>
                </c:pt>
                <c:pt idx="105">
                  <c:v>3688.1113981892236</c:v>
                </c:pt>
                <c:pt idx="106">
                  <c:v>3675.4785411504345</c:v>
                </c:pt>
                <c:pt idx="107">
                  <c:v>3653.285684190399</c:v>
                </c:pt>
                <c:pt idx="108">
                  <c:v>3649.87139850424</c:v>
                </c:pt>
                <c:pt idx="109">
                  <c:v>3632.1171129362124</c:v>
                </c:pt>
                <c:pt idx="110">
                  <c:v>3632.4585415048277</c:v>
                </c:pt>
                <c:pt idx="111">
                  <c:v>3618.1185416229587</c:v>
                </c:pt>
                <c:pt idx="112">
                  <c:v>3620.1671130346549</c:v>
                </c:pt>
                <c:pt idx="113">
                  <c:v>3609.9242559761765</c:v>
                </c:pt>
                <c:pt idx="114">
                  <c:v>3586.7071133102936</c:v>
                </c:pt>
                <c:pt idx="115">
                  <c:v>3594.2185418198446</c:v>
                </c:pt>
                <c:pt idx="116">
                  <c:v>3553.9299707231653</c:v>
                </c:pt>
                <c:pt idx="117">
                  <c:v>3526.6156852338909</c:v>
                </c:pt>
                <c:pt idx="118">
                  <c:v>3518.4213995871091</c:v>
                </c:pt>
                <c:pt idx="119">
                  <c:v>3494.8628283526095</c:v>
                </c:pt>
                <c:pt idx="120">
                  <c:v>3482.912828451053</c:v>
                </c:pt>
                <c:pt idx="121">
                  <c:v>3483.2542570196683</c:v>
                </c:pt>
                <c:pt idx="122">
                  <c:v>3456.2814000990106</c:v>
                </c:pt>
                <c:pt idx="123">
                  <c:v>3468.5728285691839</c:v>
                </c:pt>
                <c:pt idx="124">
                  <c:v>3463.4514000399449</c:v>
                </c:pt>
                <c:pt idx="125">
                  <c:v>3420.4314003943382</c:v>
                </c:pt>
                <c:pt idx="126">
                  <c:v>3440.2342573740621</c:v>
                </c:pt>
                <c:pt idx="127">
                  <c:v>3412.9199718847881</c:v>
                </c:pt>
                <c:pt idx="128">
                  <c:v>3408.4814004927812</c:v>
                </c:pt>
                <c:pt idx="129">
                  <c:v>3405.0671148066217</c:v>
                </c:pt>
                <c:pt idx="130">
                  <c:v>3426.2356860608093</c:v>
                </c:pt>
                <c:pt idx="131">
                  <c:v>3384.922829258282</c:v>
                </c:pt>
                <c:pt idx="132">
                  <c:v>3363.4128294354791</c:v>
                </c:pt>
                <c:pt idx="133">
                  <c:v>3376.0456864742682</c:v>
                </c:pt>
                <c:pt idx="134">
                  <c:v>3348.389972416378</c:v>
                </c:pt>
                <c:pt idx="135">
                  <c:v>3316.2956869664808</c:v>
                </c:pt>
                <c:pt idx="136">
                  <c:v>3330.2942582797341</c:v>
                </c:pt>
                <c:pt idx="137">
                  <c:v>3308.7842584569312</c:v>
                </c:pt>
                <c:pt idx="138">
                  <c:v>3309.8085441627786</c:v>
                </c:pt>
                <c:pt idx="139">
                  <c:v>3284.2014015165842</c:v>
                </c:pt>
                <c:pt idx="140">
                  <c:v>3282.4942586735051</c:v>
                </c:pt>
                <c:pt idx="141">
                  <c:v>3250.7414017922242</c:v>
                </c:pt>
                <c:pt idx="142">
                  <c:v>3225.4756877146451</c:v>
                </c:pt>
                <c:pt idx="143">
                  <c:v>3216.9399734992471</c:v>
                </c:pt>
                <c:pt idx="144">
                  <c:v>3209.7699735583124</c:v>
                </c:pt>
                <c:pt idx="145">
                  <c:v>3203.2828307546101</c:v>
                </c:pt>
                <c:pt idx="146">
                  <c:v>3191.6742594216685</c:v>
                </c:pt>
                <c:pt idx="147">
                  <c:v>3195.0885451078275</c:v>
                </c:pt>
                <c:pt idx="148">
                  <c:v>3190.3085451472048</c:v>
                </c:pt>
                <c:pt idx="149">
                  <c:v>3178.0171166770315</c:v>
                </c:pt>
                <c:pt idx="150">
                  <c:v>3139.7771169920479</c:v>
                </c:pt>
                <c:pt idx="151">
                  <c:v>3150.3614026191417</c:v>
                </c:pt>
                <c:pt idx="152">
                  <c:v>3147.9714026388306</c:v>
                </c:pt>
                <c:pt idx="153">
                  <c:v>3101.8785458756802</c:v>
                </c:pt>
                <c:pt idx="154">
                  <c:v>3081.3928317587247</c:v>
                </c:pt>
                <c:pt idx="155">
                  <c:v>3109.3899743852303</c:v>
                </c:pt>
                <c:pt idx="156">
                  <c:v>3071.8328318374784</c:v>
                </c:pt>
                <c:pt idx="157">
                  <c:v>3076.2714032294857</c:v>
                </c:pt>
                <c:pt idx="158">
                  <c:v>3040.76283209343</c:v>
                </c:pt>
                <c:pt idx="159">
                  <c:v>3036.665689270038</c:v>
                </c:pt>
                <c:pt idx="160">
                  <c:v>3026.0814036429451</c:v>
                </c:pt>
                <c:pt idx="161">
                  <c:v>2996.3771181733591</c:v>
                </c:pt>
                <c:pt idx="162">
                  <c:v>3009.0099752121487</c:v>
                </c:pt>
                <c:pt idx="163">
                  <c:v>2985.7928325462658</c:v>
                </c:pt>
                <c:pt idx="164">
                  <c:v>2969.7456898213172</c:v>
                </c:pt>
                <c:pt idx="165">
                  <c:v>2964.6242612920778</c:v>
                </c:pt>
                <c:pt idx="166">
                  <c:v>2958.4785470569914</c:v>
                </c:pt>
                <c:pt idx="167">
                  <c:v>2940.7242614889637</c:v>
                </c:pt>
                <c:pt idx="168">
                  <c:v>2878.2428334322494</c:v>
                </c:pt>
                <c:pt idx="169">
                  <c:v>2914.7756902741535</c:v>
                </c:pt>
                <c:pt idx="170">
                  <c:v>2897.704261843357</c:v>
                </c:pt>
                <c:pt idx="171">
                  <c:v>2898.0456904119728</c:v>
                </c:pt>
                <c:pt idx="172">
                  <c:v>2900.0942618236686</c:v>
                </c:pt>
                <c:pt idx="173">
                  <c:v>2869.707119216851</c:v>
                </c:pt>
                <c:pt idx="174">
                  <c:v>2846.8314051195839</c:v>
                </c:pt>
                <c:pt idx="175">
                  <c:v>2840.3442623158817</c:v>
                </c:pt>
                <c:pt idx="176">
                  <c:v>2823.2728338850852</c:v>
                </c:pt>
                <c:pt idx="177">
                  <c:v>2806.8842625915204</c:v>
                </c:pt>
                <c:pt idx="178">
                  <c:v>2820.5414053361578</c:v>
                </c:pt>
                <c:pt idx="179">
                  <c:v>2811.3228339835277</c:v>
                </c:pt>
                <c:pt idx="180">
                  <c:v>2798.3485483761224</c:v>
                </c:pt>
                <c:pt idx="181">
                  <c:v>2807.2256911601366</c:v>
                </c:pt>
                <c:pt idx="182">
                  <c:v>2761.474262965603</c:v>
                </c:pt>
                <c:pt idx="183">
                  <c:v>2744.0614059661907</c:v>
                </c:pt>
                <c:pt idx="184">
                  <c:v>2755.6699772991324</c:v>
                </c:pt>
                <c:pt idx="185">
                  <c:v>2701.3828348892002</c:v>
                </c:pt>
                <c:pt idx="186">
                  <c:v>2723.5756918492348</c:v>
                </c:pt>
                <c:pt idx="187">
                  <c:v>2713.3328347907577</c:v>
                </c:pt>
                <c:pt idx="188">
                  <c:v>2672.01997798823</c:v>
                </c:pt>
                <c:pt idx="189">
                  <c:v>2655.9728352632819</c:v>
                </c:pt>
                <c:pt idx="190">
                  <c:v>2657.3385495377452</c:v>
                </c:pt>
                <c:pt idx="191">
                  <c:v>2636.1699782835585</c:v>
                </c:pt>
                <c:pt idx="192">
                  <c:v>2642.9985496558766</c:v>
                </c:pt>
                <c:pt idx="193">
                  <c:v>2634.1214068718623</c:v>
                </c:pt>
                <c:pt idx="194">
                  <c:v>2604.0756928336609</c:v>
                </c:pt>
                <c:pt idx="195">
                  <c:v>2627.9756926367759</c:v>
                </c:pt>
                <c:pt idx="196">
                  <c:v>2581.5414073050101</c:v>
                </c:pt>
                <c:pt idx="197">
                  <c:v>2595.5399786182634</c:v>
                </c:pt>
                <c:pt idx="198">
                  <c:v>2554.2271218157366</c:v>
                </c:pt>
                <c:pt idx="199">
                  <c:v>2537.8385505221718</c:v>
                </c:pt>
                <c:pt idx="200">
                  <c:v>2547.3985504434177</c:v>
                </c:pt>
                <c:pt idx="201">
                  <c:v>2548.7642647178814</c:v>
                </c:pt>
                <c:pt idx="202">
                  <c:v>2522.132836365839</c:v>
                </c:pt>
                <c:pt idx="203">
                  <c:v>2482.5271224063922</c:v>
                </c:pt>
                <c:pt idx="204">
                  <c:v>2482.1856938377764</c:v>
                </c:pt>
                <c:pt idx="205">
                  <c:v>2483.2099795436238</c:v>
                </c:pt>
                <c:pt idx="206">
                  <c:v>2467.1628368186748</c:v>
                </c:pt>
                <c:pt idx="207">
                  <c:v>2448.0428369761839</c:v>
                </c:pt>
                <c:pt idx="208">
                  <c:v>2421.4114086241411</c:v>
                </c:pt>
                <c:pt idx="209">
                  <c:v>2410.1442658598157</c:v>
                </c:pt>
                <c:pt idx="210">
                  <c:v>2390.3414088800923</c:v>
                </c:pt>
                <c:pt idx="211">
                  <c:v>2400.5842659385698</c:v>
                </c:pt>
                <c:pt idx="212">
                  <c:v>2411.8514087028952</c:v>
                </c:pt>
                <c:pt idx="213">
                  <c:v>2381.8056946646943</c:v>
                </c:pt>
                <c:pt idx="214">
                  <c:v>2353.467123469572</c:v>
                </c:pt>
                <c:pt idx="215">
                  <c:v>2352.4428377637246</c:v>
                </c:pt>
                <c:pt idx="216">
                  <c:v>2342.8828378424787</c:v>
                </c:pt>
                <c:pt idx="217">
                  <c:v>2350.3942663520293</c:v>
                </c:pt>
                <c:pt idx="218">
                  <c:v>2320.348552313827</c:v>
                </c:pt>
                <c:pt idx="219">
                  <c:v>2286.8885525894666</c:v>
                </c:pt>
                <c:pt idx="220">
                  <c:v>2262.30569564912</c:v>
                </c:pt>
                <c:pt idx="221">
                  <c:v>2299.1799810596403</c:v>
                </c:pt>
                <c:pt idx="222">
                  <c:v>2277.6699812368365</c:v>
                </c:pt>
                <c:pt idx="223">
                  <c:v>2251.3799814534109</c:v>
                </c:pt>
                <c:pt idx="224">
                  <c:v>2251.0385528847946</c:v>
                </c:pt>
                <c:pt idx="225">
                  <c:v>2223.041410258289</c:v>
                </c:pt>
                <c:pt idx="226">
                  <c:v>2252.0628385906421</c:v>
                </c:pt>
                <c:pt idx="227">
                  <c:v>2253.769981433722</c:v>
                </c:pt>
                <c:pt idx="228">
                  <c:v>2202.5556961413336</c:v>
                </c:pt>
                <c:pt idx="229">
                  <c:v>2177.6314106323707</c:v>
                </c:pt>
                <c:pt idx="230">
                  <c:v>2167.3885535738928</c:v>
                </c:pt>
                <c:pt idx="231">
                  <c:v>2163.2914107505017</c:v>
                </c:pt>
                <c:pt idx="232">
                  <c:v>2158.8528393584947</c:v>
                </c:pt>
                <c:pt idx="233">
                  <c:v>2112.7599825953448</c:v>
                </c:pt>
                <c:pt idx="234">
                  <c:v>2106.2728397916421</c:v>
                </c:pt>
                <c:pt idx="235">
                  <c:v>2092.2742684783898</c:v>
                </c:pt>
                <c:pt idx="236">
                  <c:v>2102.1756969682515</c:v>
                </c:pt>
                <c:pt idx="237">
                  <c:v>2069.3985543811223</c:v>
                </c:pt>
                <c:pt idx="238">
                  <c:v>2079.2999828709844</c:v>
                </c:pt>
                <c:pt idx="239">
                  <c:v>2078.2756971651361</c:v>
                </c:pt>
                <c:pt idx="240">
                  <c:v>2044.4742688721601</c:v>
                </c:pt>
                <c:pt idx="241">
                  <c:v>2057.4485544795648</c:v>
                </c:pt>
                <c:pt idx="242">
                  <c:v>2040.7185546173848</c:v>
                </c:pt>
                <c:pt idx="243">
                  <c:v>2061.2042687343401</c:v>
                </c:pt>
                <c:pt idx="244">
                  <c:v>2009.9899834419516</c:v>
                </c:pt>
                <c:pt idx="245">
                  <c:v>1996.3328406973142</c:v>
                </c:pt>
                <c:pt idx="246">
                  <c:v>2022.2814119121247</c:v>
                </c:pt>
                <c:pt idx="247">
                  <c:v>1976.1885551489747</c:v>
                </c:pt>
                <c:pt idx="248">
                  <c:v>1958.4342695809466</c:v>
                </c:pt>
                <c:pt idx="249">
                  <c:v>1942.3871268559983</c:v>
                </c:pt>
                <c:pt idx="250">
                  <c:v>1920.5356984645791</c:v>
                </c:pt>
                <c:pt idx="251">
                  <c:v>1906.1956985827103</c:v>
                </c:pt>
                <c:pt idx="252">
                  <c:v>1884.0028416226751</c:v>
                </c:pt>
                <c:pt idx="253">
                  <c:v>1885.3685558971388</c:v>
                </c:pt>
                <c:pt idx="254">
                  <c:v>1867.9556988977265</c:v>
                </c:pt>
                <c:pt idx="255">
                  <c:v>1876.4914131131245</c:v>
                </c:pt>
                <c:pt idx="256">
                  <c:v>1841.3242705456846</c:v>
                </c:pt>
                <c:pt idx="257">
                  <c:v>1846.4456990749231</c:v>
                </c:pt>
                <c:pt idx="258">
                  <c:v>1833.471413467518</c:v>
                </c:pt>
                <c:pt idx="259">
                  <c:v>1841.6656991143002</c:v>
                </c:pt>
                <c:pt idx="260">
                  <c:v>1800.3528423117734</c:v>
                </c:pt>
                <c:pt idx="261">
                  <c:v>1792.8414138022229</c:v>
                </c:pt>
                <c:pt idx="262">
                  <c:v>1785.6714138612888</c:v>
                </c:pt>
                <c:pt idx="263">
                  <c:v>1788.402842410216</c:v>
                </c:pt>
                <c:pt idx="264">
                  <c:v>1777.1356996458906</c:v>
                </c:pt>
                <c:pt idx="265">
                  <c:v>1744.0171284901458</c:v>
                </c:pt>
                <c:pt idx="266">
                  <c:v>1743.3342713529139</c:v>
                </c:pt>
                <c:pt idx="267">
                  <c:v>1706.1185573737782</c:v>
                </c:pt>
                <c:pt idx="268">
                  <c:v>1700.3142717073074</c:v>
                </c:pt>
                <c:pt idx="269">
                  <c:v>1696.5585574525321</c:v>
                </c:pt>
                <c:pt idx="270">
                  <c:v>1690.7542717860613</c:v>
                </c:pt>
                <c:pt idx="271">
                  <c:v>1661.049986316476</c:v>
                </c:pt>
                <c:pt idx="272">
                  <c:v>1674.0242719238811</c:v>
                </c:pt>
                <c:pt idx="273">
                  <c:v>1672.3171290808014</c:v>
                </c:pt>
                <c:pt idx="274">
                  <c:v>1675.7314147669608</c:v>
                </c:pt>
                <c:pt idx="275">
                  <c:v>1601.6414153773051</c:v>
                </c:pt>
                <c:pt idx="276">
                  <c:v>1615.9814152591737</c:v>
                </c:pt>
                <c:pt idx="277">
                  <c:v>1623.492843768724</c:v>
                </c:pt>
                <c:pt idx="278">
                  <c:v>1563.4014156923215</c:v>
                </c:pt>
              </c:numCache>
            </c:numRef>
          </c:xVal>
          <c:yVal>
            <c:numRef>
              <c:f>EXP_Validação!$J$4:$J$282</c:f>
              <c:numCache>
                <c:formatCode>0.00</c:formatCode>
                <c:ptCount val="279"/>
                <c:pt idx="0">
                  <c:v>0.94180234725500389</c:v>
                </c:pt>
                <c:pt idx="1">
                  <c:v>0.94804595008448078</c:v>
                </c:pt>
                <c:pt idx="2">
                  <c:v>0.95598887371961272</c:v>
                </c:pt>
                <c:pt idx="3">
                  <c:v>0.93654182937301644</c:v>
                </c:pt>
                <c:pt idx="4">
                  <c:v>0.93775039824231288</c:v>
                </c:pt>
                <c:pt idx="5">
                  <c:v>0.95530959335268606</c:v>
                </c:pt>
                <c:pt idx="6">
                  <c:v>0.96467113393608195</c:v>
                </c:pt>
                <c:pt idx="7">
                  <c:v>0.94946461042952945</c:v>
                </c:pt>
                <c:pt idx="8">
                  <c:v>0.95180064699477473</c:v>
                </c:pt>
                <c:pt idx="9">
                  <c:v>0.95222855756470048</c:v>
                </c:pt>
                <c:pt idx="10">
                  <c:v>0.95534709371850335</c:v>
                </c:pt>
                <c:pt idx="11">
                  <c:v>0.95120631559367985</c:v>
                </c:pt>
                <c:pt idx="12">
                  <c:v>0.95399300841413071</c:v>
                </c:pt>
                <c:pt idx="13">
                  <c:v>0.95262631642985918</c:v>
                </c:pt>
                <c:pt idx="14">
                  <c:v>0.96380734103436894</c:v>
                </c:pt>
                <c:pt idx="15">
                  <c:v>0.95584672839738782</c:v>
                </c:pt>
                <c:pt idx="16">
                  <c:v>0.95098508074877752</c:v>
                </c:pt>
                <c:pt idx="17">
                  <c:v>0.94744354287943089</c:v>
                </c:pt>
                <c:pt idx="18">
                  <c:v>0.94679063689229026</c:v>
                </c:pt>
                <c:pt idx="19">
                  <c:v>0.94779256214868257</c:v>
                </c:pt>
                <c:pt idx="20">
                  <c:v>0.95076881651302025</c:v>
                </c:pt>
                <c:pt idx="21">
                  <c:v>0.95583588586859169</c:v>
                </c:pt>
                <c:pt idx="22">
                  <c:v>0.95857182458207579</c:v>
                </c:pt>
                <c:pt idx="23">
                  <c:v>0.95948223659532839</c:v>
                </c:pt>
                <c:pt idx="24">
                  <c:v>0.95169691402725709</c:v>
                </c:pt>
                <c:pt idx="25">
                  <c:v>0.95871880651783825</c:v>
                </c:pt>
                <c:pt idx="26">
                  <c:v>0.95633446518620746</c:v>
                </c:pt>
                <c:pt idx="27">
                  <c:v>0.9591275538162648</c:v>
                </c:pt>
                <c:pt idx="28">
                  <c:v>0.95272897091991737</c:v>
                </c:pt>
                <c:pt idx="29">
                  <c:v>0.96259291637618127</c:v>
                </c:pt>
                <c:pt idx="30">
                  <c:v>0.96252787681382879</c:v>
                </c:pt>
                <c:pt idx="31">
                  <c:v>0.96536001753644851</c:v>
                </c:pt>
                <c:pt idx="32">
                  <c:v>0.96516071038641782</c:v>
                </c:pt>
                <c:pt idx="33">
                  <c:v>0.96590553017699265</c:v>
                </c:pt>
                <c:pt idx="34">
                  <c:v>0.96746842673519184</c:v>
                </c:pt>
                <c:pt idx="35">
                  <c:v>0.97161930687590115</c:v>
                </c:pt>
                <c:pt idx="36">
                  <c:v>0.97368100426400839</c:v>
                </c:pt>
                <c:pt idx="37">
                  <c:v>0.9636578284357421</c:v>
                </c:pt>
                <c:pt idx="38">
                  <c:v>0.96029670623543251</c:v>
                </c:pt>
                <c:pt idx="39">
                  <c:v>0.95681615309369394</c:v>
                </c:pt>
                <c:pt idx="40">
                  <c:v>0.96961455488316517</c:v>
                </c:pt>
                <c:pt idx="41">
                  <c:v>0.96757539364129497</c:v>
                </c:pt>
                <c:pt idx="42">
                  <c:v>0.97183625544744279</c:v>
                </c:pt>
                <c:pt idx="43">
                  <c:v>0.97076071976623846</c:v>
                </c:pt>
                <c:pt idx="44">
                  <c:v>0.96581192820668527</c:v>
                </c:pt>
                <c:pt idx="45">
                  <c:v>0.9615247438316098</c:v>
                </c:pt>
                <c:pt idx="46">
                  <c:v>0.98014080390734271</c:v>
                </c:pt>
                <c:pt idx="47">
                  <c:v>0.97079221252488346</c:v>
                </c:pt>
                <c:pt idx="48">
                  <c:v>0.95672571624129488</c:v>
                </c:pt>
                <c:pt idx="49">
                  <c:v>0.96579149318220192</c:v>
                </c:pt>
                <c:pt idx="50">
                  <c:v>0.97742785181408143</c:v>
                </c:pt>
                <c:pt idx="51">
                  <c:v>0.97735282614761276</c:v>
                </c:pt>
                <c:pt idx="52">
                  <c:v>0.97821528432213845</c:v>
                </c:pt>
                <c:pt idx="53">
                  <c:v>0.96903217281091147</c:v>
                </c:pt>
                <c:pt idx="54">
                  <c:v>0.98105242019344607</c:v>
                </c:pt>
                <c:pt idx="55">
                  <c:v>0.97166588425060996</c:v>
                </c:pt>
                <c:pt idx="56">
                  <c:v>0.96638769704608152</c:v>
                </c:pt>
                <c:pt idx="57">
                  <c:v>0.97039421581233598</c:v>
                </c:pt>
                <c:pt idx="58">
                  <c:v>0.97115968999033797</c:v>
                </c:pt>
                <c:pt idx="59">
                  <c:v>0.98304047983797482</c:v>
                </c:pt>
                <c:pt idx="60">
                  <c:v>0.97980409725814266</c:v>
                </c:pt>
                <c:pt idx="61">
                  <c:v>0.97105910843201948</c:v>
                </c:pt>
                <c:pt idx="62">
                  <c:v>0.97652003025118272</c:v>
                </c:pt>
                <c:pt idx="63">
                  <c:v>0.97706017075176366</c:v>
                </c:pt>
                <c:pt idx="64">
                  <c:v>0.96988921681362439</c:v>
                </c:pt>
                <c:pt idx="65">
                  <c:v>0.97440933567902621</c:v>
                </c:pt>
                <c:pt idx="66">
                  <c:v>0.97217731219285475</c:v>
                </c:pt>
                <c:pt idx="67">
                  <c:v>0.97188864474168946</c:v>
                </c:pt>
                <c:pt idx="68">
                  <c:v>0.96895045266823443</c:v>
                </c:pt>
                <c:pt idx="69">
                  <c:v>0.97392098449987641</c:v>
                </c:pt>
                <c:pt idx="70">
                  <c:v>0.97846567192718337</c:v>
                </c:pt>
                <c:pt idx="71">
                  <c:v>0.97651227640629967</c:v>
                </c:pt>
                <c:pt idx="72">
                  <c:v>0.95756030374403478</c:v>
                </c:pt>
                <c:pt idx="73">
                  <c:v>0.97077443854330492</c:v>
                </c:pt>
                <c:pt idx="74">
                  <c:v>0.98244795052276412</c:v>
                </c:pt>
                <c:pt idx="75">
                  <c:v>0.9899975982170538</c:v>
                </c:pt>
                <c:pt idx="76">
                  <c:v>0.98934924433082205</c:v>
                </c:pt>
                <c:pt idx="77">
                  <c:v>0.9972734606517748</c:v>
                </c:pt>
                <c:pt idx="78">
                  <c:v>0.98592257518779014</c:v>
                </c:pt>
                <c:pt idx="79">
                  <c:v>0.97700087171912975</c:v>
                </c:pt>
                <c:pt idx="80">
                  <c:v>0.98058621841308513</c:v>
                </c:pt>
                <c:pt idx="81">
                  <c:v>0.97972531131096252</c:v>
                </c:pt>
                <c:pt idx="82">
                  <c:v>0.98876686583592466</c:v>
                </c:pt>
                <c:pt idx="83">
                  <c:v>0.98755482119038751</c:v>
                </c:pt>
                <c:pt idx="84">
                  <c:v>0.99132632388340081</c:v>
                </c:pt>
                <c:pt idx="85">
                  <c:v>0.99300737075442036</c:v>
                </c:pt>
                <c:pt idx="86">
                  <c:v>0.99569581691431908</c:v>
                </c:pt>
                <c:pt idx="87">
                  <c:v>0.98259277482091811</c:v>
                </c:pt>
                <c:pt idx="88">
                  <c:v>0.98268942637621914</c:v>
                </c:pt>
                <c:pt idx="89">
                  <c:v>0.99329644925077598</c:v>
                </c:pt>
                <c:pt idx="90">
                  <c:v>0.99232147611325561</c:v>
                </c:pt>
                <c:pt idx="91">
                  <c:v>0.99870717428615408</c:v>
                </c:pt>
                <c:pt idx="92">
                  <c:v>1.0026507792863979</c:v>
                </c:pt>
                <c:pt idx="93">
                  <c:v>0.99189394901725114</c:v>
                </c:pt>
                <c:pt idx="94">
                  <c:v>0.99274945667857872</c:v>
                </c:pt>
                <c:pt idx="95">
                  <c:v>0.99305144882580942</c:v>
                </c:pt>
                <c:pt idx="96">
                  <c:v>1.0006152790513649</c:v>
                </c:pt>
                <c:pt idx="97">
                  <c:v>1.0050013016467618</c:v>
                </c:pt>
                <c:pt idx="98">
                  <c:v>0.99916505409766543</c:v>
                </c:pt>
                <c:pt idx="99">
                  <c:v>0.99781296859539093</c:v>
                </c:pt>
                <c:pt idx="100">
                  <c:v>1.0055808474325074</c:v>
                </c:pt>
                <c:pt idx="101">
                  <c:v>0.99749372721605523</c:v>
                </c:pt>
                <c:pt idx="102">
                  <c:v>1.0042703345278292</c:v>
                </c:pt>
                <c:pt idx="103">
                  <c:v>0.99824887672617446</c:v>
                </c:pt>
                <c:pt idx="104">
                  <c:v>1.0068350198617344</c:v>
                </c:pt>
                <c:pt idx="105">
                  <c:v>1.0026073179088115</c:v>
                </c:pt>
                <c:pt idx="106">
                  <c:v>1.0007685190681976</c:v>
                </c:pt>
                <c:pt idx="107">
                  <c:v>1.0108380730742663</c:v>
                </c:pt>
                <c:pt idx="108">
                  <c:v>1.0052439161943267</c:v>
                </c:pt>
                <c:pt idx="109">
                  <c:v>1.0064705745670868</c:v>
                </c:pt>
                <c:pt idx="110">
                  <c:v>1.0003003877262162</c:v>
                </c:pt>
                <c:pt idx="111">
                  <c:v>1.0023819223091819</c:v>
                </c:pt>
                <c:pt idx="112">
                  <c:v>0.99778326713972265</c:v>
                </c:pt>
                <c:pt idx="113">
                  <c:v>0.99420379489080313</c:v>
                </c:pt>
                <c:pt idx="114">
                  <c:v>1.0027678226366146</c:v>
                </c:pt>
                <c:pt idx="115">
                  <c:v>0.98975223740919838</c:v>
                </c:pt>
                <c:pt idx="116">
                  <c:v>1.0089602839565182</c:v>
                </c:pt>
                <c:pt idx="117">
                  <c:v>1.0202168942059513</c:v>
                </c:pt>
                <c:pt idx="118">
                  <c:v>1.0161980163194166</c:v>
                </c:pt>
                <c:pt idx="119">
                  <c:v>1.0274882527884386</c:v>
                </c:pt>
                <c:pt idx="120">
                  <c:v>1.0256615054371794</c:v>
                </c:pt>
                <c:pt idx="121">
                  <c:v>1.0192679430193372</c:v>
                </c:pt>
                <c:pt idx="122">
                  <c:v>1.0306234352583066</c:v>
                </c:pt>
                <c:pt idx="123">
                  <c:v>1.0159637855351362</c:v>
                </c:pt>
                <c:pt idx="124">
                  <c:v>1.0145996880128183</c:v>
                </c:pt>
                <c:pt idx="125">
                  <c:v>1.0311341823477489</c:v>
                </c:pt>
                <c:pt idx="126">
                  <c:v>1.011807278590557</c:v>
                </c:pt>
                <c:pt idx="127">
                  <c:v>1.0239141883211393</c:v>
                </c:pt>
                <c:pt idx="128">
                  <c:v>1.0176728216755966</c:v>
                </c:pt>
                <c:pt idx="129">
                  <c:v>1.0154489898927561</c:v>
                </c:pt>
                <c:pt idx="130">
                  <c:v>0.99674698123001715</c:v>
                </c:pt>
                <c:pt idx="131">
                  <c:v>1.0137485291590582</c:v>
                </c:pt>
                <c:pt idx="132">
                  <c:v>1.0214526570911409</c:v>
                </c:pt>
                <c:pt idx="133">
                  <c:v>1.0066614555389968</c:v>
                </c:pt>
                <c:pt idx="134">
                  <c:v>1.0187547928552656</c:v>
                </c:pt>
                <c:pt idx="135">
                  <c:v>1.0322530658624751</c:v>
                </c:pt>
                <c:pt idx="136">
                  <c:v>1.0142602661198417</c:v>
                </c:pt>
                <c:pt idx="137">
                  <c:v>1.0218371460387554</c:v>
                </c:pt>
                <c:pt idx="138">
                  <c:v>1.0129153480188655</c:v>
                </c:pt>
                <c:pt idx="139">
                  <c:v>1.0229842601629364</c:v>
                </c:pt>
                <c:pt idx="140">
                  <c:v>1.0176272827832455</c:v>
                </c:pt>
                <c:pt idx="141">
                  <c:v>1.0318755539039417</c:v>
                </c:pt>
                <c:pt idx="142">
                  <c:v>1.0375575612373107</c:v>
                </c:pt>
                <c:pt idx="143">
                  <c:v>1.0354711622995594</c:v>
                </c:pt>
                <c:pt idx="144">
                  <c:v>1.0358264716390035</c:v>
                </c:pt>
                <c:pt idx="145">
                  <c:v>1.0333360030143406</c:v>
                </c:pt>
                <c:pt idx="146">
                  <c:v>1.0335969418257298</c:v>
                </c:pt>
                <c:pt idx="147">
                  <c:v>1.0227849343390032</c:v>
                </c:pt>
                <c:pt idx="148">
                  <c:v>1.0216034780842342</c:v>
                </c:pt>
                <c:pt idx="149">
                  <c:v>1.0207172499922808</c:v>
                </c:pt>
                <c:pt idx="150">
                  <c:v>1.0388504554632347</c:v>
                </c:pt>
                <c:pt idx="151">
                  <c:v>1.0234944293074082</c:v>
                </c:pt>
                <c:pt idx="152">
                  <c:v>1.0168945575678132</c:v>
                </c:pt>
                <c:pt idx="153">
                  <c:v>1.0418911706500869</c:v>
                </c:pt>
                <c:pt idx="154">
                  <c:v>1.0468813561507699</c:v>
                </c:pt>
                <c:pt idx="155">
                  <c:v>1.0242562308127681</c:v>
                </c:pt>
                <c:pt idx="156">
                  <c:v>1.0412922201784849</c:v>
                </c:pt>
                <c:pt idx="157">
                  <c:v>1.0272657905629081</c:v>
                </c:pt>
                <c:pt idx="158">
                  <c:v>1.0454055890843659</c:v>
                </c:pt>
                <c:pt idx="159">
                  <c:v>1.0406081827524847</c:v>
                </c:pt>
                <c:pt idx="160">
                  <c:v>1.0399905611334428</c:v>
                </c:pt>
                <c:pt idx="161">
                  <c:v>1.0525547463018179</c:v>
                </c:pt>
                <c:pt idx="162">
                  <c:v>1.0369892248080235</c:v>
                </c:pt>
                <c:pt idx="163">
                  <c:v>1.0425986215059797</c:v>
                </c:pt>
                <c:pt idx="164">
                  <c:v>1.0496369208395291</c:v>
                </c:pt>
                <c:pt idx="165">
                  <c:v>1.0438569202121055</c:v>
                </c:pt>
                <c:pt idx="166">
                  <c:v>1.039058272410508</c:v>
                </c:pt>
                <c:pt idx="167">
                  <c:v>1.0412042420671941</c:v>
                </c:pt>
                <c:pt idx="168">
                  <c:v>1.0902931063713259</c:v>
                </c:pt>
                <c:pt idx="169">
                  <c:v>1.0505363462275199</c:v>
                </c:pt>
                <c:pt idx="170">
                  <c:v>1.0527798270886597</c:v>
                </c:pt>
                <c:pt idx="171">
                  <c:v>1.0468359816999389</c:v>
                </c:pt>
                <c:pt idx="172">
                  <c:v>1.0373882930586651</c:v>
                </c:pt>
                <c:pt idx="173">
                  <c:v>1.0476268668515833</c:v>
                </c:pt>
                <c:pt idx="174">
                  <c:v>1.0571943900794998</c:v>
                </c:pt>
                <c:pt idx="175">
                  <c:v>1.058008971756949</c:v>
                </c:pt>
                <c:pt idx="176">
                  <c:v>1.0596533163014037</c:v>
                </c:pt>
                <c:pt idx="177">
                  <c:v>1.0645509083834708</c:v>
                </c:pt>
                <c:pt idx="178">
                  <c:v>1.0504957539899555</c:v>
                </c:pt>
                <c:pt idx="179">
                  <c:v>1.0449491838250662</c:v>
                </c:pt>
                <c:pt idx="180">
                  <c:v>1.0423399748264823</c:v>
                </c:pt>
                <c:pt idx="181">
                  <c:v>1.031436891935205</c:v>
                </c:pt>
                <c:pt idx="182">
                  <c:v>1.0588443790162314</c:v>
                </c:pt>
                <c:pt idx="183">
                  <c:v>1.0620957602288272</c:v>
                </c:pt>
                <c:pt idx="184">
                  <c:v>1.0454430162005108</c:v>
                </c:pt>
                <c:pt idx="185">
                  <c:v>1.0780323137907797</c:v>
                </c:pt>
                <c:pt idx="186">
                  <c:v>1.0491313593539346</c:v>
                </c:pt>
                <c:pt idx="187">
                  <c:v>1.0491011805068342</c:v>
                </c:pt>
                <c:pt idx="188">
                  <c:v>1.0725186289841591</c:v>
                </c:pt>
                <c:pt idx="189">
                  <c:v>1.0774338872794609</c:v>
                </c:pt>
                <c:pt idx="190">
                  <c:v>1.062663066740567</c:v>
                </c:pt>
                <c:pt idx="191">
                  <c:v>1.0726032950599511</c:v>
                </c:pt>
                <c:pt idx="192">
                  <c:v>1.0626573506104033</c:v>
                </c:pt>
                <c:pt idx="193">
                  <c:v>1.0625090407858382</c:v>
                </c:pt>
                <c:pt idx="194">
                  <c:v>1.0794369549035223</c:v>
                </c:pt>
                <c:pt idx="195">
                  <c:v>1.0490524710372597</c:v>
                </c:pt>
                <c:pt idx="196">
                  <c:v>1.0796686371082882</c:v>
                </c:pt>
                <c:pt idx="197">
                  <c:v>1.0608729789398035</c:v>
                </c:pt>
                <c:pt idx="198">
                  <c:v>1.0774894153007375</c:v>
                </c:pt>
                <c:pt idx="199">
                  <c:v>1.0800786318656765</c:v>
                </c:pt>
                <c:pt idx="200">
                  <c:v>1.0705294088244477</c:v>
                </c:pt>
                <c:pt idx="201">
                  <c:v>1.0560692683690867</c:v>
                </c:pt>
                <c:pt idx="202">
                  <c:v>1.071563899390463</c:v>
                </c:pt>
                <c:pt idx="203">
                  <c:v>1.0974323716961334</c:v>
                </c:pt>
                <c:pt idx="204">
                  <c:v>1.083609606491948</c:v>
                </c:pt>
                <c:pt idx="205">
                  <c:v>1.079823110925846</c:v>
                </c:pt>
                <c:pt idx="206">
                  <c:v>1.0844582742071136</c:v>
                </c:pt>
                <c:pt idx="207">
                  <c:v>1.0849135334572326</c:v>
                </c:pt>
                <c:pt idx="208">
                  <c:v>1.1049450175385156</c:v>
                </c:pt>
                <c:pt idx="209">
                  <c:v>1.10273783717004</c:v>
                </c:pt>
                <c:pt idx="210">
                  <c:v>1.109212261190508</c:v>
                </c:pt>
                <c:pt idx="211">
                  <c:v>1.0906216580182693</c:v>
                </c:pt>
                <c:pt idx="212">
                  <c:v>1.0746944283575821</c:v>
                </c:pt>
                <c:pt idx="213">
                  <c:v>1.0926416984947296</c:v>
                </c:pt>
                <c:pt idx="214">
                  <c:v>1.1058413155262978</c:v>
                </c:pt>
                <c:pt idx="215">
                  <c:v>1.0904439556333119</c:v>
                </c:pt>
                <c:pt idx="216">
                  <c:v>1.096406887478107</c:v>
                </c:pt>
                <c:pt idx="217">
                  <c:v>1.0814847808712731</c:v>
                </c:pt>
                <c:pt idx="218">
                  <c:v>1.0946647997250631</c:v>
                </c:pt>
                <c:pt idx="219">
                  <c:v>1.1217639775815578</c:v>
                </c:pt>
                <c:pt idx="220">
                  <c:v>1.1332847932648895</c:v>
                </c:pt>
                <c:pt idx="221">
                  <c:v>1.0843922729587436</c:v>
                </c:pt>
                <c:pt idx="222">
                  <c:v>1.09996940523352</c:v>
                </c:pt>
                <c:pt idx="223">
                  <c:v>1.1095459549125279</c:v>
                </c:pt>
                <c:pt idx="224">
                  <c:v>1.1027887876519311</c:v>
                </c:pt>
                <c:pt idx="225">
                  <c:v>1.1187094178037256</c:v>
                </c:pt>
                <c:pt idx="226">
                  <c:v>1.0829751541805746</c:v>
                </c:pt>
                <c:pt idx="227">
                  <c:v>1.0650536707648943</c:v>
                </c:pt>
                <c:pt idx="228">
                  <c:v>1.1025129015923447</c:v>
                </c:pt>
                <c:pt idx="229">
                  <c:v>1.1177503759686969</c:v>
                </c:pt>
                <c:pt idx="230">
                  <c:v>1.1137266688262124</c:v>
                </c:pt>
                <c:pt idx="231">
                  <c:v>1.1074385919919294</c:v>
                </c:pt>
                <c:pt idx="232">
                  <c:v>1.1056762290808386</c:v>
                </c:pt>
                <c:pt idx="233">
                  <c:v>1.1423974561955033</c:v>
                </c:pt>
                <c:pt idx="234">
                  <c:v>1.1343370204035754</c:v>
                </c:pt>
                <c:pt idx="235">
                  <c:v>1.1415406146252485</c:v>
                </c:pt>
                <c:pt idx="236">
                  <c:v>1.1142385976724305</c:v>
                </c:pt>
                <c:pt idx="237">
                  <c:v>1.1436931709159144</c:v>
                </c:pt>
                <c:pt idx="238">
                  <c:v>1.1167614273841746</c:v>
                </c:pt>
                <c:pt idx="239">
                  <c:v>1.108539156063959</c:v>
                </c:pt>
                <c:pt idx="240">
                  <c:v>1.1364450214805415</c:v>
                </c:pt>
                <c:pt idx="241">
                  <c:v>1.1056212370145768</c:v>
                </c:pt>
                <c:pt idx="242">
                  <c:v>1.1144783291531806</c:v>
                </c:pt>
                <c:pt idx="243">
                  <c:v>1.0795219081626244</c:v>
                </c:pt>
                <c:pt idx="244">
                  <c:v>1.1272073279335408</c:v>
                </c:pt>
                <c:pt idx="245">
                  <c:v>1.1245761866780266</c:v>
                </c:pt>
                <c:pt idx="246">
                  <c:v>1.081561081584397</c:v>
                </c:pt>
                <c:pt idx="247">
                  <c:v>1.1265123807051023</c:v>
                </c:pt>
                <c:pt idx="248">
                  <c:v>1.1306115192772177</c:v>
                </c:pt>
                <c:pt idx="249">
                  <c:v>1.1377651791449501</c:v>
                </c:pt>
                <c:pt idx="250">
                  <c:v>1.1495878876113619</c:v>
                </c:pt>
                <c:pt idx="251">
                  <c:v>1.1497674699758031</c:v>
                </c:pt>
                <c:pt idx="252">
                  <c:v>1.1685628371772108</c:v>
                </c:pt>
                <c:pt idx="253">
                  <c:v>1.1523482904287055</c:v>
                </c:pt>
                <c:pt idx="254">
                  <c:v>1.1582088353733819</c:v>
                </c:pt>
                <c:pt idx="255">
                  <c:v>1.137487742440642</c:v>
                </c:pt>
                <c:pt idx="256">
                  <c:v>1.1603874184172103</c:v>
                </c:pt>
                <c:pt idx="257">
                  <c:v>1.141989246559209</c:v>
                </c:pt>
                <c:pt idx="258">
                  <c:v>1.13907402015451</c:v>
                </c:pt>
                <c:pt idx="259">
                  <c:v>1.11923878074294</c:v>
                </c:pt>
                <c:pt idx="260">
                  <c:v>1.1560190128272669</c:v>
                </c:pt>
                <c:pt idx="261">
                  <c:v>1.154795216783387</c:v>
                </c:pt>
                <c:pt idx="262">
                  <c:v>1.148915567471249</c:v>
                </c:pt>
                <c:pt idx="263">
                  <c:v>1.1256355743182707</c:v>
                </c:pt>
                <c:pt idx="264">
                  <c:v>1.132337771542731</c:v>
                </c:pt>
                <c:pt idx="265">
                  <c:v>1.1679324984056683</c:v>
                </c:pt>
                <c:pt idx="266">
                  <c:v>1.1452821503306485</c:v>
                </c:pt>
                <c:pt idx="267">
                  <c:v>1.1783359154229094</c:v>
                </c:pt>
                <c:pt idx="268">
                  <c:v>1.1722785563868854</c:v>
                </c:pt>
                <c:pt idx="269">
                  <c:v>1.1650800376631447</c:v>
                </c:pt>
                <c:pt idx="270">
                  <c:v>1.1592897863365343</c:v>
                </c:pt>
                <c:pt idx="271">
                  <c:v>1.1862341532622869</c:v>
                </c:pt>
                <c:pt idx="272">
                  <c:v>1.1496903109450198</c:v>
                </c:pt>
                <c:pt idx="273">
                  <c:v>1.1386058915704642</c:v>
                </c:pt>
                <c:pt idx="274">
                  <c:v>1.1236724964380878</c:v>
                </c:pt>
                <c:pt idx="275">
                  <c:v>1.2150758689604801</c:v>
                </c:pt>
                <c:pt idx="276">
                  <c:v>1.175391610901092</c:v>
                </c:pt>
                <c:pt idx="277">
                  <c:v>1.1448528107482121</c:v>
                </c:pt>
                <c:pt idx="278">
                  <c:v>1.2122162371497134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C27-4F29-BDE0-C4FCDCF2EE06}"/>
            </c:ext>
          </c:extLst>
        </c:ser>
        <c:ser>
          <c:idx val="6"/>
          <c:order val="5"/>
          <c:spPr>
            <a:ln w="38100" cap="rnd">
              <a:noFill/>
              <a:round/>
            </a:ln>
            <a:effectLst/>
          </c:spPr>
          <c:xVal>
            <c:numRef>
              <c:f>EXP_Validação!$N$4:$N$329</c:f>
              <c:numCache>
                <c:formatCode>0.00</c:formatCode>
                <c:ptCount val="326"/>
                <c:pt idx="0">
                  <c:v>5704.9299530034941</c:v>
                </c:pt>
                <c:pt idx="1">
                  <c:v>5721.3185242970585</c:v>
                </c:pt>
                <c:pt idx="2">
                  <c:v>5742.8285241198619</c:v>
                </c:pt>
                <c:pt idx="3">
                  <c:v>5705.9542387093406</c:v>
                </c:pt>
                <c:pt idx="4">
                  <c:v>5660.88566765204</c:v>
                </c:pt>
                <c:pt idx="5">
                  <c:v>5685.1270960237698</c:v>
                </c:pt>
                <c:pt idx="6">
                  <c:v>5676.9328103769885</c:v>
                </c:pt>
                <c:pt idx="7">
                  <c:v>5646.2042392015546</c:v>
                </c:pt>
                <c:pt idx="8">
                  <c:v>5644.4970963584756</c:v>
                </c:pt>
                <c:pt idx="9">
                  <c:v>5631.1813821824544</c:v>
                </c:pt>
                <c:pt idx="10">
                  <c:v>5591.5756682230067</c:v>
                </c:pt>
                <c:pt idx="11">
                  <c:v>5579.2842397528339</c:v>
                </c:pt>
                <c:pt idx="12">
                  <c:v>5567.3342398512759</c:v>
                </c:pt>
                <c:pt idx="13">
                  <c:v>5578.6013826156022</c:v>
                </c:pt>
                <c:pt idx="14">
                  <c:v>5567.6756684198917</c:v>
                </c:pt>
                <c:pt idx="15">
                  <c:v>5533.1913829896839</c:v>
                </c:pt>
                <c:pt idx="16">
                  <c:v>5497.6828118536268</c:v>
                </c:pt>
                <c:pt idx="17">
                  <c:v>5517.1442402647344</c:v>
                </c:pt>
                <c:pt idx="18">
                  <c:v>5524.655668774285</c:v>
                </c:pt>
                <c:pt idx="19">
                  <c:v>5477.5385263052867</c:v>
                </c:pt>
                <c:pt idx="20">
                  <c:v>5467.2956692468097</c:v>
                </c:pt>
                <c:pt idx="21">
                  <c:v>5416.7642410916533</c:v>
                </c:pt>
                <c:pt idx="22">
                  <c:v>5436.9085266399925</c:v>
                </c:pt>
                <c:pt idx="23">
                  <c:v>5430.762812404907</c:v>
                </c:pt>
                <c:pt idx="24">
                  <c:v>5408.5699554448702</c:v>
                </c:pt>
                <c:pt idx="25">
                  <c:v>5374.0856700146624</c:v>
                </c:pt>
                <c:pt idx="26">
                  <c:v>5400.7170983667038</c:v>
                </c:pt>
                <c:pt idx="27">
                  <c:v>5370.3299557598875</c:v>
                </c:pt>
                <c:pt idx="28">
                  <c:v>5356.3313844466347</c:v>
                </c:pt>
                <c:pt idx="29">
                  <c:v>5364.8670986620327</c:v>
                </c:pt>
                <c:pt idx="30">
                  <c:v>5361.7942415444886</c:v>
                </c:pt>
                <c:pt idx="31">
                  <c:v>5330.0413846632082</c:v>
                </c:pt>
                <c:pt idx="32">
                  <c:v>5312.9699562324122</c:v>
                </c:pt>
                <c:pt idx="33">
                  <c:v>5293.5085278213046</c:v>
                </c:pt>
                <c:pt idx="34">
                  <c:v>5277.4613850963542</c:v>
                </c:pt>
                <c:pt idx="35">
                  <c:v>5268.9256708809562</c:v>
                </c:pt>
                <c:pt idx="36">
                  <c:v>5240.2456711172199</c:v>
                </c:pt>
                <c:pt idx="37">
                  <c:v>5275.4128136846603</c:v>
                </c:pt>
                <c:pt idx="38">
                  <c:v>5238.1970997055241</c:v>
                </c:pt>
                <c:pt idx="39">
                  <c:v>5228.295671215662</c:v>
                </c:pt>
                <c:pt idx="40">
                  <c:v>5201.6642428636196</c:v>
                </c:pt>
                <c:pt idx="41">
                  <c:v>5169.2285288451076</c:v>
                </c:pt>
                <c:pt idx="42">
                  <c:v>5136.7928148265946</c:v>
                </c:pt>
                <c:pt idx="43">
                  <c:v>5156.5956718063171</c:v>
                </c:pt>
                <c:pt idx="44">
                  <c:v>5140.8899576499862</c:v>
                </c:pt>
                <c:pt idx="45">
                  <c:v>5134.4028148462821</c:v>
                </c:pt>
                <c:pt idx="46">
                  <c:v>5111.5271007490164</c:v>
                </c:pt>
                <c:pt idx="47">
                  <c:v>5120.4042435330293</c:v>
                </c:pt>
                <c:pt idx="48">
                  <c:v>5075.3356724757277</c:v>
                </c:pt>
                <c:pt idx="49">
                  <c:v>5063.3856725741707</c:v>
                </c:pt>
                <c:pt idx="50">
                  <c:v>5044.2656727316789</c:v>
                </c:pt>
                <c:pt idx="51">
                  <c:v>5032.6571013987368</c:v>
                </c:pt>
                <c:pt idx="52">
                  <c:v>5012.5128158503967</c:v>
                </c:pt>
                <c:pt idx="53">
                  <c:v>4989.2956731845152</c:v>
                </c:pt>
                <c:pt idx="54">
                  <c:v>5002.9528159291522</c:v>
                </c:pt>
                <c:pt idx="55">
                  <c:v>4989.9785303217459</c:v>
                </c:pt>
                <c:pt idx="56">
                  <c:v>4928.1799594022641</c:v>
                </c:pt>
                <c:pt idx="57">
                  <c:v>4941.837102146902</c:v>
                </c:pt>
                <c:pt idx="58">
                  <c:v>4924.7656737161051</c:v>
                </c:pt>
                <c:pt idx="59">
                  <c:v>4918.2785309124019</c:v>
                </c:pt>
                <c:pt idx="60">
                  <c:v>4887.8913883055848</c:v>
                </c:pt>
                <c:pt idx="61">
                  <c:v>4878.6728169529542</c:v>
                </c:pt>
                <c:pt idx="62">
                  <c:v>4869.1128170317079</c:v>
                </c:pt>
                <c:pt idx="63">
                  <c:v>4860.5771028163108</c:v>
                </c:pt>
                <c:pt idx="64">
                  <c:v>4828.4828173664137</c:v>
                </c:pt>
                <c:pt idx="65">
                  <c:v>4825.4099602488714</c:v>
                </c:pt>
                <c:pt idx="66">
                  <c:v>4826.4342459547188</c:v>
                </c:pt>
                <c:pt idx="67">
                  <c:v>4815.849960327625</c:v>
                </c:pt>
                <c:pt idx="68">
                  <c:v>4796.7299604851332</c:v>
                </c:pt>
                <c:pt idx="69">
                  <c:v>4774.8785320937141</c:v>
                </c:pt>
                <c:pt idx="70">
                  <c:v>4767.7085321527784</c:v>
                </c:pt>
                <c:pt idx="71">
                  <c:v>4752.0028179964474</c:v>
                </c:pt>
                <c:pt idx="72">
                  <c:v>4740.7356752321211</c:v>
                </c:pt>
                <c:pt idx="73">
                  <c:v>4727.7613896247167</c:v>
                </c:pt>
                <c:pt idx="74">
                  <c:v>4731.8585324481073</c:v>
                </c:pt>
                <c:pt idx="75">
                  <c:v>4699.7642469982102</c:v>
                </c:pt>
                <c:pt idx="76">
                  <c:v>4675.8642471950952</c:v>
                </c:pt>
                <c:pt idx="77">
                  <c:v>4706.2513898019124</c:v>
                </c:pt>
                <c:pt idx="78">
                  <c:v>4680.9856757243342</c:v>
                </c:pt>
                <c:pt idx="79">
                  <c:v>4645.4771045882771</c:v>
                </c:pt>
                <c:pt idx="80">
                  <c:v>4613.3828191383809</c:v>
                </c:pt>
                <c:pt idx="81">
                  <c:v>4626.0156761771705</c:v>
                </c:pt>
                <c:pt idx="82">
                  <c:v>4610.3099620208377</c:v>
                </c:pt>
                <c:pt idx="83">
                  <c:v>4595.9699621389691</c:v>
                </c:pt>
                <c:pt idx="84">
                  <c:v>4553.9742481992098</c:v>
                </c:pt>
                <c:pt idx="85">
                  <c:v>4536.9028197684138</c:v>
                </c:pt>
                <c:pt idx="86">
                  <c:v>4533.4885340822548</c:v>
                </c:pt>
                <c:pt idx="87">
                  <c:v>4528.7085341216325</c:v>
                </c:pt>
                <c:pt idx="88">
                  <c:v>4509.247105710524</c:v>
                </c:pt>
                <c:pt idx="89">
                  <c:v>4539.9756768859579</c:v>
                </c:pt>
                <c:pt idx="90">
                  <c:v>4467.2513917707647</c:v>
                </c:pt>
                <c:pt idx="91">
                  <c:v>4473.7385345744678</c:v>
                </c:pt>
                <c:pt idx="92">
                  <c:v>4473.7385345744678</c:v>
                </c:pt>
                <c:pt idx="93">
                  <c:v>4447.4485347910404</c:v>
                </c:pt>
                <c:pt idx="94">
                  <c:v>4422.8656778506947</c:v>
                </c:pt>
                <c:pt idx="95">
                  <c:v>4418.0856778900716</c:v>
                </c:pt>
                <c:pt idx="96">
                  <c:v>4390.7713924007976</c:v>
                </c:pt>
                <c:pt idx="97">
                  <c:v>4387.6985352832544</c:v>
                </c:pt>
                <c:pt idx="98">
                  <c:v>4381.8942496167847</c:v>
                </c:pt>
                <c:pt idx="99">
                  <c:v>4375.4071068130806</c:v>
                </c:pt>
                <c:pt idx="100">
                  <c:v>4353.5556784216615</c:v>
                </c:pt>
                <c:pt idx="101">
                  <c:v>4334.4356785791706</c:v>
                </c:pt>
                <c:pt idx="102">
                  <c:v>4322.1442501089969</c:v>
                </c:pt>
                <c:pt idx="103">
                  <c:v>4311.2185359132873</c:v>
                </c:pt>
                <c:pt idx="104">
                  <c:v>4286.294250404324</c:v>
                </c:pt>
                <c:pt idx="105">
                  <c:v>4255.5656792288919</c:v>
                </c:pt>
                <c:pt idx="106">
                  <c:v>4278.4413933261585</c:v>
                </c:pt>
                <c:pt idx="107">
                  <c:v>4253.5171078171961</c:v>
                </c:pt>
                <c:pt idx="108">
                  <c:v>4219.0328223869874</c:v>
                </c:pt>
                <c:pt idx="109">
                  <c:v>4226.5442508965389</c:v>
                </c:pt>
                <c:pt idx="110">
                  <c:v>4221.7642509359157</c:v>
                </c:pt>
                <c:pt idx="111">
                  <c:v>4201.9613939561905</c:v>
                </c:pt>
                <c:pt idx="112">
                  <c:v>4183.1828226823154</c:v>
                </c:pt>
                <c:pt idx="113">
                  <c:v>4162.0142514281279</c:v>
                </c:pt>
                <c:pt idx="114">
                  <c:v>4153.1371086441141</c:v>
                </c:pt>
                <c:pt idx="115">
                  <c:v>4105.3371090378851</c:v>
                </c:pt>
                <c:pt idx="116">
                  <c:v>4107.0442518809641</c:v>
                </c:pt>
                <c:pt idx="117">
                  <c:v>4089.6313948815518</c:v>
                </c:pt>
                <c:pt idx="118">
                  <c:v>4088.607109175704</c:v>
                </c:pt>
                <c:pt idx="119">
                  <c:v>4111.1413947043557</c:v>
                </c:pt>
                <c:pt idx="120">
                  <c:v>4046.6113952359451</c:v>
                </c:pt>
                <c:pt idx="121">
                  <c:v>4032.271395354076</c:v>
                </c:pt>
                <c:pt idx="122">
                  <c:v>4016.9071097663596</c:v>
                </c:pt>
                <c:pt idx="123">
                  <c:v>4018.9556811780553</c:v>
                </c:pt>
                <c:pt idx="124">
                  <c:v>4015.8828240605117</c:v>
                </c:pt>
                <c:pt idx="125">
                  <c:v>4007.3471098451137</c:v>
                </c:pt>
                <c:pt idx="126">
                  <c:v>3991.2999671201655</c:v>
                </c:pt>
                <c:pt idx="127">
                  <c:v>3974.9113958266007</c:v>
                </c:pt>
                <c:pt idx="128">
                  <c:v>3960.9128245133479</c:v>
                </c:pt>
                <c:pt idx="129">
                  <c:v>3938.7199675533134</c:v>
                </c:pt>
                <c:pt idx="130">
                  <c:v>3942.1342532394719</c:v>
                </c:pt>
                <c:pt idx="131">
                  <c:v>3928.8185390634508</c:v>
                </c:pt>
                <c:pt idx="132">
                  <c:v>3900.8213964369452</c:v>
                </c:pt>
                <c:pt idx="133">
                  <c:v>3862.5813967519612</c:v>
                </c:pt>
                <c:pt idx="134">
                  <c:v>3864.2885395950416</c:v>
                </c:pt>
                <c:pt idx="135">
                  <c:v>3836.6328255371513</c:v>
                </c:pt>
                <c:pt idx="136">
                  <c:v>3842.437111203622</c:v>
                </c:pt>
                <c:pt idx="137">
                  <c:v>3816.1471114201954</c:v>
                </c:pt>
                <c:pt idx="138">
                  <c:v>3805.2213972244858</c:v>
                </c:pt>
                <c:pt idx="139">
                  <c:v>3783.7113974016829</c:v>
                </c:pt>
                <c:pt idx="140">
                  <c:v>3780.6385402841397</c:v>
                </c:pt>
                <c:pt idx="141">
                  <c:v>3779.9556831469076</c:v>
                </c:pt>
                <c:pt idx="142">
                  <c:v>3785.4185402447624</c:v>
                </c:pt>
                <c:pt idx="143">
                  <c:v>3719.8642550705049</c:v>
                </c:pt>
                <c:pt idx="144">
                  <c:v>3718.4985407960407</c:v>
                </c:pt>
                <c:pt idx="145">
                  <c:v>3696.9885409732383</c:v>
                </c:pt>
                <c:pt idx="146">
                  <c:v>3679.5756839738256</c:v>
                </c:pt>
                <c:pt idx="147">
                  <c:v>3679.2342554052093</c:v>
                </c:pt>
                <c:pt idx="148">
                  <c:v>3680.2585411110576</c:v>
                </c:pt>
                <c:pt idx="149">
                  <c:v>3651.9199699159358</c:v>
                </c:pt>
                <c:pt idx="150">
                  <c:v>3641.3356842888415</c:v>
                </c:pt>
                <c:pt idx="151">
                  <c:v>3624.2642558580455</c:v>
                </c:pt>
                <c:pt idx="152">
                  <c:v>3631.4342557989803</c:v>
                </c:pt>
                <c:pt idx="153">
                  <c:v>3617.7771130543433</c:v>
                </c:pt>
                <c:pt idx="154">
                  <c:v>3560.4171135268675</c:v>
                </c:pt>
                <c:pt idx="155">
                  <c:v>3539.931399409912</c:v>
                </c:pt>
                <c:pt idx="156">
                  <c:v>3552.5642564487016</c:v>
                </c:pt>
                <c:pt idx="157">
                  <c:v>3545.3942565077673</c:v>
                </c:pt>
                <c:pt idx="158">
                  <c:v>3552.2228278800853</c:v>
                </c:pt>
                <c:pt idx="159">
                  <c:v>3526.2742566652751</c:v>
                </c:pt>
                <c:pt idx="160">
                  <c:v>3496.56997119569</c:v>
                </c:pt>
                <c:pt idx="161">
                  <c:v>3510.2271139403269</c:v>
                </c:pt>
                <c:pt idx="162">
                  <c:v>3485.9856855685957</c:v>
                </c:pt>
                <c:pt idx="163">
                  <c:v>3456.6228286676264</c:v>
                </c:pt>
                <c:pt idx="164">
                  <c:v>3446.3799716091489</c:v>
                </c:pt>
                <c:pt idx="165">
                  <c:v>3451.1599715697716</c:v>
                </c:pt>
                <c:pt idx="166">
                  <c:v>3449.7942572953079</c:v>
                </c:pt>
                <c:pt idx="167">
                  <c:v>3433.7471145703594</c:v>
                </c:pt>
                <c:pt idx="168">
                  <c:v>3409.5056861986286</c:v>
                </c:pt>
                <c:pt idx="169">
                  <c:v>3361.3642580237833</c:v>
                </c:pt>
                <c:pt idx="170">
                  <c:v>3390.3856863561368</c:v>
                </c:pt>
                <c:pt idx="171">
                  <c:v>3362.0471151610154</c:v>
                </c:pt>
                <c:pt idx="172">
                  <c:v>3348.0485438477622</c:v>
                </c:pt>
                <c:pt idx="173">
                  <c:v>3336.0985439462047</c:v>
                </c:pt>
                <c:pt idx="174">
                  <c:v>3319.0271155154082</c:v>
                </c:pt>
                <c:pt idx="175">
                  <c:v>3310.1499727313944</c:v>
                </c:pt>
                <c:pt idx="176">
                  <c:v>3272.5928301836425</c:v>
                </c:pt>
                <c:pt idx="177">
                  <c:v>3273.6171158894908</c:v>
                </c:pt>
                <c:pt idx="178">
                  <c:v>3253.1314017725349</c:v>
                </c:pt>
                <c:pt idx="179">
                  <c:v>3231.2799733811162</c:v>
                </c:pt>
                <c:pt idx="180">
                  <c:v>3231.9628305183473</c:v>
                </c:pt>
                <c:pt idx="181">
                  <c:v>3244.9371161257532</c:v>
                </c:pt>
                <c:pt idx="182">
                  <c:v>3244.9371161257532</c:v>
                </c:pt>
                <c:pt idx="183">
                  <c:v>3198.1614022253711</c:v>
                </c:pt>
                <c:pt idx="184">
                  <c:v>3157.5314025600755</c:v>
                </c:pt>
                <c:pt idx="185">
                  <c:v>3172.2128310105604</c:v>
                </c:pt>
                <c:pt idx="186">
                  <c:v>3164.0185453637787</c:v>
                </c:pt>
                <c:pt idx="187">
                  <c:v>3153.4342597366849</c:v>
                </c:pt>
                <c:pt idx="188">
                  <c:v>3124.0714028357156</c:v>
                </c:pt>
                <c:pt idx="189">
                  <c:v>3081.3928317587247</c:v>
                </c:pt>
                <c:pt idx="190">
                  <c:v>3097.4399744836728</c:v>
                </c:pt>
                <c:pt idx="191">
                  <c:v>3073.5399746805588</c:v>
                </c:pt>
                <c:pt idx="192">
                  <c:v>3078.3199746411819</c:v>
                </c:pt>
                <c:pt idx="193">
                  <c:v>3066.3699747396245</c:v>
                </c:pt>
                <c:pt idx="194">
                  <c:v>3014.1314037413872</c:v>
                </c:pt>
                <c:pt idx="195">
                  <c:v>3027.105689348793</c:v>
                </c:pt>
                <c:pt idx="196">
                  <c:v>3021.301403682322</c:v>
                </c:pt>
                <c:pt idx="197">
                  <c:v>3019.9356894078583</c:v>
                </c:pt>
                <c:pt idx="198">
                  <c:v>2992.9628324872001</c:v>
                </c:pt>
                <c:pt idx="199">
                  <c:v>2970.7699755271651</c:v>
                </c:pt>
                <c:pt idx="200">
                  <c:v>2982.3785468601063</c:v>
                </c:pt>
                <c:pt idx="201">
                  <c:v>2956.4299756452961</c:v>
                </c:pt>
                <c:pt idx="202">
                  <c:v>2945.5042614495869</c:v>
                </c:pt>
                <c:pt idx="203">
                  <c:v>2926.7256901757105</c:v>
                </c:pt>
                <c:pt idx="204">
                  <c:v>2892.9242618827338</c:v>
                </c:pt>
                <c:pt idx="205">
                  <c:v>2926.3842616070947</c:v>
                </c:pt>
                <c:pt idx="206">
                  <c:v>2872.7799763343942</c:v>
                </c:pt>
                <c:pt idx="207">
                  <c:v>2876.5356905891695</c:v>
                </c:pt>
                <c:pt idx="208">
                  <c:v>2874.1456906088579</c:v>
                </c:pt>
                <c:pt idx="209">
                  <c:v>2832.8328338063311</c:v>
                </c:pt>
                <c:pt idx="210">
                  <c:v>2801.421405493666</c:v>
                </c:pt>
                <c:pt idx="211">
                  <c:v>2815.078548238303</c:v>
                </c:pt>
                <c:pt idx="212">
                  <c:v>2795.9585483958112</c:v>
                </c:pt>
                <c:pt idx="213">
                  <c:v>2771.0342628868489</c:v>
                </c:pt>
                <c:pt idx="214">
                  <c:v>2784.6914056314858</c:v>
                </c:pt>
                <c:pt idx="215">
                  <c:v>2746.109977377886</c:v>
                </c:pt>
                <c:pt idx="216">
                  <c:v>2751.5728344757408</c:v>
                </c:pt>
                <c:pt idx="217">
                  <c:v>2711.6256919476773</c:v>
                </c:pt>
                <c:pt idx="218">
                  <c:v>2731.0871203587853</c:v>
                </c:pt>
                <c:pt idx="219">
                  <c:v>2725.2828346923147</c:v>
                </c:pt>
                <c:pt idx="220">
                  <c:v>2708.2114062615187</c:v>
                </c:pt>
                <c:pt idx="221">
                  <c:v>2677.4828350860853</c:v>
                </c:pt>
                <c:pt idx="222">
                  <c:v>2682.6042636153243</c:v>
                </c:pt>
                <c:pt idx="223">
                  <c:v>2675.0928351057742</c:v>
                </c:pt>
                <c:pt idx="224">
                  <c:v>2644.7056924989565</c:v>
                </c:pt>
                <c:pt idx="225">
                  <c:v>2632.072835460167</c:v>
                </c:pt>
                <c:pt idx="226">
                  <c:v>2640.9499782441817</c:v>
                </c:pt>
                <c:pt idx="227">
                  <c:v>2610.5628356373641</c:v>
                </c:pt>
                <c:pt idx="228">
                  <c:v>2576.0785502071558</c:v>
                </c:pt>
                <c:pt idx="229">
                  <c:v>2545.0085504631061</c:v>
                </c:pt>
                <c:pt idx="230">
                  <c:v>2547.3985504434177</c:v>
                </c:pt>
                <c:pt idx="231">
                  <c:v>2522.4742649344557</c:v>
                </c:pt>
                <c:pt idx="232">
                  <c:v>2505.061407935043</c:v>
                </c:pt>
                <c:pt idx="233">
                  <c:v>2487.989979504247</c:v>
                </c:pt>
                <c:pt idx="234">
                  <c:v>2462.0414082894367</c:v>
                </c:pt>
                <c:pt idx="235">
                  <c:v>2463.7485511325162</c:v>
                </c:pt>
                <c:pt idx="236">
                  <c:v>2455.8956940543494</c:v>
                </c:pt>
                <c:pt idx="237">
                  <c:v>2436.0928370746265</c:v>
                </c:pt>
                <c:pt idx="238">
                  <c:v>2416.6314086635184</c:v>
                </c:pt>
                <c:pt idx="239">
                  <c:v>2411.1685515656636</c:v>
                </c:pt>
                <c:pt idx="240">
                  <c:v>2399.9014088013378</c:v>
                </c:pt>
                <c:pt idx="241">
                  <c:v>2378.3914089785344</c:v>
                </c:pt>
                <c:pt idx="242">
                  <c:v>2422.0942657613737</c:v>
                </c:pt>
                <c:pt idx="243">
                  <c:v>2346.2971235286377</c:v>
                </c:pt>
                <c:pt idx="244">
                  <c:v>2289.2785525697782</c:v>
                </c:pt>
                <c:pt idx="245">
                  <c:v>2362.3442662535863</c:v>
                </c:pt>
                <c:pt idx="246">
                  <c:v>2331.6156950781533</c:v>
                </c:pt>
                <c:pt idx="247">
                  <c:v>2288.2542668639303</c:v>
                </c:pt>
                <c:pt idx="248">
                  <c:v>2309.0814095495016</c:v>
                </c:pt>
                <c:pt idx="249">
                  <c:v>2280.4014097857644</c:v>
                </c:pt>
                <c:pt idx="250">
                  <c:v>2264.3542670608163</c:v>
                </c:pt>
                <c:pt idx="251">
                  <c:v>2248.3071243358672</c:v>
                </c:pt>
                <c:pt idx="252">
                  <c:v>2254.4528385709536</c:v>
                </c:pt>
                <c:pt idx="253">
                  <c:v>2222.358553121057</c:v>
                </c:pt>
                <c:pt idx="254">
                  <c:v>2178.3142677696023</c:v>
                </c:pt>
                <c:pt idx="255">
                  <c:v>2183.4356962988413</c:v>
                </c:pt>
                <c:pt idx="256">
                  <c:v>2152.7071251234079</c:v>
                </c:pt>
                <c:pt idx="257">
                  <c:v>2151.3414108489446</c:v>
                </c:pt>
                <c:pt idx="258">
                  <c:v>2170.8028392600522</c:v>
                </c:pt>
                <c:pt idx="259">
                  <c:v>2139.7328395160034</c:v>
                </c:pt>
                <c:pt idx="260">
                  <c:v>2119.2471253990475</c:v>
                </c:pt>
                <c:pt idx="261">
                  <c:v>2141.7814109276987</c:v>
                </c:pt>
                <c:pt idx="262">
                  <c:v>2175.5828392206754</c:v>
                </c:pt>
                <c:pt idx="263">
                  <c:v>2125.0514110655186</c:v>
                </c:pt>
                <c:pt idx="264">
                  <c:v>2078.9585543023686</c:v>
                </c:pt>
                <c:pt idx="265">
                  <c:v>2057.1071259109494</c:v>
                </c:pt>
                <c:pt idx="266">
                  <c:v>2042.0842688918485</c:v>
                </c:pt>
                <c:pt idx="267">
                  <c:v>2042.4256974604643</c:v>
                </c:pt>
                <c:pt idx="268">
                  <c:v>2026.7199833041318</c:v>
                </c:pt>
                <c:pt idx="269">
                  <c:v>2009.6485548733356</c:v>
                </c:pt>
                <c:pt idx="270">
                  <c:v>1997.0156978345465</c:v>
                </c:pt>
                <c:pt idx="271">
                  <c:v>1971.408555188352</c:v>
                </c:pt>
                <c:pt idx="272">
                  <c:v>1984.3828407957571</c:v>
                </c:pt>
                <c:pt idx="273">
                  <c:v>1945.4599839735415</c:v>
                </c:pt>
                <c:pt idx="274">
                  <c:v>1931.8028412289048</c:v>
                </c:pt>
                <c:pt idx="275">
                  <c:v>1935.5585554836798</c:v>
                </c:pt>
                <c:pt idx="276">
                  <c:v>1896.9771272300802</c:v>
                </c:pt>
                <c:pt idx="277">
                  <c:v>1890.1485558577619</c:v>
                </c:pt>
                <c:pt idx="278">
                  <c:v>1919.1699841901154</c:v>
                </c:pt>
                <c:pt idx="279">
                  <c:v>1850.88427046693</c:v>
                </c:pt>
                <c:pt idx="280">
                  <c:v>1874.1014131328129</c:v>
                </c:pt>
                <c:pt idx="281">
                  <c:v>1840.9828419770683</c:v>
                </c:pt>
                <c:pt idx="282">
                  <c:v>1822.5456992718086</c:v>
                </c:pt>
                <c:pt idx="283">
                  <c:v>1841.3242705456846</c:v>
                </c:pt>
                <c:pt idx="284">
                  <c:v>1811.6199850760988</c:v>
                </c:pt>
                <c:pt idx="285">
                  <c:v>1810.9371279388672</c:v>
                </c:pt>
                <c:pt idx="286">
                  <c:v>1776.1114139400427</c:v>
                </c:pt>
                <c:pt idx="287">
                  <c:v>1736.1642714119796</c:v>
                </c:pt>
                <c:pt idx="288">
                  <c:v>1755.2842712544714</c:v>
                </c:pt>
                <c:pt idx="289">
                  <c:v>1753.5771284113916</c:v>
                </c:pt>
                <c:pt idx="290">
                  <c:v>1707.4842716482419</c:v>
                </c:pt>
                <c:pt idx="291">
                  <c:v>1726.6042714907335</c:v>
                </c:pt>
                <c:pt idx="292">
                  <c:v>1713.9714144519442</c:v>
                </c:pt>
                <c:pt idx="293">
                  <c:v>1686.998557531286</c:v>
                </c:pt>
                <c:pt idx="294">
                  <c:v>1678.1214147472722</c:v>
                </c:pt>
                <c:pt idx="295">
                  <c:v>1644.3199864542955</c:v>
                </c:pt>
                <c:pt idx="296">
                  <c:v>1635.1014151016655</c:v>
                </c:pt>
                <c:pt idx="297">
                  <c:v>1638.1742722192089</c:v>
                </c:pt>
                <c:pt idx="298">
                  <c:v>1604.0314153576164</c:v>
                </c:pt>
                <c:pt idx="299">
                  <c:v>1598.5685582597619</c:v>
                </c:pt>
                <c:pt idx="300">
                  <c:v>1581.4971298289654</c:v>
                </c:pt>
                <c:pt idx="301">
                  <c:v>1561.3528442806257</c:v>
                </c:pt>
                <c:pt idx="302">
                  <c:v>1551.7928443593798</c:v>
                </c:pt>
                <c:pt idx="303">
                  <c:v>1547.0128443987569</c:v>
                </c:pt>
                <c:pt idx="304">
                  <c:v>1539.5014158892066</c:v>
                </c:pt>
                <c:pt idx="305">
                  <c:v>1520.7228446153306</c:v>
                </c:pt>
                <c:pt idx="306">
                  <c:v>1495.4571305377522</c:v>
                </c:pt>
                <c:pt idx="307">
                  <c:v>1491.7014162829771</c:v>
                </c:pt>
                <c:pt idx="308">
                  <c:v>1468.82570218571</c:v>
                </c:pt>
                <c:pt idx="309">
                  <c:v>1479.0685592441878</c:v>
                </c:pt>
                <c:pt idx="310">
                  <c:v>1463.3628450878552</c:v>
                </c:pt>
                <c:pt idx="311">
                  <c:v>1439.1214167161247</c:v>
                </c:pt>
                <c:pt idx="312">
                  <c:v>1441.5114166964363</c:v>
                </c:pt>
                <c:pt idx="313">
                  <c:v>1416.2457026188574</c:v>
                </c:pt>
                <c:pt idx="314">
                  <c:v>1408.3928455406913</c:v>
                </c:pt>
                <c:pt idx="315">
                  <c:v>1414.8799883443937</c:v>
                </c:pt>
                <c:pt idx="316">
                  <c:v>1376.9814172280262</c:v>
                </c:pt>
                <c:pt idx="317">
                  <c:v>1374.5914172477146</c:v>
                </c:pt>
                <c:pt idx="318">
                  <c:v>1337.0342746999629</c:v>
                </c:pt>
                <c:pt idx="319">
                  <c:v>1329.8642747590284</c:v>
                </c:pt>
                <c:pt idx="320">
                  <c:v>1296.7457036032838</c:v>
                </c:pt>
                <c:pt idx="321">
                  <c:v>1312.7928463282321</c:v>
                </c:pt>
                <c:pt idx="322">
                  <c:v>1287.5271322506539</c:v>
                </c:pt>
                <c:pt idx="323">
                  <c:v>1292.9899893485085</c:v>
                </c:pt>
                <c:pt idx="324">
                  <c:v>1250.6528468401339</c:v>
                </c:pt>
                <c:pt idx="325">
                  <c:v>1228.1185613114828</c:v>
                </c:pt>
              </c:numCache>
            </c:numRef>
          </c:xVal>
          <c:yVal>
            <c:numRef>
              <c:f>EXP_Validação!$O$4:$O$329</c:f>
              <c:numCache>
                <c:formatCode>0.00</c:formatCode>
                <c:ptCount val="326"/>
                <c:pt idx="0">
                  <c:v>0.37326715689332801</c:v>
                </c:pt>
                <c:pt idx="1">
                  <c:v>0.37154171458843122</c:v>
                </c:pt>
                <c:pt idx="2">
                  <c:v>0.3689349863421737</c:v>
                </c:pt>
                <c:pt idx="3">
                  <c:v>0.37165815117078532</c:v>
                </c:pt>
                <c:pt idx="4">
                  <c:v>0.37820559190628833</c:v>
                </c:pt>
                <c:pt idx="5">
                  <c:v>0.37213563639137437</c:v>
                </c:pt>
                <c:pt idx="6">
                  <c:v>0.3725971380978052</c:v>
                </c:pt>
                <c:pt idx="7">
                  <c:v>0.37387252504927881</c:v>
                </c:pt>
                <c:pt idx="8">
                  <c:v>0.37489669273423953</c:v>
                </c:pt>
                <c:pt idx="9">
                  <c:v>0.37238458573820687</c:v>
                </c:pt>
                <c:pt idx="10">
                  <c:v>0.37443720342514486</c:v>
                </c:pt>
                <c:pt idx="11">
                  <c:v>0.37703035324362472</c:v>
                </c:pt>
                <c:pt idx="12">
                  <c:v>0.37698734653916838</c:v>
                </c:pt>
                <c:pt idx="13">
                  <c:v>0.37331024653521433</c:v>
                </c:pt>
                <c:pt idx="14">
                  <c:v>0.37191766029735063</c:v>
                </c:pt>
                <c:pt idx="15">
                  <c:v>0.37535686620917535</c:v>
                </c:pt>
                <c:pt idx="16">
                  <c:v>0.37984739931819317</c:v>
                </c:pt>
                <c:pt idx="17">
                  <c:v>0.37434178165329252</c:v>
                </c:pt>
                <c:pt idx="18">
                  <c:v>0.37222548080833617</c:v>
                </c:pt>
                <c:pt idx="19">
                  <c:v>0.37656181535422012</c:v>
                </c:pt>
                <c:pt idx="20">
                  <c:v>0.37543426651180212</c:v>
                </c:pt>
                <c:pt idx="21">
                  <c:v>0.37941478615208224</c:v>
                </c:pt>
                <c:pt idx="22">
                  <c:v>0.37664429256461701</c:v>
                </c:pt>
                <c:pt idx="23">
                  <c:v>0.37743736957091983</c:v>
                </c:pt>
                <c:pt idx="24">
                  <c:v>0.37752341100059966</c:v>
                </c:pt>
                <c:pt idx="25">
                  <c:v>0.38081892670095363</c:v>
                </c:pt>
                <c:pt idx="26">
                  <c:v>0.37460281169218712</c:v>
                </c:pt>
                <c:pt idx="27">
                  <c:v>0.37529117311251536</c:v>
                </c:pt>
                <c:pt idx="28">
                  <c:v>0.37789535520071699</c:v>
                </c:pt>
                <c:pt idx="29">
                  <c:v>0.37438733011807784</c:v>
                </c:pt>
                <c:pt idx="30">
                  <c:v>0.37173363881626748</c:v>
                </c:pt>
                <c:pt idx="31">
                  <c:v>0.37489568866347656</c:v>
                </c:pt>
                <c:pt idx="32">
                  <c:v>0.37504455690899813</c:v>
                </c:pt>
                <c:pt idx="33">
                  <c:v>0.37718983040422877</c:v>
                </c:pt>
                <c:pt idx="34">
                  <c:v>0.37711631134469487</c:v>
                </c:pt>
                <c:pt idx="35">
                  <c:v>0.37629133901359285</c:v>
                </c:pt>
                <c:pt idx="36">
                  <c:v>0.37907131681490408</c:v>
                </c:pt>
                <c:pt idx="37">
                  <c:v>0.37346323803797365</c:v>
                </c:pt>
                <c:pt idx="38">
                  <c:v>0.37544279960115556</c:v>
                </c:pt>
                <c:pt idx="39">
                  <c:v>0.37774460081949784</c:v>
                </c:pt>
                <c:pt idx="40">
                  <c:v>0.37640225211165962</c:v>
                </c:pt>
                <c:pt idx="41">
                  <c:v>0.38141825675229474</c:v>
                </c:pt>
                <c:pt idx="42">
                  <c:v>0.3829850561273333</c:v>
                </c:pt>
                <c:pt idx="43">
                  <c:v>0.37992963541577235</c:v>
                </c:pt>
                <c:pt idx="44">
                  <c:v>0.37943545082653096</c:v>
                </c:pt>
                <c:pt idx="45">
                  <c:v>0.38023412814929536</c:v>
                </c:pt>
                <c:pt idx="46">
                  <c:v>0.37919870719661797</c:v>
                </c:pt>
                <c:pt idx="47">
                  <c:v>0.37772341250135666</c:v>
                </c:pt>
                <c:pt idx="48">
                  <c:v>0.3808699431402105</c:v>
                </c:pt>
                <c:pt idx="49">
                  <c:v>0.38021823322080411</c:v>
                </c:pt>
                <c:pt idx="50">
                  <c:v>0.38119097271434238</c:v>
                </c:pt>
                <c:pt idx="51">
                  <c:v>0.38194774327348774</c:v>
                </c:pt>
                <c:pt idx="52">
                  <c:v>0.38416656000352722</c:v>
                </c:pt>
                <c:pt idx="53">
                  <c:v>0.38583524195789792</c:v>
                </c:pt>
                <c:pt idx="54">
                  <c:v>0.38052913249178233</c:v>
                </c:pt>
                <c:pt idx="55">
                  <c:v>0.38259559598950638</c:v>
                </c:pt>
                <c:pt idx="56">
                  <c:v>0.38850003563797347</c:v>
                </c:pt>
                <c:pt idx="57">
                  <c:v>0.38613882076440781</c:v>
                </c:pt>
                <c:pt idx="58">
                  <c:v>0.38545732150049189</c:v>
                </c:pt>
                <c:pt idx="59">
                  <c:v>0.38539458628251211</c:v>
                </c:pt>
                <c:pt idx="60">
                  <c:v>0.38859034161185385</c:v>
                </c:pt>
                <c:pt idx="61">
                  <c:v>0.38801293598417369</c:v>
                </c:pt>
                <c:pt idx="62">
                  <c:v>0.38475709942484504</c:v>
                </c:pt>
                <c:pt idx="63">
                  <c:v>0.38612458491485963</c:v>
                </c:pt>
                <c:pt idx="64">
                  <c:v>0.38744281347985571</c:v>
                </c:pt>
                <c:pt idx="65">
                  <c:v>0.38745114285550508</c:v>
                </c:pt>
                <c:pt idx="66">
                  <c:v>0.38592243464144887</c:v>
                </c:pt>
                <c:pt idx="67">
                  <c:v>0.3853977687686761</c:v>
                </c:pt>
                <c:pt idx="68">
                  <c:v>0.38806195428664697</c:v>
                </c:pt>
                <c:pt idx="69">
                  <c:v>0.38728532701718138</c:v>
                </c:pt>
                <c:pt idx="70">
                  <c:v>0.38731704930381106</c:v>
                </c:pt>
                <c:pt idx="71">
                  <c:v>0.38631622783902614</c:v>
                </c:pt>
                <c:pt idx="72">
                  <c:v>0.38818612200608549</c:v>
                </c:pt>
                <c:pt idx="73">
                  <c:v>0.3863069497869841</c:v>
                </c:pt>
                <c:pt idx="74">
                  <c:v>0.38576442608665323</c:v>
                </c:pt>
                <c:pt idx="75">
                  <c:v>0.38775785596191198</c:v>
                </c:pt>
                <c:pt idx="76">
                  <c:v>0.39106974912202169</c:v>
                </c:pt>
                <c:pt idx="77">
                  <c:v>0.38354890705188821</c:v>
                </c:pt>
                <c:pt idx="78">
                  <c:v>0.38586336924752512</c:v>
                </c:pt>
                <c:pt idx="79">
                  <c:v>0.39003395881948999</c:v>
                </c:pt>
                <c:pt idx="80">
                  <c:v>0.39398640570816851</c:v>
                </c:pt>
                <c:pt idx="81">
                  <c:v>0.38989046519885667</c:v>
                </c:pt>
                <c:pt idx="82">
                  <c:v>0.38937832491034696</c:v>
                </c:pt>
                <c:pt idx="83">
                  <c:v>0.38783329881476031</c:v>
                </c:pt>
                <c:pt idx="84">
                  <c:v>0.39440634040055123</c:v>
                </c:pt>
                <c:pt idx="85">
                  <c:v>0.39314276134562232</c:v>
                </c:pt>
                <c:pt idx="86">
                  <c:v>0.39428494544702875</c:v>
                </c:pt>
                <c:pt idx="87">
                  <c:v>0.39157096629468197</c:v>
                </c:pt>
                <c:pt idx="88">
                  <c:v>0.39405517741692475</c:v>
                </c:pt>
                <c:pt idx="89">
                  <c:v>0.38599785200534886</c:v>
                </c:pt>
                <c:pt idx="90">
                  <c:v>0.39661526935097524</c:v>
                </c:pt>
                <c:pt idx="91">
                  <c:v>0.39213136923221625</c:v>
                </c:pt>
                <c:pt idx="92">
                  <c:v>0.38964371859504615</c:v>
                </c:pt>
                <c:pt idx="93">
                  <c:v>0.39356766781102132</c:v>
                </c:pt>
                <c:pt idx="94">
                  <c:v>0.39506664776895123</c:v>
                </c:pt>
                <c:pt idx="95">
                  <c:v>0.39523454114936679</c:v>
                </c:pt>
                <c:pt idx="96">
                  <c:v>0.39800593386094285</c:v>
                </c:pt>
                <c:pt idx="97">
                  <c:v>0.39469351995379071</c:v>
                </c:pt>
                <c:pt idx="98">
                  <c:v>0.39408471698231645</c:v>
                </c:pt>
                <c:pt idx="99">
                  <c:v>0.39298543938784375</c:v>
                </c:pt>
                <c:pt idx="100">
                  <c:v>0.39556164280661654</c:v>
                </c:pt>
                <c:pt idx="101">
                  <c:v>0.39550684357674815</c:v>
                </c:pt>
                <c:pt idx="102">
                  <c:v>0.39760833007481977</c:v>
                </c:pt>
                <c:pt idx="103">
                  <c:v>0.39510460251810453</c:v>
                </c:pt>
                <c:pt idx="104">
                  <c:v>0.39756032271753056</c:v>
                </c:pt>
                <c:pt idx="105">
                  <c:v>0.40191857734347136</c:v>
                </c:pt>
                <c:pt idx="106">
                  <c:v>0.39622396273893951</c:v>
                </c:pt>
                <c:pt idx="107">
                  <c:v>0.39689957877677273</c:v>
                </c:pt>
                <c:pt idx="108">
                  <c:v>0.40063697357812794</c:v>
                </c:pt>
                <c:pt idx="109">
                  <c:v>0.39836423149992078</c:v>
                </c:pt>
                <c:pt idx="110">
                  <c:v>0.39698846569993418</c:v>
                </c:pt>
                <c:pt idx="111">
                  <c:v>0.39795925455485043</c:v>
                </c:pt>
                <c:pt idx="112">
                  <c:v>0.39603135902074937</c:v>
                </c:pt>
                <c:pt idx="113">
                  <c:v>0.4013136094779276</c:v>
                </c:pt>
                <c:pt idx="114">
                  <c:v>0.3967666096532465</c:v>
                </c:pt>
                <c:pt idx="115">
                  <c:v>0.40664644761330943</c:v>
                </c:pt>
                <c:pt idx="116">
                  <c:v>0.40534549771577993</c:v>
                </c:pt>
                <c:pt idx="117">
                  <c:v>0.40339976787359749</c:v>
                </c:pt>
                <c:pt idx="118">
                  <c:v>0.40263024471754477</c:v>
                </c:pt>
                <c:pt idx="119">
                  <c:v>0.39643175002881592</c:v>
                </c:pt>
                <c:pt idx="120">
                  <c:v>0.40516520216317209</c:v>
                </c:pt>
                <c:pt idx="121">
                  <c:v>0.40653187862832429</c:v>
                </c:pt>
                <c:pt idx="122">
                  <c:v>0.40520525311091249</c:v>
                </c:pt>
                <c:pt idx="123">
                  <c:v>0.40116321857661191</c:v>
                </c:pt>
                <c:pt idx="124">
                  <c:v>0.40416395388067511</c:v>
                </c:pt>
                <c:pt idx="125">
                  <c:v>0.39893914197349212</c:v>
                </c:pt>
                <c:pt idx="126">
                  <c:v>0.40221998185798014</c:v>
                </c:pt>
                <c:pt idx="127">
                  <c:v>0.40319689083061472</c:v>
                </c:pt>
                <c:pt idx="128">
                  <c:v>0.40303590528998878</c:v>
                </c:pt>
                <c:pt idx="129">
                  <c:v>0.40526886594147943</c:v>
                </c:pt>
                <c:pt idx="130">
                  <c:v>0.40231767369991922</c:v>
                </c:pt>
                <c:pt idx="131">
                  <c:v>0.40161793966708759</c:v>
                </c:pt>
                <c:pt idx="132">
                  <c:v>0.40540793549474363</c:v>
                </c:pt>
                <c:pt idx="133">
                  <c:v>0.41051637737312802</c:v>
                </c:pt>
                <c:pt idx="134">
                  <c:v>0.40854576402991954</c:v>
                </c:pt>
                <c:pt idx="135">
                  <c:v>0.4105466604815573</c:v>
                </c:pt>
                <c:pt idx="136">
                  <c:v>0.40835061435646675</c:v>
                </c:pt>
                <c:pt idx="137">
                  <c:v>0.40936515834246068</c:v>
                </c:pt>
                <c:pt idx="138">
                  <c:v>0.41115841435447614</c:v>
                </c:pt>
                <c:pt idx="139">
                  <c:v>0.41153016772558737</c:v>
                </c:pt>
                <c:pt idx="140">
                  <c:v>0.41005009635526113</c:v>
                </c:pt>
                <c:pt idx="141">
                  <c:v>0.40750446753073388</c:v>
                </c:pt>
                <c:pt idx="142">
                  <c:v>0.40270671276168785</c:v>
                </c:pt>
                <c:pt idx="143">
                  <c:v>0.41439696928291003</c:v>
                </c:pt>
                <c:pt idx="144">
                  <c:v>0.41296487963053469</c:v>
                </c:pt>
                <c:pt idx="145">
                  <c:v>0.41589833978908108</c:v>
                </c:pt>
                <c:pt idx="146">
                  <c:v>0.41470610590975665</c:v>
                </c:pt>
                <c:pt idx="147">
                  <c:v>0.4113137270046876</c:v>
                </c:pt>
                <c:pt idx="148">
                  <c:v>0.41051124785124754</c:v>
                </c:pt>
                <c:pt idx="149">
                  <c:v>0.41296195339724362</c:v>
                </c:pt>
                <c:pt idx="150">
                  <c:v>0.41446069960457677</c:v>
                </c:pt>
                <c:pt idx="151">
                  <c:v>0.41563234836573021</c:v>
                </c:pt>
                <c:pt idx="152">
                  <c:v>0.41072595490974173</c:v>
                </c:pt>
                <c:pt idx="153">
                  <c:v>0.41002874014252233</c:v>
                </c:pt>
                <c:pt idx="154">
                  <c:v>0.42178677138523074</c:v>
                </c:pt>
                <c:pt idx="155">
                  <c:v>0.42087786501555619</c:v>
                </c:pt>
                <c:pt idx="156">
                  <c:v>0.41998832098369032</c:v>
                </c:pt>
                <c:pt idx="157">
                  <c:v>0.41390727944943678</c:v>
                </c:pt>
                <c:pt idx="158">
                  <c:v>0.40929518907508111</c:v>
                </c:pt>
                <c:pt idx="159">
                  <c:v>0.41477311248856097</c:v>
                </c:pt>
                <c:pt idx="160">
                  <c:v>0.41789342892383102</c:v>
                </c:pt>
                <c:pt idx="161">
                  <c:v>0.41172489866189166</c:v>
                </c:pt>
                <c:pt idx="162">
                  <c:v>0.41802314625784148</c:v>
                </c:pt>
                <c:pt idx="163">
                  <c:v>0.41900813700336087</c:v>
                </c:pt>
                <c:pt idx="164">
                  <c:v>0.4160620071711848</c:v>
                </c:pt>
                <c:pt idx="165">
                  <c:v>0.41396157380872228</c:v>
                </c:pt>
                <c:pt idx="166">
                  <c:v>0.41230147473864442</c:v>
                </c:pt>
                <c:pt idx="167">
                  <c:v>0.41409770202158752</c:v>
                </c:pt>
                <c:pt idx="168">
                  <c:v>0.41660496970441441</c:v>
                </c:pt>
                <c:pt idx="169">
                  <c:v>0.42452961303118047</c:v>
                </c:pt>
                <c:pt idx="170">
                  <c:v>0.41572614936833713</c:v>
                </c:pt>
                <c:pt idx="171">
                  <c:v>0.41923390447602749</c:v>
                </c:pt>
                <c:pt idx="172">
                  <c:v>0.42199093222899337</c:v>
                </c:pt>
                <c:pt idx="173">
                  <c:v>0.42038732144313312</c:v>
                </c:pt>
                <c:pt idx="174">
                  <c:v>0.42001094970628927</c:v>
                </c:pt>
                <c:pt idx="175">
                  <c:v>0.419108518001786</c:v>
                </c:pt>
                <c:pt idx="176">
                  <c:v>0.4242663381776276</c:v>
                </c:pt>
                <c:pt idx="177">
                  <c:v>0.42218863017672059</c:v>
                </c:pt>
                <c:pt idx="178">
                  <c:v>0.42395241343152229</c:v>
                </c:pt>
                <c:pt idx="179">
                  <c:v>0.42892789095818851</c:v>
                </c:pt>
                <c:pt idx="180">
                  <c:v>0.42455486127169906</c:v>
                </c:pt>
                <c:pt idx="181">
                  <c:v>0.4176454592211275</c:v>
                </c:pt>
                <c:pt idx="182">
                  <c:v>0.41616991721006846</c:v>
                </c:pt>
                <c:pt idx="183">
                  <c:v>0.42466956362128999</c:v>
                </c:pt>
                <c:pt idx="184">
                  <c:v>0.43007293300034566</c:v>
                </c:pt>
                <c:pt idx="185">
                  <c:v>0.42343441272304194</c:v>
                </c:pt>
                <c:pt idx="186">
                  <c:v>0.42199745924896903</c:v>
                </c:pt>
                <c:pt idx="187">
                  <c:v>0.42462196764299059</c:v>
                </c:pt>
                <c:pt idx="188">
                  <c:v>0.43054299850565902</c:v>
                </c:pt>
                <c:pt idx="189">
                  <c:v>0.43511414157217188</c:v>
                </c:pt>
                <c:pt idx="190">
                  <c:v>0.42656882310639532</c:v>
                </c:pt>
                <c:pt idx="191">
                  <c:v>0.43068684973710597</c:v>
                </c:pt>
                <c:pt idx="192">
                  <c:v>0.42767349270808491</c:v>
                </c:pt>
                <c:pt idx="193">
                  <c:v>0.42887276616486741</c:v>
                </c:pt>
                <c:pt idx="194">
                  <c:v>0.43819270115237891</c:v>
                </c:pt>
                <c:pt idx="195">
                  <c:v>0.43271045218343535</c:v>
                </c:pt>
                <c:pt idx="196">
                  <c:v>0.42973263307408621</c:v>
                </c:pt>
                <c:pt idx="197">
                  <c:v>0.42632700775299814</c:v>
                </c:pt>
                <c:pt idx="198">
                  <c:v>0.4323508001001245</c:v>
                </c:pt>
                <c:pt idx="199">
                  <c:v>0.43251294917190602</c:v>
                </c:pt>
                <c:pt idx="200">
                  <c:v>0.42736600530700297</c:v>
                </c:pt>
                <c:pt idx="201">
                  <c:v>0.42904297494366223</c:v>
                </c:pt>
                <c:pt idx="202">
                  <c:v>0.42767338682077249</c:v>
                </c:pt>
                <c:pt idx="203">
                  <c:v>0.43120036287288305</c:v>
                </c:pt>
                <c:pt idx="204">
                  <c:v>0.43606158196899669</c:v>
                </c:pt>
                <c:pt idx="205">
                  <c:v>0.42672408379014909</c:v>
                </c:pt>
                <c:pt idx="206">
                  <c:v>0.43744915636470943</c:v>
                </c:pt>
                <c:pt idx="207">
                  <c:v>0.43067452224894814</c:v>
                </c:pt>
                <c:pt idx="208">
                  <c:v>0.4286125961081082</c:v>
                </c:pt>
                <c:pt idx="209">
                  <c:v>0.43596896602984514</c:v>
                </c:pt>
                <c:pt idx="210">
                  <c:v>0.44346084674530994</c:v>
                </c:pt>
                <c:pt idx="211">
                  <c:v>0.43435613339374207</c:v>
                </c:pt>
                <c:pt idx="212">
                  <c:v>0.4358904248000201</c:v>
                </c:pt>
                <c:pt idx="213">
                  <c:v>0.44275529401686625</c:v>
                </c:pt>
                <c:pt idx="214">
                  <c:v>0.43427927715498715</c:v>
                </c:pt>
                <c:pt idx="215">
                  <c:v>0.4456781276419744</c:v>
                </c:pt>
                <c:pt idx="216">
                  <c:v>0.43588831109344556</c:v>
                </c:pt>
                <c:pt idx="217">
                  <c:v>0.44464772692139265</c:v>
                </c:pt>
                <c:pt idx="218">
                  <c:v>0.4375284807066786</c:v>
                </c:pt>
                <c:pt idx="219">
                  <c:v>0.43677927927947036</c:v>
                </c:pt>
                <c:pt idx="220">
                  <c:v>0.4327224332636942</c:v>
                </c:pt>
                <c:pt idx="221">
                  <c:v>0.44088938127485905</c:v>
                </c:pt>
                <c:pt idx="222">
                  <c:v>0.43538025870953229</c:v>
                </c:pt>
                <c:pt idx="223">
                  <c:v>0.43585495407869262</c:v>
                </c:pt>
                <c:pt idx="224">
                  <c:v>0.44214194095879211</c:v>
                </c:pt>
                <c:pt idx="225">
                  <c:v>0.4416561004407103</c:v>
                </c:pt>
                <c:pt idx="226">
                  <c:v>0.43418607827600098</c:v>
                </c:pt>
                <c:pt idx="227">
                  <c:v>0.43901602875988455</c:v>
                </c:pt>
                <c:pt idx="228">
                  <c:v>0.4519657511519618</c:v>
                </c:pt>
                <c:pt idx="229">
                  <c:v>0.45238314084858339</c:v>
                </c:pt>
                <c:pt idx="230">
                  <c:v>0.44636526281477512</c:v>
                </c:pt>
                <c:pt idx="231">
                  <c:v>0.45461936179310919</c:v>
                </c:pt>
                <c:pt idx="232">
                  <c:v>0.45449049245992362</c:v>
                </c:pt>
                <c:pt idx="233">
                  <c:v>0.45538670587489194</c:v>
                </c:pt>
                <c:pt idx="234">
                  <c:v>0.46282271780002332</c:v>
                </c:pt>
                <c:pt idx="235">
                  <c:v>0.4569460191562098</c:v>
                </c:pt>
                <c:pt idx="236">
                  <c:v>0.4550136540796752</c:v>
                </c:pt>
                <c:pt idx="237">
                  <c:v>0.46053725032504034</c:v>
                </c:pt>
                <c:pt idx="238">
                  <c:v>0.46181740361127216</c:v>
                </c:pt>
                <c:pt idx="239">
                  <c:v>0.46105774605516586</c:v>
                </c:pt>
                <c:pt idx="240">
                  <c:v>0.45601680268894901</c:v>
                </c:pt>
                <c:pt idx="241">
                  <c:v>0.46430246744144982</c:v>
                </c:pt>
                <c:pt idx="242">
                  <c:v>0.44192011484313931</c:v>
                </c:pt>
                <c:pt idx="243">
                  <c:v>0.46637965933568998</c:v>
                </c:pt>
                <c:pt idx="244">
                  <c:v>0.48666689894756721</c:v>
                </c:pt>
                <c:pt idx="245">
                  <c:v>0.45101687103253418</c:v>
                </c:pt>
                <c:pt idx="246">
                  <c:v>0.45713744320062494</c:v>
                </c:pt>
                <c:pt idx="247">
                  <c:v>0.47004094308859545</c:v>
                </c:pt>
                <c:pt idx="248">
                  <c:v>0.45630182412169434</c:v>
                </c:pt>
                <c:pt idx="249">
                  <c:v>0.46092546721722316</c:v>
                </c:pt>
                <c:pt idx="250">
                  <c:v>0.46520896580408505</c:v>
                </c:pt>
                <c:pt idx="251">
                  <c:v>0.46663430349660961</c:v>
                </c:pt>
                <c:pt idx="252">
                  <c:v>0.4588830172838011</c:v>
                </c:pt>
                <c:pt idx="253">
                  <c:v>0.47058826468571607</c:v>
                </c:pt>
                <c:pt idx="254">
                  <c:v>0.48296437526876773</c:v>
                </c:pt>
                <c:pt idx="255">
                  <c:v>0.47884966668069245</c:v>
                </c:pt>
                <c:pt idx="256">
                  <c:v>0.48065477454965272</c:v>
                </c:pt>
                <c:pt idx="257">
                  <c:v>0.47851862739023182</c:v>
                </c:pt>
                <c:pt idx="258">
                  <c:v>0.46578094374796603</c:v>
                </c:pt>
                <c:pt idx="259">
                  <c:v>0.47500980310719249</c:v>
                </c:pt>
                <c:pt idx="260">
                  <c:v>0.47606079176288313</c:v>
                </c:pt>
                <c:pt idx="261">
                  <c:v>0.46240105334974008</c:v>
                </c:pt>
                <c:pt idx="262">
                  <c:v>0.44493631987828325</c:v>
                </c:pt>
                <c:pt idx="263">
                  <c:v>0.45805956597687675</c:v>
                </c:pt>
                <c:pt idx="264">
                  <c:v>0.47549154008733097</c:v>
                </c:pt>
                <c:pt idx="265">
                  <c:v>0.47897136235111543</c:v>
                </c:pt>
                <c:pt idx="266">
                  <c:v>0.48113326263529244</c:v>
                </c:pt>
                <c:pt idx="267">
                  <c:v>0.47843296265280211</c:v>
                </c:pt>
                <c:pt idx="268">
                  <c:v>0.47624862854979183</c:v>
                </c:pt>
                <c:pt idx="269">
                  <c:v>0.47991516450526589</c:v>
                </c:pt>
                <c:pt idx="270">
                  <c:v>0.4775946544630788</c:v>
                </c:pt>
                <c:pt idx="271">
                  <c:v>0.48463102150763598</c:v>
                </c:pt>
                <c:pt idx="272">
                  <c:v>0.47472760202214342</c:v>
                </c:pt>
                <c:pt idx="273">
                  <c:v>0.48644964959107095</c:v>
                </c:pt>
                <c:pt idx="274">
                  <c:v>0.48890483606820195</c:v>
                </c:pt>
                <c:pt idx="275">
                  <c:v>0.48682084935839637</c:v>
                </c:pt>
                <c:pt idx="276">
                  <c:v>0.49818935909732248</c:v>
                </c:pt>
                <c:pt idx="277">
                  <c:v>0.49655713393943701</c:v>
                </c:pt>
                <c:pt idx="278">
                  <c:v>0.47139480878800855</c:v>
                </c:pt>
                <c:pt idx="279">
                  <c:v>0.50249016199172802</c:v>
                </c:pt>
                <c:pt idx="280">
                  <c:v>0.47915865183740214</c:v>
                </c:pt>
                <c:pt idx="281">
                  <c:v>0.49634510549671268</c:v>
                </c:pt>
                <c:pt idx="282">
                  <c:v>0.49538235755463245</c:v>
                </c:pt>
                <c:pt idx="283">
                  <c:v>0.48095544503206256</c:v>
                </c:pt>
                <c:pt idx="284">
                  <c:v>0.48749630551389989</c:v>
                </c:pt>
                <c:pt idx="285">
                  <c:v>0.48323410234508574</c:v>
                </c:pt>
                <c:pt idx="286">
                  <c:v>0.4953182583501255</c:v>
                </c:pt>
                <c:pt idx="287">
                  <c:v>0.51017362503457953</c:v>
                </c:pt>
                <c:pt idx="288">
                  <c:v>0.4892633728897815</c:v>
                </c:pt>
                <c:pt idx="289">
                  <c:v>0.48769015517358366</c:v>
                </c:pt>
                <c:pt idx="290">
                  <c:v>0.50953094022211853</c:v>
                </c:pt>
                <c:pt idx="291">
                  <c:v>0.49214930791885708</c:v>
                </c:pt>
                <c:pt idx="292">
                  <c:v>0.49330063632966448</c:v>
                </c:pt>
                <c:pt idx="293">
                  <c:v>0.49691781910731997</c:v>
                </c:pt>
                <c:pt idx="294">
                  <c:v>0.49617029918537553</c:v>
                </c:pt>
                <c:pt idx="295">
                  <c:v>0.51220803940982296</c:v>
                </c:pt>
                <c:pt idx="296">
                  <c:v>0.50981121905551596</c:v>
                </c:pt>
                <c:pt idx="297">
                  <c:v>0.50079508115419546</c:v>
                </c:pt>
                <c:pt idx="298">
                  <c:v>0.51204836296155509</c:v>
                </c:pt>
                <c:pt idx="299">
                  <c:v>0.51044132841983214</c:v>
                </c:pt>
                <c:pt idx="300">
                  <c:v>0.51827354482908727</c:v>
                </c:pt>
                <c:pt idx="301">
                  <c:v>0.52043509168403945</c:v>
                </c:pt>
                <c:pt idx="302">
                  <c:v>0.51777574272153748</c:v>
                </c:pt>
                <c:pt idx="303">
                  <c:v>0.51596383944629431</c:v>
                </c:pt>
                <c:pt idx="304">
                  <c:v>0.51579645241775418</c:v>
                </c:pt>
                <c:pt idx="305">
                  <c:v>0.52036840351011704</c:v>
                </c:pt>
                <c:pt idx="306">
                  <c:v>0.52404766382552104</c:v>
                </c:pt>
                <c:pt idx="307">
                  <c:v>0.5212943793456396</c:v>
                </c:pt>
                <c:pt idx="308">
                  <c:v>0.52652864907337016</c:v>
                </c:pt>
                <c:pt idx="309">
                  <c:v>0.51393467576485174</c:v>
                </c:pt>
                <c:pt idx="310">
                  <c:v>0.51777022539994366</c:v>
                </c:pt>
                <c:pt idx="311">
                  <c:v>0.52547158246175074</c:v>
                </c:pt>
                <c:pt idx="312">
                  <c:v>0.51608363977521687</c:v>
                </c:pt>
                <c:pt idx="313">
                  <c:v>0.52092983053361541</c:v>
                </c:pt>
                <c:pt idx="314">
                  <c:v>0.52390689508600519</c:v>
                </c:pt>
                <c:pt idx="315">
                  <c:v>0.50782482703387488</c:v>
                </c:pt>
                <c:pt idx="316">
                  <c:v>0.52983126795978241</c:v>
                </c:pt>
                <c:pt idx="317">
                  <c:v>0.52270503455983419</c:v>
                </c:pt>
                <c:pt idx="318">
                  <c:v>0.53668076482732707</c:v>
                </c:pt>
                <c:pt idx="319">
                  <c:v>0.53230062846283377</c:v>
                </c:pt>
                <c:pt idx="320">
                  <c:v>0.55080785830440127</c:v>
                </c:pt>
                <c:pt idx="321">
                  <c:v>0.53045814229555721</c:v>
                </c:pt>
                <c:pt idx="322">
                  <c:v>0.54530396856021146</c:v>
                </c:pt>
                <c:pt idx="323">
                  <c:v>0.52549855195672124</c:v>
                </c:pt>
                <c:pt idx="324">
                  <c:v>0.55242317535332885</c:v>
                </c:pt>
                <c:pt idx="325">
                  <c:v>0.5651557466631093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C27-4F29-BDE0-C4FCDCF2EE06}"/>
            </c:ext>
          </c:extLst>
        </c:ser>
        <c:ser>
          <c:idx val="0"/>
          <c:order val="6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</c:formatCode>
                <c:ptCount val="299"/>
                <c:pt idx="0">
                  <c:v>5799.5056665101056</c:v>
                </c:pt>
                <c:pt idx="1">
                  <c:v>5796.7742379611773</c:v>
                </c:pt>
                <c:pt idx="2">
                  <c:v>5789.9456665888592</c:v>
                </c:pt>
                <c:pt idx="3">
                  <c:v>5749.9985240607957</c:v>
                </c:pt>
                <c:pt idx="4">
                  <c:v>5753.0713811783398</c:v>
                </c:pt>
                <c:pt idx="5">
                  <c:v>5739.0728098650861</c:v>
                </c:pt>
                <c:pt idx="6">
                  <c:v>5723.3670957087543</c:v>
                </c:pt>
                <c:pt idx="7">
                  <c:v>5722.0013814342901</c:v>
                </c:pt>
                <c:pt idx="8">
                  <c:v>5681.0299532003792</c:v>
                </c:pt>
                <c:pt idx="9">
                  <c:v>5695.028524513632</c:v>
                </c:pt>
                <c:pt idx="10">
                  <c:v>5680.6885246317634</c:v>
                </c:pt>
                <c:pt idx="11">
                  <c:v>5666.007096181278</c:v>
                </c:pt>
                <c:pt idx="12">
                  <c:v>5639.0342392606208</c:v>
                </c:pt>
                <c:pt idx="13">
                  <c:v>5628.7913822021428</c:v>
                </c:pt>
                <c:pt idx="14">
                  <c:v>5584.064239713457</c:v>
                </c:pt>
                <c:pt idx="15">
                  <c:v>5580.9913825959129</c:v>
                </c:pt>
                <c:pt idx="16">
                  <c:v>5612.4028109085784</c:v>
                </c:pt>
                <c:pt idx="17">
                  <c:v>5590.5513825171583</c:v>
                </c:pt>
                <c:pt idx="18">
                  <c:v>5557.7742399300305</c:v>
                </c:pt>
                <c:pt idx="19">
                  <c:v>5560.8470970475737</c:v>
                </c:pt>
                <c:pt idx="20">
                  <c:v>5540.3613829306178</c:v>
                </c:pt>
                <c:pt idx="21">
                  <c:v>5534.2156686955304</c:v>
                </c:pt>
                <c:pt idx="22">
                  <c:v>5520.8999545195102</c:v>
                </c:pt>
                <c:pt idx="23">
                  <c:v>5504.5113832259458</c:v>
                </c:pt>
                <c:pt idx="24">
                  <c:v>5521.5828116567418</c:v>
                </c:pt>
                <c:pt idx="25">
                  <c:v>5436.22566950276</c:v>
                </c:pt>
                <c:pt idx="26">
                  <c:v>5448.5170979729346</c:v>
                </c:pt>
                <c:pt idx="27">
                  <c:v>5428.7142409932103</c:v>
                </c:pt>
                <c:pt idx="28">
                  <c:v>5434.8599552282967</c:v>
                </c:pt>
                <c:pt idx="29">
                  <c:v>5396.6199555433141</c:v>
                </c:pt>
                <c:pt idx="30">
                  <c:v>5383.6456699359078</c:v>
                </c:pt>
                <c:pt idx="31">
                  <c:v>5386.718527053451</c:v>
                </c:pt>
                <c:pt idx="32">
                  <c:v>5367.9399557795759</c:v>
                </c:pt>
                <c:pt idx="33">
                  <c:v>5357.697098721098</c:v>
                </c:pt>
                <c:pt idx="34">
                  <c:v>5328.6756703887431</c:v>
                </c:pt>
                <c:pt idx="35">
                  <c:v>5293.1670992526879</c:v>
                </c:pt>
                <c:pt idx="36">
                  <c:v>5298.2885277819269</c:v>
                </c:pt>
                <c:pt idx="37">
                  <c:v>5288.0456707234489</c:v>
                </c:pt>
                <c:pt idx="38">
                  <c:v>5274.3885279788119</c:v>
                </c:pt>
                <c:pt idx="39">
                  <c:v>5286.3385278803698</c:v>
                </c:pt>
                <c:pt idx="40">
                  <c:v>5252.1956710187769</c:v>
                </c:pt>
                <c:pt idx="41">
                  <c:v>5232.3928140390535</c:v>
                </c:pt>
                <c:pt idx="42">
                  <c:v>5208.8342428045544</c:v>
                </c:pt>
                <c:pt idx="43">
                  <c:v>5185.2756715700552</c:v>
                </c:pt>
                <c:pt idx="44">
                  <c:v>5192.44567151099</c:v>
                </c:pt>
                <c:pt idx="45">
                  <c:v>5156.9371003749347</c:v>
                </c:pt>
                <c:pt idx="46">
                  <c:v>5142.2556719244494</c:v>
                </c:pt>
                <c:pt idx="47">
                  <c:v>5171.6185288254183</c:v>
                </c:pt>
                <c:pt idx="48">
                  <c:v>5129.622814885659</c:v>
                </c:pt>
                <c:pt idx="49">
                  <c:v>5118.6971006899503</c:v>
                </c:pt>
                <c:pt idx="50">
                  <c:v>5108.7956722000881</c:v>
                </c:pt>
                <c:pt idx="51">
                  <c:v>5092.7485294751395</c:v>
                </c:pt>
                <c:pt idx="52">
                  <c:v>5083.5299581225099</c:v>
                </c:pt>
                <c:pt idx="53">
                  <c:v>5078.7499581618868</c:v>
                </c:pt>
                <c:pt idx="54">
                  <c:v>5052.8013869470769</c:v>
                </c:pt>
                <c:pt idx="55">
                  <c:v>5028.2185300067295</c:v>
                </c:pt>
                <c:pt idx="56">
                  <c:v>4981.7842446749637</c:v>
                </c:pt>
                <c:pt idx="57">
                  <c:v>4999.879958811608</c:v>
                </c:pt>
                <c:pt idx="58">
                  <c:v>5009.4399587328535</c:v>
                </c:pt>
                <c:pt idx="59">
                  <c:v>4950.0313877936833</c:v>
                </c:pt>
                <c:pt idx="60">
                  <c:v>4966.0785305186309</c:v>
                </c:pt>
                <c:pt idx="61">
                  <c:v>4942.8613878527494</c:v>
                </c:pt>
                <c:pt idx="62">
                  <c:v>4917.2542452065545</c:v>
                </c:pt>
                <c:pt idx="63">
                  <c:v>4916.2299595007071</c:v>
                </c:pt>
                <c:pt idx="64">
                  <c:v>4912.4742452459313</c:v>
                </c:pt>
                <c:pt idx="65">
                  <c:v>4944.9099592644443</c:v>
                </c:pt>
                <c:pt idx="66">
                  <c:v>4904.9628167363817</c:v>
                </c:pt>
                <c:pt idx="67">
                  <c:v>4858.8699599732317</c:v>
                </c:pt>
                <c:pt idx="68">
                  <c:v>4863.9913885024698</c:v>
                </c:pt>
                <c:pt idx="69">
                  <c:v>4844.8713886599789</c:v>
                </c:pt>
                <c:pt idx="70">
                  <c:v>4788.1942462697352</c:v>
                </c:pt>
                <c:pt idx="71">
                  <c:v>4764.2942464666203</c:v>
                </c:pt>
                <c:pt idx="72">
                  <c:v>4793.3156747989733</c:v>
                </c:pt>
                <c:pt idx="73">
                  <c:v>4790.5842462500459</c:v>
                </c:pt>
                <c:pt idx="74">
                  <c:v>4760.8799607804613</c:v>
                </c:pt>
                <c:pt idx="75">
                  <c:v>4756.4413893884539</c:v>
                </c:pt>
                <c:pt idx="76">
                  <c:v>4759.8556750746129</c:v>
                </c:pt>
                <c:pt idx="77">
                  <c:v>4732.5413895853399</c:v>
                </c:pt>
                <c:pt idx="78">
                  <c:v>4708.9828183508398</c:v>
                </c:pt>
                <c:pt idx="79">
                  <c:v>4663.2313901563066</c:v>
                </c:pt>
                <c:pt idx="80">
                  <c:v>4678.9371043126384</c:v>
                </c:pt>
                <c:pt idx="81">
                  <c:v>4669.3771043913921</c:v>
                </c:pt>
                <c:pt idx="82">
                  <c:v>4630.7956761377936</c:v>
                </c:pt>
                <c:pt idx="83">
                  <c:v>4641.3799617648865</c:v>
                </c:pt>
                <c:pt idx="84">
                  <c:v>4644.7942474510464</c:v>
                </c:pt>
                <c:pt idx="85">
                  <c:v>4595.2871050017366</c:v>
                </c:pt>
                <c:pt idx="86">
                  <c:v>4581.6299622571005</c:v>
                </c:pt>
                <c:pt idx="87">
                  <c:v>4572.0699623358541</c:v>
                </c:pt>
                <c:pt idx="88">
                  <c:v>4562.5099624146078</c:v>
                </c:pt>
                <c:pt idx="89">
                  <c:v>4573.0942480417016</c:v>
                </c:pt>
                <c:pt idx="90">
                  <c:v>4533.4885340822548</c:v>
                </c:pt>
                <c:pt idx="91">
                  <c:v>4485.6885344760249</c:v>
                </c:pt>
                <c:pt idx="92">
                  <c:v>4478.1771059664743</c:v>
                </c:pt>
                <c:pt idx="93">
                  <c:v>4487.7371058877206</c:v>
                </c:pt>
                <c:pt idx="94">
                  <c:v>4458.3742489867509</c:v>
                </c:pt>
                <c:pt idx="95">
                  <c:v>4488.0785344563365</c:v>
                </c:pt>
                <c:pt idx="96">
                  <c:v>4457.0085347122867</c:v>
                </c:pt>
                <c:pt idx="97">
                  <c:v>4430.0356777916295</c:v>
                </c:pt>
                <c:pt idx="98">
                  <c:v>4420.817106438999</c:v>
                </c:pt>
                <c:pt idx="99">
                  <c:v>4411.5985350863693</c:v>
                </c:pt>
                <c:pt idx="100">
                  <c:v>4385.6499638715595</c:v>
                </c:pt>
                <c:pt idx="101">
                  <c:v>4389.4056781263344</c:v>
                </c:pt>
                <c:pt idx="102">
                  <c:v>4359.3599640881321</c:v>
                </c:pt>
                <c:pt idx="103">
                  <c:v>4336.4842499908655</c:v>
                </c:pt>
                <c:pt idx="104">
                  <c:v>4346.7271070493434</c:v>
                </c:pt>
                <c:pt idx="105">
                  <c:v>4299.2685360117302</c:v>
                </c:pt>
                <c:pt idx="106">
                  <c:v>4296.5371074628029</c:v>
                </c:pt>
                <c:pt idx="107">
                  <c:v>4286.294250404324</c:v>
                </c:pt>
                <c:pt idx="108">
                  <c:v>4280.4899647378543</c:v>
                </c:pt>
                <c:pt idx="109">
                  <c:v>4276.3928219144627</c:v>
                </c:pt>
                <c:pt idx="110">
                  <c:v>4241.908536484254</c:v>
                </c:pt>
                <c:pt idx="111">
                  <c:v>4248.3956792879562</c:v>
                </c:pt>
                <c:pt idx="112">
                  <c:v>4218.3499652497558</c:v>
                </c:pt>
                <c:pt idx="113">
                  <c:v>4193.0842511721776</c:v>
                </c:pt>
                <c:pt idx="114">
                  <c:v>4171.2328227807575</c:v>
                </c:pt>
                <c:pt idx="115">
                  <c:v>4177.7199655844606</c:v>
                </c:pt>
                <c:pt idx="116">
                  <c:v>4137.4313944877813</c:v>
                </c:pt>
                <c:pt idx="117">
                  <c:v>4157.2342514675047</c:v>
                </c:pt>
                <c:pt idx="118">
                  <c:v>4145.2842515659477</c:v>
                </c:pt>
                <c:pt idx="119">
                  <c:v>4133.6756802330056</c:v>
                </c:pt>
                <c:pt idx="120">
                  <c:v>4109.4342518612757</c:v>
                </c:pt>
                <c:pt idx="121">
                  <c:v>4129.9199659782307</c:v>
                </c:pt>
                <c:pt idx="122">
                  <c:v>4077.3399664113786</c:v>
                </c:pt>
                <c:pt idx="123">
                  <c:v>4073.2428235879875</c:v>
                </c:pt>
                <c:pt idx="124">
                  <c:v>4079.0471092544576</c:v>
                </c:pt>
                <c:pt idx="125">
                  <c:v>4028.1742525306854</c:v>
                </c:pt>
                <c:pt idx="126">
                  <c:v>4025.1013954131422</c:v>
                </c:pt>
                <c:pt idx="127">
                  <c:v>3984.8128243164629</c:v>
                </c:pt>
                <c:pt idx="128">
                  <c:v>3992.324252826013</c:v>
                </c:pt>
                <c:pt idx="129">
                  <c:v>3996.7628242180203</c:v>
                </c:pt>
                <c:pt idx="130">
                  <c:v>3965.3513959053548</c:v>
                </c:pt>
                <c:pt idx="131">
                  <c:v>3916.8685391618938</c:v>
                </c:pt>
                <c:pt idx="132">
                  <c:v>3929.159967632067</c:v>
                </c:pt>
                <c:pt idx="133">
                  <c:v>3891.6028250843151</c:v>
                </c:pt>
                <c:pt idx="134">
                  <c:v>3887.1642536923082</c:v>
                </c:pt>
                <c:pt idx="135">
                  <c:v>3889.5542536726198</c:v>
                </c:pt>
                <c:pt idx="136">
                  <c:v>3854.7285396737952</c:v>
                </c:pt>
                <c:pt idx="137">
                  <c:v>3871.7999681045912</c:v>
                </c:pt>
                <c:pt idx="138">
                  <c:v>3873.5071109476712</c:v>
                </c:pt>
                <c:pt idx="139">
                  <c:v>3843.4613969094703</c:v>
                </c:pt>
                <c:pt idx="140">
                  <c:v>3834.5842541254551</c:v>
                </c:pt>
                <c:pt idx="141">
                  <c:v>3812.3913971654206</c:v>
                </c:pt>
                <c:pt idx="142">
                  <c:v>3751.27568338317</c:v>
                </c:pt>
                <c:pt idx="143">
                  <c:v>3763.5671118533432</c:v>
                </c:pt>
                <c:pt idx="144">
                  <c:v>3789.8571116367698</c:v>
                </c:pt>
                <c:pt idx="145">
                  <c:v>3765.6156832650386</c:v>
                </c:pt>
                <c:pt idx="146">
                  <c:v>3741.3742548933078</c:v>
                </c:pt>
                <c:pt idx="147">
                  <c:v>3709.6213980120269</c:v>
                </c:pt>
                <c:pt idx="148">
                  <c:v>3729.4242549917508</c:v>
                </c:pt>
                <c:pt idx="149">
                  <c:v>3692.2085410126151</c:v>
                </c:pt>
                <c:pt idx="150">
                  <c:v>3686.0628267775282</c:v>
                </c:pt>
                <c:pt idx="151">
                  <c:v>3674.1128268759708</c:v>
                </c:pt>
                <c:pt idx="152">
                  <c:v>3651.2371127787037</c:v>
                </c:pt>
                <c:pt idx="153">
                  <c:v>3612.9971130937201</c:v>
                </c:pt>
                <c:pt idx="154">
                  <c:v>3637.2385414654509</c:v>
                </c:pt>
                <c:pt idx="155">
                  <c:v>3639.2871128771471</c:v>
                </c:pt>
                <c:pt idx="156">
                  <c:v>3592.8528275453805</c:v>
                </c:pt>
                <c:pt idx="157">
                  <c:v>3594.2185418198446</c:v>
                </c:pt>
                <c:pt idx="158">
                  <c:v>3589.0971132906052</c:v>
                </c:pt>
                <c:pt idx="159">
                  <c:v>3552.5642564487016</c:v>
                </c:pt>
                <c:pt idx="160">
                  <c:v>3544.3699708019194</c:v>
                </c:pt>
                <c:pt idx="161">
                  <c:v>3516.7142567440292</c:v>
                </c:pt>
                <c:pt idx="162">
                  <c:v>3538.2242565668325</c:v>
                </c:pt>
                <c:pt idx="163">
                  <c:v>3517.3971138812612</c:v>
                </c:pt>
                <c:pt idx="164">
                  <c:v>3505.105685411088</c:v>
                </c:pt>
                <c:pt idx="165">
                  <c:v>3473.6942570984229</c:v>
                </c:pt>
                <c:pt idx="166">
                  <c:v>3451.8428287070033</c:v>
                </c:pt>
                <c:pt idx="167">
                  <c:v>3447.4042573149968</c:v>
                </c:pt>
                <c:pt idx="168">
                  <c:v>3432.3814002958957</c:v>
                </c:pt>
                <c:pt idx="169">
                  <c:v>3442.2828287857574</c:v>
                </c:pt>
                <c:pt idx="170">
                  <c:v>3412.2371147475565</c:v>
                </c:pt>
                <c:pt idx="171">
                  <c:v>3380.8256864348914</c:v>
                </c:pt>
                <c:pt idx="172">
                  <c:v>3376.7285436114998</c:v>
                </c:pt>
                <c:pt idx="173">
                  <c:v>3357.2671152003927</c:v>
                </c:pt>
                <c:pt idx="174">
                  <c:v>3361.3642580237833</c:v>
                </c:pt>
                <c:pt idx="175">
                  <c:v>3329.6114011425025</c:v>
                </c:pt>
                <c:pt idx="176">
                  <c:v>3319.0271155154082</c:v>
                </c:pt>
                <c:pt idx="177">
                  <c:v>3297.5171156926053</c:v>
                </c:pt>
                <c:pt idx="178">
                  <c:v>3295.4685442809096</c:v>
                </c:pt>
                <c:pt idx="179">
                  <c:v>3279.7628301245772</c:v>
                </c:pt>
                <c:pt idx="180">
                  <c:v>3288.9814014772073</c:v>
                </c:pt>
                <c:pt idx="181">
                  <c:v>3269.1785444974839</c:v>
                </c:pt>
                <c:pt idx="182">
                  <c:v>3228.5485448321883</c:v>
                </c:pt>
                <c:pt idx="183">
                  <c:v>3211.1356878327761</c:v>
                </c:pt>
                <c:pt idx="184">
                  <c:v>3205.3314021663055</c:v>
                </c:pt>
                <c:pt idx="185">
                  <c:v>3202.9414021859939</c:v>
                </c:pt>
                <c:pt idx="186">
                  <c:v>3180.4071166573431</c:v>
                </c:pt>
                <c:pt idx="187">
                  <c:v>3144.2156883840548</c:v>
                </c:pt>
                <c:pt idx="188">
                  <c:v>3158.2142596973076</c:v>
                </c:pt>
                <c:pt idx="189">
                  <c:v>3145.2399740899027</c:v>
                </c:pt>
                <c:pt idx="190">
                  <c:v>3134.3142598941927</c:v>
                </c:pt>
                <c:pt idx="191">
                  <c:v>3110.0728315224624</c:v>
                </c:pt>
                <c:pt idx="192">
                  <c:v>3111.0971172283098</c:v>
                </c:pt>
                <c:pt idx="193">
                  <c:v>3096.0742602092096</c:v>
                </c:pt>
                <c:pt idx="194">
                  <c:v>3103.5856887187597</c:v>
                </c:pt>
                <c:pt idx="195">
                  <c:v>3093.0014030916664</c:v>
                </c:pt>
                <c:pt idx="196">
                  <c:v>3063.2971176220803</c:v>
                </c:pt>
                <c:pt idx="197">
                  <c:v>3054.7614034066828</c:v>
                </c:pt>
                <c:pt idx="198">
                  <c:v>3029.4956893291046</c:v>
                </c:pt>
                <c:pt idx="199">
                  <c:v>3004.9128323887571</c:v>
                </c:pt>
                <c:pt idx="200">
                  <c:v>2989.5485468010411</c:v>
                </c:pt>
                <c:pt idx="201">
                  <c:v>2979.9885468797952</c:v>
                </c:pt>
                <c:pt idx="202">
                  <c:v>2960.1856899000713</c:v>
                </c:pt>
                <c:pt idx="203">
                  <c:v>2946.5285471554344</c:v>
                </c:pt>
                <c:pt idx="204">
                  <c:v>2939.3585472144996</c:v>
                </c:pt>
                <c:pt idx="205">
                  <c:v>2939.6999757831159</c:v>
                </c:pt>
                <c:pt idx="206">
                  <c:v>2927.0671187443268</c:v>
                </c:pt>
                <c:pt idx="207">
                  <c:v>2890.1928333338064</c:v>
                </c:pt>
                <c:pt idx="208">
                  <c:v>2902.825690372596</c:v>
                </c:pt>
                <c:pt idx="209">
                  <c:v>2893.6071190199659</c:v>
                </c:pt>
                <c:pt idx="210">
                  <c:v>2855.0256907663666</c:v>
                </c:pt>
                <c:pt idx="211">
                  <c:v>2856.3914050408303</c:v>
                </c:pt>
                <c:pt idx="212">
                  <c:v>2843.0756908648091</c:v>
                </c:pt>
                <c:pt idx="213">
                  <c:v>2829.4185481201721</c:v>
                </c:pt>
                <c:pt idx="214">
                  <c:v>2802.4456911995139</c:v>
                </c:pt>
                <c:pt idx="215">
                  <c:v>2802.1042626308981</c:v>
                </c:pt>
                <c:pt idx="216">
                  <c:v>2787.4228341804137</c:v>
                </c:pt>
                <c:pt idx="217">
                  <c:v>2759.7671201225235</c:v>
                </c:pt>
                <c:pt idx="218">
                  <c:v>2730.7456917901695</c:v>
                </c:pt>
                <c:pt idx="219">
                  <c:v>2736.5499774566406</c:v>
                </c:pt>
                <c:pt idx="220">
                  <c:v>2722.8928347120032</c:v>
                </c:pt>
                <c:pt idx="221">
                  <c:v>2706.162834849823</c:v>
                </c:pt>
                <c:pt idx="222">
                  <c:v>2669.6299780079189</c:v>
                </c:pt>
                <c:pt idx="223">
                  <c:v>2684.6528350270196</c:v>
                </c:pt>
                <c:pt idx="224">
                  <c:v>2655.2899781260498</c:v>
                </c:pt>
                <c:pt idx="225">
                  <c:v>2663.8256923414483</c:v>
                </c:pt>
                <c:pt idx="226">
                  <c:v>2635.8285497149423</c:v>
                </c:pt>
                <c:pt idx="227">
                  <c:v>2661.0942637925209</c:v>
                </c:pt>
                <c:pt idx="228">
                  <c:v>2621.1471212644574</c:v>
                </c:pt>
                <c:pt idx="229">
                  <c:v>2568.225693128989</c:v>
                </c:pt>
                <c:pt idx="230">
                  <c:v>2565.8356931486778</c:v>
                </c:pt>
                <c:pt idx="231">
                  <c:v>2591.101407226256</c:v>
                </c:pt>
                <c:pt idx="232">
                  <c:v>2550.1299789923451</c:v>
                </c:pt>
                <c:pt idx="233">
                  <c:v>2557.9828360705114</c:v>
                </c:pt>
                <c:pt idx="234">
                  <c:v>2546.3742647375698</c:v>
                </c:pt>
                <c:pt idx="235">
                  <c:v>2500.6228365430361</c:v>
                </c:pt>
                <c:pt idx="236">
                  <c:v>2481.8442652691597</c:v>
                </c:pt>
                <c:pt idx="237">
                  <c:v>2514.2799792876731</c:v>
                </c:pt>
                <c:pt idx="238">
                  <c:v>2462.7242654266684</c:v>
                </c:pt>
                <c:pt idx="239">
                  <c:v>2451.7985512309588</c:v>
                </c:pt>
                <c:pt idx="240">
                  <c:v>2453.164265505422</c:v>
                </c:pt>
                <c:pt idx="241">
                  <c:v>2455.8956940543494</c:v>
                </c:pt>
                <c:pt idx="242">
                  <c:v>2424.4842657416848</c:v>
                </c:pt>
                <c:pt idx="243">
                  <c:v>2401.6085516444182</c:v>
                </c:pt>
                <c:pt idx="244">
                  <c:v>2380.0985518216144</c:v>
                </c:pt>
                <c:pt idx="245">
                  <c:v>2378.7328375471507</c:v>
                </c:pt>
                <c:pt idx="246">
                  <c:v>2364.3928376652816</c:v>
                </c:pt>
                <c:pt idx="247">
                  <c:v>2351.0771234892604</c:v>
                </c:pt>
                <c:pt idx="248">
                  <c:v>2338.7856950190871</c:v>
                </c:pt>
                <c:pt idx="249">
                  <c:v>2323.0799808627548</c:v>
                </c:pt>
                <c:pt idx="250">
                  <c:v>2310.4471238239657</c:v>
                </c:pt>
                <c:pt idx="251">
                  <c:v>2326.152837980298</c:v>
                </c:pt>
                <c:pt idx="252">
                  <c:v>2270.8414098645185</c:v>
                </c:pt>
                <c:pt idx="253">
                  <c:v>2242.1614101007804</c:v>
                </c:pt>
                <c:pt idx="254">
                  <c:v>2233.6256958853824</c:v>
                </c:pt>
                <c:pt idx="255">
                  <c:v>2217.237124591818</c:v>
                </c:pt>
                <c:pt idx="256">
                  <c:v>2200.5071247296373</c:v>
                </c:pt>
                <c:pt idx="257">
                  <c:v>2228.8456959247592</c:v>
                </c:pt>
                <c:pt idx="258">
                  <c:v>2223.3828388269048</c:v>
                </c:pt>
                <c:pt idx="259">
                  <c:v>2204.6042675530289</c:v>
                </c:pt>
                <c:pt idx="260">
                  <c:v>2175.9242677892908</c:v>
                </c:pt>
                <c:pt idx="261">
                  <c:v>2162.9499821818863</c:v>
                </c:pt>
                <c:pt idx="262">
                  <c:v>2157.487125084031</c:v>
                </c:pt>
                <c:pt idx="263">
                  <c:v>2115.832839712888</c:v>
                </c:pt>
                <c:pt idx="264">
                  <c:v>2103.8828398113305</c:v>
                </c:pt>
                <c:pt idx="265">
                  <c:v>2088.1771256549982</c:v>
                </c:pt>
                <c:pt idx="266">
                  <c:v>2084.421411400223</c:v>
                </c:pt>
                <c:pt idx="267">
                  <c:v>2071.1056972242018</c:v>
                </c:pt>
                <c:pt idx="268">
                  <c:v>2043.108554597696</c:v>
                </c:pt>
                <c:pt idx="269">
                  <c:v>2041.7428403232323</c:v>
                </c:pt>
                <c:pt idx="270">
                  <c:v>2049.9371259700147</c:v>
                </c:pt>
                <c:pt idx="271">
                  <c:v>2018.1842690887338</c:v>
                </c:pt>
                <c:pt idx="272">
                  <c:v>1982.3342693840618</c:v>
                </c:pt>
                <c:pt idx="273">
                  <c:v>1988.4799836191482</c:v>
                </c:pt>
                <c:pt idx="274">
                  <c:v>1977.8956979920545</c:v>
                </c:pt>
                <c:pt idx="275">
                  <c:v>1962.531412404338</c:v>
                </c:pt>
                <c:pt idx="276">
                  <c:v>1971.067126619736</c:v>
                </c:pt>
                <c:pt idx="277">
                  <c:v>1925.9985555624339</c:v>
                </c:pt>
                <c:pt idx="278">
                  <c:v>1934.875698346448</c:v>
                </c:pt>
                <c:pt idx="279">
                  <c:v>1905.5128414454784</c:v>
                </c:pt>
                <c:pt idx="280">
                  <c:v>1905.8542700140943</c:v>
                </c:pt>
                <c:pt idx="281">
                  <c:v>1831.4228420558227</c:v>
                </c:pt>
                <c:pt idx="282">
                  <c:v>1863.8585560743354</c:v>
                </c:pt>
                <c:pt idx="283">
                  <c:v>1872.3942702897336</c:v>
                </c:pt>
                <c:pt idx="284">
                  <c:v>1851.9085561727782</c:v>
                </c:pt>
                <c:pt idx="285">
                  <c:v>1804.7914137037803</c:v>
                </c:pt>
                <c:pt idx="286">
                  <c:v>1836.8856991536777</c:v>
                </c:pt>
                <c:pt idx="287">
                  <c:v>1803.0842708607008</c:v>
                </c:pt>
                <c:pt idx="288">
                  <c:v>1765.1856997443331</c:v>
                </c:pt>
                <c:pt idx="289">
                  <c:v>1761.4299854895578</c:v>
                </c:pt>
                <c:pt idx="290">
                  <c:v>1766.2099854501807</c:v>
                </c:pt>
                <c:pt idx="291">
                  <c:v>1746.7485570390731</c:v>
                </c:pt>
                <c:pt idx="292">
                  <c:v>1807.5228422527077</c:v>
                </c:pt>
                <c:pt idx="293">
                  <c:v>1765.5271283129491</c:v>
                </c:pt>
                <c:pt idx="294">
                  <c:v>1694.8514146094526</c:v>
                </c:pt>
                <c:pt idx="295">
                  <c:v>1717.3857001381036</c:v>
                </c:pt>
                <c:pt idx="296">
                  <c:v>1710.8985573344009</c:v>
                </c:pt>
                <c:pt idx="297">
                  <c:v>1669.2442719632581</c:v>
                </c:pt>
                <c:pt idx="298">
                  <c:v>1680.8528432961996</c:v>
                </c:pt>
              </c:numCache>
            </c:numRef>
          </c:xVal>
          <c:yVal>
            <c:numRef>
              <c:f>EXP_Validação!$T$4:$T$302</c:f>
              <c:numCache>
                <c:formatCode>0.00</c:formatCode>
                <c:ptCount val="299"/>
                <c:pt idx="0">
                  <c:v>0.35584414622229071</c:v>
                </c:pt>
                <c:pt idx="1">
                  <c:v>0.35817417694397879</c:v>
                </c:pt>
                <c:pt idx="2">
                  <c:v>0.35367974462916046</c:v>
                </c:pt>
                <c:pt idx="3">
                  <c:v>0.359089542655049</c:v>
                </c:pt>
                <c:pt idx="4">
                  <c:v>0.35836644757980901</c:v>
                </c:pt>
                <c:pt idx="5">
                  <c:v>0.35709603781776961</c:v>
                </c:pt>
                <c:pt idx="6">
                  <c:v>0.35969400351046404</c:v>
                </c:pt>
                <c:pt idx="7">
                  <c:v>0.36001830296078402</c:v>
                </c:pt>
                <c:pt idx="8">
                  <c:v>0.36355306638483625</c:v>
                </c:pt>
                <c:pt idx="9">
                  <c:v>0.36158831493717847</c:v>
                </c:pt>
                <c:pt idx="10">
                  <c:v>0.36131340474262119</c:v>
                </c:pt>
                <c:pt idx="11">
                  <c:v>0.36116535974530917</c:v>
                </c:pt>
                <c:pt idx="12">
                  <c:v>0.36325408102673984</c:v>
                </c:pt>
                <c:pt idx="13">
                  <c:v>0.36322397732143097</c:v>
                </c:pt>
                <c:pt idx="14">
                  <c:v>0.36331183143798745</c:v>
                </c:pt>
                <c:pt idx="15">
                  <c:v>0.3620680743598732</c:v>
                </c:pt>
                <c:pt idx="16">
                  <c:v>0.35903100975405</c:v>
                </c:pt>
                <c:pt idx="17">
                  <c:v>0.35979190287949164</c:v>
                </c:pt>
                <c:pt idx="18">
                  <c:v>0.36109666064639889</c:v>
                </c:pt>
                <c:pt idx="19">
                  <c:v>0.36075154512113561</c:v>
                </c:pt>
                <c:pt idx="20">
                  <c:v>0.36258341285092038</c:v>
                </c:pt>
                <c:pt idx="21">
                  <c:v>0.36230177247332973</c:v>
                </c:pt>
                <c:pt idx="22">
                  <c:v>0.36115605591329214</c:v>
                </c:pt>
                <c:pt idx="23">
                  <c:v>0.36167481240306198</c:v>
                </c:pt>
                <c:pt idx="24">
                  <c:v>0.35512701222399906</c:v>
                </c:pt>
                <c:pt idx="25">
                  <c:v>0.36308445133980749</c:v>
                </c:pt>
                <c:pt idx="26">
                  <c:v>0.36106949234339092</c:v>
                </c:pt>
                <c:pt idx="27">
                  <c:v>0.36315761228502558</c:v>
                </c:pt>
                <c:pt idx="28">
                  <c:v>0.36277366969879221</c:v>
                </c:pt>
                <c:pt idx="29">
                  <c:v>0.36394496714531605</c:v>
                </c:pt>
                <c:pt idx="30">
                  <c:v>0.36140666031107077</c:v>
                </c:pt>
                <c:pt idx="31">
                  <c:v>0.3606644719408677</c:v>
                </c:pt>
                <c:pt idx="32">
                  <c:v>0.36028837800202812</c:v>
                </c:pt>
                <c:pt idx="33">
                  <c:v>0.36310305825454681</c:v>
                </c:pt>
                <c:pt idx="34">
                  <c:v>0.36394614048218471</c:v>
                </c:pt>
                <c:pt idx="35">
                  <c:v>0.36700305175205283</c:v>
                </c:pt>
                <c:pt idx="36">
                  <c:v>0.36475160005234131</c:v>
                </c:pt>
                <c:pt idx="37">
                  <c:v>0.35939232019621964</c:v>
                </c:pt>
                <c:pt idx="38">
                  <c:v>0.36170483422800076</c:v>
                </c:pt>
                <c:pt idx="39">
                  <c:v>0.36191859076440808</c:v>
                </c:pt>
                <c:pt idx="40">
                  <c:v>0.36452656075795498</c:v>
                </c:pt>
                <c:pt idx="41">
                  <c:v>0.36455399834352098</c:v>
                </c:pt>
                <c:pt idx="42">
                  <c:v>0.36821197225526447</c:v>
                </c:pt>
                <c:pt idx="43">
                  <c:v>0.36784944783844137</c:v>
                </c:pt>
                <c:pt idx="44">
                  <c:v>0.36354544154144092</c:v>
                </c:pt>
                <c:pt idx="45">
                  <c:v>0.365407058685569</c:v>
                </c:pt>
                <c:pt idx="46">
                  <c:v>0.3680790557628234</c:v>
                </c:pt>
                <c:pt idx="47">
                  <c:v>0.36146752688596012</c:v>
                </c:pt>
                <c:pt idx="48">
                  <c:v>0.36342346798881175</c:v>
                </c:pt>
                <c:pt idx="49">
                  <c:v>0.36745517635363778</c:v>
                </c:pt>
                <c:pt idx="50">
                  <c:v>0.36693496899702321</c:v>
                </c:pt>
                <c:pt idx="51">
                  <c:v>0.36374556111116718</c:v>
                </c:pt>
                <c:pt idx="52">
                  <c:v>0.36018492530940838</c:v>
                </c:pt>
                <c:pt idx="53">
                  <c:v>0.36365537424986838</c:v>
                </c:pt>
                <c:pt idx="54">
                  <c:v>0.36541076081746082</c:v>
                </c:pt>
                <c:pt idx="55">
                  <c:v>0.36848203494666204</c:v>
                </c:pt>
                <c:pt idx="56">
                  <c:v>0.37412511029082607</c:v>
                </c:pt>
                <c:pt idx="57">
                  <c:v>0.36920711175418086</c:v>
                </c:pt>
                <c:pt idx="58">
                  <c:v>0.36589151034886391</c:v>
                </c:pt>
                <c:pt idx="59">
                  <c:v>0.37272202561885048</c:v>
                </c:pt>
                <c:pt idx="60">
                  <c:v>0.36797078272359296</c:v>
                </c:pt>
                <c:pt idx="61">
                  <c:v>0.37116307069087995</c:v>
                </c:pt>
                <c:pt idx="62">
                  <c:v>0.36921952035704936</c:v>
                </c:pt>
                <c:pt idx="63">
                  <c:v>0.36995901200057363</c:v>
                </c:pt>
                <c:pt idx="64">
                  <c:v>0.36614327094936472</c:v>
                </c:pt>
                <c:pt idx="65">
                  <c:v>0.36033415356808002</c:v>
                </c:pt>
                <c:pt idx="66">
                  <c:v>0.36612352136918408</c:v>
                </c:pt>
                <c:pt idx="67">
                  <c:v>0.37059888069562291</c:v>
                </c:pt>
                <c:pt idx="68">
                  <c:v>0.36929097899737107</c:v>
                </c:pt>
                <c:pt idx="69">
                  <c:v>0.3668199585147156</c:v>
                </c:pt>
                <c:pt idx="70">
                  <c:v>0.3769353243557434</c:v>
                </c:pt>
                <c:pt idx="71">
                  <c:v>0.37891089792243332</c:v>
                </c:pt>
                <c:pt idx="72">
                  <c:v>0.3701329234762385</c:v>
                </c:pt>
                <c:pt idx="73">
                  <c:v>0.37001093119044237</c:v>
                </c:pt>
                <c:pt idx="74">
                  <c:v>0.36861825650691915</c:v>
                </c:pt>
                <c:pt idx="75">
                  <c:v>0.36939854958134744</c:v>
                </c:pt>
                <c:pt idx="76">
                  <c:v>0.36859317606497788</c:v>
                </c:pt>
                <c:pt idx="77">
                  <c:v>0.36834349004186079</c:v>
                </c:pt>
                <c:pt idx="78">
                  <c:v>0.37215092293860957</c:v>
                </c:pt>
                <c:pt idx="79">
                  <c:v>0.37611984179364061</c:v>
                </c:pt>
                <c:pt idx="80">
                  <c:v>0.37295251898358145</c:v>
                </c:pt>
                <c:pt idx="81">
                  <c:v>0.36879136569532356</c:v>
                </c:pt>
                <c:pt idx="82">
                  <c:v>0.37389441299648368</c:v>
                </c:pt>
                <c:pt idx="83">
                  <c:v>0.37201716532033158</c:v>
                </c:pt>
                <c:pt idx="84">
                  <c:v>0.36743754496198233</c:v>
                </c:pt>
                <c:pt idx="85">
                  <c:v>0.37675761813242026</c:v>
                </c:pt>
                <c:pt idx="86">
                  <c:v>0.37589347488199809</c:v>
                </c:pt>
                <c:pt idx="87">
                  <c:v>0.37416119831497091</c:v>
                </c:pt>
                <c:pt idx="88">
                  <c:v>0.37573082930660939</c:v>
                </c:pt>
                <c:pt idx="89">
                  <c:v>0.37098780375005969</c:v>
                </c:pt>
                <c:pt idx="90">
                  <c:v>0.37484476122261118</c:v>
                </c:pt>
                <c:pt idx="91">
                  <c:v>0.38004166793842192</c:v>
                </c:pt>
                <c:pt idx="92">
                  <c:v>0.38140069089211082</c:v>
                </c:pt>
                <c:pt idx="93">
                  <c:v>0.37504394022169879</c:v>
                </c:pt>
                <c:pt idx="94">
                  <c:v>0.38127784566095557</c:v>
                </c:pt>
                <c:pt idx="95">
                  <c:v>0.3705020830043077</c:v>
                </c:pt>
                <c:pt idx="96">
                  <c:v>0.37444923137612968</c:v>
                </c:pt>
                <c:pt idx="97">
                  <c:v>0.37887439319264909</c:v>
                </c:pt>
                <c:pt idx="98">
                  <c:v>0.37587644423421429</c:v>
                </c:pt>
                <c:pt idx="99">
                  <c:v>0.37595166047455564</c:v>
                </c:pt>
                <c:pt idx="100">
                  <c:v>0.37850894193655366</c:v>
                </c:pt>
                <c:pt idx="101">
                  <c:v>0.37662989723663987</c:v>
                </c:pt>
                <c:pt idx="102">
                  <c:v>0.37866309216780925</c:v>
                </c:pt>
                <c:pt idx="103">
                  <c:v>0.3824030078140907</c:v>
                </c:pt>
                <c:pt idx="104">
                  <c:v>0.37604201276793198</c:v>
                </c:pt>
                <c:pt idx="105">
                  <c:v>0.3826556808767046</c:v>
                </c:pt>
                <c:pt idx="106">
                  <c:v>0.38122552593914488</c:v>
                </c:pt>
                <c:pt idx="107">
                  <c:v>0.38148624616132365</c:v>
                </c:pt>
                <c:pt idx="108">
                  <c:v>0.37847728739726716</c:v>
                </c:pt>
                <c:pt idx="109">
                  <c:v>0.37710857192928227</c:v>
                </c:pt>
                <c:pt idx="110">
                  <c:v>0.38280213467163426</c:v>
                </c:pt>
                <c:pt idx="111">
                  <c:v>0.38080363680322954</c:v>
                </c:pt>
                <c:pt idx="112">
                  <c:v>0.3837911461867356</c:v>
                </c:pt>
                <c:pt idx="113">
                  <c:v>0.38390778797323866</c:v>
                </c:pt>
                <c:pt idx="114">
                  <c:v>0.3878209723384527</c:v>
                </c:pt>
                <c:pt idx="115">
                  <c:v>0.38284887432688103</c:v>
                </c:pt>
                <c:pt idx="116">
                  <c:v>0.38691226745977186</c:v>
                </c:pt>
                <c:pt idx="117">
                  <c:v>0.38068166359866479</c:v>
                </c:pt>
                <c:pt idx="118">
                  <c:v>0.38220133154340952</c:v>
                </c:pt>
                <c:pt idx="119">
                  <c:v>0.38210961432293267</c:v>
                </c:pt>
                <c:pt idx="120">
                  <c:v>0.38527519543396149</c:v>
                </c:pt>
                <c:pt idx="121">
                  <c:v>0.37750850949244263</c:v>
                </c:pt>
                <c:pt idx="122">
                  <c:v>0.38550478758456114</c:v>
                </c:pt>
                <c:pt idx="123">
                  <c:v>0.38434868030879693</c:v>
                </c:pt>
                <c:pt idx="124">
                  <c:v>0.38012814545202794</c:v>
                </c:pt>
                <c:pt idx="125">
                  <c:v>0.38730162563279902</c:v>
                </c:pt>
                <c:pt idx="126">
                  <c:v>0.38393615659148023</c:v>
                </c:pt>
                <c:pt idx="127">
                  <c:v>0.3897989192639707</c:v>
                </c:pt>
                <c:pt idx="128">
                  <c:v>0.38890812349534476</c:v>
                </c:pt>
                <c:pt idx="129">
                  <c:v>0.38298901723006368</c:v>
                </c:pt>
                <c:pt idx="130">
                  <c:v>0.3904574394391605</c:v>
                </c:pt>
                <c:pt idx="131">
                  <c:v>0.39396953963656622</c:v>
                </c:pt>
                <c:pt idx="132">
                  <c:v>0.3909422474933158</c:v>
                </c:pt>
                <c:pt idx="133">
                  <c:v>0.3968751881980121</c:v>
                </c:pt>
                <c:pt idx="134">
                  <c:v>0.39238204645971481</c:v>
                </c:pt>
                <c:pt idx="135">
                  <c:v>0.39044157184993827</c:v>
                </c:pt>
                <c:pt idx="136">
                  <c:v>0.39632364754981253</c:v>
                </c:pt>
                <c:pt idx="137">
                  <c:v>0.38939293720577167</c:v>
                </c:pt>
                <c:pt idx="138">
                  <c:v>0.38505440768629845</c:v>
                </c:pt>
                <c:pt idx="139">
                  <c:v>0.38847730716486167</c:v>
                </c:pt>
                <c:pt idx="140">
                  <c:v>0.38860765958997512</c:v>
                </c:pt>
                <c:pt idx="141">
                  <c:v>0.39099700972724261</c:v>
                </c:pt>
                <c:pt idx="142">
                  <c:v>0.40055728220167208</c:v>
                </c:pt>
                <c:pt idx="143">
                  <c:v>0.39142054031828527</c:v>
                </c:pt>
                <c:pt idx="144">
                  <c:v>0.3892260802339611</c:v>
                </c:pt>
                <c:pt idx="145">
                  <c:v>0.39134707515767592</c:v>
                </c:pt>
                <c:pt idx="146">
                  <c:v>0.39167639522654196</c:v>
                </c:pt>
                <c:pt idx="147">
                  <c:v>0.397109466668087</c:v>
                </c:pt>
                <c:pt idx="148">
                  <c:v>0.3909280007902074</c:v>
                </c:pt>
                <c:pt idx="149">
                  <c:v>0.39542827186783025</c:v>
                </c:pt>
                <c:pt idx="150">
                  <c:v>0.39472576164043394</c:v>
                </c:pt>
                <c:pt idx="151">
                  <c:v>0.39439876010355618</c:v>
                </c:pt>
                <c:pt idx="152">
                  <c:v>0.39785733804403456</c:v>
                </c:pt>
                <c:pt idx="153">
                  <c:v>0.40498433534507927</c:v>
                </c:pt>
                <c:pt idx="154">
                  <c:v>0.39523009043390622</c:v>
                </c:pt>
                <c:pt idx="155">
                  <c:v>0.39113915608197669</c:v>
                </c:pt>
                <c:pt idx="156">
                  <c:v>0.39870248712839368</c:v>
                </c:pt>
                <c:pt idx="157">
                  <c:v>0.39678829291282958</c:v>
                </c:pt>
                <c:pt idx="158">
                  <c:v>0.39116719604608946</c:v>
                </c:pt>
                <c:pt idx="159">
                  <c:v>0.40123282792471693</c:v>
                </c:pt>
                <c:pt idx="160">
                  <c:v>0.40057172034946964</c:v>
                </c:pt>
                <c:pt idx="161">
                  <c:v>0.40460778492581495</c:v>
                </c:pt>
                <c:pt idx="162">
                  <c:v>0.39212153186074872</c:v>
                </c:pt>
                <c:pt idx="163">
                  <c:v>0.39576948006417734</c:v>
                </c:pt>
                <c:pt idx="164">
                  <c:v>0.3958731740526219</c:v>
                </c:pt>
                <c:pt idx="165">
                  <c:v>0.4007190267833653</c:v>
                </c:pt>
                <c:pt idx="166">
                  <c:v>0.40367724423006784</c:v>
                </c:pt>
                <c:pt idx="167">
                  <c:v>0.40436710794159297</c:v>
                </c:pt>
                <c:pt idx="168">
                  <c:v>0.40049404194505311</c:v>
                </c:pt>
                <c:pt idx="169">
                  <c:v>0.39608542405193331</c:v>
                </c:pt>
                <c:pt idx="170">
                  <c:v>0.40384225792354733</c:v>
                </c:pt>
                <c:pt idx="171">
                  <c:v>0.40511685229905481</c:v>
                </c:pt>
                <c:pt idx="172">
                  <c:v>0.40208444504851842</c:v>
                </c:pt>
                <c:pt idx="173">
                  <c:v>0.40554072960776516</c:v>
                </c:pt>
                <c:pt idx="174">
                  <c:v>0.40068403727370744</c:v>
                </c:pt>
                <c:pt idx="175">
                  <c:v>0.40753661526734664</c:v>
                </c:pt>
                <c:pt idx="176">
                  <c:v>0.40500050135048365</c:v>
                </c:pt>
                <c:pt idx="177">
                  <c:v>0.41030144357548221</c:v>
                </c:pt>
                <c:pt idx="178">
                  <c:v>0.4052918047327535</c:v>
                </c:pt>
                <c:pt idx="179">
                  <c:v>0.40279710018707304</c:v>
                </c:pt>
                <c:pt idx="180">
                  <c:v>0.39984957925304848</c:v>
                </c:pt>
                <c:pt idx="181">
                  <c:v>0.40392934702398092</c:v>
                </c:pt>
                <c:pt idx="182">
                  <c:v>0.40896792305920532</c:v>
                </c:pt>
                <c:pt idx="183">
                  <c:v>0.41042775490224281</c:v>
                </c:pt>
                <c:pt idx="184">
                  <c:v>0.41187500527249005</c:v>
                </c:pt>
                <c:pt idx="185">
                  <c:v>0.40713342310222433</c:v>
                </c:pt>
                <c:pt idx="186">
                  <c:v>0.4109888688035841</c:v>
                </c:pt>
                <c:pt idx="187">
                  <c:v>0.41738858141137614</c:v>
                </c:pt>
                <c:pt idx="188">
                  <c:v>0.40835435813337317</c:v>
                </c:pt>
                <c:pt idx="189">
                  <c:v>0.41160402850811678</c:v>
                </c:pt>
                <c:pt idx="190">
                  <c:v>0.41142753627712536</c:v>
                </c:pt>
                <c:pt idx="191">
                  <c:v>0.41192687619912566</c:v>
                </c:pt>
                <c:pt idx="192">
                  <c:v>0.40804277723654281</c:v>
                </c:pt>
                <c:pt idx="193">
                  <c:v>0.40562813405218695</c:v>
                </c:pt>
                <c:pt idx="194">
                  <c:v>0.40604412803705014</c:v>
                </c:pt>
                <c:pt idx="195">
                  <c:v>0.40456334179385084</c:v>
                </c:pt>
                <c:pt idx="196">
                  <c:v>0.40676882344580184</c:v>
                </c:pt>
                <c:pt idx="197">
                  <c:v>0.40534243693991384</c:v>
                </c:pt>
                <c:pt idx="198">
                  <c:v>0.41140592344442989</c:v>
                </c:pt>
                <c:pt idx="199">
                  <c:v>0.41516801876940751</c:v>
                </c:pt>
                <c:pt idx="200">
                  <c:v>0.41511448548267715</c:v>
                </c:pt>
                <c:pt idx="201">
                  <c:v>0.41440692700168269</c:v>
                </c:pt>
                <c:pt idx="202">
                  <c:v>0.41341392454739789</c:v>
                </c:pt>
                <c:pt idx="203">
                  <c:v>0.41725514827968008</c:v>
                </c:pt>
                <c:pt idx="204">
                  <c:v>0.41746228350597442</c:v>
                </c:pt>
                <c:pt idx="205">
                  <c:v>0.41447497610795453</c:v>
                </c:pt>
                <c:pt idx="206">
                  <c:v>0.41543653149535592</c:v>
                </c:pt>
                <c:pt idx="207">
                  <c:v>0.41977550443246142</c:v>
                </c:pt>
                <c:pt idx="208">
                  <c:v>0.41375840670005087</c:v>
                </c:pt>
                <c:pt idx="209">
                  <c:v>0.40884161285656401</c:v>
                </c:pt>
                <c:pt idx="210">
                  <c:v>0.41914889287967977</c:v>
                </c:pt>
                <c:pt idx="211">
                  <c:v>0.41614598893062921</c:v>
                </c:pt>
                <c:pt idx="212">
                  <c:v>0.41407893323449668</c:v>
                </c:pt>
                <c:pt idx="213">
                  <c:v>0.41564192894018437</c:v>
                </c:pt>
                <c:pt idx="214">
                  <c:v>0.42002388509519106</c:v>
                </c:pt>
                <c:pt idx="215">
                  <c:v>0.41599073045271612</c:v>
                </c:pt>
                <c:pt idx="216">
                  <c:v>0.41706241295067709</c:v>
                </c:pt>
                <c:pt idx="217">
                  <c:v>0.42076244060116857</c:v>
                </c:pt>
                <c:pt idx="218">
                  <c:v>0.42785529677747186</c:v>
                </c:pt>
                <c:pt idx="219">
                  <c:v>0.42048323340784377</c:v>
                </c:pt>
                <c:pt idx="220">
                  <c:v>0.42504871975106379</c:v>
                </c:pt>
                <c:pt idx="221">
                  <c:v>0.4234989648478712</c:v>
                </c:pt>
                <c:pt idx="222">
                  <c:v>0.43131392354502091</c:v>
                </c:pt>
                <c:pt idx="223">
                  <c:v>0.42245710738595516</c:v>
                </c:pt>
                <c:pt idx="224">
                  <c:v>0.42470764513410586</c:v>
                </c:pt>
                <c:pt idx="225">
                  <c:v>0.41958488046280096</c:v>
                </c:pt>
                <c:pt idx="226">
                  <c:v>0.42531001629298443</c:v>
                </c:pt>
                <c:pt idx="227">
                  <c:v>0.41350977224114577</c:v>
                </c:pt>
                <c:pt idx="228">
                  <c:v>0.42196836938786553</c:v>
                </c:pt>
                <c:pt idx="229">
                  <c:v>0.43316320367413813</c:v>
                </c:pt>
                <c:pt idx="230">
                  <c:v>0.43099856906884054</c:v>
                </c:pt>
                <c:pt idx="231">
                  <c:v>0.42356434629815137</c:v>
                </c:pt>
                <c:pt idx="232">
                  <c:v>0.42576136084960309</c:v>
                </c:pt>
                <c:pt idx="233">
                  <c:v>0.42696858067655058</c:v>
                </c:pt>
                <c:pt idx="234">
                  <c:v>0.42457848303382728</c:v>
                </c:pt>
                <c:pt idx="235">
                  <c:v>0.43100294750313167</c:v>
                </c:pt>
                <c:pt idx="236">
                  <c:v>0.43613058478951272</c:v>
                </c:pt>
                <c:pt idx="237">
                  <c:v>0.4244895055793344</c:v>
                </c:pt>
                <c:pt idx="238">
                  <c:v>0.43352532584658038</c:v>
                </c:pt>
                <c:pt idx="239">
                  <c:v>0.43227301705389837</c:v>
                </c:pt>
                <c:pt idx="240">
                  <c:v>0.43303699926686778</c:v>
                </c:pt>
                <c:pt idx="241">
                  <c:v>0.42689768504083414</c:v>
                </c:pt>
                <c:pt idx="242">
                  <c:v>0.42754946460837989</c:v>
                </c:pt>
                <c:pt idx="243">
                  <c:v>0.43602192117446548</c:v>
                </c:pt>
                <c:pt idx="244">
                  <c:v>0.4402641981471076</c:v>
                </c:pt>
                <c:pt idx="245">
                  <c:v>0.43400126111025467</c:v>
                </c:pt>
                <c:pt idx="246">
                  <c:v>0.43689869663956321</c:v>
                </c:pt>
                <c:pt idx="247">
                  <c:v>0.43854783338421977</c:v>
                </c:pt>
                <c:pt idx="248">
                  <c:v>0.43670042773676537</c:v>
                </c:pt>
                <c:pt idx="249">
                  <c:v>0.43699404690856763</c:v>
                </c:pt>
                <c:pt idx="250">
                  <c:v>0.44334552831975194</c:v>
                </c:pt>
                <c:pt idx="251">
                  <c:v>0.43199348692266393</c:v>
                </c:pt>
                <c:pt idx="252">
                  <c:v>0.45700765596163462</c:v>
                </c:pt>
                <c:pt idx="253">
                  <c:v>0.46107270200828776</c:v>
                </c:pt>
                <c:pt idx="254">
                  <c:v>0.45926310959713279</c:v>
                </c:pt>
                <c:pt idx="255">
                  <c:v>0.45752477417691584</c:v>
                </c:pt>
                <c:pt idx="256">
                  <c:v>0.46175703990195816</c:v>
                </c:pt>
                <c:pt idx="257">
                  <c:v>0.44564830380393178</c:v>
                </c:pt>
                <c:pt idx="258">
                  <c:v>0.43916704709937238</c:v>
                </c:pt>
                <c:pt idx="259">
                  <c:v>0.44650915563707499</c:v>
                </c:pt>
                <c:pt idx="260">
                  <c:v>0.4536971812225799</c:v>
                </c:pt>
                <c:pt idx="261">
                  <c:v>0.45577505491943482</c:v>
                </c:pt>
                <c:pt idx="262">
                  <c:v>0.45432979406071017</c:v>
                </c:pt>
                <c:pt idx="263">
                  <c:v>0.46607122044888694</c:v>
                </c:pt>
                <c:pt idx="264">
                  <c:v>0.46451511967965958</c:v>
                </c:pt>
                <c:pt idx="265">
                  <c:v>0.47162434148788951</c:v>
                </c:pt>
                <c:pt idx="266">
                  <c:v>0.46307322952134172</c:v>
                </c:pt>
                <c:pt idx="267">
                  <c:v>0.46535889112072193</c:v>
                </c:pt>
                <c:pt idx="268">
                  <c:v>0.47341310772807466</c:v>
                </c:pt>
                <c:pt idx="269">
                  <c:v>0.47634348251794023</c:v>
                </c:pt>
                <c:pt idx="270">
                  <c:v>0.46144753824618878</c:v>
                </c:pt>
                <c:pt idx="271">
                  <c:v>0.47352683735748713</c:v>
                </c:pt>
                <c:pt idx="272">
                  <c:v>0.47894391556987242</c:v>
                </c:pt>
                <c:pt idx="273">
                  <c:v>0.47398759366545917</c:v>
                </c:pt>
                <c:pt idx="274">
                  <c:v>0.47726502198137055</c:v>
                </c:pt>
                <c:pt idx="275">
                  <c:v>0.4821730365738563</c:v>
                </c:pt>
                <c:pt idx="276">
                  <c:v>0.46954095031870896</c:v>
                </c:pt>
                <c:pt idx="277">
                  <c:v>0.48582471294970531</c:v>
                </c:pt>
                <c:pt idx="278">
                  <c:v>0.47926427935631533</c:v>
                </c:pt>
                <c:pt idx="279">
                  <c:v>0.48417376423234276</c:v>
                </c:pt>
                <c:pt idx="280">
                  <c:v>0.47930127089813196</c:v>
                </c:pt>
                <c:pt idx="281">
                  <c:v>0.51234955889239375</c:v>
                </c:pt>
                <c:pt idx="282">
                  <c:v>0.4889204365387595</c:v>
                </c:pt>
                <c:pt idx="283">
                  <c:v>0.47711080998028838</c:v>
                </c:pt>
                <c:pt idx="284">
                  <c:v>0.47934917957425388</c:v>
                </c:pt>
                <c:pt idx="285">
                  <c:v>0.51007216752455964</c:v>
                </c:pt>
                <c:pt idx="286">
                  <c:v>0.48401405513747736</c:v>
                </c:pt>
                <c:pt idx="287">
                  <c:v>0.49272766231394821</c:v>
                </c:pt>
                <c:pt idx="288">
                  <c:v>0.50502738702928296</c:v>
                </c:pt>
                <c:pt idx="289">
                  <c:v>0.50275552705723503</c:v>
                </c:pt>
                <c:pt idx="290">
                  <c:v>0.4991037831241239</c:v>
                </c:pt>
                <c:pt idx="291">
                  <c:v>0.49746188260228064</c:v>
                </c:pt>
                <c:pt idx="292">
                  <c:v>0.4640622954504296</c:v>
                </c:pt>
                <c:pt idx="293">
                  <c:v>0.47985757842435939</c:v>
                </c:pt>
                <c:pt idx="294">
                  <c:v>0.51158214215190778</c:v>
                </c:pt>
                <c:pt idx="295">
                  <c:v>0.49090541642411845</c:v>
                </c:pt>
                <c:pt idx="296">
                  <c:v>0.4910797083453402</c:v>
                </c:pt>
                <c:pt idx="297">
                  <c:v>0.50991810260025217</c:v>
                </c:pt>
                <c:pt idx="298">
                  <c:v>0.49656310234870976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C27-4F29-BDE0-C4FCDCF2E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CFD_Results!$D$40:$D$387</c:f>
              <c:numCache>
                <c:formatCode>0</c:formatCode>
                <c:ptCount val="348"/>
                <c:pt idx="0">
                  <c:v>1096.4936814466009</c:v>
                </c:pt>
                <c:pt idx="1">
                  <c:v>1347.352134902017</c:v>
                </c:pt>
                <c:pt idx="2">
                  <c:v>1580.4536971382979</c:v>
                </c:pt>
                <c:pt idx="3">
                  <c:v>1815.0891856484172</c:v>
                </c:pt>
                <c:pt idx="4">
                  <c:v>2046.7421792103808</c:v>
                </c:pt>
                <c:pt idx="5">
                  <c:v>2278.9625497574302</c:v>
                </c:pt>
                <c:pt idx="6">
                  <c:v>2515.2625114582929</c:v>
                </c:pt>
                <c:pt idx="7">
                  <c:v>2785.4795663827904</c:v>
                </c:pt>
                <c:pt idx="8">
                  <c:v>3024.3101298579004</c:v>
                </c:pt>
                <c:pt idx="9">
                  <c:v>3250.7412467429222</c:v>
                </c:pt>
                <c:pt idx="10">
                  <c:v>3475.5681428604234</c:v>
                </c:pt>
                <c:pt idx="11">
                  <c:v>3716.0832636673399</c:v>
                </c:pt>
                <c:pt idx="12">
                  <c:v>3942.8357268094273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xVal>
          <c:yVal>
            <c:numRef>
              <c:f>CFD_Results!$E$40:$E$517</c:f>
              <c:numCache>
                <c:formatCode>0.000</c:formatCode>
                <c:ptCount val="478"/>
                <c:pt idx="0">
                  <c:v>0.80024139272919437</c:v>
                </c:pt>
                <c:pt idx="1">
                  <c:v>0.73348942790784233</c:v>
                </c:pt>
                <c:pt idx="2">
                  <c:v>0.72327362634113168</c:v>
                </c:pt>
                <c:pt idx="3">
                  <c:v>0.7143185851715016</c:v>
                </c:pt>
                <c:pt idx="4">
                  <c:v>0.69923458716957554</c:v>
                </c:pt>
                <c:pt idx="5">
                  <c:v>0.68530216711425473</c:v>
                </c:pt>
                <c:pt idx="6">
                  <c:v>0.67366753049674266</c:v>
                </c:pt>
                <c:pt idx="7">
                  <c:v>0.66274985262174613</c:v>
                </c:pt>
                <c:pt idx="8">
                  <c:v>0.65213044190085878</c:v>
                </c:pt>
                <c:pt idx="9">
                  <c:v>0.64194708146574031</c:v>
                </c:pt>
                <c:pt idx="10">
                  <c:v>0.63119802143857862</c:v>
                </c:pt>
                <c:pt idx="11">
                  <c:v>0.6185726811478971</c:v>
                </c:pt>
                <c:pt idx="12">
                  <c:v>0.60733235129415708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2-458A-B086-145FAA4A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47567"/>
        <c:axId val="528833423"/>
      </c:scatterChart>
      <c:valAx>
        <c:axId val="528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833423"/>
        <c:crosses val="autoZero"/>
        <c:crossBetween val="midCat"/>
      </c:valAx>
      <c:valAx>
        <c:axId val="5288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84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EXP_Validação!$I$4:$I$282</c:f>
              <c:numCache>
                <c:formatCode>0.00E+00</c:formatCode>
                <c:ptCount val="279"/>
                <c:pt idx="0">
                  <c:v>4958.908530577698</c:v>
                </c:pt>
                <c:pt idx="1">
                  <c:v>4946.6171021075243</c:v>
                </c:pt>
                <c:pt idx="2">
                  <c:v>4922.0342451671777</c:v>
                </c:pt>
                <c:pt idx="3">
                  <c:v>4961.9813876952403</c:v>
                </c:pt>
                <c:pt idx="4">
                  <c:v>4945.2513878330601</c:v>
                </c:pt>
                <c:pt idx="5">
                  <c:v>4888.2328168742006</c:v>
                </c:pt>
                <c:pt idx="6">
                  <c:v>4863.6499599338549</c:v>
                </c:pt>
                <c:pt idx="7">
                  <c:v>4882.4285312077291</c:v>
                </c:pt>
                <c:pt idx="8">
                  <c:v>4865.3571027769331</c:v>
                </c:pt>
                <c:pt idx="9">
                  <c:v>4854.7728171498402</c:v>
                </c:pt>
                <c:pt idx="10">
                  <c:v>4832.5799601898052</c:v>
                </c:pt>
                <c:pt idx="11">
                  <c:v>4836.33567444458</c:v>
                </c:pt>
                <c:pt idx="12">
                  <c:v>4815.1671031903925</c:v>
                </c:pt>
                <c:pt idx="13">
                  <c:v>4810.0456746611544</c:v>
                </c:pt>
                <c:pt idx="14">
                  <c:v>4775.9028177995615</c:v>
                </c:pt>
                <c:pt idx="15">
                  <c:v>4778.9756749171056</c:v>
                </c:pt>
                <c:pt idx="16">
                  <c:v>4787.8528177011185</c:v>
                </c:pt>
                <c:pt idx="17">
                  <c:v>4788.8771034069669</c:v>
                </c:pt>
                <c:pt idx="18">
                  <c:v>4771.1228178389383</c:v>
                </c:pt>
                <c:pt idx="19">
                  <c:v>4759.1728179373804</c:v>
                </c:pt>
                <c:pt idx="20">
                  <c:v>4743.1256752124318</c:v>
                </c:pt>
                <c:pt idx="21">
                  <c:v>4717.5185325662378</c:v>
                </c:pt>
                <c:pt idx="22">
                  <c:v>4697.7156755865144</c:v>
                </c:pt>
                <c:pt idx="23">
                  <c:v>4681.6685328615658</c:v>
                </c:pt>
                <c:pt idx="24">
                  <c:v>4694.6428184689721</c:v>
                </c:pt>
                <c:pt idx="25">
                  <c:v>4665.6213901366173</c:v>
                </c:pt>
                <c:pt idx="26">
                  <c:v>4661.8656758818424</c:v>
                </c:pt>
                <c:pt idx="27">
                  <c:v>4642.4042474707348</c:v>
                </c:pt>
                <c:pt idx="28">
                  <c:v>4650.2571045489003</c:v>
                </c:pt>
                <c:pt idx="29">
                  <c:v>4607.5785334719103</c:v>
                </c:pt>
                <c:pt idx="30">
                  <c:v>4593.2385335900417</c:v>
                </c:pt>
                <c:pt idx="31">
                  <c:v>4586.0685336491069</c:v>
                </c:pt>
                <c:pt idx="32">
                  <c:v>4577.1913908650931</c:v>
                </c:pt>
                <c:pt idx="33">
                  <c:v>4564.5585338263036</c:v>
                </c:pt>
                <c:pt idx="34">
                  <c:v>4542.3656768662686</c:v>
                </c:pt>
                <c:pt idx="35">
                  <c:v>4537.9271054742621</c:v>
                </c:pt>
                <c:pt idx="36">
                  <c:v>4515.0513913769946</c:v>
                </c:pt>
                <c:pt idx="37">
                  <c:v>4521.8799627493127</c:v>
                </c:pt>
                <c:pt idx="38">
                  <c:v>4518.8071056317694</c:v>
                </c:pt>
                <c:pt idx="39">
                  <c:v>4514.7099628083779</c:v>
                </c:pt>
                <c:pt idx="40">
                  <c:v>4473.7385345744678</c:v>
                </c:pt>
                <c:pt idx="41">
                  <c:v>4464.5199632218373</c:v>
                </c:pt>
                <c:pt idx="42">
                  <c:v>4444.0342491048823</c:v>
                </c:pt>
                <c:pt idx="43">
                  <c:v>4438.9128205756433</c:v>
                </c:pt>
                <c:pt idx="44">
                  <c:v>4433.4499634777885</c:v>
                </c:pt>
                <c:pt idx="45">
                  <c:v>4439.9371062814907</c:v>
                </c:pt>
                <c:pt idx="46">
                  <c:v>4383.9428210284786</c:v>
                </c:pt>
                <c:pt idx="47">
                  <c:v>4397.5999637731165</c:v>
                </c:pt>
                <c:pt idx="48">
                  <c:v>4412.6228207922168</c:v>
                </c:pt>
                <c:pt idx="49">
                  <c:v>4384.6256781657121</c:v>
                </c:pt>
                <c:pt idx="50">
                  <c:v>4346.7271070493434</c:v>
                </c:pt>
                <c:pt idx="51">
                  <c:v>4335.459964285018</c:v>
                </c:pt>
                <c:pt idx="52">
                  <c:v>4320.7785358345327</c:v>
                </c:pt>
                <c:pt idx="53">
                  <c:v>4327.9485357754675</c:v>
                </c:pt>
                <c:pt idx="54">
                  <c:v>4297.2199646000345</c:v>
                </c:pt>
                <c:pt idx="55">
                  <c:v>4302.3413931292735</c:v>
                </c:pt>
                <c:pt idx="56">
                  <c:v>4301.9999645606576</c:v>
                </c:pt>
                <c:pt idx="57">
                  <c:v>4282.1971075809342</c:v>
                </c:pt>
                <c:pt idx="58">
                  <c:v>4274.0028219341511</c:v>
                </c:pt>
                <c:pt idx="59">
                  <c:v>4237.4699650922475</c:v>
                </c:pt>
                <c:pt idx="60">
                  <c:v>4236.7871079550159</c:v>
                </c:pt>
                <c:pt idx="61">
                  <c:v>4235.7628222491685</c:v>
                </c:pt>
                <c:pt idx="62">
                  <c:v>4213.5699652891326</c:v>
                </c:pt>
                <c:pt idx="63">
                  <c:v>4207.0828224854304</c:v>
                </c:pt>
                <c:pt idx="64">
                  <c:v>4207.7656796226611</c:v>
                </c:pt>
                <c:pt idx="65">
                  <c:v>4188.3042512115544</c:v>
                </c:pt>
                <c:pt idx="66">
                  <c:v>4180.7928227020038</c:v>
                </c:pt>
                <c:pt idx="67">
                  <c:v>4169.5256799376784</c:v>
                </c:pt>
                <c:pt idx="68">
                  <c:v>4169.5256799376784</c:v>
                </c:pt>
                <c:pt idx="69">
                  <c:v>4137.4313944877813</c:v>
                </c:pt>
                <c:pt idx="70">
                  <c:v>4123.0913946059127</c:v>
                </c:pt>
                <c:pt idx="71">
                  <c:v>4116.6042518022095</c:v>
                </c:pt>
                <c:pt idx="72">
                  <c:v>4142.8942515856361</c:v>
                </c:pt>
                <c:pt idx="73">
                  <c:v>4096.8013948224861</c:v>
                </c:pt>
                <c:pt idx="74">
                  <c:v>4069.1456807645964</c:v>
                </c:pt>
                <c:pt idx="75">
                  <c:v>4041.8313952753219</c:v>
                </c:pt>
                <c:pt idx="76">
                  <c:v>4035.3442524716197</c:v>
                </c:pt>
                <c:pt idx="77">
                  <c:v>4005.2985384334183</c:v>
                </c:pt>
                <c:pt idx="78">
                  <c:v>4018.6142526094391</c:v>
                </c:pt>
                <c:pt idx="79">
                  <c:v>4022.7113954328306</c:v>
                </c:pt>
                <c:pt idx="80">
                  <c:v>4012.8099669429685</c:v>
                </c:pt>
                <c:pt idx="81">
                  <c:v>3993.0071099632451</c:v>
                </c:pt>
                <c:pt idx="82">
                  <c:v>3966.0342530425869</c:v>
                </c:pt>
                <c:pt idx="83">
                  <c:v>3961.2542530819637</c:v>
                </c:pt>
                <c:pt idx="84">
                  <c:v>3938.7199675533134</c:v>
                </c:pt>
                <c:pt idx="85">
                  <c:v>3927.1113962203717</c:v>
                </c:pt>
                <c:pt idx="86">
                  <c:v>3909.0156820837269</c:v>
                </c:pt>
                <c:pt idx="87">
                  <c:v>3924.0385391028281</c:v>
                </c:pt>
                <c:pt idx="88">
                  <c:v>3918.2342534363579</c:v>
                </c:pt>
                <c:pt idx="89">
                  <c:v>3882.0428251630692</c:v>
                </c:pt>
                <c:pt idx="90">
                  <c:v>3874.1899680849028</c:v>
                </c:pt>
                <c:pt idx="91">
                  <c:v>3849.6071111445567</c:v>
                </c:pt>
                <c:pt idx="92">
                  <c:v>3832.194254145144</c:v>
                </c:pt>
                <c:pt idx="93">
                  <c:v>3842.437111203622</c:v>
                </c:pt>
                <c:pt idx="94">
                  <c:v>3821.9513970866665</c:v>
                </c:pt>
                <c:pt idx="95">
                  <c:v>3816.4885399888112</c:v>
                </c:pt>
                <c:pt idx="96">
                  <c:v>3791.222825911233</c:v>
                </c:pt>
                <c:pt idx="97">
                  <c:v>3774.1513974804366</c:v>
                </c:pt>
                <c:pt idx="98">
                  <c:v>3766.6399689708869</c:v>
                </c:pt>
                <c:pt idx="99">
                  <c:v>3756.7385404810248</c:v>
                </c:pt>
                <c:pt idx="100">
                  <c:v>3736.5942549326846</c:v>
                </c:pt>
                <c:pt idx="101">
                  <c:v>3742.0571120305399</c:v>
                </c:pt>
                <c:pt idx="102">
                  <c:v>3713.7185408354176</c:v>
                </c:pt>
                <c:pt idx="103">
                  <c:v>3721.2299693449686</c:v>
                </c:pt>
                <c:pt idx="104">
                  <c:v>3693.5742552870784</c:v>
                </c:pt>
                <c:pt idx="105">
                  <c:v>3688.1113981892236</c:v>
                </c:pt>
                <c:pt idx="106">
                  <c:v>3675.4785411504345</c:v>
                </c:pt>
                <c:pt idx="107">
                  <c:v>3653.285684190399</c:v>
                </c:pt>
                <c:pt idx="108">
                  <c:v>3649.87139850424</c:v>
                </c:pt>
                <c:pt idx="109">
                  <c:v>3632.1171129362124</c:v>
                </c:pt>
                <c:pt idx="110">
                  <c:v>3632.4585415048277</c:v>
                </c:pt>
                <c:pt idx="111">
                  <c:v>3618.1185416229587</c:v>
                </c:pt>
                <c:pt idx="112">
                  <c:v>3620.1671130346549</c:v>
                </c:pt>
                <c:pt idx="113">
                  <c:v>3609.9242559761765</c:v>
                </c:pt>
                <c:pt idx="114">
                  <c:v>3586.7071133102936</c:v>
                </c:pt>
                <c:pt idx="115">
                  <c:v>3594.2185418198446</c:v>
                </c:pt>
                <c:pt idx="116">
                  <c:v>3553.9299707231653</c:v>
                </c:pt>
                <c:pt idx="117">
                  <c:v>3526.6156852338909</c:v>
                </c:pt>
                <c:pt idx="118">
                  <c:v>3518.4213995871091</c:v>
                </c:pt>
                <c:pt idx="119">
                  <c:v>3494.8628283526095</c:v>
                </c:pt>
                <c:pt idx="120">
                  <c:v>3482.912828451053</c:v>
                </c:pt>
                <c:pt idx="121">
                  <c:v>3483.2542570196683</c:v>
                </c:pt>
                <c:pt idx="122">
                  <c:v>3456.2814000990106</c:v>
                </c:pt>
                <c:pt idx="123">
                  <c:v>3468.5728285691839</c:v>
                </c:pt>
                <c:pt idx="124">
                  <c:v>3463.4514000399449</c:v>
                </c:pt>
                <c:pt idx="125">
                  <c:v>3420.4314003943382</c:v>
                </c:pt>
                <c:pt idx="126">
                  <c:v>3440.2342573740621</c:v>
                </c:pt>
                <c:pt idx="127">
                  <c:v>3412.9199718847881</c:v>
                </c:pt>
                <c:pt idx="128">
                  <c:v>3408.4814004927812</c:v>
                </c:pt>
                <c:pt idx="129">
                  <c:v>3405.0671148066217</c:v>
                </c:pt>
                <c:pt idx="130">
                  <c:v>3426.2356860608093</c:v>
                </c:pt>
                <c:pt idx="131">
                  <c:v>3384.922829258282</c:v>
                </c:pt>
                <c:pt idx="132">
                  <c:v>3363.4128294354791</c:v>
                </c:pt>
                <c:pt idx="133">
                  <c:v>3376.0456864742682</c:v>
                </c:pt>
                <c:pt idx="134">
                  <c:v>3348.389972416378</c:v>
                </c:pt>
                <c:pt idx="135">
                  <c:v>3316.2956869664808</c:v>
                </c:pt>
                <c:pt idx="136">
                  <c:v>3330.2942582797341</c:v>
                </c:pt>
                <c:pt idx="137">
                  <c:v>3308.7842584569312</c:v>
                </c:pt>
                <c:pt idx="138">
                  <c:v>3309.8085441627786</c:v>
                </c:pt>
                <c:pt idx="139">
                  <c:v>3284.2014015165842</c:v>
                </c:pt>
                <c:pt idx="140">
                  <c:v>3282.4942586735051</c:v>
                </c:pt>
                <c:pt idx="141">
                  <c:v>3250.7414017922242</c:v>
                </c:pt>
                <c:pt idx="142">
                  <c:v>3225.4756877146451</c:v>
                </c:pt>
                <c:pt idx="143">
                  <c:v>3216.9399734992471</c:v>
                </c:pt>
                <c:pt idx="144">
                  <c:v>3209.7699735583124</c:v>
                </c:pt>
                <c:pt idx="145">
                  <c:v>3203.2828307546101</c:v>
                </c:pt>
                <c:pt idx="146">
                  <c:v>3191.6742594216685</c:v>
                </c:pt>
                <c:pt idx="147">
                  <c:v>3195.0885451078275</c:v>
                </c:pt>
                <c:pt idx="148">
                  <c:v>3190.3085451472048</c:v>
                </c:pt>
                <c:pt idx="149">
                  <c:v>3178.0171166770315</c:v>
                </c:pt>
                <c:pt idx="150">
                  <c:v>3139.7771169920479</c:v>
                </c:pt>
                <c:pt idx="151">
                  <c:v>3150.3614026191417</c:v>
                </c:pt>
                <c:pt idx="152">
                  <c:v>3147.9714026388306</c:v>
                </c:pt>
                <c:pt idx="153">
                  <c:v>3101.8785458756802</c:v>
                </c:pt>
                <c:pt idx="154">
                  <c:v>3081.3928317587247</c:v>
                </c:pt>
                <c:pt idx="155">
                  <c:v>3109.3899743852303</c:v>
                </c:pt>
                <c:pt idx="156">
                  <c:v>3071.8328318374784</c:v>
                </c:pt>
                <c:pt idx="157">
                  <c:v>3076.2714032294857</c:v>
                </c:pt>
                <c:pt idx="158">
                  <c:v>3040.76283209343</c:v>
                </c:pt>
                <c:pt idx="159">
                  <c:v>3036.665689270038</c:v>
                </c:pt>
                <c:pt idx="160">
                  <c:v>3026.0814036429451</c:v>
                </c:pt>
                <c:pt idx="161">
                  <c:v>2996.3771181733591</c:v>
                </c:pt>
                <c:pt idx="162">
                  <c:v>3009.0099752121487</c:v>
                </c:pt>
                <c:pt idx="163">
                  <c:v>2985.7928325462658</c:v>
                </c:pt>
                <c:pt idx="164">
                  <c:v>2969.7456898213172</c:v>
                </c:pt>
                <c:pt idx="165">
                  <c:v>2964.6242612920778</c:v>
                </c:pt>
                <c:pt idx="166">
                  <c:v>2958.4785470569914</c:v>
                </c:pt>
                <c:pt idx="167">
                  <c:v>2940.7242614889637</c:v>
                </c:pt>
                <c:pt idx="168">
                  <c:v>2878.2428334322494</c:v>
                </c:pt>
                <c:pt idx="169">
                  <c:v>2914.7756902741535</c:v>
                </c:pt>
                <c:pt idx="170">
                  <c:v>2897.704261843357</c:v>
                </c:pt>
                <c:pt idx="171">
                  <c:v>2898.0456904119728</c:v>
                </c:pt>
                <c:pt idx="172">
                  <c:v>2900.0942618236686</c:v>
                </c:pt>
                <c:pt idx="173">
                  <c:v>2869.707119216851</c:v>
                </c:pt>
                <c:pt idx="174">
                  <c:v>2846.8314051195839</c:v>
                </c:pt>
                <c:pt idx="175">
                  <c:v>2840.3442623158817</c:v>
                </c:pt>
                <c:pt idx="176">
                  <c:v>2823.2728338850852</c:v>
                </c:pt>
                <c:pt idx="177">
                  <c:v>2806.8842625915204</c:v>
                </c:pt>
                <c:pt idx="178">
                  <c:v>2820.5414053361578</c:v>
                </c:pt>
                <c:pt idx="179">
                  <c:v>2811.3228339835277</c:v>
                </c:pt>
                <c:pt idx="180">
                  <c:v>2798.3485483761224</c:v>
                </c:pt>
                <c:pt idx="181">
                  <c:v>2807.2256911601366</c:v>
                </c:pt>
                <c:pt idx="182">
                  <c:v>2761.474262965603</c:v>
                </c:pt>
                <c:pt idx="183">
                  <c:v>2744.0614059661907</c:v>
                </c:pt>
                <c:pt idx="184">
                  <c:v>2755.6699772991324</c:v>
                </c:pt>
                <c:pt idx="185">
                  <c:v>2701.3828348892002</c:v>
                </c:pt>
                <c:pt idx="186">
                  <c:v>2723.5756918492348</c:v>
                </c:pt>
                <c:pt idx="187">
                  <c:v>2713.3328347907577</c:v>
                </c:pt>
                <c:pt idx="188">
                  <c:v>2672.01997798823</c:v>
                </c:pt>
                <c:pt idx="189">
                  <c:v>2655.9728352632819</c:v>
                </c:pt>
                <c:pt idx="190">
                  <c:v>2657.3385495377452</c:v>
                </c:pt>
                <c:pt idx="191">
                  <c:v>2636.1699782835585</c:v>
                </c:pt>
                <c:pt idx="192">
                  <c:v>2642.9985496558766</c:v>
                </c:pt>
                <c:pt idx="193">
                  <c:v>2634.1214068718623</c:v>
                </c:pt>
                <c:pt idx="194">
                  <c:v>2604.0756928336609</c:v>
                </c:pt>
                <c:pt idx="195">
                  <c:v>2627.9756926367759</c:v>
                </c:pt>
                <c:pt idx="196">
                  <c:v>2581.5414073050101</c:v>
                </c:pt>
                <c:pt idx="197">
                  <c:v>2595.5399786182634</c:v>
                </c:pt>
                <c:pt idx="198">
                  <c:v>2554.2271218157366</c:v>
                </c:pt>
                <c:pt idx="199">
                  <c:v>2537.8385505221718</c:v>
                </c:pt>
                <c:pt idx="200">
                  <c:v>2547.3985504434177</c:v>
                </c:pt>
                <c:pt idx="201">
                  <c:v>2548.7642647178814</c:v>
                </c:pt>
                <c:pt idx="202">
                  <c:v>2522.132836365839</c:v>
                </c:pt>
                <c:pt idx="203">
                  <c:v>2482.5271224063922</c:v>
                </c:pt>
                <c:pt idx="204">
                  <c:v>2482.1856938377764</c:v>
                </c:pt>
                <c:pt idx="205">
                  <c:v>2483.2099795436238</c:v>
                </c:pt>
                <c:pt idx="206">
                  <c:v>2467.1628368186748</c:v>
                </c:pt>
                <c:pt idx="207">
                  <c:v>2448.0428369761839</c:v>
                </c:pt>
                <c:pt idx="208">
                  <c:v>2421.4114086241411</c:v>
                </c:pt>
                <c:pt idx="209">
                  <c:v>2410.1442658598157</c:v>
                </c:pt>
                <c:pt idx="210">
                  <c:v>2390.3414088800923</c:v>
                </c:pt>
                <c:pt idx="211">
                  <c:v>2400.5842659385698</c:v>
                </c:pt>
                <c:pt idx="212">
                  <c:v>2411.8514087028952</c:v>
                </c:pt>
                <c:pt idx="213">
                  <c:v>2381.8056946646943</c:v>
                </c:pt>
                <c:pt idx="214">
                  <c:v>2353.467123469572</c:v>
                </c:pt>
                <c:pt idx="215">
                  <c:v>2352.4428377637246</c:v>
                </c:pt>
                <c:pt idx="216">
                  <c:v>2342.8828378424787</c:v>
                </c:pt>
                <c:pt idx="217">
                  <c:v>2350.3942663520293</c:v>
                </c:pt>
                <c:pt idx="218">
                  <c:v>2320.348552313827</c:v>
                </c:pt>
                <c:pt idx="219">
                  <c:v>2286.8885525894666</c:v>
                </c:pt>
                <c:pt idx="220">
                  <c:v>2262.30569564912</c:v>
                </c:pt>
                <c:pt idx="221">
                  <c:v>2299.1799810596403</c:v>
                </c:pt>
                <c:pt idx="222">
                  <c:v>2277.6699812368365</c:v>
                </c:pt>
                <c:pt idx="223">
                  <c:v>2251.3799814534109</c:v>
                </c:pt>
                <c:pt idx="224">
                  <c:v>2251.0385528847946</c:v>
                </c:pt>
                <c:pt idx="225">
                  <c:v>2223.041410258289</c:v>
                </c:pt>
                <c:pt idx="226">
                  <c:v>2252.0628385906421</c:v>
                </c:pt>
                <c:pt idx="227">
                  <c:v>2253.769981433722</c:v>
                </c:pt>
                <c:pt idx="228">
                  <c:v>2202.5556961413336</c:v>
                </c:pt>
                <c:pt idx="229">
                  <c:v>2177.6314106323707</c:v>
                </c:pt>
                <c:pt idx="230">
                  <c:v>2167.3885535738928</c:v>
                </c:pt>
                <c:pt idx="231">
                  <c:v>2163.2914107505017</c:v>
                </c:pt>
                <c:pt idx="232">
                  <c:v>2158.8528393584947</c:v>
                </c:pt>
                <c:pt idx="233">
                  <c:v>2112.7599825953448</c:v>
                </c:pt>
                <c:pt idx="234">
                  <c:v>2106.2728397916421</c:v>
                </c:pt>
                <c:pt idx="235">
                  <c:v>2092.2742684783898</c:v>
                </c:pt>
                <c:pt idx="236">
                  <c:v>2102.1756969682515</c:v>
                </c:pt>
                <c:pt idx="237">
                  <c:v>2069.3985543811223</c:v>
                </c:pt>
                <c:pt idx="238">
                  <c:v>2079.2999828709844</c:v>
                </c:pt>
                <c:pt idx="239">
                  <c:v>2078.2756971651361</c:v>
                </c:pt>
                <c:pt idx="240">
                  <c:v>2044.4742688721601</c:v>
                </c:pt>
                <c:pt idx="241">
                  <c:v>2057.4485544795648</c:v>
                </c:pt>
                <c:pt idx="242">
                  <c:v>2040.7185546173848</c:v>
                </c:pt>
                <c:pt idx="243">
                  <c:v>2061.2042687343401</c:v>
                </c:pt>
                <c:pt idx="244">
                  <c:v>2009.9899834419516</c:v>
                </c:pt>
                <c:pt idx="245">
                  <c:v>1996.3328406973142</c:v>
                </c:pt>
                <c:pt idx="246">
                  <c:v>2022.2814119121247</c:v>
                </c:pt>
                <c:pt idx="247">
                  <c:v>1976.1885551489747</c:v>
                </c:pt>
                <c:pt idx="248">
                  <c:v>1958.4342695809466</c:v>
                </c:pt>
                <c:pt idx="249">
                  <c:v>1942.3871268559983</c:v>
                </c:pt>
                <c:pt idx="250">
                  <c:v>1920.5356984645791</c:v>
                </c:pt>
                <c:pt idx="251">
                  <c:v>1906.1956985827103</c:v>
                </c:pt>
                <c:pt idx="252">
                  <c:v>1884.0028416226751</c:v>
                </c:pt>
                <c:pt idx="253">
                  <c:v>1885.3685558971388</c:v>
                </c:pt>
                <c:pt idx="254">
                  <c:v>1867.9556988977265</c:v>
                </c:pt>
                <c:pt idx="255">
                  <c:v>1876.4914131131245</c:v>
                </c:pt>
                <c:pt idx="256">
                  <c:v>1841.3242705456846</c:v>
                </c:pt>
                <c:pt idx="257">
                  <c:v>1846.4456990749231</c:v>
                </c:pt>
                <c:pt idx="258">
                  <c:v>1833.471413467518</c:v>
                </c:pt>
                <c:pt idx="259">
                  <c:v>1841.6656991143002</c:v>
                </c:pt>
                <c:pt idx="260">
                  <c:v>1800.3528423117734</c:v>
                </c:pt>
                <c:pt idx="261">
                  <c:v>1792.8414138022229</c:v>
                </c:pt>
                <c:pt idx="262">
                  <c:v>1785.6714138612888</c:v>
                </c:pt>
                <c:pt idx="263">
                  <c:v>1788.402842410216</c:v>
                </c:pt>
                <c:pt idx="264">
                  <c:v>1777.1356996458906</c:v>
                </c:pt>
                <c:pt idx="265">
                  <c:v>1744.0171284901458</c:v>
                </c:pt>
                <c:pt idx="266">
                  <c:v>1743.3342713529139</c:v>
                </c:pt>
                <c:pt idx="267">
                  <c:v>1706.1185573737782</c:v>
                </c:pt>
                <c:pt idx="268">
                  <c:v>1700.3142717073074</c:v>
                </c:pt>
                <c:pt idx="269">
                  <c:v>1696.5585574525321</c:v>
                </c:pt>
                <c:pt idx="270">
                  <c:v>1690.7542717860613</c:v>
                </c:pt>
                <c:pt idx="271">
                  <c:v>1661.049986316476</c:v>
                </c:pt>
                <c:pt idx="272">
                  <c:v>1674.0242719238811</c:v>
                </c:pt>
                <c:pt idx="273">
                  <c:v>1672.3171290808014</c:v>
                </c:pt>
                <c:pt idx="274">
                  <c:v>1675.7314147669608</c:v>
                </c:pt>
                <c:pt idx="275">
                  <c:v>1601.6414153773051</c:v>
                </c:pt>
                <c:pt idx="276">
                  <c:v>1615.9814152591737</c:v>
                </c:pt>
                <c:pt idx="277">
                  <c:v>1623.492843768724</c:v>
                </c:pt>
                <c:pt idx="278">
                  <c:v>1563.4014156923215</c:v>
                </c:pt>
              </c:numCache>
            </c:numRef>
          </c:xVal>
          <c:yVal>
            <c:numRef>
              <c:f>EXP_Validação!$J$4:$J$282</c:f>
              <c:numCache>
                <c:formatCode>0.00</c:formatCode>
                <c:ptCount val="279"/>
                <c:pt idx="0">
                  <c:v>0.94180234725500389</c:v>
                </c:pt>
                <c:pt idx="1">
                  <c:v>0.94804595008448078</c:v>
                </c:pt>
                <c:pt idx="2">
                  <c:v>0.95598887371961272</c:v>
                </c:pt>
                <c:pt idx="3">
                  <c:v>0.93654182937301644</c:v>
                </c:pt>
                <c:pt idx="4">
                  <c:v>0.93775039824231288</c:v>
                </c:pt>
                <c:pt idx="5">
                  <c:v>0.95530959335268606</c:v>
                </c:pt>
                <c:pt idx="6">
                  <c:v>0.96467113393608195</c:v>
                </c:pt>
                <c:pt idx="7">
                  <c:v>0.94946461042952945</c:v>
                </c:pt>
                <c:pt idx="8">
                  <c:v>0.95180064699477473</c:v>
                </c:pt>
                <c:pt idx="9">
                  <c:v>0.95222855756470048</c:v>
                </c:pt>
                <c:pt idx="10">
                  <c:v>0.95534709371850335</c:v>
                </c:pt>
                <c:pt idx="11">
                  <c:v>0.95120631559367985</c:v>
                </c:pt>
                <c:pt idx="12">
                  <c:v>0.95399300841413071</c:v>
                </c:pt>
                <c:pt idx="13">
                  <c:v>0.95262631642985918</c:v>
                </c:pt>
                <c:pt idx="14">
                  <c:v>0.96380734103436894</c:v>
                </c:pt>
                <c:pt idx="15">
                  <c:v>0.95584672839738782</c:v>
                </c:pt>
                <c:pt idx="16">
                  <c:v>0.95098508074877752</c:v>
                </c:pt>
                <c:pt idx="17">
                  <c:v>0.94744354287943089</c:v>
                </c:pt>
                <c:pt idx="18">
                  <c:v>0.94679063689229026</c:v>
                </c:pt>
                <c:pt idx="19">
                  <c:v>0.94779256214868257</c:v>
                </c:pt>
                <c:pt idx="20">
                  <c:v>0.95076881651302025</c:v>
                </c:pt>
                <c:pt idx="21">
                  <c:v>0.95583588586859169</c:v>
                </c:pt>
                <c:pt idx="22">
                  <c:v>0.95857182458207579</c:v>
                </c:pt>
                <c:pt idx="23">
                  <c:v>0.95948223659532839</c:v>
                </c:pt>
                <c:pt idx="24">
                  <c:v>0.95169691402725709</c:v>
                </c:pt>
                <c:pt idx="25">
                  <c:v>0.95871880651783825</c:v>
                </c:pt>
                <c:pt idx="26">
                  <c:v>0.95633446518620746</c:v>
                </c:pt>
                <c:pt idx="27">
                  <c:v>0.9591275538162648</c:v>
                </c:pt>
                <c:pt idx="28">
                  <c:v>0.95272897091991737</c:v>
                </c:pt>
                <c:pt idx="29">
                  <c:v>0.96259291637618127</c:v>
                </c:pt>
                <c:pt idx="30">
                  <c:v>0.96252787681382879</c:v>
                </c:pt>
                <c:pt idx="31">
                  <c:v>0.96536001753644851</c:v>
                </c:pt>
                <c:pt idx="32">
                  <c:v>0.96516071038641782</c:v>
                </c:pt>
                <c:pt idx="33">
                  <c:v>0.96590553017699265</c:v>
                </c:pt>
                <c:pt idx="34">
                  <c:v>0.96746842673519184</c:v>
                </c:pt>
                <c:pt idx="35">
                  <c:v>0.97161930687590115</c:v>
                </c:pt>
                <c:pt idx="36">
                  <c:v>0.97368100426400839</c:v>
                </c:pt>
                <c:pt idx="37">
                  <c:v>0.9636578284357421</c:v>
                </c:pt>
                <c:pt idx="38">
                  <c:v>0.96029670623543251</c:v>
                </c:pt>
                <c:pt idx="39">
                  <c:v>0.95681615309369394</c:v>
                </c:pt>
                <c:pt idx="40">
                  <c:v>0.96961455488316517</c:v>
                </c:pt>
                <c:pt idx="41">
                  <c:v>0.96757539364129497</c:v>
                </c:pt>
                <c:pt idx="42">
                  <c:v>0.97183625544744279</c:v>
                </c:pt>
                <c:pt idx="43">
                  <c:v>0.97076071976623846</c:v>
                </c:pt>
                <c:pt idx="44">
                  <c:v>0.96581192820668527</c:v>
                </c:pt>
                <c:pt idx="45">
                  <c:v>0.9615247438316098</c:v>
                </c:pt>
                <c:pt idx="46">
                  <c:v>0.98014080390734271</c:v>
                </c:pt>
                <c:pt idx="47">
                  <c:v>0.97079221252488346</c:v>
                </c:pt>
                <c:pt idx="48">
                  <c:v>0.95672571624129488</c:v>
                </c:pt>
                <c:pt idx="49">
                  <c:v>0.96579149318220192</c:v>
                </c:pt>
                <c:pt idx="50">
                  <c:v>0.97742785181408143</c:v>
                </c:pt>
                <c:pt idx="51">
                  <c:v>0.97735282614761276</c:v>
                </c:pt>
                <c:pt idx="52">
                  <c:v>0.97821528432213845</c:v>
                </c:pt>
                <c:pt idx="53">
                  <c:v>0.96903217281091147</c:v>
                </c:pt>
                <c:pt idx="54">
                  <c:v>0.98105242019344607</c:v>
                </c:pt>
                <c:pt idx="55">
                  <c:v>0.97166588425060996</c:v>
                </c:pt>
                <c:pt idx="56">
                  <c:v>0.96638769704608152</c:v>
                </c:pt>
                <c:pt idx="57">
                  <c:v>0.97039421581233598</c:v>
                </c:pt>
                <c:pt idx="58">
                  <c:v>0.97115968999033797</c:v>
                </c:pt>
                <c:pt idx="59">
                  <c:v>0.98304047983797482</c:v>
                </c:pt>
                <c:pt idx="60">
                  <c:v>0.97980409725814266</c:v>
                </c:pt>
                <c:pt idx="61">
                  <c:v>0.97105910843201948</c:v>
                </c:pt>
                <c:pt idx="62">
                  <c:v>0.97652003025118272</c:v>
                </c:pt>
                <c:pt idx="63">
                  <c:v>0.97706017075176366</c:v>
                </c:pt>
                <c:pt idx="64">
                  <c:v>0.96988921681362439</c:v>
                </c:pt>
                <c:pt idx="65">
                  <c:v>0.97440933567902621</c:v>
                </c:pt>
                <c:pt idx="66">
                  <c:v>0.97217731219285475</c:v>
                </c:pt>
                <c:pt idx="67">
                  <c:v>0.97188864474168946</c:v>
                </c:pt>
                <c:pt idx="68">
                  <c:v>0.96895045266823443</c:v>
                </c:pt>
                <c:pt idx="69">
                  <c:v>0.97392098449987641</c:v>
                </c:pt>
                <c:pt idx="70">
                  <c:v>0.97846567192718337</c:v>
                </c:pt>
                <c:pt idx="71">
                  <c:v>0.97651227640629967</c:v>
                </c:pt>
                <c:pt idx="72">
                  <c:v>0.95756030374403478</c:v>
                </c:pt>
                <c:pt idx="73">
                  <c:v>0.97077443854330492</c:v>
                </c:pt>
                <c:pt idx="74">
                  <c:v>0.98244795052276412</c:v>
                </c:pt>
                <c:pt idx="75">
                  <c:v>0.9899975982170538</c:v>
                </c:pt>
                <c:pt idx="76">
                  <c:v>0.98934924433082205</c:v>
                </c:pt>
                <c:pt idx="77">
                  <c:v>0.9972734606517748</c:v>
                </c:pt>
                <c:pt idx="78">
                  <c:v>0.98592257518779014</c:v>
                </c:pt>
                <c:pt idx="79">
                  <c:v>0.97700087171912975</c:v>
                </c:pt>
                <c:pt idx="80">
                  <c:v>0.98058621841308513</c:v>
                </c:pt>
                <c:pt idx="81">
                  <c:v>0.97972531131096252</c:v>
                </c:pt>
                <c:pt idx="82">
                  <c:v>0.98876686583592466</c:v>
                </c:pt>
                <c:pt idx="83">
                  <c:v>0.98755482119038751</c:v>
                </c:pt>
                <c:pt idx="84">
                  <c:v>0.99132632388340081</c:v>
                </c:pt>
                <c:pt idx="85">
                  <c:v>0.99300737075442036</c:v>
                </c:pt>
                <c:pt idx="86">
                  <c:v>0.99569581691431908</c:v>
                </c:pt>
                <c:pt idx="87">
                  <c:v>0.98259277482091811</c:v>
                </c:pt>
                <c:pt idx="88">
                  <c:v>0.98268942637621914</c:v>
                </c:pt>
                <c:pt idx="89">
                  <c:v>0.99329644925077598</c:v>
                </c:pt>
                <c:pt idx="90">
                  <c:v>0.99232147611325561</c:v>
                </c:pt>
                <c:pt idx="91">
                  <c:v>0.99870717428615408</c:v>
                </c:pt>
                <c:pt idx="92">
                  <c:v>1.0026507792863979</c:v>
                </c:pt>
                <c:pt idx="93">
                  <c:v>0.99189394901725114</c:v>
                </c:pt>
                <c:pt idx="94">
                  <c:v>0.99274945667857872</c:v>
                </c:pt>
                <c:pt idx="95">
                  <c:v>0.99305144882580942</c:v>
                </c:pt>
                <c:pt idx="96">
                  <c:v>1.0006152790513649</c:v>
                </c:pt>
                <c:pt idx="97">
                  <c:v>1.0050013016467618</c:v>
                </c:pt>
                <c:pt idx="98">
                  <c:v>0.99916505409766543</c:v>
                </c:pt>
                <c:pt idx="99">
                  <c:v>0.99781296859539093</c:v>
                </c:pt>
                <c:pt idx="100">
                  <c:v>1.0055808474325074</c:v>
                </c:pt>
                <c:pt idx="101">
                  <c:v>0.99749372721605523</c:v>
                </c:pt>
                <c:pt idx="102">
                  <c:v>1.0042703345278292</c:v>
                </c:pt>
                <c:pt idx="103">
                  <c:v>0.99824887672617446</c:v>
                </c:pt>
                <c:pt idx="104">
                  <c:v>1.0068350198617344</c:v>
                </c:pt>
                <c:pt idx="105">
                  <c:v>1.0026073179088115</c:v>
                </c:pt>
                <c:pt idx="106">
                  <c:v>1.0007685190681976</c:v>
                </c:pt>
                <c:pt idx="107">
                  <c:v>1.0108380730742663</c:v>
                </c:pt>
                <c:pt idx="108">
                  <c:v>1.0052439161943267</c:v>
                </c:pt>
                <c:pt idx="109">
                  <c:v>1.0064705745670868</c:v>
                </c:pt>
                <c:pt idx="110">
                  <c:v>1.0003003877262162</c:v>
                </c:pt>
                <c:pt idx="111">
                  <c:v>1.0023819223091819</c:v>
                </c:pt>
                <c:pt idx="112">
                  <c:v>0.99778326713972265</c:v>
                </c:pt>
                <c:pt idx="113">
                  <c:v>0.99420379489080313</c:v>
                </c:pt>
                <c:pt idx="114">
                  <c:v>1.0027678226366146</c:v>
                </c:pt>
                <c:pt idx="115">
                  <c:v>0.98975223740919838</c:v>
                </c:pt>
                <c:pt idx="116">
                  <c:v>1.0089602839565182</c:v>
                </c:pt>
                <c:pt idx="117">
                  <c:v>1.0202168942059513</c:v>
                </c:pt>
                <c:pt idx="118">
                  <c:v>1.0161980163194166</c:v>
                </c:pt>
                <c:pt idx="119">
                  <c:v>1.0274882527884386</c:v>
                </c:pt>
                <c:pt idx="120">
                  <c:v>1.0256615054371794</c:v>
                </c:pt>
                <c:pt idx="121">
                  <c:v>1.0192679430193372</c:v>
                </c:pt>
                <c:pt idx="122">
                  <c:v>1.0306234352583066</c:v>
                </c:pt>
                <c:pt idx="123">
                  <c:v>1.0159637855351362</c:v>
                </c:pt>
                <c:pt idx="124">
                  <c:v>1.0145996880128183</c:v>
                </c:pt>
                <c:pt idx="125">
                  <c:v>1.0311341823477489</c:v>
                </c:pt>
                <c:pt idx="126">
                  <c:v>1.011807278590557</c:v>
                </c:pt>
                <c:pt idx="127">
                  <c:v>1.0239141883211393</c:v>
                </c:pt>
                <c:pt idx="128">
                  <c:v>1.0176728216755966</c:v>
                </c:pt>
                <c:pt idx="129">
                  <c:v>1.0154489898927561</c:v>
                </c:pt>
                <c:pt idx="130">
                  <c:v>0.99674698123001715</c:v>
                </c:pt>
                <c:pt idx="131">
                  <c:v>1.0137485291590582</c:v>
                </c:pt>
                <c:pt idx="132">
                  <c:v>1.0214526570911409</c:v>
                </c:pt>
                <c:pt idx="133">
                  <c:v>1.0066614555389968</c:v>
                </c:pt>
                <c:pt idx="134">
                  <c:v>1.0187547928552656</c:v>
                </c:pt>
                <c:pt idx="135">
                  <c:v>1.0322530658624751</c:v>
                </c:pt>
                <c:pt idx="136">
                  <c:v>1.0142602661198417</c:v>
                </c:pt>
                <c:pt idx="137">
                  <c:v>1.0218371460387554</c:v>
                </c:pt>
                <c:pt idx="138">
                  <c:v>1.0129153480188655</c:v>
                </c:pt>
                <c:pt idx="139">
                  <c:v>1.0229842601629364</c:v>
                </c:pt>
                <c:pt idx="140">
                  <c:v>1.0176272827832455</c:v>
                </c:pt>
                <c:pt idx="141">
                  <c:v>1.0318755539039417</c:v>
                </c:pt>
                <c:pt idx="142">
                  <c:v>1.0375575612373107</c:v>
                </c:pt>
                <c:pt idx="143">
                  <c:v>1.0354711622995594</c:v>
                </c:pt>
                <c:pt idx="144">
                  <c:v>1.0358264716390035</c:v>
                </c:pt>
                <c:pt idx="145">
                  <c:v>1.0333360030143406</c:v>
                </c:pt>
                <c:pt idx="146">
                  <c:v>1.0335969418257298</c:v>
                </c:pt>
                <c:pt idx="147">
                  <c:v>1.0227849343390032</c:v>
                </c:pt>
                <c:pt idx="148">
                  <c:v>1.0216034780842342</c:v>
                </c:pt>
                <c:pt idx="149">
                  <c:v>1.0207172499922808</c:v>
                </c:pt>
                <c:pt idx="150">
                  <c:v>1.0388504554632347</c:v>
                </c:pt>
                <c:pt idx="151">
                  <c:v>1.0234944293074082</c:v>
                </c:pt>
                <c:pt idx="152">
                  <c:v>1.0168945575678132</c:v>
                </c:pt>
                <c:pt idx="153">
                  <c:v>1.0418911706500869</c:v>
                </c:pt>
                <c:pt idx="154">
                  <c:v>1.0468813561507699</c:v>
                </c:pt>
                <c:pt idx="155">
                  <c:v>1.0242562308127681</c:v>
                </c:pt>
                <c:pt idx="156">
                  <c:v>1.0412922201784849</c:v>
                </c:pt>
                <c:pt idx="157">
                  <c:v>1.0272657905629081</c:v>
                </c:pt>
                <c:pt idx="158">
                  <c:v>1.0454055890843659</c:v>
                </c:pt>
                <c:pt idx="159">
                  <c:v>1.0406081827524847</c:v>
                </c:pt>
                <c:pt idx="160">
                  <c:v>1.0399905611334428</c:v>
                </c:pt>
                <c:pt idx="161">
                  <c:v>1.0525547463018179</c:v>
                </c:pt>
                <c:pt idx="162">
                  <c:v>1.0369892248080235</c:v>
                </c:pt>
                <c:pt idx="163">
                  <c:v>1.0425986215059797</c:v>
                </c:pt>
                <c:pt idx="164">
                  <c:v>1.0496369208395291</c:v>
                </c:pt>
                <c:pt idx="165">
                  <c:v>1.0438569202121055</c:v>
                </c:pt>
                <c:pt idx="166">
                  <c:v>1.039058272410508</c:v>
                </c:pt>
                <c:pt idx="167">
                  <c:v>1.0412042420671941</c:v>
                </c:pt>
                <c:pt idx="168">
                  <c:v>1.0902931063713259</c:v>
                </c:pt>
                <c:pt idx="169">
                  <c:v>1.0505363462275199</c:v>
                </c:pt>
                <c:pt idx="170">
                  <c:v>1.0527798270886597</c:v>
                </c:pt>
                <c:pt idx="171">
                  <c:v>1.0468359816999389</c:v>
                </c:pt>
                <c:pt idx="172">
                  <c:v>1.0373882930586651</c:v>
                </c:pt>
                <c:pt idx="173">
                  <c:v>1.0476268668515833</c:v>
                </c:pt>
                <c:pt idx="174">
                  <c:v>1.0571943900794998</c:v>
                </c:pt>
                <c:pt idx="175">
                  <c:v>1.058008971756949</c:v>
                </c:pt>
                <c:pt idx="176">
                  <c:v>1.0596533163014037</c:v>
                </c:pt>
                <c:pt idx="177">
                  <c:v>1.0645509083834708</c:v>
                </c:pt>
                <c:pt idx="178">
                  <c:v>1.0504957539899555</c:v>
                </c:pt>
                <c:pt idx="179">
                  <c:v>1.0449491838250662</c:v>
                </c:pt>
                <c:pt idx="180">
                  <c:v>1.0423399748264823</c:v>
                </c:pt>
                <c:pt idx="181">
                  <c:v>1.031436891935205</c:v>
                </c:pt>
                <c:pt idx="182">
                  <c:v>1.0588443790162314</c:v>
                </c:pt>
                <c:pt idx="183">
                  <c:v>1.0620957602288272</c:v>
                </c:pt>
                <c:pt idx="184">
                  <c:v>1.0454430162005108</c:v>
                </c:pt>
                <c:pt idx="185">
                  <c:v>1.0780323137907797</c:v>
                </c:pt>
                <c:pt idx="186">
                  <c:v>1.0491313593539346</c:v>
                </c:pt>
                <c:pt idx="187">
                  <c:v>1.0491011805068342</c:v>
                </c:pt>
                <c:pt idx="188">
                  <c:v>1.0725186289841591</c:v>
                </c:pt>
                <c:pt idx="189">
                  <c:v>1.0774338872794609</c:v>
                </c:pt>
                <c:pt idx="190">
                  <c:v>1.062663066740567</c:v>
                </c:pt>
                <c:pt idx="191">
                  <c:v>1.0726032950599511</c:v>
                </c:pt>
                <c:pt idx="192">
                  <c:v>1.0626573506104033</c:v>
                </c:pt>
                <c:pt idx="193">
                  <c:v>1.0625090407858382</c:v>
                </c:pt>
                <c:pt idx="194">
                  <c:v>1.0794369549035223</c:v>
                </c:pt>
                <c:pt idx="195">
                  <c:v>1.0490524710372597</c:v>
                </c:pt>
                <c:pt idx="196">
                  <c:v>1.0796686371082882</c:v>
                </c:pt>
                <c:pt idx="197">
                  <c:v>1.0608729789398035</c:v>
                </c:pt>
                <c:pt idx="198">
                  <c:v>1.0774894153007375</c:v>
                </c:pt>
                <c:pt idx="199">
                  <c:v>1.0800786318656765</c:v>
                </c:pt>
                <c:pt idx="200">
                  <c:v>1.0705294088244477</c:v>
                </c:pt>
                <c:pt idx="201">
                  <c:v>1.0560692683690867</c:v>
                </c:pt>
                <c:pt idx="202">
                  <c:v>1.071563899390463</c:v>
                </c:pt>
                <c:pt idx="203">
                  <c:v>1.0974323716961334</c:v>
                </c:pt>
                <c:pt idx="204">
                  <c:v>1.083609606491948</c:v>
                </c:pt>
                <c:pt idx="205">
                  <c:v>1.079823110925846</c:v>
                </c:pt>
                <c:pt idx="206">
                  <c:v>1.0844582742071136</c:v>
                </c:pt>
                <c:pt idx="207">
                  <c:v>1.0849135334572326</c:v>
                </c:pt>
                <c:pt idx="208">
                  <c:v>1.1049450175385156</c:v>
                </c:pt>
                <c:pt idx="209">
                  <c:v>1.10273783717004</c:v>
                </c:pt>
                <c:pt idx="210">
                  <c:v>1.109212261190508</c:v>
                </c:pt>
                <c:pt idx="211">
                  <c:v>1.0906216580182693</c:v>
                </c:pt>
                <c:pt idx="212">
                  <c:v>1.0746944283575821</c:v>
                </c:pt>
                <c:pt idx="213">
                  <c:v>1.0926416984947296</c:v>
                </c:pt>
                <c:pt idx="214">
                  <c:v>1.1058413155262978</c:v>
                </c:pt>
                <c:pt idx="215">
                  <c:v>1.0904439556333119</c:v>
                </c:pt>
                <c:pt idx="216">
                  <c:v>1.096406887478107</c:v>
                </c:pt>
                <c:pt idx="217">
                  <c:v>1.0814847808712731</c:v>
                </c:pt>
                <c:pt idx="218">
                  <c:v>1.0946647997250631</c:v>
                </c:pt>
                <c:pt idx="219">
                  <c:v>1.1217639775815578</c:v>
                </c:pt>
                <c:pt idx="220">
                  <c:v>1.1332847932648895</c:v>
                </c:pt>
                <c:pt idx="221">
                  <c:v>1.0843922729587436</c:v>
                </c:pt>
                <c:pt idx="222">
                  <c:v>1.09996940523352</c:v>
                </c:pt>
                <c:pt idx="223">
                  <c:v>1.1095459549125279</c:v>
                </c:pt>
                <c:pt idx="224">
                  <c:v>1.1027887876519311</c:v>
                </c:pt>
                <c:pt idx="225">
                  <c:v>1.1187094178037256</c:v>
                </c:pt>
                <c:pt idx="226">
                  <c:v>1.0829751541805746</c:v>
                </c:pt>
                <c:pt idx="227">
                  <c:v>1.0650536707648943</c:v>
                </c:pt>
                <c:pt idx="228">
                  <c:v>1.1025129015923447</c:v>
                </c:pt>
                <c:pt idx="229">
                  <c:v>1.1177503759686969</c:v>
                </c:pt>
                <c:pt idx="230">
                  <c:v>1.1137266688262124</c:v>
                </c:pt>
                <c:pt idx="231">
                  <c:v>1.1074385919919294</c:v>
                </c:pt>
                <c:pt idx="232">
                  <c:v>1.1056762290808386</c:v>
                </c:pt>
                <c:pt idx="233">
                  <c:v>1.1423974561955033</c:v>
                </c:pt>
                <c:pt idx="234">
                  <c:v>1.1343370204035754</c:v>
                </c:pt>
                <c:pt idx="235">
                  <c:v>1.1415406146252485</c:v>
                </c:pt>
                <c:pt idx="236">
                  <c:v>1.1142385976724305</c:v>
                </c:pt>
                <c:pt idx="237">
                  <c:v>1.1436931709159144</c:v>
                </c:pt>
                <c:pt idx="238">
                  <c:v>1.1167614273841746</c:v>
                </c:pt>
                <c:pt idx="239">
                  <c:v>1.108539156063959</c:v>
                </c:pt>
                <c:pt idx="240">
                  <c:v>1.1364450214805415</c:v>
                </c:pt>
                <c:pt idx="241">
                  <c:v>1.1056212370145768</c:v>
                </c:pt>
                <c:pt idx="242">
                  <c:v>1.1144783291531806</c:v>
                </c:pt>
                <c:pt idx="243">
                  <c:v>1.0795219081626244</c:v>
                </c:pt>
                <c:pt idx="244">
                  <c:v>1.1272073279335408</c:v>
                </c:pt>
                <c:pt idx="245">
                  <c:v>1.1245761866780266</c:v>
                </c:pt>
                <c:pt idx="246">
                  <c:v>1.081561081584397</c:v>
                </c:pt>
                <c:pt idx="247">
                  <c:v>1.1265123807051023</c:v>
                </c:pt>
                <c:pt idx="248">
                  <c:v>1.1306115192772177</c:v>
                </c:pt>
                <c:pt idx="249">
                  <c:v>1.1377651791449501</c:v>
                </c:pt>
                <c:pt idx="250">
                  <c:v>1.1495878876113619</c:v>
                </c:pt>
                <c:pt idx="251">
                  <c:v>1.1497674699758031</c:v>
                </c:pt>
                <c:pt idx="252">
                  <c:v>1.1685628371772108</c:v>
                </c:pt>
                <c:pt idx="253">
                  <c:v>1.1523482904287055</c:v>
                </c:pt>
                <c:pt idx="254">
                  <c:v>1.1582088353733819</c:v>
                </c:pt>
                <c:pt idx="255">
                  <c:v>1.137487742440642</c:v>
                </c:pt>
                <c:pt idx="256">
                  <c:v>1.1603874184172103</c:v>
                </c:pt>
                <c:pt idx="257">
                  <c:v>1.141989246559209</c:v>
                </c:pt>
                <c:pt idx="258">
                  <c:v>1.13907402015451</c:v>
                </c:pt>
                <c:pt idx="259">
                  <c:v>1.11923878074294</c:v>
                </c:pt>
                <c:pt idx="260">
                  <c:v>1.1560190128272669</c:v>
                </c:pt>
                <c:pt idx="261">
                  <c:v>1.154795216783387</c:v>
                </c:pt>
                <c:pt idx="262">
                  <c:v>1.148915567471249</c:v>
                </c:pt>
                <c:pt idx="263">
                  <c:v>1.1256355743182707</c:v>
                </c:pt>
                <c:pt idx="264">
                  <c:v>1.132337771542731</c:v>
                </c:pt>
                <c:pt idx="265">
                  <c:v>1.1679324984056683</c:v>
                </c:pt>
                <c:pt idx="266">
                  <c:v>1.1452821503306485</c:v>
                </c:pt>
                <c:pt idx="267">
                  <c:v>1.1783359154229094</c:v>
                </c:pt>
                <c:pt idx="268">
                  <c:v>1.1722785563868854</c:v>
                </c:pt>
                <c:pt idx="269">
                  <c:v>1.1650800376631447</c:v>
                </c:pt>
                <c:pt idx="270">
                  <c:v>1.1592897863365343</c:v>
                </c:pt>
                <c:pt idx="271">
                  <c:v>1.1862341532622869</c:v>
                </c:pt>
                <c:pt idx="272">
                  <c:v>1.1496903109450198</c:v>
                </c:pt>
                <c:pt idx="273">
                  <c:v>1.1386058915704642</c:v>
                </c:pt>
                <c:pt idx="274">
                  <c:v>1.1236724964380878</c:v>
                </c:pt>
                <c:pt idx="275">
                  <c:v>1.2150758689604801</c:v>
                </c:pt>
                <c:pt idx="276">
                  <c:v>1.175391610901092</c:v>
                </c:pt>
                <c:pt idx="277">
                  <c:v>1.1448528107482121</c:v>
                </c:pt>
                <c:pt idx="278">
                  <c:v>1.2122162371497134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A-4DCE-B31E-E721FC90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9487"/>
        <c:axId val="755654287"/>
      </c:scatterChart>
      <c:valAx>
        <c:axId val="755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4287"/>
        <c:crosses val="autoZero"/>
        <c:crossBetween val="midCat"/>
      </c:valAx>
      <c:valAx>
        <c:axId val="7556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EXP_Validação!$N$4:$N$329</c:f>
              <c:numCache>
                <c:formatCode>0.00</c:formatCode>
                <c:ptCount val="326"/>
                <c:pt idx="0">
                  <c:v>5704.9299530034941</c:v>
                </c:pt>
                <c:pt idx="1">
                  <c:v>5721.3185242970585</c:v>
                </c:pt>
                <c:pt idx="2">
                  <c:v>5742.8285241198619</c:v>
                </c:pt>
                <c:pt idx="3">
                  <c:v>5705.9542387093406</c:v>
                </c:pt>
                <c:pt idx="4">
                  <c:v>5660.88566765204</c:v>
                </c:pt>
                <c:pt idx="5">
                  <c:v>5685.1270960237698</c:v>
                </c:pt>
                <c:pt idx="6">
                  <c:v>5676.9328103769885</c:v>
                </c:pt>
                <c:pt idx="7">
                  <c:v>5646.2042392015546</c:v>
                </c:pt>
                <c:pt idx="8">
                  <c:v>5644.4970963584756</c:v>
                </c:pt>
                <c:pt idx="9">
                  <c:v>5631.1813821824544</c:v>
                </c:pt>
                <c:pt idx="10">
                  <c:v>5591.5756682230067</c:v>
                </c:pt>
                <c:pt idx="11">
                  <c:v>5579.2842397528339</c:v>
                </c:pt>
                <c:pt idx="12">
                  <c:v>5567.3342398512759</c:v>
                </c:pt>
                <c:pt idx="13">
                  <c:v>5578.6013826156022</c:v>
                </c:pt>
                <c:pt idx="14">
                  <c:v>5567.6756684198917</c:v>
                </c:pt>
                <c:pt idx="15">
                  <c:v>5533.1913829896839</c:v>
                </c:pt>
                <c:pt idx="16">
                  <c:v>5497.6828118536268</c:v>
                </c:pt>
                <c:pt idx="17">
                  <c:v>5517.1442402647344</c:v>
                </c:pt>
                <c:pt idx="18">
                  <c:v>5524.655668774285</c:v>
                </c:pt>
                <c:pt idx="19">
                  <c:v>5477.5385263052867</c:v>
                </c:pt>
                <c:pt idx="20">
                  <c:v>5467.2956692468097</c:v>
                </c:pt>
                <c:pt idx="21">
                  <c:v>5416.7642410916533</c:v>
                </c:pt>
                <c:pt idx="22">
                  <c:v>5436.9085266399925</c:v>
                </c:pt>
                <c:pt idx="23">
                  <c:v>5430.762812404907</c:v>
                </c:pt>
                <c:pt idx="24">
                  <c:v>5408.5699554448702</c:v>
                </c:pt>
                <c:pt idx="25">
                  <c:v>5374.0856700146624</c:v>
                </c:pt>
                <c:pt idx="26">
                  <c:v>5400.7170983667038</c:v>
                </c:pt>
                <c:pt idx="27">
                  <c:v>5370.3299557598875</c:v>
                </c:pt>
                <c:pt idx="28">
                  <c:v>5356.3313844466347</c:v>
                </c:pt>
                <c:pt idx="29">
                  <c:v>5364.8670986620327</c:v>
                </c:pt>
                <c:pt idx="30">
                  <c:v>5361.7942415444886</c:v>
                </c:pt>
                <c:pt idx="31">
                  <c:v>5330.0413846632082</c:v>
                </c:pt>
                <c:pt idx="32">
                  <c:v>5312.9699562324122</c:v>
                </c:pt>
                <c:pt idx="33">
                  <c:v>5293.5085278213046</c:v>
                </c:pt>
                <c:pt idx="34">
                  <c:v>5277.4613850963542</c:v>
                </c:pt>
                <c:pt idx="35">
                  <c:v>5268.9256708809562</c:v>
                </c:pt>
                <c:pt idx="36">
                  <c:v>5240.2456711172199</c:v>
                </c:pt>
                <c:pt idx="37">
                  <c:v>5275.4128136846603</c:v>
                </c:pt>
                <c:pt idx="38">
                  <c:v>5238.1970997055241</c:v>
                </c:pt>
                <c:pt idx="39">
                  <c:v>5228.295671215662</c:v>
                </c:pt>
                <c:pt idx="40">
                  <c:v>5201.6642428636196</c:v>
                </c:pt>
                <c:pt idx="41">
                  <c:v>5169.2285288451076</c:v>
                </c:pt>
                <c:pt idx="42">
                  <c:v>5136.7928148265946</c:v>
                </c:pt>
                <c:pt idx="43">
                  <c:v>5156.5956718063171</c:v>
                </c:pt>
                <c:pt idx="44">
                  <c:v>5140.8899576499862</c:v>
                </c:pt>
                <c:pt idx="45">
                  <c:v>5134.4028148462821</c:v>
                </c:pt>
                <c:pt idx="46">
                  <c:v>5111.5271007490164</c:v>
                </c:pt>
                <c:pt idx="47">
                  <c:v>5120.4042435330293</c:v>
                </c:pt>
                <c:pt idx="48">
                  <c:v>5075.3356724757277</c:v>
                </c:pt>
                <c:pt idx="49">
                  <c:v>5063.3856725741707</c:v>
                </c:pt>
                <c:pt idx="50">
                  <c:v>5044.2656727316789</c:v>
                </c:pt>
                <c:pt idx="51">
                  <c:v>5032.6571013987368</c:v>
                </c:pt>
                <c:pt idx="52">
                  <c:v>5012.5128158503967</c:v>
                </c:pt>
                <c:pt idx="53">
                  <c:v>4989.2956731845152</c:v>
                </c:pt>
                <c:pt idx="54">
                  <c:v>5002.9528159291522</c:v>
                </c:pt>
                <c:pt idx="55">
                  <c:v>4989.9785303217459</c:v>
                </c:pt>
                <c:pt idx="56">
                  <c:v>4928.1799594022641</c:v>
                </c:pt>
                <c:pt idx="57">
                  <c:v>4941.837102146902</c:v>
                </c:pt>
                <c:pt idx="58">
                  <c:v>4924.7656737161051</c:v>
                </c:pt>
                <c:pt idx="59">
                  <c:v>4918.2785309124019</c:v>
                </c:pt>
                <c:pt idx="60">
                  <c:v>4887.8913883055848</c:v>
                </c:pt>
                <c:pt idx="61">
                  <c:v>4878.6728169529542</c:v>
                </c:pt>
                <c:pt idx="62">
                  <c:v>4869.1128170317079</c:v>
                </c:pt>
                <c:pt idx="63">
                  <c:v>4860.5771028163108</c:v>
                </c:pt>
                <c:pt idx="64">
                  <c:v>4828.4828173664137</c:v>
                </c:pt>
                <c:pt idx="65">
                  <c:v>4825.4099602488714</c:v>
                </c:pt>
                <c:pt idx="66">
                  <c:v>4826.4342459547188</c:v>
                </c:pt>
                <c:pt idx="67">
                  <c:v>4815.849960327625</c:v>
                </c:pt>
                <c:pt idx="68">
                  <c:v>4796.7299604851332</c:v>
                </c:pt>
                <c:pt idx="69">
                  <c:v>4774.8785320937141</c:v>
                </c:pt>
                <c:pt idx="70">
                  <c:v>4767.7085321527784</c:v>
                </c:pt>
                <c:pt idx="71">
                  <c:v>4752.0028179964474</c:v>
                </c:pt>
                <c:pt idx="72">
                  <c:v>4740.7356752321211</c:v>
                </c:pt>
                <c:pt idx="73">
                  <c:v>4727.7613896247167</c:v>
                </c:pt>
                <c:pt idx="74">
                  <c:v>4731.8585324481073</c:v>
                </c:pt>
                <c:pt idx="75">
                  <c:v>4699.7642469982102</c:v>
                </c:pt>
                <c:pt idx="76">
                  <c:v>4675.8642471950952</c:v>
                </c:pt>
                <c:pt idx="77">
                  <c:v>4706.2513898019124</c:v>
                </c:pt>
                <c:pt idx="78">
                  <c:v>4680.9856757243342</c:v>
                </c:pt>
                <c:pt idx="79">
                  <c:v>4645.4771045882771</c:v>
                </c:pt>
                <c:pt idx="80">
                  <c:v>4613.3828191383809</c:v>
                </c:pt>
                <c:pt idx="81">
                  <c:v>4626.0156761771705</c:v>
                </c:pt>
                <c:pt idx="82">
                  <c:v>4610.3099620208377</c:v>
                </c:pt>
                <c:pt idx="83">
                  <c:v>4595.9699621389691</c:v>
                </c:pt>
                <c:pt idx="84">
                  <c:v>4553.9742481992098</c:v>
                </c:pt>
                <c:pt idx="85">
                  <c:v>4536.9028197684138</c:v>
                </c:pt>
                <c:pt idx="86">
                  <c:v>4533.4885340822548</c:v>
                </c:pt>
                <c:pt idx="87">
                  <c:v>4528.7085341216325</c:v>
                </c:pt>
                <c:pt idx="88">
                  <c:v>4509.247105710524</c:v>
                </c:pt>
                <c:pt idx="89">
                  <c:v>4539.9756768859579</c:v>
                </c:pt>
                <c:pt idx="90">
                  <c:v>4467.2513917707647</c:v>
                </c:pt>
                <c:pt idx="91">
                  <c:v>4473.7385345744678</c:v>
                </c:pt>
                <c:pt idx="92">
                  <c:v>4473.7385345744678</c:v>
                </c:pt>
                <c:pt idx="93">
                  <c:v>4447.4485347910404</c:v>
                </c:pt>
                <c:pt idx="94">
                  <c:v>4422.8656778506947</c:v>
                </c:pt>
                <c:pt idx="95">
                  <c:v>4418.0856778900716</c:v>
                </c:pt>
                <c:pt idx="96">
                  <c:v>4390.7713924007976</c:v>
                </c:pt>
                <c:pt idx="97">
                  <c:v>4387.6985352832544</c:v>
                </c:pt>
                <c:pt idx="98">
                  <c:v>4381.8942496167847</c:v>
                </c:pt>
                <c:pt idx="99">
                  <c:v>4375.4071068130806</c:v>
                </c:pt>
                <c:pt idx="100">
                  <c:v>4353.5556784216615</c:v>
                </c:pt>
                <c:pt idx="101">
                  <c:v>4334.4356785791706</c:v>
                </c:pt>
                <c:pt idx="102">
                  <c:v>4322.1442501089969</c:v>
                </c:pt>
                <c:pt idx="103">
                  <c:v>4311.2185359132873</c:v>
                </c:pt>
                <c:pt idx="104">
                  <c:v>4286.294250404324</c:v>
                </c:pt>
                <c:pt idx="105">
                  <c:v>4255.5656792288919</c:v>
                </c:pt>
                <c:pt idx="106">
                  <c:v>4278.4413933261585</c:v>
                </c:pt>
                <c:pt idx="107">
                  <c:v>4253.5171078171961</c:v>
                </c:pt>
                <c:pt idx="108">
                  <c:v>4219.0328223869874</c:v>
                </c:pt>
                <c:pt idx="109">
                  <c:v>4226.5442508965389</c:v>
                </c:pt>
                <c:pt idx="110">
                  <c:v>4221.7642509359157</c:v>
                </c:pt>
                <c:pt idx="111">
                  <c:v>4201.9613939561905</c:v>
                </c:pt>
                <c:pt idx="112">
                  <c:v>4183.1828226823154</c:v>
                </c:pt>
                <c:pt idx="113">
                  <c:v>4162.0142514281279</c:v>
                </c:pt>
                <c:pt idx="114">
                  <c:v>4153.1371086441141</c:v>
                </c:pt>
                <c:pt idx="115">
                  <c:v>4105.3371090378851</c:v>
                </c:pt>
                <c:pt idx="116">
                  <c:v>4107.0442518809641</c:v>
                </c:pt>
                <c:pt idx="117">
                  <c:v>4089.6313948815518</c:v>
                </c:pt>
                <c:pt idx="118">
                  <c:v>4088.607109175704</c:v>
                </c:pt>
                <c:pt idx="119">
                  <c:v>4111.1413947043557</c:v>
                </c:pt>
                <c:pt idx="120">
                  <c:v>4046.6113952359451</c:v>
                </c:pt>
                <c:pt idx="121">
                  <c:v>4032.271395354076</c:v>
                </c:pt>
                <c:pt idx="122">
                  <c:v>4016.9071097663596</c:v>
                </c:pt>
                <c:pt idx="123">
                  <c:v>4018.9556811780553</c:v>
                </c:pt>
                <c:pt idx="124">
                  <c:v>4015.8828240605117</c:v>
                </c:pt>
                <c:pt idx="125">
                  <c:v>4007.3471098451137</c:v>
                </c:pt>
                <c:pt idx="126">
                  <c:v>3991.2999671201655</c:v>
                </c:pt>
                <c:pt idx="127">
                  <c:v>3974.9113958266007</c:v>
                </c:pt>
                <c:pt idx="128">
                  <c:v>3960.9128245133479</c:v>
                </c:pt>
                <c:pt idx="129">
                  <c:v>3938.7199675533134</c:v>
                </c:pt>
                <c:pt idx="130">
                  <c:v>3942.1342532394719</c:v>
                </c:pt>
                <c:pt idx="131">
                  <c:v>3928.8185390634508</c:v>
                </c:pt>
                <c:pt idx="132">
                  <c:v>3900.8213964369452</c:v>
                </c:pt>
                <c:pt idx="133">
                  <c:v>3862.5813967519612</c:v>
                </c:pt>
                <c:pt idx="134">
                  <c:v>3864.2885395950416</c:v>
                </c:pt>
                <c:pt idx="135">
                  <c:v>3836.6328255371513</c:v>
                </c:pt>
                <c:pt idx="136">
                  <c:v>3842.437111203622</c:v>
                </c:pt>
                <c:pt idx="137">
                  <c:v>3816.1471114201954</c:v>
                </c:pt>
                <c:pt idx="138">
                  <c:v>3805.2213972244858</c:v>
                </c:pt>
                <c:pt idx="139">
                  <c:v>3783.7113974016829</c:v>
                </c:pt>
                <c:pt idx="140">
                  <c:v>3780.6385402841397</c:v>
                </c:pt>
                <c:pt idx="141">
                  <c:v>3779.9556831469076</c:v>
                </c:pt>
                <c:pt idx="142">
                  <c:v>3785.4185402447624</c:v>
                </c:pt>
                <c:pt idx="143">
                  <c:v>3719.8642550705049</c:v>
                </c:pt>
                <c:pt idx="144">
                  <c:v>3718.4985407960407</c:v>
                </c:pt>
                <c:pt idx="145">
                  <c:v>3696.9885409732383</c:v>
                </c:pt>
                <c:pt idx="146">
                  <c:v>3679.5756839738256</c:v>
                </c:pt>
                <c:pt idx="147">
                  <c:v>3679.2342554052093</c:v>
                </c:pt>
                <c:pt idx="148">
                  <c:v>3680.2585411110576</c:v>
                </c:pt>
                <c:pt idx="149">
                  <c:v>3651.9199699159358</c:v>
                </c:pt>
                <c:pt idx="150">
                  <c:v>3641.3356842888415</c:v>
                </c:pt>
                <c:pt idx="151">
                  <c:v>3624.2642558580455</c:v>
                </c:pt>
                <c:pt idx="152">
                  <c:v>3631.4342557989803</c:v>
                </c:pt>
                <c:pt idx="153">
                  <c:v>3617.7771130543433</c:v>
                </c:pt>
                <c:pt idx="154">
                  <c:v>3560.4171135268675</c:v>
                </c:pt>
                <c:pt idx="155">
                  <c:v>3539.931399409912</c:v>
                </c:pt>
                <c:pt idx="156">
                  <c:v>3552.5642564487016</c:v>
                </c:pt>
                <c:pt idx="157">
                  <c:v>3545.3942565077673</c:v>
                </c:pt>
                <c:pt idx="158">
                  <c:v>3552.2228278800853</c:v>
                </c:pt>
                <c:pt idx="159">
                  <c:v>3526.2742566652751</c:v>
                </c:pt>
                <c:pt idx="160">
                  <c:v>3496.56997119569</c:v>
                </c:pt>
                <c:pt idx="161">
                  <c:v>3510.2271139403269</c:v>
                </c:pt>
                <c:pt idx="162">
                  <c:v>3485.9856855685957</c:v>
                </c:pt>
                <c:pt idx="163">
                  <c:v>3456.6228286676264</c:v>
                </c:pt>
                <c:pt idx="164">
                  <c:v>3446.3799716091489</c:v>
                </c:pt>
                <c:pt idx="165">
                  <c:v>3451.1599715697716</c:v>
                </c:pt>
                <c:pt idx="166">
                  <c:v>3449.7942572953079</c:v>
                </c:pt>
                <c:pt idx="167">
                  <c:v>3433.7471145703594</c:v>
                </c:pt>
                <c:pt idx="168">
                  <c:v>3409.5056861986286</c:v>
                </c:pt>
                <c:pt idx="169">
                  <c:v>3361.3642580237833</c:v>
                </c:pt>
                <c:pt idx="170">
                  <c:v>3390.3856863561368</c:v>
                </c:pt>
                <c:pt idx="171">
                  <c:v>3362.0471151610154</c:v>
                </c:pt>
                <c:pt idx="172">
                  <c:v>3348.0485438477622</c:v>
                </c:pt>
                <c:pt idx="173">
                  <c:v>3336.0985439462047</c:v>
                </c:pt>
                <c:pt idx="174">
                  <c:v>3319.0271155154082</c:v>
                </c:pt>
                <c:pt idx="175">
                  <c:v>3310.1499727313944</c:v>
                </c:pt>
                <c:pt idx="176">
                  <c:v>3272.5928301836425</c:v>
                </c:pt>
                <c:pt idx="177">
                  <c:v>3273.6171158894908</c:v>
                </c:pt>
                <c:pt idx="178">
                  <c:v>3253.1314017725349</c:v>
                </c:pt>
                <c:pt idx="179">
                  <c:v>3231.2799733811162</c:v>
                </c:pt>
                <c:pt idx="180">
                  <c:v>3231.9628305183473</c:v>
                </c:pt>
                <c:pt idx="181">
                  <c:v>3244.9371161257532</c:v>
                </c:pt>
                <c:pt idx="182">
                  <c:v>3244.9371161257532</c:v>
                </c:pt>
                <c:pt idx="183">
                  <c:v>3198.1614022253711</c:v>
                </c:pt>
                <c:pt idx="184">
                  <c:v>3157.5314025600755</c:v>
                </c:pt>
                <c:pt idx="185">
                  <c:v>3172.2128310105604</c:v>
                </c:pt>
                <c:pt idx="186">
                  <c:v>3164.0185453637787</c:v>
                </c:pt>
                <c:pt idx="187">
                  <c:v>3153.4342597366849</c:v>
                </c:pt>
                <c:pt idx="188">
                  <c:v>3124.0714028357156</c:v>
                </c:pt>
                <c:pt idx="189">
                  <c:v>3081.3928317587247</c:v>
                </c:pt>
                <c:pt idx="190">
                  <c:v>3097.4399744836728</c:v>
                </c:pt>
                <c:pt idx="191">
                  <c:v>3073.5399746805588</c:v>
                </c:pt>
                <c:pt idx="192">
                  <c:v>3078.3199746411819</c:v>
                </c:pt>
                <c:pt idx="193">
                  <c:v>3066.3699747396245</c:v>
                </c:pt>
                <c:pt idx="194">
                  <c:v>3014.1314037413872</c:v>
                </c:pt>
                <c:pt idx="195">
                  <c:v>3027.105689348793</c:v>
                </c:pt>
                <c:pt idx="196">
                  <c:v>3021.301403682322</c:v>
                </c:pt>
                <c:pt idx="197">
                  <c:v>3019.9356894078583</c:v>
                </c:pt>
                <c:pt idx="198">
                  <c:v>2992.9628324872001</c:v>
                </c:pt>
                <c:pt idx="199">
                  <c:v>2970.7699755271651</c:v>
                </c:pt>
                <c:pt idx="200">
                  <c:v>2982.3785468601063</c:v>
                </c:pt>
                <c:pt idx="201">
                  <c:v>2956.4299756452961</c:v>
                </c:pt>
                <c:pt idx="202">
                  <c:v>2945.5042614495869</c:v>
                </c:pt>
                <c:pt idx="203">
                  <c:v>2926.7256901757105</c:v>
                </c:pt>
                <c:pt idx="204">
                  <c:v>2892.9242618827338</c:v>
                </c:pt>
                <c:pt idx="205">
                  <c:v>2926.3842616070947</c:v>
                </c:pt>
                <c:pt idx="206">
                  <c:v>2872.7799763343942</c:v>
                </c:pt>
                <c:pt idx="207">
                  <c:v>2876.5356905891695</c:v>
                </c:pt>
                <c:pt idx="208">
                  <c:v>2874.1456906088579</c:v>
                </c:pt>
                <c:pt idx="209">
                  <c:v>2832.8328338063311</c:v>
                </c:pt>
                <c:pt idx="210">
                  <c:v>2801.421405493666</c:v>
                </c:pt>
                <c:pt idx="211">
                  <c:v>2815.078548238303</c:v>
                </c:pt>
                <c:pt idx="212">
                  <c:v>2795.9585483958112</c:v>
                </c:pt>
                <c:pt idx="213">
                  <c:v>2771.0342628868489</c:v>
                </c:pt>
                <c:pt idx="214">
                  <c:v>2784.6914056314858</c:v>
                </c:pt>
                <c:pt idx="215">
                  <c:v>2746.109977377886</c:v>
                </c:pt>
                <c:pt idx="216">
                  <c:v>2751.5728344757408</c:v>
                </c:pt>
                <c:pt idx="217">
                  <c:v>2711.6256919476773</c:v>
                </c:pt>
                <c:pt idx="218">
                  <c:v>2731.0871203587853</c:v>
                </c:pt>
                <c:pt idx="219">
                  <c:v>2725.2828346923147</c:v>
                </c:pt>
                <c:pt idx="220">
                  <c:v>2708.2114062615187</c:v>
                </c:pt>
                <c:pt idx="221">
                  <c:v>2677.4828350860853</c:v>
                </c:pt>
                <c:pt idx="222">
                  <c:v>2682.6042636153243</c:v>
                </c:pt>
                <c:pt idx="223">
                  <c:v>2675.0928351057742</c:v>
                </c:pt>
                <c:pt idx="224">
                  <c:v>2644.7056924989565</c:v>
                </c:pt>
                <c:pt idx="225">
                  <c:v>2632.072835460167</c:v>
                </c:pt>
                <c:pt idx="226">
                  <c:v>2640.9499782441817</c:v>
                </c:pt>
                <c:pt idx="227">
                  <c:v>2610.5628356373641</c:v>
                </c:pt>
                <c:pt idx="228">
                  <c:v>2576.0785502071558</c:v>
                </c:pt>
                <c:pt idx="229">
                  <c:v>2545.0085504631061</c:v>
                </c:pt>
                <c:pt idx="230">
                  <c:v>2547.3985504434177</c:v>
                </c:pt>
                <c:pt idx="231">
                  <c:v>2522.4742649344557</c:v>
                </c:pt>
                <c:pt idx="232">
                  <c:v>2505.061407935043</c:v>
                </c:pt>
                <c:pt idx="233">
                  <c:v>2487.989979504247</c:v>
                </c:pt>
                <c:pt idx="234">
                  <c:v>2462.0414082894367</c:v>
                </c:pt>
                <c:pt idx="235">
                  <c:v>2463.7485511325162</c:v>
                </c:pt>
                <c:pt idx="236">
                  <c:v>2455.8956940543494</c:v>
                </c:pt>
                <c:pt idx="237">
                  <c:v>2436.0928370746265</c:v>
                </c:pt>
                <c:pt idx="238">
                  <c:v>2416.6314086635184</c:v>
                </c:pt>
                <c:pt idx="239">
                  <c:v>2411.1685515656636</c:v>
                </c:pt>
                <c:pt idx="240">
                  <c:v>2399.9014088013378</c:v>
                </c:pt>
                <c:pt idx="241">
                  <c:v>2378.3914089785344</c:v>
                </c:pt>
                <c:pt idx="242">
                  <c:v>2422.0942657613737</c:v>
                </c:pt>
                <c:pt idx="243">
                  <c:v>2346.2971235286377</c:v>
                </c:pt>
                <c:pt idx="244">
                  <c:v>2289.2785525697782</c:v>
                </c:pt>
                <c:pt idx="245">
                  <c:v>2362.3442662535863</c:v>
                </c:pt>
                <c:pt idx="246">
                  <c:v>2331.6156950781533</c:v>
                </c:pt>
                <c:pt idx="247">
                  <c:v>2288.2542668639303</c:v>
                </c:pt>
                <c:pt idx="248">
                  <c:v>2309.0814095495016</c:v>
                </c:pt>
                <c:pt idx="249">
                  <c:v>2280.4014097857644</c:v>
                </c:pt>
                <c:pt idx="250">
                  <c:v>2264.3542670608163</c:v>
                </c:pt>
                <c:pt idx="251">
                  <c:v>2248.3071243358672</c:v>
                </c:pt>
                <c:pt idx="252">
                  <c:v>2254.4528385709536</c:v>
                </c:pt>
                <c:pt idx="253">
                  <c:v>2222.358553121057</c:v>
                </c:pt>
                <c:pt idx="254">
                  <c:v>2178.3142677696023</c:v>
                </c:pt>
                <c:pt idx="255">
                  <c:v>2183.4356962988413</c:v>
                </c:pt>
                <c:pt idx="256">
                  <c:v>2152.7071251234079</c:v>
                </c:pt>
                <c:pt idx="257">
                  <c:v>2151.3414108489446</c:v>
                </c:pt>
                <c:pt idx="258">
                  <c:v>2170.8028392600522</c:v>
                </c:pt>
                <c:pt idx="259">
                  <c:v>2139.7328395160034</c:v>
                </c:pt>
                <c:pt idx="260">
                  <c:v>2119.2471253990475</c:v>
                </c:pt>
                <c:pt idx="261">
                  <c:v>2141.7814109276987</c:v>
                </c:pt>
                <c:pt idx="262">
                  <c:v>2175.5828392206754</c:v>
                </c:pt>
                <c:pt idx="263">
                  <c:v>2125.0514110655186</c:v>
                </c:pt>
                <c:pt idx="264">
                  <c:v>2078.9585543023686</c:v>
                </c:pt>
                <c:pt idx="265">
                  <c:v>2057.1071259109494</c:v>
                </c:pt>
                <c:pt idx="266">
                  <c:v>2042.0842688918485</c:v>
                </c:pt>
                <c:pt idx="267">
                  <c:v>2042.4256974604643</c:v>
                </c:pt>
                <c:pt idx="268">
                  <c:v>2026.7199833041318</c:v>
                </c:pt>
                <c:pt idx="269">
                  <c:v>2009.6485548733356</c:v>
                </c:pt>
                <c:pt idx="270">
                  <c:v>1997.0156978345465</c:v>
                </c:pt>
                <c:pt idx="271">
                  <c:v>1971.408555188352</c:v>
                </c:pt>
                <c:pt idx="272">
                  <c:v>1984.3828407957571</c:v>
                </c:pt>
                <c:pt idx="273">
                  <c:v>1945.4599839735415</c:v>
                </c:pt>
                <c:pt idx="274">
                  <c:v>1931.8028412289048</c:v>
                </c:pt>
                <c:pt idx="275">
                  <c:v>1935.5585554836798</c:v>
                </c:pt>
                <c:pt idx="276">
                  <c:v>1896.9771272300802</c:v>
                </c:pt>
                <c:pt idx="277">
                  <c:v>1890.1485558577619</c:v>
                </c:pt>
                <c:pt idx="278">
                  <c:v>1919.1699841901154</c:v>
                </c:pt>
                <c:pt idx="279">
                  <c:v>1850.88427046693</c:v>
                </c:pt>
                <c:pt idx="280">
                  <c:v>1874.1014131328129</c:v>
                </c:pt>
                <c:pt idx="281">
                  <c:v>1840.9828419770683</c:v>
                </c:pt>
                <c:pt idx="282">
                  <c:v>1822.5456992718086</c:v>
                </c:pt>
                <c:pt idx="283">
                  <c:v>1841.3242705456846</c:v>
                </c:pt>
                <c:pt idx="284">
                  <c:v>1811.6199850760988</c:v>
                </c:pt>
                <c:pt idx="285">
                  <c:v>1810.9371279388672</c:v>
                </c:pt>
                <c:pt idx="286">
                  <c:v>1776.1114139400427</c:v>
                </c:pt>
                <c:pt idx="287">
                  <c:v>1736.1642714119796</c:v>
                </c:pt>
                <c:pt idx="288">
                  <c:v>1755.2842712544714</c:v>
                </c:pt>
                <c:pt idx="289">
                  <c:v>1753.5771284113916</c:v>
                </c:pt>
                <c:pt idx="290">
                  <c:v>1707.4842716482419</c:v>
                </c:pt>
                <c:pt idx="291">
                  <c:v>1726.6042714907335</c:v>
                </c:pt>
                <c:pt idx="292">
                  <c:v>1713.9714144519442</c:v>
                </c:pt>
                <c:pt idx="293">
                  <c:v>1686.998557531286</c:v>
                </c:pt>
                <c:pt idx="294">
                  <c:v>1678.1214147472722</c:v>
                </c:pt>
                <c:pt idx="295">
                  <c:v>1644.3199864542955</c:v>
                </c:pt>
                <c:pt idx="296">
                  <c:v>1635.1014151016655</c:v>
                </c:pt>
                <c:pt idx="297">
                  <c:v>1638.1742722192089</c:v>
                </c:pt>
                <c:pt idx="298">
                  <c:v>1604.0314153576164</c:v>
                </c:pt>
                <c:pt idx="299">
                  <c:v>1598.5685582597619</c:v>
                </c:pt>
                <c:pt idx="300">
                  <c:v>1581.4971298289654</c:v>
                </c:pt>
                <c:pt idx="301">
                  <c:v>1561.3528442806257</c:v>
                </c:pt>
                <c:pt idx="302">
                  <c:v>1551.7928443593798</c:v>
                </c:pt>
                <c:pt idx="303">
                  <c:v>1547.0128443987569</c:v>
                </c:pt>
                <c:pt idx="304">
                  <c:v>1539.5014158892066</c:v>
                </c:pt>
                <c:pt idx="305">
                  <c:v>1520.7228446153306</c:v>
                </c:pt>
                <c:pt idx="306">
                  <c:v>1495.4571305377522</c:v>
                </c:pt>
                <c:pt idx="307">
                  <c:v>1491.7014162829771</c:v>
                </c:pt>
                <c:pt idx="308">
                  <c:v>1468.82570218571</c:v>
                </c:pt>
                <c:pt idx="309">
                  <c:v>1479.0685592441878</c:v>
                </c:pt>
                <c:pt idx="310">
                  <c:v>1463.3628450878552</c:v>
                </c:pt>
                <c:pt idx="311">
                  <c:v>1439.1214167161247</c:v>
                </c:pt>
                <c:pt idx="312">
                  <c:v>1441.5114166964363</c:v>
                </c:pt>
                <c:pt idx="313">
                  <c:v>1416.2457026188574</c:v>
                </c:pt>
                <c:pt idx="314">
                  <c:v>1408.3928455406913</c:v>
                </c:pt>
                <c:pt idx="315">
                  <c:v>1414.8799883443937</c:v>
                </c:pt>
                <c:pt idx="316">
                  <c:v>1376.9814172280262</c:v>
                </c:pt>
                <c:pt idx="317">
                  <c:v>1374.5914172477146</c:v>
                </c:pt>
                <c:pt idx="318">
                  <c:v>1337.0342746999629</c:v>
                </c:pt>
                <c:pt idx="319">
                  <c:v>1329.8642747590284</c:v>
                </c:pt>
                <c:pt idx="320">
                  <c:v>1296.7457036032838</c:v>
                </c:pt>
                <c:pt idx="321">
                  <c:v>1312.7928463282321</c:v>
                </c:pt>
                <c:pt idx="322">
                  <c:v>1287.5271322506539</c:v>
                </c:pt>
                <c:pt idx="323">
                  <c:v>1292.9899893485085</c:v>
                </c:pt>
                <c:pt idx="324">
                  <c:v>1250.6528468401339</c:v>
                </c:pt>
                <c:pt idx="325">
                  <c:v>1228.1185613114828</c:v>
                </c:pt>
              </c:numCache>
            </c:numRef>
          </c:xVal>
          <c:yVal>
            <c:numRef>
              <c:f>EXP_Validação!$O$4:$O$329</c:f>
              <c:numCache>
                <c:formatCode>0.00</c:formatCode>
                <c:ptCount val="326"/>
                <c:pt idx="0">
                  <c:v>0.37326715689332801</c:v>
                </c:pt>
                <c:pt idx="1">
                  <c:v>0.37154171458843122</c:v>
                </c:pt>
                <c:pt idx="2">
                  <c:v>0.3689349863421737</c:v>
                </c:pt>
                <c:pt idx="3">
                  <c:v>0.37165815117078532</c:v>
                </c:pt>
                <c:pt idx="4">
                  <c:v>0.37820559190628833</c:v>
                </c:pt>
                <c:pt idx="5">
                  <c:v>0.37213563639137437</c:v>
                </c:pt>
                <c:pt idx="6">
                  <c:v>0.3725971380978052</c:v>
                </c:pt>
                <c:pt idx="7">
                  <c:v>0.37387252504927881</c:v>
                </c:pt>
                <c:pt idx="8">
                  <c:v>0.37489669273423953</c:v>
                </c:pt>
                <c:pt idx="9">
                  <c:v>0.37238458573820687</c:v>
                </c:pt>
                <c:pt idx="10">
                  <c:v>0.37443720342514486</c:v>
                </c:pt>
                <c:pt idx="11">
                  <c:v>0.37703035324362472</c:v>
                </c:pt>
                <c:pt idx="12">
                  <c:v>0.37698734653916838</c:v>
                </c:pt>
                <c:pt idx="13">
                  <c:v>0.37331024653521433</c:v>
                </c:pt>
                <c:pt idx="14">
                  <c:v>0.37191766029735063</c:v>
                </c:pt>
                <c:pt idx="15">
                  <c:v>0.37535686620917535</c:v>
                </c:pt>
                <c:pt idx="16">
                  <c:v>0.37984739931819317</c:v>
                </c:pt>
                <c:pt idx="17">
                  <c:v>0.37434178165329252</c:v>
                </c:pt>
                <c:pt idx="18">
                  <c:v>0.37222548080833617</c:v>
                </c:pt>
                <c:pt idx="19">
                  <c:v>0.37656181535422012</c:v>
                </c:pt>
                <c:pt idx="20">
                  <c:v>0.37543426651180212</c:v>
                </c:pt>
                <c:pt idx="21">
                  <c:v>0.37941478615208224</c:v>
                </c:pt>
                <c:pt idx="22">
                  <c:v>0.37664429256461701</c:v>
                </c:pt>
                <c:pt idx="23">
                  <c:v>0.37743736957091983</c:v>
                </c:pt>
                <c:pt idx="24">
                  <c:v>0.37752341100059966</c:v>
                </c:pt>
                <c:pt idx="25">
                  <c:v>0.38081892670095363</c:v>
                </c:pt>
                <c:pt idx="26">
                  <c:v>0.37460281169218712</c:v>
                </c:pt>
                <c:pt idx="27">
                  <c:v>0.37529117311251536</c:v>
                </c:pt>
                <c:pt idx="28">
                  <c:v>0.37789535520071699</c:v>
                </c:pt>
                <c:pt idx="29">
                  <c:v>0.37438733011807784</c:v>
                </c:pt>
                <c:pt idx="30">
                  <c:v>0.37173363881626748</c:v>
                </c:pt>
                <c:pt idx="31">
                  <c:v>0.37489568866347656</c:v>
                </c:pt>
                <c:pt idx="32">
                  <c:v>0.37504455690899813</c:v>
                </c:pt>
                <c:pt idx="33">
                  <c:v>0.37718983040422877</c:v>
                </c:pt>
                <c:pt idx="34">
                  <c:v>0.37711631134469487</c:v>
                </c:pt>
                <c:pt idx="35">
                  <c:v>0.37629133901359285</c:v>
                </c:pt>
                <c:pt idx="36">
                  <c:v>0.37907131681490408</c:v>
                </c:pt>
                <c:pt idx="37">
                  <c:v>0.37346323803797365</c:v>
                </c:pt>
                <c:pt idx="38">
                  <c:v>0.37544279960115556</c:v>
                </c:pt>
                <c:pt idx="39">
                  <c:v>0.37774460081949784</c:v>
                </c:pt>
                <c:pt idx="40">
                  <c:v>0.37640225211165962</c:v>
                </c:pt>
                <c:pt idx="41">
                  <c:v>0.38141825675229474</c:v>
                </c:pt>
                <c:pt idx="42">
                  <c:v>0.3829850561273333</c:v>
                </c:pt>
                <c:pt idx="43">
                  <c:v>0.37992963541577235</c:v>
                </c:pt>
                <c:pt idx="44">
                  <c:v>0.37943545082653096</c:v>
                </c:pt>
                <c:pt idx="45">
                  <c:v>0.38023412814929536</c:v>
                </c:pt>
                <c:pt idx="46">
                  <c:v>0.37919870719661797</c:v>
                </c:pt>
                <c:pt idx="47">
                  <c:v>0.37772341250135666</c:v>
                </c:pt>
                <c:pt idx="48">
                  <c:v>0.3808699431402105</c:v>
                </c:pt>
                <c:pt idx="49">
                  <c:v>0.38021823322080411</c:v>
                </c:pt>
                <c:pt idx="50">
                  <c:v>0.38119097271434238</c:v>
                </c:pt>
                <c:pt idx="51">
                  <c:v>0.38194774327348774</c:v>
                </c:pt>
                <c:pt idx="52">
                  <c:v>0.38416656000352722</c:v>
                </c:pt>
                <c:pt idx="53">
                  <c:v>0.38583524195789792</c:v>
                </c:pt>
                <c:pt idx="54">
                  <c:v>0.38052913249178233</c:v>
                </c:pt>
                <c:pt idx="55">
                  <c:v>0.38259559598950638</c:v>
                </c:pt>
                <c:pt idx="56">
                  <c:v>0.38850003563797347</c:v>
                </c:pt>
                <c:pt idx="57">
                  <c:v>0.38613882076440781</c:v>
                </c:pt>
                <c:pt idx="58">
                  <c:v>0.38545732150049189</c:v>
                </c:pt>
                <c:pt idx="59">
                  <c:v>0.38539458628251211</c:v>
                </c:pt>
                <c:pt idx="60">
                  <c:v>0.38859034161185385</c:v>
                </c:pt>
                <c:pt idx="61">
                  <c:v>0.38801293598417369</c:v>
                </c:pt>
                <c:pt idx="62">
                  <c:v>0.38475709942484504</c:v>
                </c:pt>
                <c:pt idx="63">
                  <c:v>0.38612458491485963</c:v>
                </c:pt>
                <c:pt idx="64">
                  <c:v>0.38744281347985571</c:v>
                </c:pt>
                <c:pt idx="65">
                  <c:v>0.38745114285550508</c:v>
                </c:pt>
                <c:pt idx="66">
                  <c:v>0.38592243464144887</c:v>
                </c:pt>
                <c:pt idx="67">
                  <c:v>0.3853977687686761</c:v>
                </c:pt>
                <c:pt idx="68">
                  <c:v>0.38806195428664697</c:v>
                </c:pt>
                <c:pt idx="69">
                  <c:v>0.38728532701718138</c:v>
                </c:pt>
                <c:pt idx="70">
                  <c:v>0.38731704930381106</c:v>
                </c:pt>
                <c:pt idx="71">
                  <c:v>0.38631622783902614</c:v>
                </c:pt>
                <c:pt idx="72">
                  <c:v>0.38818612200608549</c:v>
                </c:pt>
                <c:pt idx="73">
                  <c:v>0.3863069497869841</c:v>
                </c:pt>
                <c:pt idx="74">
                  <c:v>0.38576442608665323</c:v>
                </c:pt>
                <c:pt idx="75">
                  <c:v>0.38775785596191198</c:v>
                </c:pt>
                <c:pt idx="76">
                  <c:v>0.39106974912202169</c:v>
                </c:pt>
                <c:pt idx="77">
                  <c:v>0.38354890705188821</c:v>
                </c:pt>
                <c:pt idx="78">
                  <c:v>0.38586336924752512</c:v>
                </c:pt>
                <c:pt idx="79">
                  <c:v>0.39003395881948999</c:v>
                </c:pt>
                <c:pt idx="80">
                  <c:v>0.39398640570816851</c:v>
                </c:pt>
                <c:pt idx="81">
                  <c:v>0.38989046519885667</c:v>
                </c:pt>
                <c:pt idx="82">
                  <c:v>0.38937832491034696</c:v>
                </c:pt>
                <c:pt idx="83">
                  <c:v>0.38783329881476031</c:v>
                </c:pt>
                <c:pt idx="84">
                  <c:v>0.39440634040055123</c:v>
                </c:pt>
                <c:pt idx="85">
                  <c:v>0.39314276134562232</c:v>
                </c:pt>
                <c:pt idx="86">
                  <c:v>0.39428494544702875</c:v>
                </c:pt>
                <c:pt idx="87">
                  <c:v>0.39157096629468197</c:v>
                </c:pt>
                <c:pt idx="88">
                  <c:v>0.39405517741692475</c:v>
                </c:pt>
                <c:pt idx="89">
                  <c:v>0.38599785200534886</c:v>
                </c:pt>
                <c:pt idx="90">
                  <c:v>0.39661526935097524</c:v>
                </c:pt>
                <c:pt idx="91">
                  <c:v>0.39213136923221625</c:v>
                </c:pt>
                <c:pt idx="92">
                  <c:v>0.38964371859504615</c:v>
                </c:pt>
                <c:pt idx="93">
                  <c:v>0.39356766781102132</c:v>
                </c:pt>
                <c:pt idx="94">
                  <c:v>0.39506664776895123</c:v>
                </c:pt>
                <c:pt idx="95">
                  <c:v>0.39523454114936679</c:v>
                </c:pt>
                <c:pt idx="96">
                  <c:v>0.39800593386094285</c:v>
                </c:pt>
                <c:pt idx="97">
                  <c:v>0.39469351995379071</c:v>
                </c:pt>
                <c:pt idx="98">
                  <c:v>0.39408471698231645</c:v>
                </c:pt>
                <c:pt idx="99">
                  <c:v>0.39298543938784375</c:v>
                </c:pt>
                <c:pt idx="100">
                  <c:v>0.39556164280661654</c:v>
                </c:pt>
                <c:pt idx="101">
                  <c:v>0.39550684357674815</c:v>
                </c:pt>
                <c:pt idx="102">
                  <c:v>0.39760833007481977</c:v>
                </c:pt>
                <c:pt idx="103">
                  <c:v>0.39510460251810453</c:v>
                </c:pt>
                <c:pt idx="104">
                  <c:v>0.39756032271753056</c:v>
                </c:pt>
                <c:pt idx="105">
                  <c:v>0.40191857734347136</c:v>
                </c:pt>
                <c:pt idx="106">
                  <c:v>0.39622396273893951</c:v>
                </c:pt>
                <c:pt idx="107">
                  <c:v>0.39689957877677273</c:v>
                </c:pt>
                <c:pt idx="108">
                  <c:v>0.40063697357812794</c:v>
                </c:pt>
                <c:pt idx="109">
                  <c:v>0.39836423149992078</c:v>
                </c:pt>
                <c:pt idx="110">
                  <c:v>0.39698846569993418</c:v>
                </c:pt>
                <c:pt idx="111">
                  <c:v>0.39795925455485043</c:v>
                </c:pt>
                <c:pt idx="112">
                  <c:v>0.39603135902074937</c:v>
                </c:pt>
                <c:pt idx="113">
                  <c:v>0.4013136094779276</c:v>
                </c:pt>
                <c:pt idx="114">
                  <c:v>0.3967666096532465</c:v>
                </c:pt>
                <c:pt idx="115">
                  <c:v>0.40664644761330943</c:v>
                </c:pt>
                <c:pt idx="116">
                  <c:v>0.40534549771577993</c:v>
                </c:pt>
                <c:pt idx="117">
                  <c:v>0.40339976787359749</c:v>
                </c:pt>
                <c:pt idx="118">
                  <c:v>0.40263024471754477</c:v>
                </c:pt>
                <c:pt idx="119">
                  <c:v>0.39643175002881592</c:v>
                </c:pt>
                <c:pt idx="120">
                  <c:v>0.40516520216317209</c:v>
                </c:pt>
                <c:pt idx="121">
                  <c:v>0.40653187862832429</c:v>
                </c:pt>
                <c:pt idx="122">
                  <c:v>0.40520525311091249</c:v>
                </c:pt>
                <c:pt idx="123">
                  <c:v>0.40116321857661191</c:v>
                </c:pt>
                <c:pt idx="124">
                  <c:v>0.40416395388067511</c:v>
                </c:pt>
                <c:pt idx="125">
                  <c:v>0.39893914197349212</c:v>
                </c:pt>
                <c:pt idx="126">
                  <c:v>0.40221998185798014</c:v>
                </c:pt>
                <c:pt idx="127">
                  <c:v>0.40319689083061472</c:v>
                </c:pt>
                <c:pt idx="128">
                  <c:v>0.40303590528998878</c:v>
                </c:pt>
                <c:pt idx="129">
                  <c:v>0.40526886594147943</c:v>
                </c:pt>
                <c:pt idx="130">
                  <c:v>0.40231767369991922</c:v>
                </c:pt>
                <c:pt idx="131">
                  <c:v>0.40161793966708759</c:v>
                </c:pt>
                <c:pt idx="132">
                  <c:v>0.40540793549474363</c:v>
                </c:pt>
                <c:pt idx="133">
                  <c:v>0.41051637737312802</c:v>
                </c:pt>
                <c:pt idx="134">
                  <c:v>0.40854576402991954</c:v>
                </c:pt>
                <c:pt idx="135">
                  <c:v>0.4105466604815573</c:v>
                </c:pt>
                <c:pt idx="136">
                  <c:v>0.40835061435646675</c:v>
                </c:pt>
                <c:pt idx="137">
                  <c:v>0.40936515834246068</c:v>
                </c:pt>
                <c:pt idx="138">
                  <c:v>0.41115841435447614</c:v>
                </c:pt>
                <c:pt idx="139">
                  <c:v>0.41153016772558737</c:v>
                </c:pt>
                <c:pt idx="140">
                  <c:v>0.41005009635526113</c:v>
                </c:pt>
                <c:pt idx="141">
                  <c:v>0.40750446753073388</c:v>
                </c:pt>
                <c:pt idx="142">
                  <c:v>0.40270671276168785</c:v>
                </c:pt>
                <c:pt idx="143">
                  <c:v>0.41439696928291003</c:v>
                </c:pt>
                <c:pt idx="144">
                  <c:v>0.41296487963053469</c:v>
                </c:pt>
                <c:pt idx="145">
                  <c:v>0.41589833978908108</c:v>
                </c:pt>
                <c:pt idx="146">
                  <c:v>0.41470610590975665</c:v>
                </c:pt>
                <c:pt idx="147">
                  <c:v>0.4113137270046876</c:v>
                </c:pt>
                <c:pt idx="148">
                  <c:v>0.41051124785124754</c:v>
                </c:pt>
                <c:pt idx="149">
                  <c:v>0.41296195339724362</c:v>
                </c:pt>
                <c:pt idx="150">
                  <c:v>0.41446069960457677</c:v>
                </c:pt>
                <c:pt idx="151">
                  <c:v>0.41563234836573021</c:v>
                </c:pt>
                <c:pt idx="152">
                  <c:v>0.41072595490974173</c:v>
                </c:pt>
                <c:pt idx="153">
                  <c:v>0.41002874014252233</c:v>
                </c:pt>
                <c:pt idx="154">
                  <c:v>0.42178677138523074</c:v>
                </c:pt>
                <c:pt idx="155">
                  <c:v>0.42087786501555619</c:v>
                </c:pt>
                <c:pt idx="156">
                  <c:v>0.41998832098369032</c:v>
                </c:pt>
                <c:pt idx="157">
                  <c:v>0.41390727944943678</c:v>
                </c:pt>
                <c:pt idx="158">
                  <c:v>0.40929518907508111</c:v>
                </c:pt>
                <c:pt idx="159">
                  <c:v>0.41477311248856097</c:v>
                </c:pt>
                <c:pt idx="160">
                  <c:v>0.41789342892383102</c:v>
                </c:pt>
                <c:pt idx="161">
                  <c:v>0.41172489866189166</c:v>
                </c:pt>
                <c:pt idx="162">
                  <c:v>0.41802314625784148</c:v>
                </c:pt>
                <c:pt idx="163">
                  <c:v>0.41900813700336087</c:v>
                </c:pt>
                <c:pt idx="164">
                  <c:v>0.4160620071711848</c:v>
                </c:pt>
                <c:pt idx="165">
                  <c:v>0.41396157380872228</c:v>
                </c:pt>
                <c:pt idx="166">
                  <c:v>0.41230147473864442</c:v>
                </c:pt>
                <c:pt idx="167">
                  <c:v>0.41409770202158752</c:v>
                </c:pt>
                <c:pt idx="168">
                  <c:v>0.41660496970441441</c:v>
                </c:pt>
                <c:pt idx="169">
                  <c:v>0.42452961303118047</c:v>
                </c:pt>
                <c:pt idx="170">
                  <c:v>0.41572614936833713</c:v>
                </c:pt>
                <c:pt idx="171">
                  <c:v>0.41923390447602749</c:v>
                </c:pt>
                <c:pt idx="172">
                  <c:v>0.42199093222899337</c:v>
                </c:pt>
                <c:pt idx="173">
                  <c:v>0.42038732144313312</c:v>
                </c:pt>
                <c:pt idx="174">
                  <c:v>0.42001094970628927</c:v>
                </c:pt>
                <c:pt idx="175">
                  <c:v>0.419108518001786</c:v>
                </c:pt>
                <c:pt idx="176">
                  <c:v>0.4242663381776276</c:v>
                </c:pt>
                <c:pt idx="177">
                  <c:v>0.42218863017672059</c:v>
                </c:pt>
                <c:pt idx="178">
                  <c:v>0.42395241343152229</c:v>
                </c:pt>
                <c:pt idx="179">
                  <c:v>0.42892789095818851</c:v>
                </c:pt>
                <c:pt idx="180">
                  <c:v>0.42455486127169906</c:v>
                </c:pt>
                <c:pt idx="181">
                  <c:v>0.4176454592211275</c:v>
                </c:pt>
                <c:pt idx="182">
                  <c:v>0.41616991721006846</c:v>
                </c:pt>
                <c:pt idx="183">
                  <c:v>0.42466956362128999</c:v>
                </c:pt>
                <c:pt idx="184">
                  <c:v>0.43007293300034566</c:v>
                </c:pt>
                <c:pt idx="185">
                  <c:v>0.42343441272304194</c:v>
                </c:pt>
                <c:pt idx="186">
                  <c:v>0.42199745924896903</c:v>
                </c:pt>
                <c:pt idx="187">
                  <c:v>0.42462196764299059</c:v>
                </c:pt>
                <c:pt idx="188">
                  <c:v>0.43054299850565902</c:v>
                </c:pt>
                <c:pt idx="189">
                  <c:v>0.43511414157217188</c:v>
                </c:pt>
                <c:pt idx="190">
                  <c:v>0.42656882310639532</c:v>
                </c:pt>
                <c:pt idx="191">
                  <c:v>0.43068684973710597</c:v>
                </c:pt>
                <c:pt idx="192">
                  <c:v>0.42767349270808491</c:v>
                </c:pt>
                <c:pt idx="193">
                  <c:v>0.42887276616486741</c:v>
                </c:pt>
                <c:pt idx="194">
                  <c:v>0.43819270115237891</c:v>
                </c:pt>
                <c:pt idx="195">
                  <c:v>0.43271045218343535</c:v>
                </c:pt>
                <c:pt idx="196">
                  <c:v>0.42973263307408621</c:v>
                </c:pt>
                <c:pt idx="197">
                  <c:v>0.42632700775299814</c:v>
                </c:pt>
                <c:pt idx="198">
                  <c:v>0.4323508001001245</c:v>
                </c:pt>
                <c:pt idx="199">
                  <c:v>0.43251294917190602</c:v>
                </c:pt>
                <c:pt idx="200">
                  <c:v>0.42736600530700297</c:v>
                </c:pt>
                <c:pt idx="201">
                  <c:v>0.42904297494366223</c:v>
                </c:pt>
                <c:pt idx="202">
                  <c:v>0.42767338682077249</c:v>
                </c:pt>
                <c:pt idx="203">
                  <c:v>0.43120036287288305</c:v>
                </c:pt>
                <c:pt idx="204">
                  <c:v>0.43606158196899669</c:v>
                </c:pt>
                <c:pt idx="205">
                  <c:v>0.42672408379014909</c:v>
                </c:pt>
                <c:pt idx="206">
                  <c:v>0.43744915636470943</c:v>
                </c:pt>
                <c:pt idx="207">
                  <c:v>0.43067452224894814</c:v>
                </c:pt>
                <c:pt idx="208">
                  <c:v>0.4286125961081082</c:v>
                </c:pt>
                <c:pt idx="209">
                  <c:v>0.43596896602984514</c:v>
                </c:pt>
                <c:pt idx="210">
                  <c:v>0.44346084674530994</c:v>
                </c:pt>
                <c:pt idx="211">
                  <c:v>0.43435613339374207</c:v>
                </c:pt>
                <c:pt idx="212">
                  <c:v>0.4358904248000201</c:v>
                </c:pt>
                <c:pt idx="213">
                  <c:v>0.44275529401686625</c:v>
                </c:pt>
                <c:pt idx="214">
                  <c:v>0.43427927715498715</c:v>
                </c:pt>
                <c:pt idx="215">
                  <c:v>0.4456781276419744</c:v>
                </c:pt>
                <c:pt idx="216">
                  <c:v>0.43588831109344556</c:v>
                </c:pt>
                <c:pt idx="217">
                  <c:v>0.44464772692139265</c:v>
                </c:pt>
                <c:pt idx="218">
                  <c:v>0.4375284807066786</c:v>
                </c:pt>
                <c:pt idx="219">
                  <c:v>0.43677927927947036</c:v>
                </c:pt>
                <c:pt idx="220">
                  <c:v>0.4327224332636942</c:v>
                </c:pt>
                <c:pt idx="221">
                  <c:v>0.44088938127485905</c:v>
                </c:pt>
                <c:pt idx="222">
                  <c:v>0.43538025870953229</c:v>
                </c:pt>
                <c:pt idx="223">
                  <c:v>0.43585495407869262</c:v>
                </c:pt>
                <c:pt idx="224">
                  <c:v>0.44214194095879211</c:v>
                </c:pt>
                <c:pt idx="225">
                  <c:v>0.4416561004407103</c:v>
                </c:pt>
                <c:pt idx="226">
                  <c:v>0.43418607827600098</c:v>
                </c:pt>
                <c:pt idx="227">
                  <c:v>0.43901602875988455</c:v>
                </c:pt>
                <c:pt idx="228">
                  <c:v>0.4519657511519618</c:v>
                </c:pt>
                <c:pt idx="229">
                  <c:v>0.45238314084858339</c:v>
                </c:pt>
                <c:pt idx="230">
                  <c:v>0.44636526281477512</c:v>
                </c:pt>
                <c:pt idx="231">
                  <c:v>0.45461936179310919</c:v>
                </c:pt>
                <c:pt idx="232">
                  <c:v>0.45449049245992362</c:v>
                </c:pt>
                <c:pt idx="233">
                  <c:v>0.45538670587489194</c:v>
                </c:pt>
                <c:pt idx="234">
                  <c:v>0.46282271780002332</c:v>
                </c:pt>
                <c:pt idx="235">
                  <c:v>0.4569460191562098</c:v>
                </c:pt>
                <c:pt idx="236">
                  <c:v>0.4550136540796752</c:v>
                </c:pt>
                <c:pt idx="237">
                  <c:v>0.46053725032504034</c:v>
                </c:pt>
                <c:pt idx="238">
                  <c:v>0.46181740361127216</c:v>
                </c:pt>
                <c:pt idx="239">
                  <c:v>0.46105774605516586</c:v>
                </c:pt>
                <c:pt idx="240">
                  <c:v>0.45601680268894901</c:v>
                </c:pt>
                <c:pt idx="241">
                  <c:v>0.46430246744144982</c:v>
                </c:pt>
                <c:pt idx="242">
                  <c:v>0.44192011484313931</c:v>
                </c:pt>
                <c:pt idx="243">
                  <c:v>0.46637965933568998</c:v>
                </c:pt>
                <c:pt idx="244">
                  <c:v>0.48666689894756721</c:v>
                </c:pt>
                <c:pt idx="245">
                  <c:v>0.45101687103253418</c:v>
                </c:pt>
                <c:pt idx="246">
                  <c:v>0.45713744320062494</c:v>
                </c:pt>
                <c:pt idx="247">
                  <c:v>0.47004094308859545</c:v>
                </c:pt>
                <c:pt idx="248">
                  <c:v>0.45630182412169434</c:v>
                </c:pt>
                <c:pt idx="249">
                  <c:v>0.46092546721722316</c:v>
                </c:pt>
                <c:pt idx="250">
                  <c:v>0.46520896580408505</c:v>
                </c:pt>
                <c:pt idx="251">
                  <c:v>0.46663430349660961</c:v>
                </c:pt>
                <c:pt idx="252">
                  <c:v>0.4588830172838011</c:v>
                </c:pt>
                <c:pt idx="253">
                  <c:v>0.47058826468571607</c:v>
                </c:pt>
                <c:pt idx="254">
                  <c:v>0.48296437526876773</c:v>
                </c:pt>
                <c:pt idx="255">
                  <c:v>0.47884966668069245</c:v>
                </c:pt>
                <c:pt idx="256">
                  <c:v>0.48065477454965272</c:v>
                </c:pt>
                <c:pt idx="257">
                  <c:v>0.47851862739023182</c:v>
                </c:pt>
                <c:pt idx="258">
                  <c:v>0.46578094374796603</c:v>
                </c:pt>
                <c:pt idx="259">
                  <c:v>0.47500980310719249</c:v>
                </c:pt>
                <c:pt idx="260">
                  <c:v>0.47606079176288313</c:v>
                </c:pt>
                <c:pt idx="261">
                  <c:v>0.46240105334974008</c:v>
                </c:pt>
                <c:pt idx="262">
                  <c:v>0.44493631987828325</c:v>
                </c:pt>
                <c:pt idx="263">
                  <c:v>0.45805956597687675</c:v>
                </c:pt>
                <c:pt idx="264">
                  <c:v>0.47549154008733097</c:v>
                </c:pt>
                <c:pt idx="265">
                  <c:v>0.47897136235111543</c:v>
                </c:pt>
                <c:pt idx="266">
                  <c:v>0.48113326263529244</c:v>
                </c:pt>
                <c:pt idx="267">
                  <c:v>0.47843296265280211</c:v>
                </c:pt>
                <c:pt idx="268">
                  <c:v>0.47624862854979183</c:v>
                </c:pt>
                <c:pt idx="269">
                  <c:v>0.47991516450526589</c:v>
                </c:pt>
                <c:pt idx="270">
                  <c:v>0.4775946544630788</c:v>
                </c:pt>
                <c:pt idx="271">
                  <c:v>0.48463102150763598</c:v>
                </c:pt>
                <c:pt idx="272">
                  <c:v>0.47472760202214342</c:v>
                </c:pt>
                <c:pt idx="273">
                  <c:v>0.48644964959107095</c:v>
                </c:pt>
                <c:pt idx="274">
                  <c:v>0.48890483606820195</c:v>
                </c:pt>
                <c:pt idx="275">
                  <c:v>0.48682084935839637</c:v>
                </c:pt>
                <c:pt idx="276">
                  <c:v>0.49818935909732248</c:v>
                </c:pt>
                <c:pt idx="277">
                  <c:v>0.49655713393943701</c:v>
                </c:pt>
                <c:pt idx="278">
                  <c:v>0.47139480878800855</c:v>
                </c:pt>
                <c:pt idx="279">
                  <c:v>0.50249016199172802</c:v>
                </c:pt>
                <c:pt idx="280">
                  <c:v>0.47915865183740214</c:v>
                </c:pt>
                <c:pt idx="281">
                  <c:v>0.49634510549671268</c:v>
                </c:pt>
                <c:pt idx="282">
                  <c:v>0.49538235755463245</c:v>
                </c:pt>
                <c:pt idx="283">
                  <c:v>0.48095544503206256</c:v>
                </c:pt>
                <c:pt idx="284">
                  <c:v>0.48749630551389989</c:v>
                </c:pt>
                <c:pt idx="285">
                  <c:v>0.48323410234508574</c:v>
                </c:pt>
                <c:pt idx="286">
                  <c:v>0.4953182583501255</c:v>
                </c:pt>
                <c:pt idx="287">
                  <c:v>0.51017362503457953</c:v>
                </c:pt>
                <c:pt idx="288">
                  <c:v>0.4892633728897815</c:v>
                </c:pt>
                <c:pt idx="289">
                  <c:v>0.48769015517358366</c:v>
                </c:pt>
                <c:pt idx="290">
                  <c:v>0.50953094022211853</c:v>
                </c:pt>
                <c:pt idx="291">
                  <c:v>0.49214930791885708</c:v>
                </c:pt>
                <c:pt idx="292">
                  <c:v>0.49330063632966448</c:v>
                </c:pt>
                <c:pt idx="293">
                  <c:v>0.49691781910731997</c:v>
                </c:pt>
                <c:pt idx="294">
                  <c:v>0.49617029918537553</c:v>
                </c:pt>
                <c:pt idx="295">
                  <c:v>0.51220803940982296</c:v>
                </c:pt>
                <c:pt idx="296">
                  <c:v>0.50981121905551596</c:v>
                </c:pt>
                <c:pt idx="297">
                  <c:v>0.50079508115419546</c:v>
                </c:pt>
                <c:pt idx="298">
                  <c:v>0.51204836296155509</c:v>
                </c:pt>
                <c:pt idx="299">
                  <c:v>0.51044132841983214</c:v>
                </c:pt>
                <c:pt idx="300">
                  <c:v>0.51827354482908727</c:v>
                </c:pt>
                <c:pt idx="301">
                  <c:v>0.52043509168403945</c:v>
                </c:pt>
                <c:pt idx="302">
                  <c:v>0.51777574272153748</c:v>
                </c:pt>
                <c:pt idx="303">
                  <c:v>0.51596383944629431</c:v>
                </c:pt>
                <c:pt idx="304">
                  <c:v>0.51579645241775418</c:v>
                </c:pt>
                <c:pt idx="305">
                  <c:v>0.52036840351011704</c:v>
                </c:pt>
                <c:pt idx="306">
                  <c:v>0.52404766382552104</c:v>
                </c:pt>
                <c:pt idx="307">
                  <c:v>0.5212943793456396</c:v>
                </c:pt>
                <c:pt idx="308">
                  <c:v>0.52652864907337016</c:v>
                </c:pt>
                <c:pt idx="309">
                  <c:v>0.51393467576485174</c:v>
                </c:pt>
                <c:pt idx="310">
                  <c:v>0.51777022539994366</c:v>
                </c:pt>
                <c:pt idx="311">
                  <c:v>0.52547158246175074</c:v>
                </c:pt>
                <c:pt idx="312">
                  <c:v>0.51608363977521687</c:v>
                </c:pt>
                <c:pt idx="313">
                  <c:v>0.52092983053361541</c:v>
                </c:pt>
                <c:pt idx="314">
                  <c:v>0.52390689508600519</c:v>
                </c:pt>
                <c:pt idx="315">
                  <c:v>0.50782482703387488</c:v>
                </c:pt>
                <c:pt idx="316">
                  <c:v>0.52983126795978241</c:v>
                </c:pt>
                <c:pt idx="317">
                  <c:v>0.52270503455983419</c:v>
                </c:pt>
                <c:pt idx="318">
                  <c:v>0.53668076482732707</c:v>
                </c:pt>
                <c:pt idx="319">
                  <c:v>0.53230062846283377</c:v>
                </c:pt>
                <c:pt idx="320">
                  <c:v>0.55080785830440127</c:v>
                </c:pt>
                <c:pt idx="321">
                  <c:v>0.53045814229555721</c:v>
                </c:pt>
                <c:pt idx="322">
                  <c:v>0.54530396856021146</c:v>
                </c:pt>
                <c:pt idx="323">
                  <c:v>0.52549855195672124</c:v>
                </c:pt>
                <c:pt idx="324">
                  <c:v>0.55242317535332885</c:v>
                </c:pt>
                <c:pt idx="325">
                  <c:v>0.5651557466631093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18B-B837-2E11971A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52847"/>
        <c:axId val="755668687"/>
      </c:scatterChart>
      <c:valAx>
        <c:axId val="7556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68687"/>
        <c:crosses val="autoZero"/>
        <c:crossBetween val="midCat"/>
      </c:valAx>
      <c:valAx>
        <c:axId val="755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5805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21672" cy="599364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112058</xdr:colOff>
      <xdr:row>11</xdr:row>
      <xdr:rowOff>124385</xdr:rowOff>
    </xdr:from>
    <xdr:to>
      <xdr:col>31</xdr:col>
      <xdr:colOff>21450</xdr:colOff>
      <xdr:row>15</xdr:row>
      <xdr:rowOff>23608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6587" y="3587003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168088</xdr:colOff>
      <xdr:row>15</xdr:row>
      <xdr:rowOff>132994</xdr:rowOff>
    </xdr:from>
    <xdr:to>
      <xdr:col>30</xdr:col>
      <xdr:colOff>230045</xdr:colOff>
      <xdr:row>20</xdr:row>
      <xdr:rowOff>54743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92617" y="4581729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201707</xdr:colOff>
      <xdr:row>21</xdr:row>
      <xdr:rowOff>114860</xdr:rowOff>
    </xdr:from>
    <xdr:to>
      <xdr:col>30</xdr:col>
      <xdr:colOff>205984</xdr:colOff>
      <xdr:row>23</xdr:row>
      <xdr:rowOff>267349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26236" y="6042772"/>
          <a:ext cx="2525601" cy="645548"/>
        </a:xfrm>
        <a:prstGeom prst="rect">
          <a:avLst/>
        </a:prstGeom>
      </xdr:spPr>
    </xdr:pic>
    <xdr:clientData/>
  </xdr:twoCellAnchor>
  <xdr:twoCellAnchor>
    <xdr:from>
      <xdr:col>9</xdr:col>
      <xdr:colOff>470647</xdr:colOff>
      <xdr:row>112</xdr:row>
      <xdr:rowOff>94129</xdr:rowOff>
    </xdr:from>
    <xdr:to>
      <xdr:col>16</xdr:col>
      <xdr:colOff>398929</xdr:colOff>
      <xdr:row>127</xdr:row>
      <xdr:rowOff>147918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488176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30DAE1-DCD3-43DF-92AF-9604E6F2B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2943225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30</xdr:col>
      <xdr:colOff>58036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95ED199-805E-429A-B40E-27F696F5E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5155" y="3937951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33975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25BD72F-4698-452B-8D67-3BD1D0E74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774" y="5398994"/>
          <a:ext cx="2525601" cy="645548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269</xdr:row>
      <xdr:rowOff>52387</xdr:rowOff>
    </xdr:from>
    <xdr:to>
      <xdr:col>21</xdr:col>
      <xdr:colOff>228600</xdr:colOff>
      <xdr:row>283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5F0A40-D280-3549-F17C-A00E51F30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329</xdr:row>
      <xdr:rowOff>61912</xdr:rowOff>
    </xdr:from>
    <xdr:to>
      <xdr:col>19</xdr:col>
      <xdr:colOff>228600</xdr:colOff>
      <xdr:row>343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E0EDE0-FE16-28BA-DE0C-9DC2B1722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293</xdr:row>
      <xdr:rowOff>52387</xdr:rowOff>
    </xdr:from>
    <xdr:to>
      <xdr:col>21</xdr:col>
      <xdr:colOff>228600</xdr:colOff>
      <xdr:row>307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B96E1A7-1378-E2C5-6112-D4EBC7585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62"/>
  <sheetViews>
    <sheetView tabSelected="1" topLeftCell="A26" zoomScale="85" zoomScaleNormal="85" workbookViewId="0">
      <selection activeCell="S40" sqref="S40:T52"/>
    </sheetView>
  </sheetViews>
  <sheetFormatPr defaultRowHeight="13.8"/>
  <cols>
    <col min="1" max="3" width="8.69921875" style="4" customWidth="1"/>
    <col min="4" max="4" width="8.69921875" style="64" customWidth="1"/>
    <col min="5" max="5" width="8.69921875" style="53" customWidth="1"/>
    <col min="6" max="8" width="8.69921875" style="4" customWidth="1"/>
    <col min="9" max="9" width="8.69921875" style="64" customWidth="1"/>
    <col min="10" max="10" width="8.69921875" style="53" customWidth="1"/>
    <col min="11" max="13" width="8.69921875" style="4" customWidth="1"/>
    <col min="14" max="14" width="8.69921875" style="64" customWidth="1"/>
    <col min="15" max="15" width="8.69921875" style="53" customWidth="1"/>
    <col min="16" max="18" width="8.69921875" style="4" customWidth="1"/>
    <col min="19" max="19" width="8.69921875" style="64" customWidth="1"/>
    <col min="20" max="20" width="8.69921875" style="53" customWidth="1"/>
    <col min="21" max="23" width="8.69921875" style="4" customWidth="1"/>
    <col min="24" max="24" width="8.69921875" style="64" customWidth="1"/>
    <col min="25" max="25" width="8.69921875" style="53" customWidth="1"/>
    <col min="26" max="26" width="2.3984375" customWidth="1"/>
    <col min="27" max="27" width="9.09765625" style="1"/>
    <col min="28" max="33" width="9.59765625" style="1" customWidth="1"/>
  </cols>
  <sheetData>
    <row r="1" spans="1:59" ht="78.75" customHeight="1" thickBot="1">
      <c r="A1" s="79" t="s">
        <v>23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1"/>
      <c r="AA1" s="97" t="s">
        <v>24</v>
      </c>
      <c r="AB1" s="98"/>
      <c r="AC1" s="98"/>
      <c r="AD1" s="98"/>
      <c r="AE1" s="98"/>
      <c r="AF1" s="98"/>
      <c r="AG1" s="99"/>
      <c r="AI1" s="79" t="s">
        <v>30</v>
      </c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1"/>
    </row>
    <row r="2" spans="1:59" ht="20.100000000000001" customHeight="1">
      <c r="A2" s="82" t="s">
        <v>14</v>
      </c>
      <c r="B2" s="83"/>
      <c r="C2" s="83"/>
      <c r="D2" s="83"/>
      <c r="E2" s="84"/>
      <c r="F2" s="85" t="s">
        <v>15</v>
      </c>
      <c r="G2" s="86"/>
      <c r="H2" s="86"/>
      <c r="I2" s="86"/>
      <c r="J2" s="87"/>
      <c r="K2" s="88" t="s">
        <v>16</v>
      </c>
      <c r="L2" s="89"/>
      <c r="M2" s="89"/>
      <c r="N2" s="89"/>
      <c r="O2" s="90"/>
      <c r="P2" s="91" t="s">
        <v>17</v>
      </c>
      <c r="Q2" s="92"/>
      <c r="R2" s="92"/>
      <c r="S2" s="92"/>
      <c r="T2" s="93"/>
      <c r="U2" s="94" t="s">
        <v>18</v>
      </c>
      <c r="V2" s="95"/>
      <c r="W2" s="95"/>
      <c r="X2" s="95"/>
      <c r="Y2" s="96"/>
      <c r="AA2" s="36" t="s">
        <v>10</v>
      </c>
      <c r="AB2" s="37" t="s">
        <v>0</v>
      </c>
      <c r="AC2" s="37" t="s">
        <v>1</v>
      </c>
      <c r="AD2" s="37" t="s">
        <v>2</v>
      </c>
      <c r="AE2" s="37" t="s">
        <v>3</v>
      </c>
      <c r="AF2" s="37" t="s">
        <v>4</v>
      </c>
      <c r="AG2" s="38" t="s">
        <v>5</v>
      </c>
    </row>
    <row r="3" spans="1:59" ht="20.100000000000001" customHeight="1">
      <c r="A3" s="9" t="s">
        <v>22</v>
      </c>
      <c r="B3" s="15" t="s">
        <v>13</v>
      </c>
      <c r="C3" s="15" t="s">
        <v>21</v>
      </c>
      <c r="D3" s="71" t="s">
        <v>20</v>
      </c>
      <c r="E3" s="50" t="s">
        <v>19</v>
      </c>
      <c r="F3" s="10" t="s">
        <v>22</v>
      </c>
      <c r="G3" s="17" t="s">
        <v>13</v>
      </c>
      <c r="H3" s="17" t="s">
        <v>21</v>
      </c>
      <c r="I3" s="69" t="s">
        <v>20</v>
      </c>
      <c r="J3" s="54" t="s">
        <v>19</v>
      </c>
      <c r="K3" s="11" t="s">
        <v>22</v>
      </c>
      <c r="L3" s="19" t="s">
        <v>13</v>
      </c>
      <c r="M3" s="19" t="s">
        <v>21</v>
      </c>
      <c r="N3" s="62" t="s">
        <v>20</v>
      </c>
      <c r="O3" s="56" t="s">
        <v>19</v>
      </c>
      <c r="P3" s="12" t="s">
        <v>22</v>
      </c>
      <c r="Q3" s="21" t="s">
        <v>13</v>
      </c>
      <c r="R3" s="21" t="s">
        <v>21</v>
      </c>
      <c r="S3" s="67" t="s">
        <v>20</v>
      </c>
      <c r="T3" s="58" t="s">
        <v>19</v>
      </c>
      <c r="U3" s="13" t="s">
        <v>12</v>
      </c>
      <c r="V3" s="23" t="s">
        <v>13</v>
      </c>
      <c r="W3" s="23" t="s">
        <v>21</v>
      </c>
      <c r="X3" s="65" t="s">
        <v>20</v>
      </c>
      <c r="Y3" s="60" t="s">
        <v>19</v>
      </c>
      <c r="AA3" s="39" t="s">
        <v>6</v>
      </c>
      <c r="AB3" s="2">
        <v>1.4820999999999999E-5</v>
      </c>
      <c r="AC3" s="2">
        <v>1.8128E-5</v>
      </c>
      <c r="AD3" s="2">
        <v>1.9519999999999999E-5</v>
      </c>
      <c r="AE3" s="2">
        <v>2.0140999999999999E-5</v>
      </c>
      <c r="AF3" s="2">
        <v>2.1401999999999999E-5</v>
      </c>
      <c r="AG3" s="3">
        <v>2.1603E-5</v>
      </c>
    </row>
    <row r="4" spans="1:59" ht="20.100000000000001" customHeight="1">
      <c r="A4" s="14">
        <v>0.01</v>
      </c>
      <c r="B4" s="16">
        <v>366.04</v>
      </c>
      <c r="C4" s="35">
        <f>(A4)/($AD$11*$AC$5)</f>
        <v>6.6425106600118161E-2</v>
      </c>
      <c r="D4" s="72">
        <f>(A4*$AC$6)/($AA$11*$AC$5)</f>
        <v>251.05176331316989</v>
      </c>
      <c r="E4" s="51">
        <f>(B4*$AC$6)/(2*$AC$7*$AD$11*(C4^2))</f>
        <v>1.1230846939274983</v>
      </c>
      <c r="F4" s="5">
        <v>0.01</v>
      </c>
      <c r="G4" s="18">
        <v>193.61</v>
      </c>
      <c r="H4" s="43">
        <f>(F4)/($AD$11*$AD$5)</f>
        <v>6.1688234244208093E-2</v>
      </c>
      <c r="I4" s="70">
        <f>(F4*$AD$6)/($AA$11*$AD$5)</f>
        <v>304.76497394831097</v>
      </c>
      <c r="J4" s="55">
        <f>(G4*$AD$6)/(2*$AD$7*$AD$11*(H4^2))</f>
        <v>0.90033324322915187</v>
      </c>
      <c r="K4" s="6">
        <v>0.01</v>
      </c>
      <c r="L4" s="20">
        <v>144.72</v>
      </c>
      <c r="M4" s="44">
        <f>(K4)/($AD$11*$AE$5)</f>
        <v>5.9786223744945237E-2</v>
      </c>
      <c r="N4" s="63">
        <f>(K4*$AE$6)/($AA$11*$AE$5)</f>
        <v>344.82086718175037</v>
      </c>
      <c r="O4" s="57">
        <f>(L4*$AE$6)/(2*$AE$7*$AD$11*(M4^2))</f>
        <v>0.83644269009238492</v>
      </c>
      <c r="P4" s="7">
        <v>0.01</v>
      </c>
      <c r="Q4" s="22">
        <v>95.626999999999995</v>
      </c>
      <c r="R4" s="45">
        <f>(P4)/($AD$11*$AF$5)</f>
        <v>5.6263635755861234E-2</v>
      </c>
      <c r="S4" s="68">
        <f>(P4*$AF$6)/($AA$11*$AF$5)</f>
        <v>385.11570925395165</v>
      </c>
      <c r="T4" s="59">
        <f>(Q4*$AF$6)/(2*$AF$7*$AD$11*(R4^2))</f>
        <v>0.74063776511542301</v>
      </c>
      <c r="U4" s="8">
        <v>0.01</v>
      </c>
      <c r="V4" s="24">
        <v>77.468999999999994</v>
      </c>
      <c r="W4" s="46">
        <f>(U4)/($AD$11*$AG$5)</f>
        <v>5.5740144074755457E-2</v>
      </c>
      <c r="X4" s="66">
        <f>(U4*$AG$6)/($AA$11*$AG$5)</f>
        <v>441.38045528328155</v>
      </c>
      <c r="Y4" s="61">
        <f>(V4*$AG$6)/(2*$AG$7*$AD$11*(W4^2))</f>
        <v>0.70721954309597934</v>
      </c>
      <c r="AA4" s="39" t="s">
        <v>7</v>
      </c>
      <c r="AB4" s="2">
        <v>2.8851000000000002E-2</v>
      </c>
      <c r="AC4" s="2">
        <v>2.2395000000000002E-2</v>
      </c>
      <c r="AD4" s="2">
        <v>1.8447999999999999E-2</v>
      </c>
      <c r="AE4" s="2">
        <v>1.6305E-2</v>
      </c>
      <c r="AF4" s="2">
        <v>1.4599000000000001E-2</v>
      </c>
      <c r="AG4" s="3">
        <v>1.2737999999999999E-2</v>
      </c>
    </row>
    <row r="5" spans="1:59" ht="20.100000000000001" customHeight="1">
      <c r="A5" s="14">
        <v>0.02</v>
      </c>
      <c r="B5" s="16">
        <v>1241.5</v>
      </c>
      <c r="C5" s="35">
        <f t="shared" ref="C5:C23" si="0">(A5)/($AD$11*$AC$5)</f>
        <v>0.13285021320023632</v>
      </c>
      <c r="D5" s="72">
        <f t="shared" ref="D5:D22" si="1">(A5*$AC$6)/($AA$11*$AC$5)</f>
        <v>502.10352662633977</v>
      </c>
      <c r="E5" s="51">
        <f t="shared" ref="E5:E23" si="2">(B5*$AC$6)/(2*$AC$7*$AD$11*(C5^2))</f>
        <v>0.95229322445018916</v>
      </c>
      <c r="F5" s="5">
        <v>0.02</v>
      </c>
      <c r="G5" s="18">
        <v>676.72</v>
      </c>
      <c r="H5" s="43">
        <f t="shared" ref="H5:H23" si="3">(F5)/($AD$11*$AD$5)</f>
        <v>0.12337646848841619</v>
      </c>
      <c r="I5" s="70">
        <f t="shared" ref="I5:I23" si="4">(F5*$AD$6)/($AA$11*$AD$5)</f>
        <v>609.52994789662193</v>
      </c>
      <c r="J5" s="55">
        <f t="shared" ref="J5:J23" si="5">(G5*$AD$6)/(2*$AD$7*$AD$11*(H5^2))</f>
        <v>0.78672784509843441</v>
      </c>
      <c r="K5" s="6">
        <v>0.02</v>
      </c>
      <c r="L5" s="20">
        <v>538.22</v>
      </c>
      <c r="M5" s="44">
        <f t="shared" ref="M5:M23" si="6">(K5)/($AD$11*$AE$5)</f>
        <v>0.11957244748989047</v>
      </c>
      <c r="N5" s="63">
        <f t="shared" ref="N5:N23" si="7">(K5*$AE$6)/($AA$11*$AE$5)</f>
        <v>689.64173436350075</v>
      </c>
      <c r="O5" s="57">
        <f t="shared" ref="O5:O23" si="8">(L5*$AE$6)/(2*$AE$7*$AD$11*(M5^2))</f>
        <v>0.7776917230885908</v>
      </c>
      <c r="P5" s="7">
        <v>0.02</v>
      </c>
      <c r="Q5" s="22">
        <v>352.28</v>
      </c>
      <c r="R5" s="45">
        <f t="shared" ref="R5:R23" si="9">(P5)/($AD$11*$AF$5)</f>
        <v>0.11252727151172247</v>
      </c>
      <c r="S5" s="68">
        <f t="shared" ref="S5:S23" si="10">(P5*$AF$6)/($AA$11*$AF$5)</f>
        <v>770.2314185079033</v>
      </c>
      <c r="T5" s="59">
        <f t="shared" ref="T5:T23" si="11">(Q5*$AF$6)/(2*$AF$7*$AD$11*(R5^2))</f>
        <v>0.68210827458474388</v>
      </c>
      <c r="U5" s="8">
        <v>0.02</v>
      </c>
      <c r="V5" s="24">
        <v>300.08999999999997</v>
      </c>
      <c r="W5" s="46">
        <f t="shared" ref="W5:W23" si="12">(U5)/($AD$11*$AG$5)</f>
        <v>0.11148028814951091</v>
      </c>
      <c r="X5" s="66">
        <f t="shared" ref="X5:X23" si="13">(U5*$AG$6)/($AA$11*$AG$5)</f>
        <v>882.7609105665631</v>
      </c>
      <c r="Y5" s="61">
        <f t="shared" ref="Y5:Y23" si="14">(V5*$AG$6)/(2*$AG$7*$AD$11*(W5^2))</f>
        <v>0.68488528536470217</v>
      </c>
      <c r="AA5" s="39" t="s">
        <v>8</v>
      </c>
      <c r="AB5" s="2">
        <f t="shared" ref="AB5:AG5" si="15">(AB3/AB7)</f>
        <v>1.2350833333333333E-4</v>
      </c>
      <c r="AC5" s="2">
        <f t="shared" si="15"/>
        <v>1.5106666666666666E-4</v>
      </c>
      <c r="AD5" s="2">
        <f t="shared" si="15"/>
        <v>1.6266666666666667E-4</v>
      </c>
      <c r="AE5" s="2">
        <f t="shared" si="15"/>
        <v>1.6784166666666668E-4</v>
      </c>
      <c r="AF5" s="2">
        <f t="shared" si="15"/>
        <v>1.7835E-4</v>
      </c>
      <c r="AG5" s="3">
        <f t="shared" si="15"/>
        <v>1.80025E-4</v>
      </c>
    </row>
    <row r="6" spans="1:59" ht="20.100000000000001" customHeight="1">
      <c r="A6" s="14">
        <v>0.03</v>
      </c>
      <c r="B6" s="16">
        <v>2552.1</v>
      </c>
      <c r="C6" s="35">
        <f t="shared" si="0"/>
        <v>0.19927531980035448</v>
      </c>
      <c r="D6" s="72">
        <f t="shared" si="1"/>
        <v>753.15528993950966</v>
      </c>
      <c r="E6" s="51">
        <f t="shared" si="2"/>
        <v>0.87003984002123869</v>
      </c>
      <c r="F6" s="5">
        <v>0.03</v>
      </c>
      <c r="G6" s="18">
        <v>1433.1</v>
      </c>
      <c r="H6" s="43">
        <f t="shared" si="3"/>
        <v>0.18506470273262426</v>
      </c>
      <c r="I6" s="70">
        <f t="shared" si="4"/>
        <v>914.2949218449329</v>
      </c>
      <c r="J6" s="55">
        <f t="shared" si="5"/>
        <v>0.74047344367640422</v>
      </c>
      <c r="K6" s="6">
        <v>0.03</v>
      </c>
      <c r="L6" s="20">
        <v>1144.5999999999999</v>
      </c>
      <c r="M6" s="44">
        <f t="shared" si="6"/>
        <v>0.1793586712348357</v>
      </c>
      <c r="N6" s="63">
        <f t="shared" si="7"/>
        <v>1034.4626015452511</v>
      </c>
      <c r="O6" s="57">
        <f t="shared" si="8"/>
        <v>0.73505336210901029</v>
      </c>
      <c r="P6" s="7">
        <v>0.03</v>
      </c>
      <c r="Q6" s="22">
        <v>758.74</v>
      </c>
      <c r="R6" s="45">
        <f t="shared" si="9"/>
        <v>0.1687909072675837</v>
      </c>
      <c r="S6" s="68">
        <f t="shared" si="10"/>
        <v>1155.3471277618548</v>
      </c>
      <c r="T6" s="59">
        <f t="shared" si="11"/>
        <v>0.65294378494181249</v>
      </c>
      <c r="U6" s="8">
        <v>0.03</v>
      </c>
      <c r="V6" s="24">
        <v>646.91</v>
      </c>
      <c r="W6" s="46">
        <f t="shared" si="12"/>
        <v>0.16722043222426636</v>
      </c>
      <c r="X6" s="66">
        <f t="shared" si="13"/>
        <v>1324.1413658498445</v>
      </c>
      <c r="Y6" s="61">
        <f t="shared" si="14"/>
        <v>0.65618705492837992</v>
      </c>
      <c r="AA6" s="39" t="s">
        <v>9</v>
      </c>
      <c r="AB6" s="2">
        <f t="shared" ref="AB6:AG6" si="16">(4*AB3)/AB4</f>
        <v>2.0548334546462857E-3</v>
      </c>
      <c r="AC6" s="2">
        <f t="shared" si="16"/>
        <v>3.2378655949988834E-3</v>
      </c>
      <c r="AD6" s="2">
        <f t="shared" si="16"/>
        <v>4.2324371205550741E-3</v>
      </c>
      <c r="AE6" s="2">
        <f t="shared" si="16"/>
        <v>4.941061024225697E-3</v>
      </c>
      <c r="AF6" s="2">
        <f t="shared" si="16"/>
        <v>5.8639632851565171E-3</v>
      </c>
      <c r="AG6" s="3">
        <f t="shared" si="16"/>
        <v>6.7837965143664625E-3</v>
      </c>
    </row>
    <row r="7" spans="1:59" ht="20.100000000000001" customHeight="1" thickBot="1">
      <c r="A7" s="14">
        <v>0.04</v>
      </c>
      <c r="B7" s="16">
        <v>4284.8</v>
      </c>
      <c r="C7" s="35">
        <f t="shared" si="0"/>
        <v>0.26570042640047264</v>
      </c>
      <c r="D7" s="72">
        <f t="shared" si="1"/>
        <v>1004.2070532526795</v>
      </c>
      <c r="E7" s="51">
        <f t="shared" si="2"/>
        <v>0.82166452036330462</v>
      </c>
      <c r="F7" s="5">
        <v>0.04</v>
      </c>
      <c r="G7" s="18">
        <v>2386.1999999999998</v>
      </c>
      <c r="H7" s="43">
        <f t="shared" si="3"/>
        <v>0.24675293697683237</v>
      </c>
      <c r="I7" s="70">
        <f t="shared" si="4"/>
        <v>1219.0598957932439</v>
      </c>
      <c r="J7" s="55">
        <f t="shared" si="5"/>
        <v>0.69352538124109087</v>
      </c>
      <c r="K7" s="6">
        <v>0.04</v>
      </c>
      <c r="L7" s="20">
        <v>1952.4</v>
      </c>
      <c r="M7" s="44">
        <f t="shared" si="6"/>
        <v>0.23914489497978095</v>
      </c>
      <c r="N7" s="63">
        <f t="shared" si="7"/>
        <v>1379.2834687270015</v>
      </c>
      <c r="O7" s="57">
        <f t="shared" si="8"/>
        <v>0.70527169194667816</v>
      </c>
      <c r="P7" s="7">
        <v>0.04</v>
      </c>
      <c r="Q7" s="22">
        <v>1333.9</v>
      </c>
      <c r="R7" s="45">
        <f t="shared" si="9"/>
        <v>0.22505454302344494</v>
      </c>
      <c r="S7" s="68">
        <f t="shared" si="10"/>
        <v>1540.4628370158066</v>
      </c>
      <c r="T7" s="59">
        <f t="shared" si="11"/>
        <v>0.64569676639930595</v>
      </c>
      <c r="U7" s="8">
        <v>0.04</v>
      </c>
      <c r="V7" s="24">
        <v>1085.8</v>
      </c>
      <c r="W7" s="46">
        <f t="shared" si="12"/>
        <v>0.22296057629902183</v>
      </c>
      <c r="X7" s="66">
        <f t="shared" si="13"/>
        <v>1765.5218211331262</v>
      </c>
      <c r="Y7" s="61">
        <f t="shared" si="14"/>
        <v>0.61952117935368856</v>
      </c>
      <c r="AA7" s="40" t="s">
        <v>11</v>
      </c>
      <c r="AB7" s="41">
        <f t="shared" ref="AB7:AG7" si="17">120/1000</f>
        <v>0.12</v>
      </c>
      <c r="AC7" s="41">
        <f t="shared" si="17"/>
        <v>0.12</v>
      </c>
      <c r="AD7" s="41">
        <f t="shared" si="17"/>
        <v>0.12</v>
      </c>
      <c r="AE7" s="41">
        <f t="shared" si="17"/>
        <v>0.12</v>
      </c>
      <c r="AF7" s="41">
        <f t="shared" si="17"/>
        <v>0.12</v>
      </c>
      <c r="AG7" s="42">
        <f t="shared" si="17"/>
        <v>0.12</v>
      </c>
    </row>
    <row r="8" spans="1:59" ht="20.100000000000001" customHeight="1" thickBot="1">
      <c r="A8" s="14">
        <v>0.05</v>
      </c>
      <c r="B8" s="16">
        <v>6380.9</v>
      </c>
      <c r="C8" s="35">
        <f t="shared" si="0"/>
        <v>0.33212553300059083</v>
      </c>
      <c r="D8" s="72">
        <f t="shared" si="1"/>
        <v>1255.2588165658497</v>
      </c>
      <c r="E8" s="51">
        <f t="shared" si="2"/>
        <v>0.78311562927351874</v>
      </c>
      <c r="F8" s="5">
        <v>0.05</v>
      </c>
      <c r="G8" s="18">
        <v>3603.6</v>
      </c>
      <c r="H8" s="43">
        <f t="shared" si="3"/>
        <v>0.30844117122104048</v>
      </c>
      <c r="I8" s="70">
        <f t="shared" si="4"/>
        <v>1523.8248697415549</v>
      </c>
      <c r="J8" s="55">
        <f t="shared" si="5"/>
        <v>0.67030440066124086</v>
      </c>
      <c r="K8" s="6">
        <v>0.05</v>
      </c>
      <c r="L8" s="20">
        <v>3011.7</v>
      </c>
      <c r="M8" s="44">
        <f t="shared" si="6"/>
        <v>0.29893111872472616</v>
      </c>
      <c r="N8" s="63">
        <f t="shared" si="7"/>
        <v>1724.1043359087519</v>
      </c>
      <c r="O8" s="57">
        <f t="shared" si="8"/>
        <v>0.69627265056695287</v>
      </c>
      <c r="P8" s="7">
        <v>0.05</v>
      </c>
      <c r="Q8" s="22">
        <v>1984.6</v>
      </c>
      <c r="R8" s="45">
        <f t="shared" si="9"/>
        <v>0.28131817877930615</v>
      </c>
      <c r="S8" s="68">
        <f t="shared" si="10"/>
        <v>1925.5785462697584</v>
      </c>
      <c r="T8" s="59">
        <f t="shared" si="11"/>
        <v>0.61483460054088024</v>
      </c>
      <c r="U8" s="8">
        <v>0.05</v>
      </c>
      <c r="V8" s="24">
        <v>1796.7</v>
      </c>
      <c r="W8" s="46">
        <f t="shared" si="12"/>
        <v>0.2787007203737773</v>
      </c>
      <c r="X8" s="66">
        <f t="shared" si="13"/>
        <v>2206.9022764164079</v>
      </c>
      <c r="Y8" s="61">
        <f t="shared" si="14"/>
        <v>0.65608764955300625</v>
      </c>
    </row>
    <row r="9" spans="1:59" ht="20.100000000000001" customHeight="1">
      <c r="A9" s="14">
        <v>0.06</v>
      </c>
      <c r="B9" s="16">
        <v>8897.4</v>
      </c>
      <c r="C9" s="35">
        <f t="shared" si="0"/>
        <v>0.39855063960070897</v>
      </c>
      <c r="D9" s="72">
        <f t="shared" si="1"/>
        <v>1506.3105798790193</v>
      </c>
      <c r="E9" s="51">
        <f t="shared" si="2"/>
        <v>0.75830614715381139</v>
      </c>
      <c r="F9" s="5">
        <v>0.06</v>
      </c>
      <c r="G9" s="18">
        <v>5085.3999999999996</v>
      </c>
      <c r="H9" s="43">
        <f t="shared" si="3"/>
        <v>0.37012940546524853</v>
      </c>
      <c r="I9" s="70">
        <f t="shared" si="4"/>
        <v>1828.5898436898658</v>
      </c>
      <c r="J9" s="55">
        <f t="shared" si="5"/>
        <v>0.65689827131253686</v>
      </c>
      <c r="K9" s="6">
        <v>0.06</v>
      </c>
      <c r="L9" s="20">
        <v>4188.6000000000004</v>
      </c>
      <c r="M9" s="44">
        <f t="shared" si="6"/>
        <v>0.35871734246967141</v>
      </c>
      <c r="N9" s="63">
        <f t="shared" si="7"/>
        <v>2068.9252030905022</v>
      </c>
      <c r="O9" s="57">
        <f t="shared" si="8"/>
        <v>0.67247171774633074</v>
      </c>
      <c r="P9" s="7">
        <v>0.06</v>
      </c>
      <c r="Q9" s="22">
        <v>2778.9</v>
      </c>
      <c r="R9" s="45">
        <f t="shared" si="9"/>
        <v>0.33758181453516739</v>
      </c>
      <c r="S9" s="68">
        <f t="shared" si="10"/>
        <v>2310.6942555237097</v>
      </c>
      <c r="T9" s="59">
        <f t="shared" si="11"/>
        <v>0.59785482641445109</v>
      </c>
      <c r="U9" s="8">
        <v>0.06</v>
      </c>
      <c r="V9" s="24">
        <v>2356.6</v>
      </c>
      <c r="W9" s="46">
        <f t="shared" si="12"/>
        <v>0.33444086444853272</v>
      </c>
      <c r="X9" s="66">
        <f t="shared" si="13"/>
        <v>2648.2827316996891</v>
      </c>
      <c r="Y9" s="61">
        <f t="shared" si="14"/>
        <v>0.59759874389181655</v>
      </c>
      <c r="AA9" s="103" t="s">
        <v>27</v>
      </c>
      <c r="AB9" s="104"/>
      <c r="AC9" s="104"/>
      <c r="AD9" s="104"/>
      <c r="AE9" s="104"/>
      <c r="AF9" s="105"/>
    </row>
    <row r="10" spans="1:59" ht="20.100000000000001" customHeight="1">
      <c r="A10" s="14">
        <v>7.0000000000000007E-2</v>
      </c>
      <c r="B10" s="16">
        <v>11879</v>
      </c>
      <c r="C10" s="35">
        <f t="shared" si="0"/>
        <v>0.46497574620082721</v>
      </c>
      <c r="D10" s="72">
        <f t="shared" si="1"/>
        <v>1757.3623431921894</v>
      </c>
      <c r="E10" s="51">
        <f t="shared" si="2"/>
        <v>0.7438198501315092</v>
      </c>
      <c r="F10" s="5">
        <v>7.0000000000000007E-2</v>
      </c>
      <c r="G10" s="18">
        <v>6793.7</v>
      </c>
      <c r="H10" s="43">
        <f t="shared" si="3"/>
        <v>0.43181763970945669</v>
      </c>
      <c r="I10" s="70">
        <f t="shared" si="4"/>
        <v>2133.3548176381769</v>
      </c>
      <c r="J10" s="55">
        <f t="shared" si="5"/>
        <v>0.64474173881281294</v>
      </c>
      <c r="K10" s="6">
        <v>7.0000000000000007E-2</v>
      </c>
      <c r="L10" s="20">
        <v>5629.2</v>
      </c>
      <c r="M10" s="44">
        <f t="shared" si="6"/>
        <v>0.41850356621461671</v>
      </c>
      <c r="N10" s="63">
        <f t="shared" si="7"/>
        <v>2413.7460702722528</v>
      </c>
      <c r="O10" s="57">
        <f t="shared" si="8"/>
        <v>0.66398494927122476</v>
      </c>
      <c r="P10" s="7">
        <v>7.0000000000000007E-2</v>
      </c>
      <c r="Q10" s="22">
        <v>3790.6</v>
      </c>
      <c r="R10" s="45">
        <f t="shared" si="9"/>
        <v>0.39384545029102863</v>
      </c>
      <c r="S10" s="68">
        <f t="shared" si="10"/>
        <v>2695.8099647776617</v>
      </c>
      <c r="T10" s="59">
        <f t="shared" si="11"/>
        <v>0.59915225728164534</v>
      </c>
      <c r="U10" s="8">
        <v>7.0000000000000007E-2</v>
      </c>
      <c r="V10" s="24">
        <v>3141</v>
      </c>
      <c r="W10" s="46">
        <f t="shared" si="12"/>
        <v>0.39018100852328824</v>
      </c>
      <c r="X10" s="66">
        <f t="shared" si="13"/>
        <v>3089.6631869829712</v>
      </c>
      <c r="Y10" s="61">
        <f t="shared" si="14"/>
        <v>0.58519170271517962</v>
      </c>
      <c r="AA10" s="106" t="s">
        <v>25</v>
      </c>
      <c r="AB10" s="107"/>
      <c r="AC10" s="107"/>
      <c r="AD10" s="108" t="s">
        <v>26</v>
      </c>
      <c r="AE10" s="108"/>
      <c r="AF10" s="109"/>
    </row>
    <row r="11" spans="1:59" ht="20.100000000000001" customHeight="1" thickBot="1">
      <c r="A11" s="14">
        <v>0.08</v>
      </c>
      <c r="B11" s="16">
        <v>15192</v>
      </c>
      <c r="C11" s="35">
        <f t="shared" si="0"/>
        <v>0.53140085280094529</v>
      </c>
      <c r="D11" s="72">
        <f t="shared" si="1"/>
        <v>2008.4141065053591</v>
      </c>
      <c r="E11" s="51">
        <f t="shared" si="2"/>
        <v>0.72831447169992314</v>
      </c>
      <c r="F11" s="5">
        <v>0.08</v>
      </c>
      <c r="G11" s="18">
        <v>8540.6</v>
      </c>
      <c r="H11" s="43">
        <f t="shared" si="3"/>
        <v>0.49350587395366474</v>
      </c>
      <c r="I11" s="70">
        <f t="shared" si="4"/>
        <v>2438.1197915864877</v>
      </c>
      <c r="J11" s="55">
        <f t="shared" si="5"/>
        <v>0.62056018680618363</v>
      </c>
      <c r="K11" s="6">
        <v>0.08</v>
      </c>
      <c r="L11" s="20">
        <v>7165.1</v>
      </c>
      <c r="M11" s="44">
        <f t="shared" si="6"/>
        <v>0.4782897899595619</v>
      </c>
      <c r="N11" s="63">
        <f t="shared" si="7"/>
        <v>2758.566937454003</v>
      </c>
      <c r="O11" s="57">
        <f t="shared" si="8"/>
        <v>0.64706799323488318</v>
      </c>
      <c r="P11" s="7">
        <v>0.08</v>
      </c>
      <c r="Q11" s="22">
        <v>4976.3999999999996</v>
      </c>
      <c r="R11" s="45">
        <f t="shared" si="9"/>
        <v>0.45010908604688987</v>
      </c>
      <c r="S11" s="68">
        <f t="shared" si="10"/>
        <v>3080.9256740316132</v>
      </c>
      <c r="T11" s="59">
        <f t="shared" si="11"/>
        <v>0.60222756359350516</v>
      </c>
      <c r="U11" s="8">
        <v>0.08</v>
      </c>
      <c r="V11" s="24">
        <v>4176.8999999999996</v>
      </c>
      <c r="W11" s="46">
        <f t="shared" si="12"/>
        <v>0.44592115259804366</v>
      </c>
      <c r="X11" s="66">
        <f t="shared" si="13"/>
        <v>3531.0436422662524</v>
      </c>
      <c r="Y11" s="61">
        <f t="shared" si="14"/>
        <v>0.59579987429600789</v>
      </c>
      <c r="AA11" s="100">
        <v>8.5374248628593903E-4</v>
      </c>
      <c r="AB11" s="101"/>
      <c r="AC11" s="101"/>
      <c r="AD11" s="101">
        <v>996.55</v>
      </c>
      <c r="AE11" s="101"/>
      <c r="AF11" s="102"/>
    </row>
    <row r="12" spans="1:59" ht="20.100000000000001" customHeight="1">
      <c r="A12" s="14">
        <v>0.09</v>
      </c>
      <c r="B12" s="16">
        <v>18796</v>
      </c>
      <c r="C12" s="35">
        <f t="shared" si="0"/>
        <v>0.59782595940106342</v>
      </c>
      <c r="D12" s="72">
        <f t="shared" si="1"/>
        <v>2259.465869818529</v>
      </c>
      <c r="E12" s="51">
        <f t="shared" si="2"/>
        <v>0.71197440160561465</v>
      </c>
      <c r="F12" s="5">
        <v>0.09</v>
      </c>
      <c r="G12" s="18">
        <v>10801</v>
      </c>
      <c r="H12" s="43">
        <f t="shared" si="3"/>
        <v>0.55519410819787285</v>
      </c>
      <c r="I12" s="70">
        <f t="shared" si="4"/>
        <v>2742.8847655347986</v>
      </c>
      <c r="J12" s="55">
        <f t="shared" si="5"/>
        <v>0.62008960103186106</v>
      </c>
      <c r="K12" s="6">
        <v>0.09</v>
      </c>
      <c r="L12" s="20">
        <v>9060.1</v>
      </c>
      <c r="M12" s="44">
        <f t="shared" si="6"/>
        <v>0.53807601370450708</v>
      </c>
      <c r="N12" s="63">
        <f t="shared" si="7"/>
        <v>3103.3878046357531</v>
      </c>
      <c r="O12" s="57">
        <f t="shared" si="8"/>
        <v>0.64648076630786555</v>
      </c>
      <c r="P12" s="7">
        <v>0.09</v>
      </c>
      <c r="Q12" s="22">
        <v>6308.9</v>
      </c>
      <c r="R12" s="45">
        <f t="shared" si="9"/>
        <v>0.50637272180275106</v>
      </c>
      <c r="S12" s="68">
        <f t="shared" si="10"/>
        <v>3466.0413832855647</v>
      </c>
      <c r="T12" s="59">
        <f t="shared" si="11"/>
        <v>0.60324529919770498</v>
      </c>
      <c r="U12" s="8">
        <v>0.09</v>
      </c>
      <c r="V12" s="24">
        <v>5474.6</v>
      </c>
      <c r="W12" s="46">
        <f t="shared" si="12"/>
        <v>0.50166129667279913</v>
      </c>
      <c r="X12" s="66">
        <f t="shared" si="13"/>
        <v>3972.4240975495336</v>
      </c>
      <c r="Y12" s="61">
        <f t="shared" si="14"/>
        <v>0.61701209526156109</v>
      </c>
    </row>
    <row r="13" spans="1:59" ht="20.100000000000001" customHeight="1">
      <c r="A13" s="14">
        <v>0.1</v>
      </c>
      <c r="B13" s="16">
        <v>22872</v>
      </c>
      <c r="C13" s="35">
        <f t="shared" si="0"/>
        <v>0.66425106600118167</v>
      </c>
      <c r="D13" s="72">
        <f t="shared" si="1"/>
        <v>2510.5176331316993</v>
      </c>
      <c r="E13" s="51">
        <f t="shared" si="2"/>
        <v>0.70175918258960035</v>
      </c>
      <c r="F13" s="5">
        <v>0.1</v>
      </c>
      <c r="G13" s="18">
        <v>12905</v>
      </c>
      <c r="H13" s="43">
        <f t="shared" si="3"/>
        <v>0.61688234244208096</v>
      </c>
      <c r="I13" s="70">
        <f t="shared" si="4"/>
        <v>3047.6497394831099</v>
      </c>
      <c r="J13" s="55">
        <f t="shared" si="5"/>
        <v>0.60011365651940507</v>
      </c>
      <c r="K13" s="6">
        <v>0.1</v>
      </c>
      <c r="L13" s="20">
        <v>11115</v>
      </c>
      <c r="M13" s="44">
        <f t="shared" si="6"/>
        <v>0.59786223744945233</v>
      </c>
      <c r="N13" s="63">
        <f t="shared" si="7"/>
        <v>3448.2086718175037</v>
      </c>
      <c r="O13" s="57">
        <f t="shared" si="8"/>
        <v>0.64241711583588024</v>
      </c>
      <c r="P13" s="7">
        <v>0.1</v>
      </c>
      <c r="Q13" s="22">
        <v>7529</v>
      </c>
      <c r="R13" s="45">
        <f t="shared" si="9"/>
        <v>0.5626363575586123</v>
      </c>
      <c r="S13" s="68">
        <f t="shared" si="10"/>
        <v>3851.1570925395167</v>
      </c>
      <c r="T13" s="59">
        <f t="shared" si="11"/>
        <v>0.58312628583496517</v>
      </c>
      <c r="U13" s="8">
        <v>0.1</v>
      </c>
      <c r="V13" s="24">
        <v>6598.4</v>
      </c>
      <c r="W13" s="46">
        <f t="shared" si="12"/>
        <v>0.5574014407475546</v>
      </c>
      <c r="X13" s="66">
        <f t="shared" si="13"/>
        <v>4413.8045528328157</v>
      </c>
      <c r="Y13" s="61">
        <f t="shared" si="14"/>
        <v>0.60237223059088274</v>
      </c>
    </row>
    <row r="14" spans="1:59" ht="20.100000000000001" customHeight="1">
      <c r="A14" s="14">
        <v>0.11</v>
      </c>
      <c r="B14" s="16">
        <v>27197</v>
      </c>
      <c r="C14" s="35">
        <f t="shared" si="0"/>
        <v>0.7306761726012998</v>
      </c>
      <c r="D14" s="72">
        <f t="shared" si="1"/>
        <v>2761.5693964448687</v>
      </c>
      <c r="E14" s="51">
        <f t="shared" si="2"/>
        <v>0.68963547362719158</v>
      </c>
      <c r="F14" s="5">
        <v>0.11</v>
      </c>
      <c r="G14" s="18">
        <v>15624</v>
      </c>
      <c r="H14" s="43">
        <f t="shared" si="3"/>
        <v>0.67857057668628895</v>
      </c>
      <c r="I14" s="70">
        <f t="shared" si="4"/>
        <v>3352.4147134314208</v>
      </c>
      <c r="J14" s="55">
        <f t="shared" si="5"/>
        <v>0.60045762065822317</v>
      </c>
      <c r="K14" s="6">
        <v>0.11</v>
      </c>
      <c r="L14" s="20">
        <v>13361</v>
      </c>
      <c r="M14" s="44">
        <f t="shared" si="6"/>
        <v>0.65764846119439757</v>
      </c>
      <c r="N14" s="63">
        <f t="shared" si="7"/>
        <v>3793.0295389992539</v>
      </c>
      <c r="O14" s="57">
        <f t="shared" si="8"/>
        <v>0.63820651005328932</v>
      </c>
      <c r="P14" s="7">
        <v>0.11</v>
      </c>
      <c r="Q14" s="22">
        <v>8956.7999999999993</v>
      </c>
      <c r="R14" s="45">
        <f t="shared" si="9"/>
        <v>0.61889999331447354</v>
      </c>
      <c r="S14" s="68">
        <f t="shared" si="10"/>
        <v>4236.2728017934687</v>
      </c>
      <c r="T14" s="59">
        <f t="shared" si="11"/>
        <v>0.57331437087521819</v>
      </c>
      <c r="U14" s="8">
        <v>0.11</v>
      </c>
      <c r="V14" s="24">
        <v>7976.5</v>
      </c>
      <c r="W14" s="46">
        <f t="shared" si="12"/>
        <v>0.61314158482230996</v>
      </c>
      <c r="X14" s="66">
        <f t="shared" si="13"/>
        <v>4855.1850081160974</v>
      </c>
      <c r="Y14" s="61">
        <f t="shared" si="14"/>
        <v>0.60180155085282105</v>
      </c>
    </row>
    <row r="15" spans="1:59" ht="20.100000000000001" customHeight="1">
      <c r="A15" s="14">
        <v>0.12</v>
      </c>
      <c r="B15" s="16">
        <v>32070</v>
      </c>
      <c r="C15" s="35">
        <f t="shared" si="0"/>
        <v>0.79710127920141793</v>
      </c>
      <c r="D15" s="72">
        <f t="shared" si="1"/>
        <v>3012.6211597580386</v>
      </c>
      <c r="E15" s="51">
        <f t="shared" si="2"/>
        <v>0.68331417434370523</v>
      </c>
      <c r="F15" s="5">
        <v>0.12</v>
      </c>
      <c r="G15" s="18">
        <v>18647</v>
      </c>
      <c r="H15" s="43">
        <f t="shared" si="3"/>
        <v>0.74025881093049706</v>
      </c>
      <c r="I15" s="70">
        <f t="shared" si="4"/>
        <v>3657.1796873797316</v>
      </c>
      <c r="J15" s="55">
        <f t="shared" si="5"/>
        <v>0.60217397181956556</v>
      </c>
      <c r="K15" s="6">
        <v>0.12</v>
      </c>
      <c r="L15" s="20">
        <v>15608</v>
      </c>
      <c r="M15" s="44">
        <f t="shared" si="6"/>
        <v>0.71743468493934281</v>
      </c>
      <c r="N15" s="63">
        <f t="shared" si="7"/>
        <v>4137.8504061810045</v>
      </c>
      <c r="O15" s="57">
        <f t="shared" si="8"/>
        <v>0.62645863597530982</v>
      </c>
      <c r="P15" s="7">
        <v>0.12</v>
      </c>
      <c r="Q15" s="22">
        <v>10396</v>
      </c>
      <c r="R15" s="45">
        <f t="shared" si="9"/>
        <v>0.67516362907033478</v>
      </c>
      <c r="S15" s="68">
        <f t="shared" si="10"/>
        <v>4621.3885110474193</v>
      </c>
      <c r="T15" s="59">
        <f t="shared" si="11"/>
        <v>0.55915099278533176</v>
      </c>
      <c r="U15" s="8">
        <v>0.12</v>
      </c>
      <c r="V15" s="24">
        <v>9691.4</v>
      </c>
      <c r="W15" s="46">
        <f t="shared" si="12"/>
        <v>0.66888172889706543</v>
      </c>
      <c r="X15" s="66">
        <f t="shared" si="13"/>
        <v>5296.5654633993781</v>
      </c>
      <c r="Y15" s="61">
        <f t="shared" si="14"/>
        <v>0.61439875950024947</v>
      </c>
    </row>
    <row r="16" spans="1:59" ht="20.100000000000001" customHeight="1">
      <c r="A16" s="14">
        <v>0.13</v>
      </c>
      <c r="B16" s="16">
        <v>37098</v>
      </c>
      <c r="C16" s="35">
        <f t="shared" si="0"/>
        <v>0.86352638580153618</v>
      </c>
      <c r="D16" s="72">
        <f t="shared" si="1"/>
        <v>3263.672923071209</v>
      </c>
      <c r="E16" s="51">
        <f t="shared" si="2"/>
        <v>0.67351574690195071</v>
      </c>
      <c r="F16" s="5">
        <v>0.13</v>
      </c>
      <c r="G16" s="18">
        <v>21763</v>
      </c>
      <c r="H16" s="43">
        <f t="shared" si="3"/>
        <v>0.80194704517470516</v>
      </c>
      <c r="I16" s="70">
        <f t="shared" si="4"/>
        <v>3961.9446613280425</v>
      </c>
      <c r="J16" s="55">
        <f t="shared" si="5"/>
        <v>0.59883552803173934</v>
      </c>
      <c r="K16" s="6">
        <v>0.13</v>
      </c>
      <c r="L16" s="20">
        <v>18120</v>
      </c>
      <c r="M16" s="44">
        <f t="shared" si="6"/>
        <v>0.77722090868428806</v>
      </c>
      <c r="N16" s="63">
        <f t="shared" si="7"/>
        <v>4482.6712733627555</v>
      </c>
      <c r="O16" s="57">
        <f t="shared" si="8"/>
        <v>0.61969661654228902</v>
      </c>
      <c r="P16" s="7">
        <v>0.13</v>
      </c>
      <c r="Q16" s="22">
        <v>12644</v>
      </c>
      <c r="R16" s="45">
        <f t="shared" si="9"/>
        <v>0.73142726482619602</v>
      </c>
      <c r="S16" s="68">
        <f t="shared" si="10"/>
        <v>5006.5042203013718</v>
      </c>
      <c r="T16" s="59">
        <f t="shared" si="11"/>
        <v>0.57945952243807564</v>
      </c>
      <c r="U16" s="8">
        <v>0.13</v>
      </c>
      <c r="V16" s="24">
        <v>10295</v>
      </c>
      <c r="W16" s="46">
        <f t="shared" si="12"/>
        <v>0.7246218729718209</v>
      </c>
      <c r="X16" s="66">
        <f t="shared" si="13"/>
        <v>5737.9459186826607</v>
      </c>
      <c r="Y16" s="61">
        <f t="shared" si="14"/>
        <v>0.55611671629316795</v>
      </c>
    </row>
    <row r="17" spans="1:25" ht="20.100000000000001" customHeight="1">
      <c r="A17" s="14">
        <v>0.14000000000000001</v>
      </c>
      <c r="B17" s="16">
        <v>42477</v>
      </c>
      <c r="C17" s="35">
        <f t="shared" si="0"/>
        <v>0.92995149240165442</v>
      </c>
      <c r="D17" s="72">
        <f t="shared" si="1"/>
        <v>3514.7246863843789</v>
      </c>
      <c r="E17" s="51">
        <f t="shared" si="2"/>
        <v>0.66493887898889037</v>
      </c>
      <c r="F17" s="5">
        <v>0.14000000000000001</v>
      </c>
      <c r="G17" s="18">
        <v>24693</v>
      </c>
      <c r="H17" s="43">
        <f t="shared" si="3"/>
        <v>0.86363527941891338</v>
      </c>
      <c r="I17" s="70">
        <f t="shared" si="4"/>
        <v>4266.7096352763538</v>
      </c>
      <c r="J17" s="55">
        <f t="shared" si="5"/>
        <v>0.58585924299368497</v>
      </c>
      <c r="K17" s="6">
        <v>0.14000000000000001</v>
      </c>
      <c r="L17" s="20">
        <v>20518</v>
      </c>
      <c r="M17" s="44">
        <f t="shared" si="6"/>
        <v>0.83700713242923341</v>
      </c>
      <c r="N17" s="63">
        <f t="shared" si="7"/>
        <v>4827.4921405445057</v>
      </c>
      <c r="O17" s="57">
        <f t="shared" si="8"/>
        <v>0.60504348704731536</v>
      </c>
      <c r="P17" s="7">
        <v>0.14000000000000001</v>
      </c>
      <c r="Q17" s="22">
        <v>14368</v>
      </c>
      <c r="R17" s="45">
        <f t="shared" si="9"/>
        <v>0.78769090058205726</v>
      </c>
      <c r="S17" s="68">
        <f t="shared" si="10"/>
        <v>5391.6199295553233</v>
      </c>
      <c r="T17" s="59">
        <f t="shared" si="11"/>
        <v>0.56776101623903075</v>
      </c>
      <c r="U17" s="8">
        <v>0.14000000000000001</v>
      </c>
      <c r="V17" s="24">
        <v>12041</v>
      </c>
      <c r="W17" s="46">
        <f t="shared" si="12"/>
        <v>0.78036201704657648</v>
      </c>
      <c r="X17" s="66">
        <f t="shared" si="13"/>
        <v>6179.3263739659424</v>
      </c>
      <c r="Y17" s="61">
        <f t="shared" si="14"/>
        <v>0.56083200353338725</v>
      </c>
    </row>
    <row r="18" spans="1:25" ht="20.100000000000001" customHeight="1">
      <c r="A18" s="14">
        <v>0.15</v>
      </c>
      <c r="B18" s="16">
        <v>48597</v>
      </c>
      <c r="C18" s="35">
        <f t="shared" si="0"/>
        <v>0.99637659900177244</v>
      </c>
      <c r="D18" s="72">
        <f t="shared" si="1"/>
        <v>3765.7764496975483</v>
      </c>
      <c r="E18" s="51">
        <f t="shared" si="2"/>
        <v>0.66269074261215677</v>
      </c>
      <c r="F18" s="5">
        <v>0.15</v>
      </c>
      <c r="G18" s="18">
        <v>28569</v>
      </c>
      <c r="H18" s="43">
        <f t="shared" si="3"/>
        <v>0.92532351366312138</v>
      </c>
      <c r="I18" s="70">
        <f t="shared" si="4"/>
        <v>4571.4746092246642</v>
      </c>
      <c r="J18" s="55">
        <f t="shared" si="5"/>
        <v>0.59045665515012746</v>
      </c>
      <c r="K18" s="6">
        <v>0.15</v>
      </c>
      <c r="L18" s="20">
        <v>23114</v>
      </c>
      <c r="M18" s="44">
        <f t="shared" si="6"/>
        <v>0.89679335617417844</v>
      </c>
      <c r="N18" s="63">
        <f t="shared" si="7"/>
        <v>5172.3130077262558</v>
      </c>
      <c r="O18" s="57">
        <f t="shared" si="8"/>
        <v>0.59374535774201176</v>
      </c>
      <c r="P18" s="7">
        <v>0.15</v>
      </c>
      <c r="Q18" s="22">
        <v>16657</v>
      </c>
      <c r="R18" s="45">
        <f t="shared" si="9"/>
        <v>0.84395453633791839</v>
      </c>
      <c r="S18" s="68">
        <f t="shared" si="10"/>
        <v>5776.7356388092749</v>
      </c>
      <c r="T18" s="59">
        <f t="shared" si="11"/>
        <v>0.57337610384457227</v>
      </c>
      <c r="U18" s="8">
        <v>0.15</v>
      </c>
      <c r="V18" s="24">
        <v>13342</v>
      </c>
      <c r="W18" s="46">
        <f t="shared" si="12"/>
        <v>0.83610216112133184</v>
      </c>
      <c r="X18" s="66">
        <f t="shared" si="13"/>
        <v>6620.7068292492222</v>
      </c>
      <c r="Y18" s="61">
        <f t="shared" si="14"/>
        <v>0.54133327274918897</v>
      </c>
    </row>
    <row r="19" spans="1:25" ht="20.100000000000001" customHeight="1">
      <c r="A19" s="14">
        <v>0.16</v>
      </c>
      <c r="B19" s="16">
        <v>54578</v>
      </c>
      <c r="C19" s="35">
        <f t="shared" si="0"/>
        <v>1.0628017056018906</v>
      </c>
      <c r="D19" s="72">
        <f t="shared" si="1"/>
        <v>4016.8282130107182</v>
      </c>
      <c r="E19" s="51">
        <f t="shared" si="2"/>
        <v>0.65412630391716697</v>
      </c>
      <c r="F19" s="5">
        <v>0.16</v>
      </c>
      <c r="G19" s="18">
        <v>32655</v>
      </c>
      <c r="H19" s="43">
        <f t="shared" si="3"/>
        <v>0.98701174790732948</v>
      </c>
      <c r="I19" s="70">
        <f t="shared" si="4"/>
        <v>4876.2395831729755</v>
      </c>
      <c r="J19" s="55">
        <f t="shared" si="5"/>
        <v>0.59317825738694963</v>
      </c>
      <c r="K19" s="6">
        <v>0.16</v>
      </c>
      <c r="L19" s="20">
        <v>26036</v>
      </c>
      <c r="M19" s="44">
        <f t="shared" si="6"/>
        <v>0.95657957991912379</v>
      </c>
      <c r="N19" s="63">
        <f t="shared" si="7"/>
        <v>5517.133874908006</v>
      </c>
      <c r="O19" s="57">
        <f t="shared" si="8"/>
        <v>0.58781671825457482</v>
      </c>
      <c r="P19" s="7">
        <v>0.16</v>
      </c>
      <c r="Q19" s="22">
        <v>18557</v>
      </c>
      <c r="R19" s="45">
        <f t="shared" si="9"/>
        <v>0.90021817209377974</v>
      </c>
      <c r="S19" s="68">
        <f t="shared" si="10"/>
        <v>6161.8513480632264</v>
      </c>
      <c r="T19" s="59">
        <f t="shared" si="11"/>
        <v>0.56142677927842788</v>
      </c>
      <c r="U19" s="8">
        <v>0.16</v>
      </c>
      <c r="V19" s="24">
        <v>15873</v>
      </c>
      <c r="W19" s="46">
        <f t="shared" si="12"/>
        <v>0.89184230519608731</v>
      </c>
      <c r="X19" s="66">
        <f t="shared" si="13"/>
        <v>7062.0872845325048</v>
      </c>
      <c r="Y19" s="61">
        <f t="shared" si="14"/>
        <v>0.5660376957013894</v>
      </c>
    </row>
    <row r="20" spans="1:25" ht="20.100000000000001" customHeight="1">
      <c r="A20" s="14">
        <v>0.17</v>
      </c>
      <c r="B20" s="16">
        <v>60916</v>
      </c>
      <c r="C20" s="35">
        <f t="shared" si="0"/>
        <v>1.1292268122020088</v>
      </c>
      <c r="D20" s="72">
        <f t="shared" si="1"/>
        <v>4267.8799763238885</v>
      </c>
      <c r="E20" s="51">
        <f t="shared" si="2"/>
        <v>0.64672179468811686</v>
      </c>
      <c r="F20" s="5">
        <v>0.17</v>
      </c>
      <c r="G20" s="18">
        <v>36428</v>
      </c>
      <c r="H20" s="43">
        <f t="shared" si="3"/>
        <v>1.0486999821515377</v>
      </c>
      <c r="I20" s="70">
        <f t="shared" si="4"/>
        <v>5181.0045571212868</v>
      </c>
      <c r="J20" s="55">
        <f t="shared" si="5"/>
        <v>0.58615569136956092</v>
      </c>
      <c r="K20" s="6">
        <v>0.17</v>
      </c>
      <c r="L20" s="20">
        <v>28882</v>
      </c>
      <c r="M20" s="44">
        <f t="shared" si="6"/>
        <v>1.016365803664069</v>
      </c>
      <c r="N20" s="63">
        <f t="shared" si="7"/>
        <v>5861.954742089757</v>
      </c>
      <c r="O20" s="57">
        <f t="shared" si="8"/>
        <v>0.57761313040832607</v>
      </c>
      <c r="P20" s="7">
        <v>0.17</v>
      </c>
      <c r="Q20" s="22">
        <v>21038</v>
      </c>
      <c r="R20" s="45">
        <f t="shared" si="9"/>
        <v>0.95648180784964099</v>
      </c>
      <c r="S20" s="68">
        <f t="shared" si="10"/>
        <v>6546.9670573171788</v>
      </c>
      <c r="T20" s="59">
        <f t="shared" si="11"/>
        <v>0.56380890321649002</v>
      </c>
      <c r="U20" s="8">
        <v>0.17</v>
      </c>
      <c r="V20" s="24">
        <v>18007</v>
      </c>
      <c r="W20" s="46">
        <f t="shared" si="12"/>
        <v>0.94758244927084279</v>
      </c>
      <c r="X20" s="66">
        <f t="shared" si="13"/>
        <v>7503.4677398157864</v>
      </c>
      <c r="Y20" s="61">
        <f t="shared" si="14"/>
        <v>0.56881340827565763</v>
      </c>
    </row>
    <row r="21" spans="1:25" ht="20.100000000000001" customHeight="1">
      <c r="A21" s="14">
        <v>0.18</v>
      </c>
      <c r="B21" s="16">
        <v>68097</v>
      </c>
      <c r="C21" s="35">
        <f t="shared" si="0"/>
        <v>1.1956519188021268</v>
      </c>
      <c r="D21" s="72">
        <f t="shared" si="1"/>
        <v>4518.9317396370579</v>
      </c>
      <c r="E21" s="51">
        <f t="shared" si="2"/>
        <v>0.64486221571261892</v>
      </c>
      <c r="F21" s="5">
        <v>0.18</v>
      </c>
      <c r="G21" s="18">
        <v>40094</v>
      </c>
      <c r="H21" s="43">
        <f t="shared" si="3"/>
        <v>1.1103882163957457</v>
      </c>
      <c r="I21" s="70">
        <f t="shared" si="4"/>
        <v>5485.7695310695972</v>
      </c>
      <c r="J21" s="55">
        <f t="shared" si="5"/>
        <v>0.57545302434430701</v>
      </c>
      <c r="K21" s="6">
        <v>0.18</v>
      </c>
      <c r="L21" s="20">
        <v>32752</v>
      </c>
      <c r="M21" s="44">
        <f t="shared" si="6"/>
        <v>1.0761520274090142</v>
      </c>
      <c r="N21" s="63">
        <f t="shared" si="7"/>
        <v>6206.7756092715063</v>
      </c>
      <c r="O21" s="57">
        <f t="shared" si="8"/>
        <v>0.58425232773686853</v>
      </c>
      <c r="P21" s="7">
        <v>0.18</v>
      </c>
      <c r="Q21" s="22">
        <v>23238</v>
      </c>
      <c r="R21" s="45">
        <f t="shared" si="9"/>
        <v>1.0127454436055021</v>
      </c>
      <c r="S21" s="68">
        <f t="shared" si="10"/>
        <v>6932.0827665711295</v>
      </c>
      <c r="T21" s="59">
        <f t="shared" si="11"/>
        <v>0.5554935988348314</v>
      </c>
      <c r="U21" s="8">
        <v>0.18</v>
      </c>
      <c r="V21" s="24">
        <v>19940</v>
      </c>
      <c r="W21" s="46">
        <f t="shared" si="12"/>
        <v>1.0033225933455983</v>
      </c>
      <c r="X21" s="66">
        <f t="shared" si="13"/>
        <v>7944.8481950990672</v>
      </c>
      <c r="Y21" s="61">
        <f t="shared" si="14"/>
        <v>0.56183196852352357</v>
      </c>
    </row>
    <row r="22" spans="1:25" ht="20.100000000000001" customHeight="1">
      <c r="A22" s="14">
        <v>0.19</v>
      </c>
      <c r="B22" s="16">
        <v>75318</v>
      </c>
      <c r="C22" s="35">
        <f t="shared" si="0"/>
        <v>1.2620770254022451</v>
      </c>
      <c r="D22" s="72">
        <f t="shared" si="1"/>
        <v>4769.9835029502283</v>
      </c>
      <c r="E22" s="51">
        <f t="shared" si="2"/>
        <v>0.64014084543105276</v>
      </c>
      <c r="F22" s="5">
        <v>0.19</v>
      </c>
      <c r="G22" s="18">
        <v>43330</v>
      </c>
      <c r="H22" s="43">
        <f t="shared" si="3"/>
        <v>1.1720764506399537</v>
      </c>
      <c r="I22" s="70">
        <f t="shared" si="4"/>
        <v>5790.5345050179085</v>
      </c>
      <c r="J22" s="55">
        <f t="shared" si="5"/>
        <v>0.55815778713152764</v>
      </c>
      <c r="K22" s="6">
        <v>0.19</v>
      </c>
      <c r="L22" s="20">
        <v>36205</v>
      </c>
      <c r="M22" s="44">
        <f t="shared" si="6"/>
        <v>1.1359382511539595</v>
      </c>
      <c r="N22" s="63">
        <f t="shared" si="7"/>
        <v>6551.5964764532573</v>
      </c>
      <c r="O22" s="57">
        <f t="shared" si="8"/>
        <v>0.57965419889615455</v>
      </c>
      <c r="P22" s="7">
        <v>0.19</v>
      </c>
      <c r="Q22" s="22">
        <v>26618</v>
      </c>
      <c r="R22" s="45">
        <f t="shared" si="9"/>
        <v>1.0690090793613634</v>
      </c>
      <c r="S22" s="68">
        <f t="shared" si="10"/>
        <v>7317.198475825081</v>
      </c>
      <c r="T22" s="59">
        <f t="shared" si="11"/>
        <v>0.57107551544388857</v>
      </c>
      <c r="U22" s="8">
        <v>0.19</v>
      </c>
      <c r="V22" s="24">
        <v>22249</v>
      </c>
      <c r="W22" s="46">
        <f t="shared" si="12"/>
        <v>1.0590627374203536</v>
      </c>
      <c r="X22" s="66">
        <f t="shared" si="13"/>
        <v>8386.2286503823489</v>
      </c>
      <c r="Y22" s="61">
        <f t="shared" si="14"/>
        <v>0.56263869552261769</v>
      </c>
    </row>
    <row r="23" spans="1:25" ht="20.100000000000001" customHeight="1" thickBot="1">
      <c r="A23" s="25">
        <v>0.2</v>
      </c>
      <c r="B23" s="26">
        <v>82608</v>
      </c>
      <c r="C23" s="35">
        <f t="shared" si="0"/>
        <v>1.3285021320023633</v>
      </c>
      <c r="D23" s="72">
        <f>(A23*$AC$6)/($AA$11*$AC$5)</f>
        <v>5021.0352662633986</v>
      </c>
      <c r="E23" s="51">
        <f t="shared" si="2"/>
        <v>0.63364509613677966</v>
      </c>
      <c r="F23" s="27">
        <v>0.2</v>
      </c>
      <c r="G23" s="28">
        <v>48144</v>
      </c>
      <c r="H23" s="43">
        <f t="shared" si="3"/>
        <v>1.2337646848841619</v>
      </c>
      <c r="I23" s="70">
        <f t="shared" si="4"/>
        <v>6095.2994789662198</v>
      </c>
      <c r="J23" s="55">
        <f t="shared" si="5"/>
        <v>0.559703058494193</v>
      </c>
      <c r="K23" s="29">
        <v>0.2</v>
      </c>
      <c r="L23" s="30">
        <v>39878</v>
      </c>
      <c r="M23" s="44">
        <f t="shared" si="6"/>
        <v>1.1957244748989047</v>
      </c>
      <c r="N23" s="63">
        <f t="shared" si="7"/>
        <v>6896.4173436350075</v>
      </c>
      <c r="O23" s="57">
        <f t="shared" si="8"/>
        <v>0.5762102956658397</v>
      </c>
      <c r="P23" s="31">
        <v>0.2</v>
      </c>
      <c r="Q23" s="32">
        <v>29065</v>
      </c>
      <c r="R23" s="45">
        <f t="shared" si="9"/>
        <v>1.1252727151172246</v>
      </c>
      <c r="S23" s="68">
        <f t="shared" si="10"/>
        <v>7702.3141850790335</v>
      </c>
      <c r="T23" s="59">
        <f t="shared" si="11"/>
        <v>0.56277611561273944</v>
      </c>
      <c r="U23" s="33">
        <v>0.2</v>
      </c>
      <c r="V23" s="34">
        <v>24289</v>
      </c>
      <c r="W23" s="46">
        <f t="shared" si="12"/>
        <v>1.1148028814951092</v>
      </c>
      <c r="X23" s="66">
        <f t="shared" si="13"/>
        <v>8827.6091056656314</v>
      </c>
      <c r="Y23" s="61">
        <f t="shared" si="14"/>
        <v>0.55433965464438162</v>
      </c>
    </row>
    <row r="24" spans="1:25" ht="78.75" customHeight="1" thickBot="1">
      <c r="A24" s="79" t="s">
        <v>28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1"/>
    </row>
    <row r="25" spans="1:25">
      <c r="A25" s="82" t="s">
        <v>14</v>
      </c>
      <c r="B25" s="83"/>
      <c r="C25" s="83"/>
      <c r="D25" s="83"/>
      <c r="E25" s="84"/>
      <c r="F25" s="85" t="s">
        <v>15</v>
      </c>
      <c r="G25" s="86"/>
      <c r="H25" s="86"/>
      <c r="I25" s="86"/>
      <c r="J25" s="87"/>
      <c r="K25" s="88" t="s">
        <v>16</v>
      </c>
      <c r="L25" s="89"/>
      <c r="M25" s="89"/>
      <c r="N25" s="89"/>
      <c r="O25" s="90"/>
      <c r="P25" s="91" t="s">
        <v>17</v>
      </c>
      <c r="Q25" s="92"/>
      <c r="R25" s="92"/>
      <c r="S25" s="92"/>
      <c r="T25" s="93"/>
      <c r="U25" s="94" t="s">
        <v>18</v>
      </c>
      <c r="V25" s="95"/>
      <c r="W25" s="95"/>
      <c r="X25" s="95"/>
      <c r="Y25" s="96"/>
    </row>
    <row r="26" spans="1:25">
      <c r="A26" s="9" t="s">
        <v>22</v>
      </c>
      <c r="B26" s="15" t="s">
        <v>13</v>
      </c>
      <c r="C26" s="15" t="s">
        <v>21</v>
      </c>
      <c r="D26" s="71" t="s">
        <v>20</v>
      </c>
      <c r="E26" s="50" t="s">
        <v>19</v>
      </c>
      <c r="F26" s="10" t="s">
        <v>22</v>
      </c>
      <c r="G26" s="17" t="s">
        <v>13</v>
      </c>
      <c r="H26" s="17" t="s">
        <v>21</v>
      </c>
      <c r="I26" s="69" t="s">
        <v>20</v>
      </c>
      <c r="J26" s="54" t="s">
        <v>19</v>
      </c>
      <c r="K26" s="11" t="s">
        <v>22</v>
      </c>
      <c r="L26" s="19" t="s">
        <v>13</v>
      </c>
      <c r="M26" s="19" t="s">
        <v>21</v>
      </c>
      <c r="N26" s="62" t="s">
        <v>20</v>
      </c>
      <c r="O26" s="56" t="s">
        <v>19</v>
      </c>
      <c r="P26" s="12" t="s">
        <v>22</v>
      </c>
      <c r="Q26" s="21" t="s">
        <v>13</v>
      </c>
      <c r="R26" s="21" t="s">
        <v>21</v>
      </c>
      <c r="S26" s="67" t="s">
        <v>20</v>
      </c>
      <c r="T26" s="58" t="s">
        <v>19</v>
      </c>
      <c r="U26" s="13" t="s">
        <v>12</v>
      </c>
      <c r="V26" s="23" t="s">
        <v>13</v>
      </c>
      <c r="W26" s="23" t="s">
        <v>21</v>
      </c>
      <c r="X26" s="65" t="s">
        <v>20</v>
      </c>
      <c r="Y26" s="60" t="s">
        <v>19</v>
      </c>
    </row>
    <row r="27" spans="1:25">
      <c r="A27" s="14">
        <f>0.043876-0.003</f>
        <v>4.0875999999999996E-2</v>
      </c>
      <c r="B27" s="16">
        <v>4802.7</v>
      </c>
      <c r="C27" s="35">
        <f>(A27)/($AD$11*$AC$5)</f>
        <v>0.27151926573864299</v>
      </c>
      <c r="D27" s="72">
        <f>(A27*$AC$6)/($AA$11*$AC$5)</f>
        <v>1026.1991877189132</v>
      </c>
      <c r="E27" s="51">
        <f>(B27*$AC$6)/(2*$AC$7*$AD$11*(C27^2))</f>
        <v>0.88192700309826344</v>
      </c>
      <c r="F27" s="5">
        <f>0.0477-0.003</f>
        <v>4.4699999999999997E-2</v>
      </c>
      <c r="G27" s="18">
        <v>2918</v>
      </c>
      <c r="H27" s="43">
        <f>(F27)/($AD$11*$AD$5)</f>
        <v>0.27574640707161013</v>
      </c>
      <c r="I27" s="70">
        <f>(F27*$AD$6)/($AA$11*$AD$5)</f>
        <v>1362.29943354895</v>
      </c>
      <c r="J27" s="55">
        <f>(G27*$AD$6)/(2*$AD$7*$AD$11*(H27^2))</f>
        <v>0.67911878304983297</v>
      </c>
      <c r="K27" s="6">
        <f>0.04736-0.003</f>
        <v>4.4359999999999997E-2</v>
      </c>
      <c r="L27" s="20">
        <v>2252</v>
      </c>
      <c r="M27" s="44">
        <f>(K27)/($AD$11*$AE$5)</f>
        <v>0.26521168853257704</v>
      </c>
      <c r="N27" s="63">
        <f>(K27*$AE$6)/($AA$11*$AE$5)</f>
        <v>1529.6253668182446</v>
      </c>
      <c r="O27" s="57">
        <f>(L27*$AE$6)/(2*$AE$7*$AD$11*(M27^2))</f>
        <v>0.66144379617213656</v>
      </c>
      <c r="P27" s="7">
        <f>0.04784-0.003</f>
        <v>4.4839999999999998E-2</v>
      </c>
      <c r="Q27" s="22">
        <v>1646</v>
      </c>
      <c r="R27" s="45">
        <f>(P27)/($AD$11*$AF$5)</f>
        <v>0.25228614272928174</v>
      </c>
      <c r="S27" s="68">
        <f>(P27*$AF$6)/($AA$11*$AF$5)</f>
        <v>1726.8588402947191</v>
      </c>
      <c r="T27" s="59">
        <f>(Q27*$AF$6)/(2*$AF$7*$AD$11*(R27^2))</f>
        <v>0.63405063909068027</v>
      </c>
      <c r="U27" s="8">
        <v>4.5759393939393954E-2</v>
      </c>
      <c r="V27" s="24">
        <v>1544.969696969697</v>
      </c>
      <c r="W27" s="46">
        <f>(U27)/($AD$11*$AG$5)</f>
        <v>0.25506352109553104</v>
      </c>
      <c r="X27" s="66">
        <f>(U27*$AG$6)/($AA$11*$AG$5)</f>
        <v>2019.7302130456737</v>
      </c>
      <c r="Y27" s="61">
        <f>(V27*$AG$6)/(2*$AG$7*$AD$11*(W27^2))</f>
        <v>0.67357466123075416</v>
      </c>
    </row>
    <row r="28" spans="1:25">
      <c r="A28" s="14">
        <f>0.059091-0.003</f>
        <v>5.6090999999999995E-2</v>
      </c>
      <c r="B28" s="16">
        <v>8419.7999999999993</v>
      </c>
      <c r="C28" s="35">
        <f t="shared" ref="C28:C36" si="18">(A28)/($AD$11*$AC$5)</f>
        <v>0.37258506543072278</v>
      </c>
      <c r="D28" s="72">
        <f t="shared" ref="D28:D36" si="19">(A28*$AC$6)/($AA$11*$AC$5)</f>
        <v>1408.1744455999012</v>
      </c>
      <c r="E28" s="51">
        <f t="shared" ref="E28:E36" si="20">(B28*$AC$6)/(2*$AC$7*$AD$11*(C28^2))</f>
        <v>0.82110627648799162</v>
      </c>
      <c r="F28" s="5">
        <f>0.06281-0.003</f>
        <v>5.9810000000000002E-2</v>
      </c>
      <c r="G28" s="18">
        <v>4966</v>
      </c>
      <c r="H28" s="43">
        <f t="shared" ref="H28:H36" si="21">(F28)/($AD$11*$AD$5)</f>
        <v>0.36895732901460859</v>
      </c>
      <c r="I28" s="70">
        <f t="shared" ref="I28:I36" si="22">(F28*$AD$6)/($AA$11*$AD$5)</f>
        <v>1822.7993091848477</v>
      </c>
      <c r="J28" s="55">
        <f t="shared" ref="J28:J36" si="23">(G28*$AD$6)/(2*$AD$7*$AD$11*(H28^2))</f>
        <v>0.64555702489220013</v>
      </c>
      <c r="K28" s="6">
        <f>0.06393-0.003</f>
        <v>6.0929999999999998E-2</v>
      </c>
      <c r="L28" s="20">
        <v>3867</v>
      </c>
      <c r="M28" s="44">
        <f t="shared" ref="M28:M36" si="24">(K28)/($AD$11*$AE$5)</f>
        <v>0.3642774612779513</v>
      </c>
      <c r="N28" s="63">
        <f t="shared" ref="N28:N36" si="25">(K28*$AE$6)/($AA$11*$AE$5)</f>
        <v>2100.9935437384052</v>
      </c>
      <c r="O28" s="57">
        <f t="shared" ref="O28:O36" si="26">(L28*$AE$6)/(2*$AE$7*$AD$11*(M28^2))</f>
        <v>0.60203182810776934</v>
      </c>
      <c r="P28" s="7">
        <f>0.06513-0.003</f>
        <v>6.2129999999999991E-2</v>
      </c>
      <c r="Q28" s="22">
        <v>2693</v>
      </c>
      <c r="R28" s="45">
        <f t="shared" ref="R28:R36" si="27">(P28)/($AD$11*$AF$5)</f>
        <v>0.34956596895116576</v>
      </c>
      <c r="S28" s="68">
        <f t="shared" ref="S28:S36" si="28">(P28*$AF$6)/($AA$11*$AF$5)</f>
        <v>2392.7239015948012</v>
      </c>
      <c r="T28" s="59">
        <f t="shared" ref="T28:T36" si="29">(Q28*$AF$6)/(2*$AF$7*$AD$11*(R28^2))</f>
        <v>0.54032985921411636</v>
      </c>
      <c r="U28" s="8">
        <v>6.2413030303030317E-2</v>
      </c>
      <c r="V28" s="24">
        <v>2596.030303030303</v>
      </c>
      <c r="W28" s="46">
        <f t="shared" ref="W28:W36" si="30">(U28)/($AD$11*$AG$5)</f>
        <v>0.34789113012329881</v>
      </c>
      <c r="X28" s="66">
        <f t="shared" ref="X28:X36" si="31">(U28*$AG$6)/($AA$11*$AG$5)</f>
        <v>2754.7891730760771</v>
      </c>
      <c r="Y28" s="61">
        <f t="shared" ref="Y28:Y36" si="32">(V28*$AG$6)/(2*$AG$7*$AD$11*(W28^2))</f>
        <v>0.60839484099168306</v>
      </c>
    </row>
    <row r="29" spans="1:25">
      <c r="A29" s="14">
        <f>0.074665-0.003</f>
        <v>7.1664999999999993E-2</v>
      </c>
      <c r="B29" s="16">
        <v>13015.6</v>
      </c>
      <c r="C29" s="35">
        <f t="shared" si="18"/>
        <v>0.47603552644974678</v>
      </c>
      <c r="D29" s="72">
        <f t="shared" si="19"/>
        <v>1799.162461783832</v>
      </c>
      <c r="E29" s="51">
        <f t="shared" si="20"/>
        <v>0.77756006000995648</v>
      </c>
      <c r="F29" s="5">
        <f>0.07904-0.003</f>
        <v>7.6039999999999996E-2</v>
      </c>
      <c r="G29" s="18">
        <v>7566</v>
      </c>
      <c r="H29" s="43">
        <f t="shared" si="21"/>
        <v>0.4690773331929583</v>
      </c>
      <c r="I29" s="70">
        <f t="shared" si="22"/>
        <v>2317.4328619029566</v>
      </c>
      <c r="J29" s="55">
        <f t="shared" si="23"/>
        <v>0.60849585135714135</v>
      </c>
      <c r="K29" s="6">
        <f>0.08079-0.003</f>
        <v>7.7789999999999998E-2</v>
      </c>
      <c r="L29" s="20">
        <v>5901</v>
      </c>
      <c r="M29" s="44">
        <f t="shared" si="24"/>
        <v>0.46507703451192894</v>
      </c>
      <c r="N29" s="63">
        <f t="shared" si="25"/>
        <v>2682.3615258068362</v>
      </c>
      <c r="O29" s="57">
        <f t="shared" si="26"/>
        <v>0.56361910750851607</v>
      </c>
      <c r="P29" s="7">
        <f>0.08186-0.003</f>
        <v>7.886E-2</v>
      </c>
      <c r="Q29" s="22">
        <v>4111</v>
      </c>
      <c r="R29" s="45">
        <f t="shared" si="27"/>
        <v>0.44369503157072165</v>
      </c>
      <c r="S29" s="68">
        <f t="shared" si="28"/>
        <v>3037.0224831766627</v>
      </c>
      <c r="T29" s="59">
        <f t="shared" si="29"/>
        <v>0.51198737616109957</v>
      </c>
      <c r="U29" s="8">
        <v>7.9886666666666661E-2</v>
      </c>
      <c r="V29" s="24">
        <v>3925.6363636363631</v>
      </c>
      <c r="W29" s="46">
        <f t="shared" si="30"/>
        <v>0.44528943096519641</v>
      </c>
      <c r="X29" s="66">
        <f t="shared" si="31"/>
        <v>3526.0413304397084</v>
      </c>
      <c r="Y29" s="61">
        <f t="shared" si="32"/>
        <v>0.56154914555513069</v>
      </c>
    </row>
    <row r="30" spans="1:25">
      <c r="A30" s="14">
        <f>0.090524-0.003</f>
        <v>8.7523999999999991E-2</v>
      </c>
      <c r="B30" s="16">
        <v>18612.099999999999</v>
      </c>
      <c r="C30" s="35">
        <f t="shared" si="18"/>
        <v>0.58137910300687423</v>
      </c>
      <c r="D30" s="72">
        <f t="shared" si="19"/>
        <v>2197.3054532221881</v>
      </c>
      <c r="E30" s="51">
        <f t="shared" si="20"/>
        <v>0.7454611657460507</v>
      </c>
      <c r="F30" s="18">
        <f>0.09674-0.003</f>
        <v>9.3740000000000004E-2</v>
      </c>
      <c r="G30" s="18">
        <v>10754</v>
      </c>
      <c r="H30" s="43">
        <f t="shared" si="21"/>
        <v>0.57826550780520669</v>
      </c>
      <c r="I30" s="70">
        <f t="shared" si="22"/>
        <v>2856.8668657914668</v>
      </c>
      <c r="J30" s="55">
        <f t="shared" si="23"/>
        <v>0.56910923736712749</v>
      </c>
      <c r="K30" s="6">
        <f>0.09735-0.003</f>
        <v>9.4350000000000003E-2</v>
      </c>
      <c r="L30" s="20">
        <v>8389</v>
      </c>
      <c r="M30" s="44">
        <f t="shared" si="24"/>
        <v>0.56408302103355834</v>
      </c>
      <c r="N30" s="63">
        <f t="shared" si="25"/>
        <v>3253.3848818598149</v>
      </c>
      <c r="O30" s="57">
        <f t="shared" si="26"/>
        <v>0.54467071023307589</v>
      </c>
      <c r="P30" s="7">
        <f>0.09826-0.003</f>
        <v>9.5259999999999997E-2</v>
      </c>
      <c r="Q30" s="22">
        <v>5876</v>
      </c>
      <c r="R30" s="45">
        <f t="shared" si="27"/>
        <v>0.53596739421033401</v>
      </c>
      <c r="S30" s="68">
        <f t="shared" si="28"/>
        <v>3668.6122463531433</v>
      </c>
      <c r="T30" s="59">
        <f t="shared" si="29"/>
        <v>0.50151734114054314</v>
      </c>
      <c r="U30" s="8">
        <v>9.7554242424242432E-2</v>
      </c>
      <c r="V30" s="24">
        <v>5510.5757575757589</v>
      </c>
      <c r="W30" s="46">
        <f t="shared" si="30"/>
        <v>0.54376875278308945</v>
      </c>
      <c r="X30" s="66">
        <f t="shared" si="31"/>
        <v>4305.8535936027747</v>
      </c>
      <c r="Y30" s="61">
        <f t="shared" si="32"/>
        <v>0.52860462582876655</v>
      </c>
    </row>
    <row r="31" spans="1:25">
      <c r="A31" s="14">
        <f>0.106096-0.003</f>
        <v>0.10309599999999999</v>
      </c>
      <c r="B31" s="16">
        <v>25100.7</v>
      </c>
      <c r="C31" s="35">
        <f t="shared" si="18"/>
        <v>0.6848162790045782</v>
      </c>
      <c r="D31" s="72">
        <f t="shared" si="19"/>
        <v>2588.2432590534563</v>
      </c>
      <c r="E31" s="51">
        <f t="shared" si="20"/>
        <v>0.72457970217060974</v>
      </c>
      <c r="F31" s="5">
        <f>0.11242-0.003</f>
        <v>0.10942</v>
      </c>
      <c r="G31" s="18">
        <v>14381</v>
      </c>
      <c r="H31" s="43">
        <f t="shared" si="21"/>
        <v>0.67499265910012496</v>
      </c>
      <c r="I31" s="70">
        <f t="shared" si="22"/>
        <v>3334.7383449424183</v>
      </c>
      <c r="J31" s="55">
        <f t="shared" si="23"/>
        <v>0.55856171695526347</v>
      </c>
      <c r="K31" s="6">
        <f>0.11403-0.003</f>
        <v>0.11103</v>
      </c>
      <c r="L31" s="20">
        <v>11096</v>
      </c>
      <c r="M31" s="44">
        <f t="shared" si="24"/>
        <v>0.66380644224012697</v>
      </c>
      <c r="N31" s="63">
        <f t="shared" si="25"/>
        <v>3828.5460883189744</v>
      </c>
      <c r="O31" s="57">
        <f t="shared" si="26"/>
        <v>0.52022761829855446</v>
      </c>
      <c r="P31" s="7">
        <f>0.1155-0.003</f>
        <v>0.1125</v>
      </c>
      <c r="Q31" s="22">
        <v>8015</v>
      </c>
      <c r="R31" s="45">
        <f t="shared" si="27"/>
        <v>0.63296590225343885</v>
      </c>
      <c r="S31" s="68">
        <f t="shared" si="28"/>
        <v>4332.5517291069564</v>
      </c>
      <c r="T31" s="59">
        <f t="shared" si="29"/>
        <v>0.49048282375129537</v>
      </c>
      <c r="U31" s="8">
        <v>0.11458181818181817</v>
      </c>
      <c r="V31" s="24">
        <v>7255.6363636363612</v>
      </c>
      <c r="W31" s="46">
        <f t="shared" si="30"/>
        <v>0.63868070538019794</v>
      </c>
      <c r="X31" s="66">
        <f t="shared" si="31"/>
        <v>5057.4175076277097</v>
      </c>
      <c r="Y31" s="61">
        <f t="shared" si="32"/>
        <v>0.50451071386289259</v>
      </c>
    </row>
    <row r="32" spans="1:25">
      <c r="A32" s="14">
        <f>0.121628-0.003</f>
        <v>0.118628</v>
      </c>
      <c r="B32" s="16">
        <v>32450.5</v>
      </c>
      <c r="C32" s="35">
        <f t="shared" si="18"/>
        <v>0.78798775457588177</v>
      </c>
      <c r="D32" s="72">
        <f t="shared" si="19"/>
        <v>2978.1768578314723</v>
      </c>
      <c r="E32" s="51">
        <f t="shared" si="20"/>
        <v>0.7075073201448463</v>
      </c>
      <c r="F32" s="5">
        <f>0.1292-0.003</f>
        <v>0.12620000000000001</v>
      </c>
      <c r="G32" s="18">
        <v>18515</v>
      </c>
      <c r="H32" s="43">
        <f t="shared" si="21"/>
        <v>0.77850551616190611</v>
      </c>
      <c r="I32" s="70">
        <f t="shared" si="22"/>
        <v>3846.1339712276845</v>
      </c>
      <c r="J32" s="55">
        <f t="shared" si="23"/>
        <v>0.54060555951788369</v>
      </c>
      <c r="K32" s="6">
        <f>0.13143-0.003</f>
        <v>0.12842999999999999</v>
      </c>
      <c r="L32" s="20">
        <v>14171</v>
      </c>
      <c r="M32" s="44">
        <f t="shared" si="24"/>
        <v>0.76783447155633155</v>
      </c>
      <c r="N32" s="63">
        <f t="shared" si="25"/>
        <v>4428.5343972152195</v>
      </c>
      <c r="O32" s="57">
        <f t="shared" si="26"/>
        <v>0.49656392954568312</v>
      </c>
      <c r="P32" s="7">
        <f>0.13279-0.003</f>
        <v>0.12978999999999999</v>
      </c>
      <c r="Q32" s="22">
        <v>10241</v>
      </c>
      <c r="R32" s="45">
        <f t="shared" si="27"/>
        <v>0.73024572847532288</v>
      </c>
      <c r="S32" s="68">
        <f t="shared" si="28"/>
        <v>4998.4167904070382</v>
      </c>
      <c r="T32" s="59">
        <f t="shared" si="29"/>
        <v>0.47085287102666035</v>
      </c>
      <c r="U32" s="8">
        <v>0.13219333333333336</v>
      </c>
      <c r="V32" s="24">
        <v>9288.6363636363658</v>
      </c>
      <c r="W32" s="46">
        <f t="shared" si="30"/>
        <v>0.73684754457221746</v>
      </c>
      <c r="X32" s="66">
        <f t="shared" si="31"/>
        <v>5834.7553652081278</v>
      </c>
      <c r="Y32" s="61">
        <f t="shared" si="32"/>
        <v>0.48524286379124681</v>
      </c>
    </row>
    <row r="33" spans="1:25">
      <c r="A33" s="14">
        <f>0.138025-0.003</f>
        <v>0.13502500000000001</v>
      </c>
      <c r="B33" s="16">
        <v>40633.1</v>
      </c>
      <c r="C33" s="35">
        <f t="shared" si="18"/>
        <v>0.89690500186809563</v>
      </c>
      <c r="D33" s="72">
        <f t="shared" si="19"/>
        <v>3389.8264341360768</v>
      </c>
      <c r="E33" s="51">
        <f t="shared" si="20"/>
        <v>0.68381015629165998</v>
      </c>
      <c r="F33" s="5">
        <f>0.14702-0.003</f>
        <v>0.14402000000000001</v>
      </c>
      <c r="G33" s="18">
        <v>23003</v>
      </c>
      <c r="H33" s="43">
        <f t="shared" si="21"/>
        <v>0.88843394958508493</v>
      </c>
      <c r="I33" s="70">
        <f t="shared" si="22"/>
        <v>4389.2251548035747</v>
      </c>
      <c r="J33" s="55">
        <f t="shared" si="23"/>
        <v>0.51572046705520536</v>
      </c>
      <c r="K33" s="6">
        <f>0.14907-0.003</f>
        <v>0.14607000000000001</v>
      </c>
      <c r="L33" s="20">
        <v>17555</v>
      </c>
      <c r="M33" s="44">
        <f t="shared" si="24"/>
        <v>0.87329737024241505</v>
      </c>
      <c r="N33" s="63">
        <f t="shared" si="25"/>
        <v>5036.7984069238273</v>
      </c>
      <c r="O33" s="57">
        <f t="shared" si="26"/>
        <v>0.47553929709936676</v>
      </c>
      <c r="P33" s="7">
        <f>0.14952-0.003</f>
        <v>0.14651999999999998</v>
      </c>
      <c r="Q33" s="22">
        <v>12762</v>
      </c>
      <c r="R33" s="45">
        <f t="shared" si="27"/>
        <v>0.82437479109487866</v>
      </c>
      <c r="S33" s="68">
        <f t="shared" si="28"/>
        <v>5642.7153719888993</v>
      </c>
      <c r="T33" s="59">
        <f t="shared" si="29"/>
        <v>0.46041582447805318</v>
      </c>
      <c r="U33" s="8">
        <v>0.14972727272727276</v>
      </c>
      <c r="V33" s="24">
        <v>11521.515151515152</v>
      </c>
      <c r="W33" s="46">
        <f t="shared" si="30"/>
        <v>0.83458197537383871</v>
      </c>
      <c r="X33" s="66">
        <f t="shared" si="31"/>
        <v>6608.6691804687716</v>
      </c>
      <c r="Y33" s="61">
        <f t="shared" si="32"/>
        <v>0.4691741443637984</v>
      </c>
    </row>
    <row r="34" spans="1:25">
      <c r="A34" s="14">
        <f>0.154363-0.003</f>
        <v>0.151363</v>
      </c>
      <c r="B34" s="16">
        <v>49669.2</v>
      </c>
      <c r="C34" s="35">
        <f t="shared" si="18"/>
        <v>1.0054303410313685</v>
      </c>
      <c r="D34" s="72">
        <f t="shared" si="19"/>
        <v>3799.9948050371336</v>
      </c>
      <c r="E34" s="51">
        <f t="shared" si="20"/>
        <v>0.66516849816937607</v>
      </c>
      <c r="F34" s="5">
        <f>0.16416-0.003</f>
        <v>0.16116</v>
      </c>
      <c r="G34" s="18">
        <v>28146</v>
      </c>
      <c r="H34" s="43">
        <f t="shared" si="21"/>
        <v>0.99416758307965758</v>
      </c>
      <c r="I34" s="70">
        <f t="shared" si="22"/>
        <v>4911.5923201509795</v>
      </c>
      <c r="J34" s="55">
        <f t="shared" si="23"/>
        <v>0.5039386485241597</v>
      </c>
      <c r="K34" s="6">
        <v>0.16339999999999999</v>
      </c>
      <c r="L34" s="20">
        <v>21398</v>
      </c>
      <c r="M34" s="44">
        <f t="shared" si="24"/>
        <v>0.9769068959924051</v>
      </c>
      <c r="N34" s="63">
        <f t="shared" si="25"/>
        <v>5634.3729697498011</v>
      </c>
      <c r="O34" s="57">
        <f t="shared" si="26"/>
        <v>0.4632087077895814</v>
      </c>
      <c r="P34" s="7">
        <f>0.16721-0.003</f>
        <v>0.16420999999999999</v>
      </c>
      <c r="Q34" s="22">
        <v>15287</v>
      </c>
      <c r="R34" s="45">
        <f t="shared" si="27"/>
        <v>0.92390516274699719</v>
      </c>
      <c r="S34" s="68">
        <f t="shared" si="28"/>
        <v>6323.9850616591393</v>
      </c>
      <c r="T34" s="59">
        <f t="shared" si="29"/>
        <v>0.43908478159656739</v>
      </c>
      <c r="U34" s="8">
        <v>0.16738696969696965</v>
      </c>
      <c r="V34" s="24">
        <v>14013.848484848482</v>
      </c>
      <c r="W34" s="46">
        <f t="shared" si="30"/>
        <v>0.9330173807145814</v>
      </c>
      <c r="X34" s="66">
        <f t="shared" si="31"/>
        <v>7388.1336893337311</v>
      </c>
      <c r="Y34" s="61">
        <f t="shared" si="32"/>
        <v>0.45660475174041765</v>
      </c>
    </row>
    <row r="35" spans="1:25">
      <c r="A35" s="47">
        <f>0.170381-0.003</f>
        <v>0.167381</v>
      </c>
      <c r="B35" s="48">
        <v>59598.9</v>
      </c>
      <c r="C35" s="49">
        <f t="shared" si="18"/>
        <v>1.1118300767834379</v>
      </c>
      <c r="D35" s="73">
        <f t="shared" si="19"/>
        <v>4202.1295195121693</v>
      </c>
      <c r="E35" s="52">
        <f t="shared" si="20"/>
        <v>0.65269440458081818</v>
      </c>
      <c r="F35" s="5">
        <f>0.18081-0.003</f>
        <v>0.17781</v>
      </c>
      <c r="G35" s="18">
        <v>33428</v>
      </c>
      <c r="H35" s="43">
        <f t="shared" si="21"/>
        <v>1.0968784930962641</v>
      </c>
      <c r="I35" s="70">
        <f t="shared" si="22"/>
        <v>5419.0260017749169</v>
      </c>
      <c r="J35" s="55">
        <f t="shared" si="23"/>
        <v>0.49166979697700824</v>
      </c>
      <c r="K35" s="6">
        <f>0.1828-0.003</f>
        <v>0.17979999999999999</v>
      </c>
      <c r="L35" s="20">
        <v>25391</v>
      </c>
      <c r="M35" s="44">
        <f t="shared" si="24"/>
        <v>1.0749563029341151</v>
      </c>
      <c r="N35" s="63">
        <f t="shared" si="25"/>
        <v>6199.879191927871</v>
      </c>
      <c r="O35" s="57">
        <f t="shared" si="26"/>
        <v>0.45395004859573318</v>
      </c>
      <c r="P35" s="7">
        <f>0.18473-0.003</f>
        <v>0.18173</v>
      </c>
      <c r="Q35" s="22">
        <v>18091</v>
      </c>
      <c r="R35" s="45">
        <f t="shared" si="27"/>
        <v>1.0224790525912661</v>
      </c>
      <c r="S35" s="68">
        <f t="shared" si="28"/>
        <v>6998.7077842720628</v>
      </c>
      <c r="T35" s="59">
        <f t="shared" si="29"/>
        <v>0.42426249541640981</v>
      </c>
      <c r="U35" s="8">
        <v>0.1851527272727273</v>
      </c>
      <c r="V35" s="24">
        <v>16747.939393939396</v>
      </c>
      <c r="W35" s="46">
        <f t="shared" si="30"/>
        <v>1.0320439694015724</v>
      </c>
      <c r="X35" s="66">
        <f t="shared" si="31"/>
        <v>8172.2795060577637</v>
      </c>
      <c r="Y35" s="61">
        <f t="shared" si="32"/>
        <v>0.44599239880780833</v>
      </c>
    </row>
    <row r="36" spans="1:25" ht="14.4" thickBot="1">
      <c r="A36" s="14">
        <f>0.180229-0.003</f>
        <v>0.177229</v>
      </c>
      <c r="B36" s="16">
        <v>65889.100000000006</v>
      </c>
      <c r="C36" s="49">
        <f t="shared" si="18"/>
        <v>1.1772455217632343</v>
      </c>
      <c r="D36" s="72">
        <f t="shared" si="19"/>
        <v>4449.3652960229783</v>
      </c>
      <c r="E36" s="52">
        <f t="shared" si="20"/>
        <v>0.64361767648428247</v>
      </c>
      <c r="F36" s="5">
        <f>0.19212-0.003</f>
        <v>0.18912000000000001</v>
      </c>
      <c r="G36" s="18">
        <v>37398</v>
      </c>
      <c r="H36" s="43">
        <f t="shared" si="21"/>
        <v>1.1666478860264635</v>
      </c>
      <c r="I36" s="70">
        <f t="shared" si="22"/>
        <v>5763.7151873104567</v>
      </c>
      <c r="J36" s="55">
        <f t="shared" si="23"/>
        <v>0.48623807112173217</v>
      </c>
      <c r="K36" s="6">
        <f>0.19485-0.003</f>
        <v>0.19184999999999999</v>
      </c>
      <c r="L36" s="20">
        <v>28955</v>
      </c>
      <c r="M36" s="44">
        <f t="shared" si="24"/>
        <v>1.1469987025467743</v>
      </c>
      <c r="N36" s="63">
        <f t="shared" si="25"/>
        <v>6615.3883368818806</v>
      </c>
      <c r="O36" s="57">
        <f t="shared" si="26"/>
        <v>0.4546818291318041</v>
      </c>
      <c r="P36" s="7">
        <f>0.19582-0.003</f>
        <v>0.19281999999999999</v>
      </c>
      <c r="Q36" s="22">
        <v>20274</v>
      </c>
      <c r="R36" s="45">
        <f t="shared" si="27"/>
        <v>1.0848754246445163</v>
      </c>
      <c r="S36" s="68">
        <f t="shared" si="28"/>
        <v>7425.8011058346956</v>
      </c>
      <c r="T36" s="59">
        <f t="shared" si="29"/>
        <v>0.42233843541187216</v>
      </c>
      <c r="U36" s="8">
        <v>0.19661090909090909</v>
      </c>
      <c r="V36" s="24">
        <v>18766.121212121208</v>
      </c>
      <c r="W36" s="46">
        <f t="shared" si="30"/>
        <v>1.0959120399395919</v>
      </c>
      <c r="X36" s="66">
        <f t="shared" si="31"/>
        <v>8678.0212568205334</v>
      </c>
      <c r="Y36" s="61">
        <f t="shared" si="32"/>
        <v>0.44318555622170491</v>
      </c>
    </row>
    <row r="37" spans="1:25" ht="60.6" thickBot="1">
      <c r="A37" s="79" t="s">
        <v>29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1"/>
    </row>
    <row r="38" spans="1:25">
      <c r="A38" s="82" t="s">
        <v>14</v>
      </c>
      <c r="B38" s="83"/>
      <c r="C38" s="83"/>
      <c r="D38" s="83"/>
      <c r="E38" s="84"/>
      <c r="F38" s="85" t="s">
        <v>15</v>
      </c>
      <c r="G38" s="86"/>
      <c r="H38" s="86"/>
      <c r="I38" s="86"/>
      <c r="J38" s="87"/>
      <c r="K38" s="88" t="s">
        <v>16</v>
      </c>
      <c r="L38" s="89"/>
      <c r="M38" s="89"/>
      <c r="N38" s="89"/>
      <c r="O38" s="90"/>
      <c r="P38" s="91" t="s">
        <v>17</v>
      </c>
      <c r="Q38" s="92"/>
      <c r="R38" s="92"/>
      <c r="S38" s="92"/>
      <c r="T38" s="93"/>
      <c r="U38" s="94" t="s">
        <v>18</v>
      </c>
      <c r="V38" s="95"/>
      <c r="W38" s="95"/>
      <c r="X38" s="95"/>
      <c r="Y38" s="96"/>
    </row>
    <row r="39" spans="1:25">
      <c r="A39" s="9" t="s">
        <v>22</v>
      </c>
      <c r="B39" s="15" t="s">
        <v>13</v>
      </c>
      <c r="C39" s="15" t="s">
        <v>21</v>
      </c>
      <c r="D39" s="71" t="s">
        <v>20</v>
      </c>
      <c r="E39" s="50" t="s">
        <v>19</v>
      </c>
      <c r="F39" s="10" t="s">
        <v>22</v>
      </c>
      <c r="G39" s="17" t="s">
        <v>13</v>
      </c>
      <c r="H39" s="17" t="s">
        <v>21</v>
      </c>
      <c r="I39" s="69" t="s">
        <v>20</v>
      </c>
      <c r="J39" s="54" t="s">
        <v>19</v>
      </c>
      <c r="K39" s="11" t="s">
        <v>22</v>
      </c>
      <c r="L39" s="19" t="s">
        <v>13</v>
      </c>
      <c r="M39" s="19" t="s">
        <v>21</v>
      </c>
      <c r="N39" s="62" t="s">
        <v>20</v>
      </c>
      <c r="O39" s="56" t="s">
        <v>19</v>
      </c>
      <c r="P39" s="12" t="s">
        <v>22</v>
      </c>
      <c r="Q39" s="21" t="s">
        <v>13</v>
      </c>
      <c r="R39" s="21" t="s">
        <v>21</v>
      </c>
      <c r="S39" s="67" t="s">
        <v>20</v>
      </c>
      <c r="T39" s="58" t="s">
        <v>19</v>
      </c>
      <c r="U39" s="13" t="s">
        <v>12</v>
      </c>
      <c r="V39" s="23" t="s">
        <v>13</v>
      </c>
      <c r="W39" s="23" t="s">
        <v>21</v>
      </c>
      <c r="X39" s="65" t="s">
        <v>20</v>
      </c>
      <c r="Y39" s="60" t="s">
        <v>19</v>
      </c>
    </row>
    <row r="40" spans="1:25">
      <c r="A40" s="4">
        <v>4.3676E-2</v>
      </c>
      <c r="B40" s="4">
        <v>4975.34</v>
      </c>
      <c r="C40" s="4">
        <f t="shared" ref="C40" si="33">(A40)/($AD$11*$AC$5)</f>
        <v>0.29011829558667612</v>
      </c>
      <c r="D40" s="74">
        <f t="shared" ref="D40" si="34">(A40*$AC$6)/($AA$11*$AC$5)</f>
        <v>1096.4936814466009</v>
      </c>
      <c r="E40" s="75">
        <f t="shared" ref="E40" si="35">(B40*$AC$6)/(2*$AC$7*$AD$11*(C40^2))</f>
        <v>0.80024139272919437</v>
      </c>
      <c r="F40">
        <v>4.6473099999999899E-2</v>
      </c>
      <c r="G40">
        <v>2952.18</v>
      </c>
      <c r="H40" s="4">
        <f t="shared" ref="H40" si="36">(F40)/($AD$11*$AD$5)</f>
        <v>0.28668434788545005</v>
      </c>
      <c r="I40" s="64">
        <f t="shared" ref="I40" si="37">(F40*$AD$6)/($AA$11*$AD$5)</f>
        <v>1416.337311079722</v>
      </c>
      <c r="J40" s="53">
        <f t="shared" ref="J40" si="38">(G40*$AD$6)/(2*$AD$7*$AD$11*(H40^2))</f>
        <v>0.63564560484741928</v>
      </c>
      <c r="K40" s="4">
        <v>4.8511599999999898E-2</v>
      </c>
      <c r="L40" s="4">
        <v>2468.65</v>
      </c>
      <c r="M40" s="4">
        <f t="shared" ref="M40" si="39">(K40)/($AD$11*$AE$5)</f>
        <v>0.29003253718252792</v>
      </c>
      <c r="N40" s="64">
        <f t="shared" ref="N40" si="40">(K40*$AE$6)/($AA$11*$AE$5)</f>
        <v>1672.7811980374165</v>
      </c>
      <c r="O40" s="53">
        <f t="shared" ref="O40" si="41">(L40*$AE$6)/(2*$AE$7*$AD$11*(M40^2))</f>
        <v>0.60628379421242085</v>
      </c>
      <c r="P40" s="4">
        <v>4.8956100000000002E-2</v>
      </c>
      <c r="Q40" s="4">
        <v>1684.7</v>
      </c>
      <c r="R40" s="4">
        <f t="shared" ref="R40" si="42">(P40)/($AD$11*$AF$5)</f>
        <v>0.27544481784275182</v>
      </c>
      <c r="S40" s="64">
        <f t="shared" ref="S40" si="43">(P40*$AF$6)/($AA$11*$AF$5)</f>
        <v>1885.3763173807381</v>
      </c>
      <c r="T40" s="53">
        <f t="shared" ref="T40" si="44">(Q40*$AF$6)/(2*$AF$7*$AD$11*(R40^2))</f>
        <v>0.54442025046644815</v>
      </c>
      <c r="W40" s="4">
        <f t="shared" ref="W40" si="45">(U40)/($AD$11*$AG$5)</f>
        <v>0</v>
      </c>
      <c r="X40" s="64">
        <f t="shared" ref="X40" si="46">(U40*$AG$6)/($AA$11*$AG$5)</f>
        <v>0</v>
      </c>
      <c r="Y40" s="53" t="e">
        <f t="shared" ref="Y40" si="47">(V40*$AG$6)/(2*$AG$7*$AD$11*(W40^2))</f>
        <v>#DIV/0!</v>
      </c>
    </row>
    <row r="41" spans="1:25">
      <c r="A41" s="4">
        <v>5.3668299999999898E-2</v>
      </c>
      <c r="B41" s="4">
        <v>6885.66</v>
      </c>
      <c r="C41" s="4">
        <f t="shared" ref="C41:C87" si="48">(A41)/($AD$11*$AC$5)</f>
        <v>0.35649225485471148</v>
      </c>
      <c r="D41" s="74">
        <f t="shared" ref="D41:D87" si="49">(A41*$AC$6)/($AA$11*$AC$5)</f>
        <v>1347.352134902017</v>
      </c>
      <c r="E41" s="75">
        <f t="shared" ref="E41:E87" si="50">(B41*$AC$6)/(2*$AC$7*$AD$11*(C41^2))</f>
        <v>0.73348942790784233</v>
      </c>
      <c r="F41">
        <v>5.6440900000000002E-2</v>
      </c>
      <c r="G41">
        <v>4217.18</v>
      </c>
      <c r="H41" s="4">
        <f t="shared" ref="H41:H104" si="51">(F41)/($AD$11*$AD$5)</f>
        <v>0.34817394601539248</v>
      </c>
      <c r="I41" s="64">
        <f t="shared" ref="I41:I104" si="52">(F41*$AD$6)/($AA$11*$AD$5)</f>
        <v>1720.1209418119224</v>
      </c>
      <c r="J41" s="53">
        <f t="shared" ref="J41:J104" si="53">(G41*$AD$6)/(2*$AD$7*$AD$11*(H41^2))</f>
        <v>0.61561582967208395</v>
      </c>
      <c r="K41" s="4">
        <v>5.8427999999999897E-2</v>
      </c>
      <c r="L41" s="4">
        <v>3476.2</v>
      </c>
      <c r="M41" s="4">
        <f t="shared" ref="M41:M104" si="54">(K41)/($AD$11*$AE$5)</f>
        <v>0.3493189480969654</v>
      </c>
      <c r="N41" s="64">
        <f t="shared" ref="N41:N104" si="55">(K41*$AE$6)/($AA$11*$AE$5)</f>
        <v>2014.7193627695276</v>
      </c>
      <c r="O41" s="53">
        <f t="shared" ref="O41:O104" si="56">(L41*$AE$6)/(2*$AE$7*$AD$11*(M41^2))</f>
        <v>0.58853236420422406</v>
      </c>
      <c r="P41" s="4">
        <v>5.8997399999999998E-2</v>
      </c>
      <c r="Q41" s="4">
        <v>2328.13</v>
      </c>
      <c r="R41" s="4">
        <f t="shared" ref="R41:R104" si="57">(P41)/($AD$11*$AF$5)</f>
        <v>0.33194082241428474</v>
      </c>
      <c r="S41" s="64">
        <f t="shared" ref="S41:S104" si="58">(P41*$AF$6)/($AA$11*$AF$5)</f>
        <v>2272.0825545139087</v>
      </c>
      <c r="T41" s="53">
        <f t="shared" ref="T41:T104" si="59">(Q41*$AF$6)/(2*$AF$7*$AD$11*(R41^2))</f>
        <v>0.51804418494415505</v>
      </c>
    </row>
    <row r="42" spans="1:25">
      <c r="A42" s="4">
        <v>6.2953300000000004E-2</v>
      </c>
      <c r="B42" s="4">
        <v>9342.34</v>
      </c>
      <c r="C42" s="4">
        <f t="shared" si="48"/>
        <v>0.41816796633292191</v>
      </c>
      <c r="D42" s="74">
        <f t="shared" si="49"/>
        <v>1580.4536971382979</v>
      </c>
      <c r="E42" s="75">
        <f t="shared" si="50"/>
        <v>0.72327362634113168</v>
      </c>
      <c r="F42">
        <v>6.6319599999999895E-2</v>
      </c>
      <c r="G42">
        <v>5653.49</v>
      </c>
      <c r="H42" s="4">
        <f t="shared" si="51"/>
        <v>0.40911390197821762</v>
      </c>
      <c r="I42" s="64">
        <f t="shared" si="52"/>
        <v>2021.1891166262369</v>
      </c>
      <c r="J42" s="53">
        <f t="shared" si="53"/>
        <v>0.59773451367019637</v>
      </c>
      <c r="K42" s="4">
        <v>6.8170499999999995E-2</v>
      </c>
      <c r="L42" s="4">
        <v>4595.05</v>
      </c>
      <c r="M42" s="4">
        <f t="shared" si="54"/>
        <v>0.40756567658047888</v>
      </c>
      <c r="N42" s="64">
        <f t="shared" si="55"/>
        <v>2350.6610926213516</v>
      </c>
      <c r="O42" s="53">
        <f t="shared" si="56"/>
        <v>0.57148510942959829</v>
      </c>
      <c r="P42" s="4">
        <v>6.9015599999999996E-2</v>
      </c>
      <c r="Q42" s="4">
        <v>3059.6</v>
      </c>
      <c r="R42" s="4">
        <f t="shared" si="57"/>
        <v>0.38830685798722159</v>
      </c>
      <c r="S42" s="64">
        <f t="shared" si="58"/>
        <v>2657.8991743587026</v>
      </c>
      <c r="T42" s="53">
        <f t="shared" si="59"/>
        <v>0.49750269528836849</v>
      </c>
    </row>
    <row r="43" spans="1:25">
      <c r="A43" s="4">
        <v>7.2299399999999903E-2</v>
      </c>
      <c r="B43" s="4">
        <v>12169.63</v>
      </c>
      <c r="C43" s="4">
        <f t="shared" si="48"/>
        <v>0.48024953521245767</v>
      </c>
      <c r="D43" s="74">
        <f t="shared" si="49"/>
        <v>1815.0891856484172</v>
      </c>
      <c r="E43" s="75">
        <f t="shared" si="50"/>
        <v>0.7143185851715016</v>
      </c>
      <c r="F43">
        <v>7.6297599999999993E-2</v>
      </c>
      <c r="G43">
        <v>7274.15</v>
      </c>
      <c r="H43" s="4">
        <f t="shared" si="51"/>
        <v>0.47066642210708909</v>
      </c>
      <c r="I43" s="64">
        <f t="shared" si="52"/>
        <v>2325.2836076318649</v>
      </c>
      <c r="J43" s="53">
        <f t="shared" si="53"/>
        <v>0.58108009548877726</v>
      </c>
      <c r="K43" s="4">
        <v>7.80555E-2</v>
      </c>
      <c r="L43" s="4">
        <v>5847.15</v>
      </c>
      <c r="M43" s="4">
        <f t="shared" si="54"/>
        <v>0.46666435875235729</v>
      </c>
      <c r="N43" s="64">
        <f t="shared" si="55"/>
        <v>2691.5165198305117</v>
      </c>
      <c r="O43" s="53">
        <f t="shared" si="56"/>
        <v>0.55468299434983115</v>
      </c>
      <c r="P43" s="4">
        <v>7.9398200000000002E-2</v>
      </c>
      <c r="Q43" s="4">
        <v>3878.53</v>
      </c>
      <c r="R43" s="4">
        <f t="shared" si="57"/>
        <v>0.44672314044710215</v>
      </c>
      <c r="S43" s="64">
        <f t="shared" si="58"/>
        <v>3057.7494106487102</v>
      </c>
      <c r="T43" s="53">
        <f t="shared" si="59"/>
        <v>0.4765090605503054</v>
      </c>
    </row>
    <row r="44" spans="1:25">
      <c r="A44" s="4">
        <v>8.1526699999999994E-2</v>
      </c>
      <c r="B44" s="4">
        <v>15147.42</v>
      </c>
      <c r="C44" s="4">
        <f t="shared" si="48"/>
        <v>0.54154197382558533</v>
      </c>
      <c r="D44" s="74">
        <f t="shared" si="49"/>
        <v>2046.7421792103808</v>
      </c>
      <c r="E44" s="75">
        <f t="shared" si="50"/>
        <v>0.69923458716957554</v>
      </c>
      <c r="F44">
        <v>8.6030899999999896E-2</v>
      </c>
      <c r="G44">
        <v>9017.5400000000009</v>
      </c>
      <c r="H44" s="4">
        <f t="shared" si="51"/>
        <v>0.5307094311440036</v>
      </c>
      <c r="I44" s="64">
        <f t="shared" si="52"/>
        <v>2621.9204997249717</v>
      </c>
      <c r="J44" s="53">
        <f t="shared" si="53"/>
        <v>0.56657139746924468</v>
      </c>
      <c r="K44" s="4">
        <v>8.7942900000000004E-2</v>
      </c>
      <c r="L44" s="4">
        <v>7211.28</v>
      </c>
      <c r="M44" s="4">
        <f t="shared" si="54"/>
        <v>0.52577738961793441</v>
      </c>
      <c r="N44" s="64">
        <f t="shared" si="55"/>
        <v>3032.454704047796</v>
      </c>
      <c r="O44" s="53">
        <f t="shared" si="56"/>
        <v>0.53891271374274485</v>
      </c>
      <c r="P44" s="4">
        <v>8.9400099999999899E-2</v>
      </c>
      <c r="Q44" s="4">
        <v>4754.79</v>
      </c>
      <c r="R44" s="4">
        <f t="shared" si="57"/>
        <v>0.50299746629375641</v>
      </c>
      <c r="S44" s="64">
        <f t="shared" si="58"/>
        <v>3442.9382918874162</v>
      </c>
      <c r="T44" s="53">
        <f t="shared" si="59"/>
        <v>0.46076624205715572</v>
      </c>
    </row>
    <row r="45" spans="1:25">
      <c r="A45" s="4">
        <v>9.0776599999999999E-2</v>
      </c>
      <c r="B45" s="4">
        <v>18405.43</v>
      </c>
      <c r="C45" s="4">
        <f t="shared" si="48"/>
        <v>0.60298453317962863</v>
      </c>
      <c r="D45" s="74">
        <f t="shared" si="49"/>
        <v>2278.9625497574302</v>
      </c>
      <c r="E45" s="75">
        <f t="shared" si="50"/>
        <v>0.68530216711425473</v>
      </c>
      <c r="F45">
        <v>9.56124E-2</v>
      </c>
      <c r="G45">
        <v>10963.75</v>
      </c>
      <c r="H45" s="4">
        <f t="shared" si="51"/>
        <v>0.58981601278509221</v>
      </c>
      <c r="I45" s="64">
        <f t="shared" si="52"/>
        <v>2913.9310595135485</v>
      </c>
      <c r="J45" s="53">
        <f t="shared" si="53"/>
        <v>0.55770711573118326</v>
      </c>
      <c r="K45" s="4">
        <v>9.8680299999999999E-2</v>
      </c>
      <c r="L45" s="4">
        <v>8893.3799999999992</v>
      </c>
      <c r="M45" s="4">
        <f t="shared" si="54"/>
        <v>0.58997224950183191</v>
      </c>
      <c r="N45" s="64">
        <f t="shared" si="55"/>
        <v>3402.7026619755279</v>
      </c>
      <c r="O45" s="53">
        <f t="shared" si="56"/>
        <v>0.52785369187574727</v>
      </c>
      <c r="P45" s="4">
        <v>9.9453799999999995E-2</v>
      </c>
      <c r="Q45" s="4">
        <v>5739.18</v>
      </c>
      <c r="R45" s="4">
        <f t="shared" si="57"/>
        <v>0.55956323777362715</v>
      </c>
      <c r="S45" s="64">
        <f t="shared" si="58"/>
        <v>3830.1220725000653</v>
      </c>
      <c r="T45" s="53">
        <f t="shared" si="59"/>
        <v>0.44939931312140946</v>
      </c>
    </row>
    <row r="46" spans="1:25">
      <c r="A46" s="4">
        <v>0.100188999999999</v>
      </c>
      <c r="B46" s="4">
        <v>22039.5</v>
      </c>
      <c r="C46" s="4">
        <f t="shared" si="48"/>
        <v>0.66550650051591731</v>
      </c>
      <c r="D46" s="74">
        <f t="shared" si="49"/>
        <v>2515.2625114582929</v>
      </c>
      <c r="E46" s="75">
        <f t="shared" si="50"/>
        <v>0.67366753049674266</v>
      </c>
      <c r="F46">
        <v>0.106726</v>
      </c>
      <c r="G46">
        <v>13301.65</v>
      </c>
      <c r="H46" s="4">
        <f t="shared" si="51"/>
        <v>0.65837384879473526</v>
      </c>
      <c r="I46" s="64">
        <f t="shared" si="52"/>
        <v>3252.6346609607435</v>
      </c>
      <c r="J46" s="53">
        <f t="shared" si="53"/>
        <v>0.54305091754903756</v>
      </c>
      <c r="K46" s="4">
        <v>0.108875499999999</v>
      </c>
      <c r="L46" s="4">
        <v>10633.48</v>
      </c>
      <c r="M46" s="4">
        <f t="shared" si="54"/>
        <v>0.65092550033427254</v>
      </c>
      <c r="N46" s="64">
        <f t="shared" si="55"/>
        <v>3754.2544324846322</v>
      </c>
      <c r="O46" s="53">
        <f t="shared" si="56"/>
        <v>0.51846892292798652</v>
      </c>
      <c r="P46" s="4">
        <v>0.11122650000000001</v>
      </c>
      <c r="Q46" s="4">
        <v>6991.07</v>
      </c>
      <c r="R46" s="4">
        <f t="shared" si="57"/>
        <v>0.62580072823992994</v>
      </c>
      <c r="S46" s="64">
        <f t="shared" si="58"/>
        <v>4283.507243533465</v>
      </c>
      <c r="T46" s="53">
        <f t="shared" si="59"/>
        <v>0.43767569448667865</v>
      </c>
    </row>
    <row r="47" spans="1:25">
      <c r="A47" s="4">
        <v>0.11095239999999899</v>
      </c>
      <c r="B47" s="4">
        <v>26591.27</v>
      </c>
      <c r="C47" s="4">
        <f t="shared" si="48"/>
        <v>0.73700249975388843</v>
      </c>
      <c r="D47" s="74">
        <f t="shared" si="49"/>
        <v>2785.4795663827904</v>
      </c>
      <c r="E47" s="75">
        <f t="shared" si="50"/>
        <v>0.66274985262174613</v>
      </c>
      <c r="F47">
        <v>0.1173433</v>
      </c>
      <c r="G47">
        <v>15774.12</v>
      </c>
      <c r="H47" s="4">
        <f t="shared" si="51"/>
        <v>0.72387009773883826</v>
      </c>
      <c r="I47" s="64">
        <f t="shared" si="52"/>
        <v>3576.2127767508841</v>
      </c>
      <c r="J47" s="53">
        <f t="shared" si="53"/>
        <v>0.53272618768852431</v>
      </c>
      <c r="K47" s="4">
        <v>0.11882089999999999</v>
      </c>
      <c r="L47" s="4">
        <v>12357.89</v>
      </c>
      <c r="M47" s="4">
        <f t="shared" si="54"/>
        <v>0.71038529129757633</v>
      </c>
      <c r="N47" s="64">
        <f t="shared" si="55"/>
        <v>4097.1925777316037</v>
      </c>
      <c r="O47" s="53">
        <f t="shared" si="56"/>
        <v>0.50590187175238499</v>
      </c>
      <c r="P47" s="4">
        <v>0.12228449999999901</v>
      </c>
      <c r="Q47" s="4">
        <v>8217.8700000000008</v>
      </c>
      <c r="R47" s="4">
        <f t="shared" si="57"/>
        <v>0.68801705665875568</v>
      </c>
      <c r="S47" s="64">
        <f t="shared" si="58"/>
        <v>4709.3681948264466</v>
      </c>
      <c r="T47" s="53">
        <f t="shared" si="59"/>
        <v>0.42563934296165284</v>
      </c>
    </row>
    <row r="48" spans="1:25">
      <c r="A48" s="4">
        <v>0.12046560000000001</v>
      </c>
      <c r="B48" s="4">
        <v>30844.42</v>
      </c>
      <c r="C48" s="4">
        <f t="shared" si="48"/>
        <v>0.80019403216471952</v>
      </c>
      <c r="D48" s="74">
        <f t="shared" si="49"/>
        <v>3024.3101298579004</v>
      </c>
      <c r="E48" s="75">
        <f t="shared" si="50"/>
        <v>0.65213044190085878</v>
      </c>
      <c r="F48">
        <v>0.12666769999999999</v>
      </c>
      <c r="G48">
        <v>18065.009999999998</v>
      </c>
      <c r="H48" s="4">
        <f t="shared" si="51"/>
        <v>0.78139067487750768</v>
      </c>
      <c r="I48" s="64">
        <f t="shared" si="52"/>
        <v>3860.3878290592461</v>
      </c>
      <c r="J48" s="53">
        <f t="shared" si="53"/>
        <v>0.52357866054493363</v>
      </c>
      <c r="K48" s="4">
        <v>0.12851799999999999</v>
      </c>
      <c r="L48" s="4">
        <v>14144.74</v>
      </c>
      <c r="M48" s="4">
        <f t="shared" si="54"/>
        <v>0.76836059032528714</v>
      </c>
      <c r="N48" s="64">
        <f t="shared" si="55"/>
        <v>4431.5688208464189</v>
      </c>
      <c r="O48" s="53">
        <f t="shared" si="56"/>
        <v>0.49496522583192631</v>
      </c>
      <c r="P48" s="4">
        <v>0.13199759999999999</v>
      </c>
      <c r="Q48" s="4">
        <v>9442.9</v>
      </c>
      <c r="R48" s="4">
        <f t="shared" si="57"/>
        <v>0.7426664887047868</v>
      </c>
      <c r="S48" s="64">
        <f t="shared" si="58"/>
        <v>5083.4349343819404</v>
      </c>
      <c r="T48" s="53">
        <f t="shared" si="59"/>
        <v>0.41975767183662277</v>
      </c>
    </row>
    <row r="49" spans="1:20">
      <c r="A49" s="4">
        <v>0.12948489999999899</v>
      </c>
      <c r="B49" s="4">
        <v>35079.51</v>
      </c>
      <c r="C49" s="4">
        <f t="shared" si="48"/>
        <v>0.86010482856055737</v>
      </c>
      <c r="D49" s="74">
        <f t="shared" si="49"/>
        <v>3250.7412467429222</v>
      </c>
      <c r="E49" s="75">
        <f t="shared" si="50"/>
        <v>0.64194708146574031</v>
      </c>
      <c r="F49">
        <v>0.13601969999999999</v>
      </c>
      <c r="G49">
        <v>20444.650000000001</v>
      </c>
      <c r="H49" s="4">
        <f t="shared" si="51"/>
        <v>0.83908151154269106</v>
      </c>
      <c r="I49" s="64">
        <f t="shared" si="52"/>
        <v>4145.4040326957074</v>
      </c>
      <c r="J49" s="53">
        <f t="shared" si="53"/>
        <v>0.51386797876462376</v>
      </c>
      <c r="K49" s="4">
        <v>0.138107699999999</v>
      </c>
      <c r="L49" s="4">
        <v>16022.14</v>
      </c>
      <c r="M49" s="4">
        <f t="shared" si="54"/>
        <v>0.82569378530997128</v>
      </c>
      <c r="N49" s="64">
        <f t="shared" si="55"/>
        <v>4762.2416878476679</v>
      </c>
      <c r="O49" s="53">
        <f t="shared" si="56"/>
        <v>0.48550350887097776</v>
      </c>
      <c r="P49" s="4">
        <v>0.14181759999999899</v>
      </c>
      <c r="Q49" s="4">
        <v>10712.12</v>
      </c>
      <c r="R49" s="4">
        <f t="shared" si="57"/>
        <v>0.79791737901703685</v>
      </c>
      <c r="S49" s="64">
        <f t="shared" si="58"/>
        <v>5461.6185608692822</v>
      </c>
      <c r="T49" s="53">
        <f t="shared" si="59"/>
        <v>0.41251570540292365</v>
      </c>
    </row>
    <row r="50" spans="1:20">
      <c r="A50" s="4">
        <v>0.13844029999999999</v>
      </c>
      <c r="B50" s="4">
        <v>39428.18</v>
      </c>
      <c r="C50" s="4">
        <f t="shared" si="48"/>
        <v>0.91959116852523382</v>
      </c>
      <c r="D50" s="74">
        <f t="shared" si="49"/>
        <v>3475.5681428604234</v>
      </c>
      <c r="E50" s="75">
        <f t="shared" si="50"/>
        <v>0.63119802143857862</v>
      </c>
      <c r="F50">
        <v>0.145470499999999</v>
      </c>
      <c r="G50">
        <v>22972.91</v>
      </c>
      <c r="H50" s="4">
        <f t="shared" si="51"/>
        <v>0.89738182796220112</v>
      </c>
      <c r="I50" s="64">
        <f t="shared" si="52"/>
        <v>4433.4313142747469</v>
      </c>
      <c r="J50" s="53">
        <f t="shared" si="53"/>
        <v>0.50482592427558204</v>
      </c>
      <c r="K50" s="4">
        <v>0.14785419999999999</v>
      </c>
      <c r="L50" s="4">
        <v>17985.39</v>
      </c>
      <c r="M50" s="4">
        <f t="shared" si="54"/>
        <v>0.88396442828298816</v>
      </c>
      <c r="N50" s="64">
        <f t="shared" si="55"/>
        <v>5098.3213460463958</v>
      </c>
      <c r="O50" s="53">
        <f t="shared" si="56"/>
        <v>0.47551055809696841</v>
      </c>
      <c r="P50" s="4">
        <v>0.15174480000000001</v>
      </c>
      <c r="Q50" s="4">
        <v>12070.84</v>
      </c>
      <c r="R50" s="4">
        <f t="shared" si="57"/>
        <v>0.85377141550460123</v>
      </c>
      <c r="S50" s="64">
        <f t="shared" si="58"/>
        <v>5843.9306277599044</v>
      </c>
      <c r="T50" s="53">
        <f t="shared" si="59"/>
        <v>0.40600855043868744</v>
      </c>
    </row>
    <row r="51" spans="1:20">
      <c r="A51" s="4">
        <v>0.1480206</v>
      </c>
      <c r="B51" s="4">
        <v>44172.41</v>
      </c>
      <c r="C51" s="4">
        <f t="shared" si="48"/>
        <v>0.98322841340134515</v>
      </c>
      <c r="D51" s="74">
        <f t="shared" si="49"/>
        <v>3716.0832636673399</v>
      </c>
      <c r="E51" s="75">
        <f t="shared" si="50"/>
        <v>0.6185726811478971</v>
      </c>
      <c r="F51">
        <v>0.15532190000000001</v>
      </c>
      <c r="G51">
        <v>25567.67</v>
      </c>
      <c r="H51" s="4">
        <f t="shared" si="51"/>
        <v>0.95815337504554654</v>
      </c>
      <c r="I51" s="64">
        <f t="shared" si="52"/>
        <v>4733.6674807102163</v>
      </c>
      <c r="J51" s="53">
        <f t="shared" si="53"/>
        <v>0.49283468396267899</v>
      </c>
      <c r="K51" s="4">
        <v>0.15790650000000001</v>
      </c>
      <c r="L51" s="4">
        <v>20095.41</v>
      </c>
      <c r="M51" s="4">
        <f t="shared" si="54"/>
        <v>0.94406333397811948</v>
      </c>
      <c r="N51" s="64">
        <f t="shared" si="55"/>
        <v>5444.9456263635066</v>
      </c>
      <c r="O51" s="53">
        <f t="shared" si="56"/>
        <v>0.46580537178948195</v>
      </c>
      <c r="P51" s="4">
        <v>0.16170870000000001</v>
      </c>
      <c r="Q51" s="4">
        <v>13561.75</v>
      </c>
      <c r="R51" s="4">
        <f t="shared" si="57"/>
        <v>0.90983193953538377</v>
      </c>
      <c r="S51" s="64">
        <f t="shared" si="58"/>
        <v>6227.6560693034498</v>
      </c>
      <c r="T51" s="53">
        <f t="shared" si="59"/>
        <v>0.40167452085663224</v>
      </c>
    </row>
    <row r="52" spans="1:20">
      <c r="A52" s="4">
        <v>0.15705269999999999</v>
      </c>
      <c r="B52" s="4">
        <v>48823.99</v>
      </c>
      <c r="C52" s="4">
        <f t="shared" si="48"/>
        <v>1.0432242339336377</v>
      </c>
      <c r="D52" s="74">
        <f t="shared" si="49"/>
        <v>3942.8357268094273</v>
      </c>
      <c r="E52" s="75">
        <f t="shared" si="50"/>
        <v>0.60733235129415708</v>
      </c>
      <c r="F52">
        <v>0.1648452</v>
      </c>
      <c r="G52">
        <v>28170.77</v>
      </c>
      <c r="H52" s="4">
        <f t="shared" si="51"/>
        <v>1.0169009311633332</v>
      </c>
      <c r="I52" s="64">
        <f t="shared" si="52"/>
        <v>5023.9043083504102</v>
      </c>
      <c r="J52" s="53">
        <f t="shared" si="53"/>
        <v>0.48208276732176392</v>
      </c>
      <c r="K52" s="4">
        <v>0.16743959999999899</v>
      </c>
      <c r="L52" s="4">
        <v>22232.71</v>
      </c>
      <c r="M52" s="4">
        <f t="shared" si="54"/>
        <v>1.0010581389364073</v>
      </c>
      <c r="N52" s="64">
        <f t="shared" si="55"/>
        <v>5773.6668072565062</v>
      </c>
      <c r="O52" s="53">
        <f t="shared" si="56"/>
        <v>0.45833569761744403</v>
      </c>
      <c r="P52" s="4">
        <v>0.17134650000000001</v>
      </c>
      <c r="Q52" s="4">
        <v>15212.42</v>
      </c>
      <c r="R52" s="4">
        <f t="shared" si="57"/>
        <v>0.96405770640416766</v>
      </c>
      <c r="S52" s="64">
        <f t="shared" si="58"/>
        <v>6598.8228875682235</v>
      </c>
      <c r="T52" s="53">
        <f t="shared" si="59"/>
        <v>0.40130369029566082</v>
      </c>
    </row>
    <row r="53" spans="1:20">
      <c r="C53" s="4">
        <f t="shared" si="48"/>
        <v>0</v>
      </c>
      <c r="D53" s="74">
        <f t="shared" si="49"/>
        <v>0</v>
      </c>
      <c r="E53" s="75" t="e">
        <f t="shared" si="50"/>
        <v>#DIV/0!</v>
      </c>
      <c r="H53" s="4">
        <f t="shared" si="51"/>
        <v>0</v>
      </c>
      <c r="I53" s="64">
        <f t="shared" si="52"/>
        <v>0</v>
      </c>
      <c r="J53" s="53" t="e">
        <f t="shared" si="53"/>
        <v>#DIV/0!</v>
      </c>
      <c r="M53" s="4">
        <f t="shared" si="54"/>
        <v>0</v>
      </c>
      <c r="N53" s="64">
        <f t="shared" si="55"/>
        <v>0</v>
      </c>
      <c r="O53" s="53" t="e">
        <f t="shared" si="56"/>
        <v>#DIV/0!</v>
      </c>
      <c r="R53" s="4">
        <f t="shared" si="57"/>
        <v>0</v>
      </c>
      <c r="S53" s="64">
        <f t="shared" si="58"/>
        <v>0</v>
      </c>
      <c r="T53" s="53" t="e">
        <f t="shared" si="59"/>
        <v>#DIV/0!</v>
      </c>
    </row>
    <row r="54" spans="1:20">
      <c r="C54" s="4">
        <f t="shared" si="48"/>
        <v>0</v>
      </c>
      <c r="D54" s="74">
        <f t="shared" si="49"/>
        <v>0</v>
      </c>
      <c r="E54" s="75" t="e">
        <f t="shared" si="50"/>
        <v>#DIV/0!</v>
      </c>
      <c r="H54" s="4">
        <f t="shared" si="51"/>
        <v>0</v>
      </c>
      <c r="I54" s="64">
        <f t="shared" si="52"/>
        <v>0</v>
      </c>
      <c r="J54" s="53" t="e">
        <f t="shared" si="53"/>
        <v>#DIV/0!</v>
      </c>
      <c r="M54" s="4">
        <f t="shared" si="54"/>
        <v>0</v>
      </c>
      <c r="N54" s="64">
        <f t="shared" si="55"/>
        <v>0</v>
      </c>
      <c r="O54" s="53" t="e">
        <f t="shared" si="56"/>
        <v>#DIV/0!</v>
      </c>
      <c r="R54" s="4">
        <f t="shared" si="57"/>
        <v>0</v>
      </c>
      <c r="S54" s="64">
        <f t="shared" si="58"/>
        <v>0</v>
      </c>
      <c r="T54" s="53" t="e">
        <f t="shared" si="59"/>
        <v>#DIV/0!</v>
      </c>
    </row>
    <row r="55" spans="1:20">
      <c r="C55" s="4">
        <f t="shared" si="48"/>
        <v>0</v>
      </c>
      <c r="D55" s="74">
        <f t="shared" si="49"/>
        <v>0</v>
      </c>
      <c r="E55" s="75" t="e">
        <f t="shared" si="50"/>
        <v>#DIV/0!</v>
      </c>
      <c r="H55" s="4">
        <f t="shared" si="51"/>
        <v>0</v>
      </c>
      <c r="I55" s="64">
        <f t="shared" si="52"/>
        <v>0</v>
      </c>
      <c r="J55" s="53" t="e">
        <f t="shared" si="53"/>
        <v>#DIV/0!</v>
      </c>
      <c r="M55" s="4">
        <f t="shared" si="54"/>
        <v>0</v>
      </c>
      <c r="N55" s="64">
        <f t="shared" si="55"/>
        <v>0</v>
      </c>
      <c r="O55" s="53" t="e">
        <f t="shared" si="56"/>
        <v>#DIV/0!</v>
      </c>
      <c r="R55" s="4">
        <f t="shared" si="57"/>
        <v>0</v>
      </c>
      <c r="S55" s="64">
        <f t="shared" si="58"/>
        <v>0</v>
      </c>
      <c r="T55" s="53" t="e">
        <f t="shared" si="59"/>
        <v>#DIV/0!</v>
      </c>
    </row>
    <row r="56" spans="1:20">
      <c r="C56" s="4">
        <f t="shared" si="48"/>
        <v>0</v>
      </c>
      <c r="D56" s="74">
        <f t="shared" si="49"/>
        <v>0</v>
      </c>
      <c r="E56" s="75" t="e">
        <f t="shared" si="50"/>
        <v>#DIV/0!</v>
      </c>
      <c r="H56" s="4">
        <f t="shared" si="51"/>
        <v>0</v>
      </c>
      <c r="I56" s="64">
        <f t="shared" si="52"/>
        <v>0</v>
      </c>
      <c r="J56" s="53" t="e">
        <f t="shared" si="53"/>
        <v>#DIV/0!</v>
      </c>
      <c r="M56" s="4">
        <f t="shared" si="54"/>
        <v>0</v>
      </c>
      <c r="N56" s="64">
        <f t="shared" si="55"/>
        <v>0</v>
      </c>
      <c r="O56" s="53" t="e">
        <f t="shared" si="56"/>
        <v>#DIV/0!</v>
      </c>
      <c r="R56" s="4">
        <f t="shared" si="57"/>
        <v>0</v>
      </c>
      <c r="S56" s="64">
        <f t="shared" si="58"/>
        <v>0</v>
      </c>
      <c r="T56" s="53" t="e">
        <f t="shared" si="59"/>
        <v>#DIV/0!</v>
      </c>
    </row>
    <row r="57" spans="1:20">
      <c r="C57" s="4">
        <f t="shared" si="48"/>
        <v>0</v>
      </c>
      <c r="D57" s="74">
        <f t="shared" si="49"/>
        <v>0</v>
      </c>
      <c r="E57" s="75" t="e">
        <f t="shared" si="50"/>
        <v>#DIV/0!</v>
      </c>
      <c r="H57" s="4">
        <f t="shared" si="51"/>
        <v>0</v>
      </c>
      <c r="I57" s="64">
        <f t="shared" si="52"/>
        <v>0</v>
      </c>
      <c r="J57" s="53" t="e">
        <f t="shared" si="53"/>
        <v>#DIV/0!</v>
      </c>
      <c r="M57" s="4">
        <f t="shared" si="54"/>
        <v>0</v>
      </c>
      <c r="N57" s="64">
        <f t="shared" si="55"/>
        <v>0</v>
      </c>
      <c r="O57" s="53" t="e">
        <f t="shared" si="56"/>
        <v>#DIV/0!</v>
      </c>
      <c r="R57" s="4">
        <f t="shared" si="57"/>
        <v>0</v>
      </c>
      <c r="S57" s="64">
        <f t="shared" si="58"/>
        <v>0</v>
      </c>
      <c r="T57" s="53" t="e">
        <f t="shared" si="59"/>
        <v>#DIV/0!</v>
      </c>
    </row>
    <row r="58" spans="1:20">
      <c r="C58" s="4">
        <f t="shared" si="48"/>
        <v>0</v>
      </c>
      <c r="D58" s="74">
        <f t="shared" si="49"/>
        <v>0</v>
      </c>
      <c r="E58" s="75" t="e">
        <f t="shared" si="50"/>
        <v>#DIV/0!</v>
      </c>
      <c r="H58" s="4">
        <f t="shared" si="51"/>
        <v>0</v>
      </c>
      <c r="I58" s="64">
        <f t="shared" si="52"/>
        <v>0</v>
      </c>
      <c r="J58" s="53" t="e">
        <f t="shared" si="53"/>
        <v>#DIV/0!</v>
      </c>
      <c r="M58" s="4">
        <f t="shared" si="54"/>
        <v>0</v>
      </c>
      <c r="N58" s="64">
        <f t="shared" si="55"/>
        <v>0</v>
      </c>
      <c r="O58" s="53" t="e">
        <f t="shared" si="56"/>
        <v>#DIV/0!</v>
      </c>
      <c r="R58" s="4">
        <f t="shared" si="57"/>
        <v>0</v>
      </c>
      <c r="S58" s="64">
        <f t="shared" si="58"/>
        <v>0</v>
      </c>
      <c r="T58" s="53" t="e">
        <f t="shared" si="59"/>
        <v>#DIV/0!</v>
      </c>
    </row>
    <row r="59" spans="1:20">
      <c r="C59" s="4">
        <f t="shared" si="48"/>
        <v>0</v>
      </c>
      <c r="D59" s="74">
        <f t="shared" si="49"/>
        <v>0</v>
      </c>
      <c r="E59" s="75" t="e">
        <f t="shared" si="50"/>
        <v>#DIV/0!</v>
      </c>
      <c r="H59" s="4">
        <f t="shared" si="51"/>
        <v>0</v>
      </c>
      <c r="I59" s="64">
        <f t="shared" si="52"/>
        <v>0</v>
      </c>
      <c r="J59" s="53" t="e">
        <f t="shared" si="53"/>
        <v>#DIV/0!</v>
      </c>
      <c r="M59" s="4">
        <f t="shared" si="54"/>
        <v>0</v>
      </c>
      <c r="N59" s="64">
        <f t="shared" si="55"/>
        <v>0</v>
      </c>
      <c r="O59" s="53" t="e">
        <f t="shared" si="56"/>
        <v>#DIV/0!</v>
      </c>
      <c r="R59" s="4">
        <f t="shared" si="57"/>
        <v>0</v>
      </c>
      <c r="S59" s="64">
        <f t="shared" si="58"/>
        <v>0</v>
      </c>
      <c r="T59" s="53" t="e">
        <f t="shared" si="59"/>
        <v>#DIV/0!</v>
      </c>
    </row>
    <row r="60" spans="1:20">
      <c r="C60" s="4">
        <f t="shared" si="48"/>
        <v>0</v>
      </c>
      <c r="D60" s="74">
        <f t="shared" si="49"/>
        <v>0</v>
      </c>
      <c r="E60" s="75" t="e">
        <f t="shared" si="50"/>
        <v>#DIV/0!</v>
      </c>
      <c r="H60" s="4">
        <f t="shared" si="51"/>
        <v>0</v>
      </c>
      <c r="I60" s="64">
        <f t="shared" si="52"/>
        <v>0</v>
      </c>
      <c r="J60" s="53" t="e">
        <f t="shared" si="53"/>
        <v>#DIV/0!</v>
      </c>
      <c r="M60" s="4">
        <f t="shared" si="54"/>
        <v>0</v>
      </c>
      <c r="N60" s="64">
        <f t="shared" si="55"/>
        <v>0</v>
      </c>
      <c r="O60" s="53" t="e">
        <f t="shared" si="56"/>
        <v>#DIV/0!</v>
      </c>
      <c r="R60" s="4">
        <f t="shared" si="57"/>
        <v>0</v>
      </c>
      <c r="S60" s="64">
        <f t="shared" si="58"/>
        <v>0</v>
      </c>
      <c r="T60" s="53" t="e">
        <f t="shared" si="59"/>
        <v>#DIV/0!</v>
      </c>
    </row>
    <row r="61" spans="1:20">
      <c r="C61" s="4">
        <f t="shared" si="48"/>
        <v>0</v>
      </c>
      <c r="D61" s="74">
        <f t="shared" si="49"/>
        <v>0</v>
      </c>
      <c r="E61" s="75" t="e">
        <f t="shared" si="50"/>
        <v>#DIV/0!</v>
      </c>
      <c r="H61" s="4">
        <f t="shared" si="51"/>
        <v>0</v>
      </c>
      <c r="I61" s="64">
        <f t="shared" si="52"/>
        <v>0</v>
      </c>
      <c r="J61" s="53" t="e">
        <f t="shared" si="53"/>
        <v>#DIV/0!</v>
      </c>
      <c r="M61" s="4">
        <f t="shared" si="54"/>
        <v>0</v>
      </c>
      <c r="N61" s="64">
        <f t="shared" si="55"/>
        <v>0</v>
      </c>
      <c r="O61" s="53" t="e">
        <f t="shared" si="56"/>
        <v>#DIV/0!</v>
      </c>
      <c r="R61" s="4">
        <f t="shared" si="57"/>
        <v>0</v>
      </c>
      <c r="S61" s="64">
        <f t="shared" si="58"/>
        <v>0</v>
      </c>
      <c r="T61" s="53" t="e">
        <f t="shared" si="59"/>
        <v>#DIV/0!</v>
      </c>
    </row>
    <row r="62" spans="1:20">
      <c r="C62" s="4">
        <f t="shared" si="48"/>
        <v>0</v>
      </c>
      <c r="D62" s="74">
        <f t="shared" si="49"/>
        <v>0</v>
      </c>
      <c r="E62" s="75" t="e">
        <f t="shared" si="50"/>
        <v>#DIV/0!</v>
      </c>
      <c r="H62" s="4">
        <f t="shared" si="51"/>
        <v>0</v>
      </c>
      <c r="I62" s="64">
        <f t="shared" si="52"/>
        <v>0</v>
      </c>
      <c r="J62" s="53" t="e">
        <f t="shared" si="53"/>
        <v>#DIV/0!</v>
      </c>
      <c r="M62" s="4">
        <f t="shared" si="54"/>
        <v>0</v>
      </c>
      <c r="N62" s="64">
        <f t="shared" si="55"/>
        <v>0</v>
      </c>
      <c r="O62" s="53" t="e">
        <f t="shared" si="56"/>
        <v>#DIV/0!</v>
      </c>
      <c r="R62" s="4">
        <f t="shared" si="57"/>
        <v>0</v>
      </c>
      <c r="S62" s="64">
        <f t="shared" si="58"/>
        <v>0</v>
      </c>
      <c r="T62" s="53" t="e">
        <f t="shared" si="59"/>
        <v>#DIV/0!</v>
      </c>
    </row>
    <row r="63" spans="1:20">
      <c r="C63" s="4">
        <f t="shared" si="48"/>
        <v>0</v>
      </c>
      <c r="D63" s="74">
        <f t="shared" si="49"/>
        <v>0</v>
      </c>
      <c r="E63" s="75" t="e">
        <f t="shared" si="50"/>
        <v>#DIV/0!</v>
      </c>
      <c r="H63" s="4">
        <f t="shared" si="51"/>
        <v>0</v>
      </c>
      <c r="I63" s="64">
        <f t="shared" si="52"/>
        <v>0</v>
      </c>
      <c r="J63" s="53" t="e">
        <f t="shared" si="53"/>
        <v>#DIV/0!</v>
      </c>
      <c r="M63" s="4">
        <f t="shared" si="54"/>
        <v>0</v>
      </c>
      <c r="N63" s="64">
        <f t="shared" si="55"/>
        <v>0</v>
      </c>
      <c r="O63" s="53" t="e">
        <f t="shared" si="56"/>
        <v>#DIV/0!</v>
      </c>
      <c r="R63" s="4">
        <f t="shared" si="57"/>
        <v>0</v>
      </c>
      <c r="S63" s="64">
        <f t="shared" si="58"/>
        <v>0</v>
      </c>
      <c r="T63" s="53" t="e">
        <f t="shared" si="59"/>
        <v>#DIV/0!</v>
      </c>
    </row>
    <row r="64" spans="1:20">
      <c r="C64" s="4">
        <f t="shared" si="48"/>
        <v>0</v>
      </c>
      <c r="D64" s="74">
        <f t="shared" si="49"/>
        <v>0</v>
      </c>
      <c r="E64" s="75" t="e">
        <f t="shared" si="50"/>
        <v>#DIV/0!</v>
      </c>
      <c r="H64" s="4">
        <f t="shared" si="51"/>
        <v>0</v>
      </c>
      <c r="I64" s="64">
        <f t="shared" si="52"/>
        <v>0</v>
      </c>
      <c r="J64" s="53" t="e">
        <f t="shared" si="53"/>
        <v>#DIV/0!</v>
      </c>
      <c r="M64" s="4">
        <f t="shared" si="54"/>
        <v>0</v>
      </c>
      <c r="N64" s="64">
        <f t="shared" si="55"/>
        <v>0</v>
      </c>
      <c r="O64" s="53" t="e">
        <f t="shared" si="56"/>
        <v>#DIV/0!</v>
      </c>
      <c r="R64" s="4">
        <f t="shared" si="57"/>
        <v>0</v>
      </c>
      <c r="S64" s="64">
        <f t="shared" si="58"/>
        <v>0</v>
      </c>
      <c r="T64" s="53" t="e">
        <f t="shared" si="59"/>
        <v>#DIV/0!</v>
      </c>
    </row>
    <row r="65" spans="3:20">
      <c r="C65" s="4">
        <f t="shared" si="48"/>
        <v>0</v>
      </c>
      <c r="D65" s="74">
        <f t="shared" si="49"/>
        <v>0</v>
      </c>
      <c r="E65" s="75" t="e">
        <f t="shared" si="50"/>
        <v>#DIV/0!</v>
      </c>
      <c r="H65" s="4">
        <f t="shared" si="51"/>
        <v>0</v>
      </c>
      <c r="I65" s="64">
        <f t="shared" si="52"/>
        <v>0</v>
      </c>
      <c r="J65" s="53" t="e">
        <f t="shared" si="53"/>
        <v>#DIV/0!</v>
      </c>
      <c r="M65" s="4">
        <f t="shared" si="54"/>
        <v>0</v>
      </c>
      <c r="N65" s="64">
        <f t="shared" si="55"/>
        <v>0</v>
      </c>
      <c r="O65" s="53" t="e">
        <f t="shared" si="56"/>
        <v>#DIV/0!</v>
      </c>
      <c r="R65" s="4">
        <f t="shared" si="57"/>
        <v>0</v>
      </c>
      <c r="S65" s="64">
        <f t="shared" si="58"/>
        <v>0</v>
      </c>
      <c r="T65" s="53" t="e">
        <f t="shared" si="59"/>
        <v>#DIV/0!</v>
      </c>
    </row>
    <row r="66" spans="3:20">
      <c r="C66" s="4">
        <f t="shared" si="48"/>
        <v>0</v>
      </c>
      <c r="D66" s="74">
        <f t="shared" si="49"/>
        <v>0</v>
      </c>
      <c r="E66" s="75" t="e">
        <f t="shared" si="50"/>
        <v>#DIV/0!</v>
      </c>
      <c r="H66" s="4">
        <f t="shared" si="51"/>
        <v>0</v>
      </c>
      <c r="I66" s="64">
        <f t="shared" si="52"/>
        <v>0</v>
      </c>
      <c r="J66" s="53" t="e">
        <f t="shared" si="53"/>
        <v>#DIV/0!</v>
      </c>
      <c r="M66" s="4">
        <f t="shared" si="54"/>
        <v>0</v>
      </c>
      <c r="N66" s="64">
        <f t="shared" si="55"/>
        <v>0</v>
      </c>
      <c r="O66" s="53" t="e">
        <f t="shared" si="56"/>
        <v>#DIV/0!</v>
      </c>
      <c r="R66" s="4">
        <f t="shared" si="57"/>
        <v>0</v>
      </c>
      <c r="S66" s="64">
        <f t="shared" si="58"/>
        <v>0</v>
      </c>
      <c r="T66" s="53" t="e">
        <f t="shared" si="59"/>
        <v>#DIV/0!</v>
      </c>
    </row>
    <row r="67" spans="3:20">
      <c r="C67" s="4">
        <f t="shared" si="48"/>
        <v>0</v>
      </c>
      <c r="D67" s="74">
        <f t="shared" si="49"/>
        <v>0</v>
      </c>
      <c r="E67" s="75" t="e">
        <f t="shared" si="50"/>
        <v>#DIV/0!</v>
      </c>
      <c r="H67" s="4">
        <f t="shared" si="51"/>
        <v>0</v>
      </c>
      <c r="I67" s="64">
        <f t="shared" si="52"/>
        <v>0</v>
      </c>
      <c r="J67" s="53" t="e">
        <f t="shared" si="53"/>
        <v>#DIV/0!</v>
      </c>
      <c r="M67" s="4">
        <f t="shared" si="54"/>
        <v>0</v>
      </c>
      <c r="N67" s="64">
        <f t="shared" si="55"/>
        <v>0</v>
      </c>
      <c r="O67" s="53" t="e">
        <f t="shared" si="56"/>
        <v>#DIV/0!</v>
      </c>
      <c r="R67" s="4">
        <f t="shared" si="57"/>
        <v>0</v>
      </c>
      <c r="S67" s="64">
        <f t="shared" si="58"/>
        <v>0</v>
      </c>
      <c r="T67" s="53" t="e">
        <f t="shared" si="59"/>
        <v>#DIV/0!</v>
      </c>
    </row>
    <row r="68" spans="3:20">
      <c r="C68" s="4">
        <f t="shared" si="48"/>
        <v>0</v>
      </c>
      <c r="D68" s="74">
        <f t="shared" si="49"/>
        <v>0</v>
      </c>
      <c r="E68" s="75" t="e">
        <f t="shared" si="50"/>
        <v>#DIV/0!</v>
      </c>
      <c r="H68" s="4">
        <f t="shared" si="51"/>
        <v>0</v>
      </c>
      <c r="I68" s="64">
        <f t="shared" si="52"/>
        <v>0</v>
      </c>
      <c r="J68" s="53" t="e">
        <f t="shared" si="53"/>
        <v>#DIV/0!</v>
      </c>
      <c r="M68" s="4">
        <f t="shared" si="54"/>
        <v>0</v>
      </c>
      <c r="N68" s="64">
        <f t="shared" si="55"/>
        <v>0</v>
      </c>
      <c r="O68" s="53" t="e">
        <f t="shared" si="56"/>
        <v>#DIV/0!</v>
      </c>
      <c r="R68" s="4">
        <f t="shared" si="57"/>
        <v>0</v>
      </c>
      <c r="S68" s="64">
        <f t="shared" si="58"/>
        <v>0</v>
      </c>
      <c r="T68" s="53" t="e">
        <f t="shared" si="59"/>
        <v>#DIV/0!</v>
      </c>
    </row>
    <row r="69" spans="3:20">
      <c r="C69" s="4">
        <f t="shared" si="48"/>
        <v>0</v>
      </c>
      <c r="D69" s="74">
        <f t="shared" si="49"/>
        <v>0</v>
      </c>
      <c r="E69" s="75" t="e">
        <f t="shared" si="50"/>
        <v>#DIV/0!</v>
      </c>
      <c r="H69" s="4">
        <f t="shared" si="51"/>
        <v>0</v>
      </c>
      <c r="I69" s="64">
        <f t="shared" si="52"/>
        <v>0</v>
      </c>
      <c r="J69" s="53" t="e">
        <f t="shared" si="53"/>
        <v>#DIV/0!</v>
      </c>
      <c r="M69" s="4">
        <f t="shared" si="54"/>
        <v>0</v>
      </c>
      <c r="N69" s="64">
        <f t="shared" si="55"/>
        <v>0</v>
      </c>
      <c r="O69" s="53" t="e">
        <f t="shared" si="56"/>
        <v>#DIV/0!</v>
      </c>
      <c r="R69" s="4">
        <f t="shared" si="57"/>
        <v>0</v>
      </c>
      <c r="S69" s="64">
        <f t="shared" si="58"/>
        <v>0</v>
      </c>
      <c r="T69" s="53" t="e">
        <f t="shared" si="59"/>
        <v>#DIV/0!</v>
      </c>
    </row>
    <row r="70" spans="3:20">
      <c r="C70" s="4">
        <f t="shared" si="48"/>
        <v>0</v>
      </c>
      <c r="D70" s="74">
        <f t="shared" si="49"/>
        <v>0</v>
      </c>
      <c r="E70" s="75" t="e">
        <f t="shared" si="50"/>
        <v>#DIV/0!</v>
      </c>
      <c r="H70" s="4">
        <f t="shared" si="51"/>
        <v>0</v>
      </c>
      <c r="I70" s="64">
        <f t="shared" si="52"/>
        <v>0</v>
      </c>
      <c r="J70" s="53" t="e">
        <f t="shared" si="53"/>
        <v>#DIV/0!</v>
      </c>
      <c r="M70" s="4">
        <f t="shared" si="54"/>
        <v>0</v>
      </c>
      <c r="N70" s="64">
        <f t="shared" si="55"/>
        <v>0</v>
      </c>
      <c r="O70" s="53" t="e">
        <f t="shared" si="56"/>
        <v>#DIV/0!</v>
      </c>
      <c r="R70" s="4">
        <f t="shared" si="57"/>
        <v>0</v>
      </c>
      <c r="S70" s="64">
        <f t="shared" si="58"/>
        <v>0</v>
      </c>
      <c r="T70" s="53" t="e">
        <f t="shared" si="59"/>
        <v>#DIV/0!</v>
      </c>
    </row>
    <row r="71" spans="3:20">
      <c r="C71" s="4">
        <f t="shared" si="48"/>
        <v>0</v>
      </c>
      <c r="D71" s="74">
        <f t="shared" si="49"/>
        <v>0</v>
      </c>
      <c r="E71" s="75" t="e">
        <f t="shared" si="50"/>
        <v>#DIV/0!</v>
      </c>
      <c r="H71" s="4">
        <f t="shared" si="51"/>
        <v>0</v>
      </c>
      <c r="I71" s="64">
        <f t="shared" si="52"/>
        <v>0</v>
      </c>
      <c r="J71" s="53" t="e">
        <f t="shared" si="53"/>
        <v>#DIV/0!</v>
      </c>
      <c r="M71" s="4">
        <f t="shared" si="54"/>
        <v>0</v>
      </c>
      <c r="N71" s="64">
        <f t="shared" si="55"/>
        <v>0</v>
      </c>
      <c r="O71" s="53" t="e">
        <f t="shared" si="56"/>
        <v>#DIV/0!</v>
      </c>
      <c r="R71" s="4">
        <f t="shared" si="57"/>
        <v>0</v>
      </c>
      <c r="S71" s="64">
        <f t="shared" si="58"/>
        <v>0</v>
      </c>
      <c r="T71" s="53" t="e">
        <f t="shared" si="59"/>
        <v>#DIV/0!</v>
      </c>
    </row>
    <row r="72" spans="3:20">
      <c r="C72" s="4">
        <f t="shared" si="48"/>
        <v>0</v>
      </c>
      <c r="D72" s="74">
        <f t="shared" si="49"/>
        <v>0</v>
      </c>
      <c r="E72" s="75" t="e">
        <f t="shared" si="50"/>
        <v>#DIV/0!</v>
      </c>
      <c r="H72" s="4">
        <f t="shared" si="51"/>
        <v>0</v>
      </c>
      <c r="I72" s="64">
        <f t="shared" si="52"/>
        <v>0</v>
      </c>
      <c r="J72" s="53" t="e">
        <f t="shared" si="53"/>
        <v>#DIV/0!</v>
      </c>
      <c r="M72" s="4">
        <f t="shared" si="54"/>
        <v>0</v>
      </c>
      <c r="N72" s="64">
        <f t="shared" si="55"/>
        <v>0</v>
      </c>
      <c r="O72" s="53" t="e">
        <f t="shared" si="56"/>
        <v>#DIV/0!</v>
      </c>
      <c r="R72" s="4">
        <f t="shared" si="57"/>
        <v>0</v>
      </c>
      <c r="S72" s="64">
        <f t="shared" si="58"/>
        <v>0</v>
      </c>
      <c r="T72" s="53" t="e">
        <f t="shared" si="59"/>
        <v>#DIV/0!</v>
      </c>
    </row>
    <row r="73" spans="3:20">
      <c r="C73" s="4">
        <f t="shared" si="48"/>
        <v>0</v>
      </c>
      <c r="D73" s="74">
        <f t="shared" si="49"/>
        <v>0</v>
      </c>
      <c r="E73" s="75" t="e">
        <f t="shared" si="50"/>
        <v>#DIV/0!</v>
      </c>
      <c r="H73" s="4">
        <f t="shared" si="51"/>
        <v>0</v>
      </c>
      <c r="I73" s="64">
        <f t="shared" si="52"/>
        <v>0</v>
      </c>
      <c r="J73" s="53" t="e">
        <f t="shared" si="53"/>
        <v>#DIV/0!</v>
      </c>
      <c r="M73" s="4">
        <f t="shared" si="54"/>
        <v>0</v>
      </c>
      <c r="N73" s="64">
        <f t="shared" si="55"/>
        <v>0</v>
      </c>
      <c r="O73" s="53" t="e">
        <f t="shared" si="56"/>
        <v>#DIV/0!</v>
      </c>
      <c r="R73" s="4">
        <f t="shared" si="57"/>
        <v>0</v>
      </c>
      <c r="S73" s="64">
        <f t="shared" si="58"/>
        <v>0</v>
      </c>
      <c r="T73" s="53" t="e">
        <f t="shared" si="59"/>
        <v>#DIV/0!</v>
      </c>
    </row>
    <row r="74" spans="3:20">
      <c r="C74" s="4">
        <f t="shared" si="48"/>
        <v>0</v>
      </c>
      <c r="D74" s="74">
        <f t="shared" si="49"/>
        <v>0</v>
      </c>
      <c r="E74" s="75" t="e">
        <f t="shared" si="50"/>
        <v>#DIV/0!</v>
      </c>
      <c r="H74" s="4">
        <f t="shared" si="51"/>
        <v>0</v>
      </c>
      <c r="I74" s="64">
        <f t="shared" si="52"/>
        <v>0</v>
      </c>
      <c r="J74" s="53" t="e">
        <f t="shared" si="53"/>
        <v>#DIV/0!</v>
      </c>
      <c r="M74" s="4">
        <f t="shared" si="54"/>
        <v>0</v>
      </c>
      <c r="N74" s="64">
        <f t="shared" si="55"/>
        <v>0</v>
      </c>
      <c r="O74" s="53" t="e">
        <f t="shared" si="56"/>
        <v>#DIV/0!</v>
      </c>
      <c r="R74" s="4">
        <f t="shared" si="57"/>
        <v>0</v>
      </c>
      <c r="S74" s="64">
        <f t="shared" si="58"/>
        <v>0</v>
      </c>
      <c r="T74" s="53" t="e">
        <f t="shared" si="59"/>
        <v>#DIV/0!</v>
      </c>
    </row>
    <row r="75" spans="3:20">
      <c r="C75" s="4">
        <f t="shared" si="48"/>
        <v>0</v>
      </c>
      <c r="D75" s="74">
        <f t="shared" si="49"/>
        <v>0</v>
      </c>
      <c r="E75" s="75" t="e">
        <f t="shared" si="50"/>
        <v>#DIV/0!</v>
      </c>
      <c r="H75" s="4">
        <f t="shared" si="51"/>
        <v>0</v>
      </c>
      <c r="I75" s="64">
        <f t="shared" si="52"/>
        <v>0</v>
      </c>
      <c r="J75" s="53" t="e">
        <f t="shared" si="53"/>
        <v>#DIV/0!</v>
      </c>
      <c r="M75" s="4">
        <f t="shared" si="54"/>
        <v>0</v>
      </c>
      <c r="N75" s="64">
        <f t="shared" si="55"/>
        <v>0</v>
      </c>
      <c r="O75" s="53" t="e">
        <f t="shared" si="56"/>
        <v>#DIV/0!</v>
      </c>
      <c r="R75" s="4">
        <f t="shared" si="57"/>
        <v>0</v>
      </c>
      <c r="S75" s="64">
        <f t="shared" si="58"/>
        <v>0</v>
      </c>
      <c r="T75" s="53" t="e">
        <f t="shared" si="59"/>
        <v>#DIV/0!</v>
      </c>
    </row>
    <row r="76" spans="3:20">
      <c r="C76" s="4">
        <f t="shared" si="48"/>
        <v>0</v>
      </c>
      <c r="D76" s="74">
        <f t="shared" si="49"/>
        <v>0</v>
      </c>
      <c r="E76" s="75" t="e">
        <f t="shared" si="50"/>
        <v>#DIV/0!</v>
      </c>
      <c r="H76" s="4">
        <f t="shared" si="51"/>
        <v>0</v>
      </c>
      <c r="I76" s="64">
        <f t="shared" si="52"/>
        <v>0</v>
      </c>
      <c r="J76" s="53" t="e">
        <f t="shared" si="53"/>
        <v>#DIV/0!</v>
      </c>
      <c r="M76" s="4">
        <f t="shared" si="54"/>
        <v>0</v>
      </c>
      <c r="N76" s="64">
        <f t="shared" si="55"/>
        <v>0</v>
      </c>
      <c r="O76" s="53" t="e">
        <f t="shared" si="56"/>
        <v>#DIV/0!</v>
      </c>
      <c r="R76" s="4">
        <f t="shared" si="57"/>
        <v>0</v>
      </c>
      <c r="S76" s="64">
        <f t="shared" si="58"/>
        <v>0</v>
      </c>
      <c r="T76" s="53" t="e">
        <f t="shared" si="59"/>
        <v>#DIV/0!</v>
      </c>
    </row>
    <row r="77" spans="3:20">
      <c r="C77" s="4">
        <f t="shared" si="48"/>
        <v>0</v>
      </c>
      <c r="D77" s="74">
        <f t="shared" si="49"/>
        <v>0</v>
      </c>
      <c r="E77" s="75" t="e">
        <f t="shared" si="50"/>
        <v>#DIV/0!</v>
      </c>
      <c r="H77" s="4">
        <f t="shared" si="51"/>
        <v>0</v>
      </c>
      <c r="I77" s="64">
        <f t="shared" si="52"/>
        <v>0</v>
      </c>
      <c r="J77" s="53" t="e">
        <f t="shared" si="53"/>
        <v>#DIV/0!</v>
      </c>
      <c r="M77" s="4">
        <f t="shared" si="54"/>
        <v>0</v>
      </c>
      <c r="N77" s="64">
        <f t="shared" si="55"/>
        <v>0</v>
      </c>
      <c r="O77" s="53" t="e">
        <f t="shared" si="56"/>
        <v>#DIV/0!</v>
      </c>
      <c r="R77" s="4">
        <f t="shared" si="57"/>
        <v>0</v>
      </c>
      <c r="S77" s="64">
        <f t="shared" si="58"/>
        <v>0</v>
      </c>
      <c r="T77" s="53" t="e">
        <f t="shared" si="59"/>
        <v>#DIV/0!</v>
      </c>
    </row>
    <row r="78" spans="3:20">
      <c r="C78" s="4">
        <f t="shared" si="48"/>
        <v>0</v>
      </c>
      <c r="D78" s="74">
        <f t="shared" si="49"/>
        <v>0</v>
      </c>
      <c r="E78" s="75" t="e">
        <f t="shared" si="50"/>
        <v>#DIV/0!</v>
      </c>
      <c r="H78" s="4">
        <f t="shared" si="51"/>
        <v>0</v>
      </c>
      <c r="I78" s="64">
        <f t="shared" si="52"/>
        <v>0</v>
      </c>
      <c r="J78" s="53" t="e">
        <f t="shared" si="53"/>
        <v>#DIV/0!</v>
      </c>
      <c r="M78" s="4">
        <f t="shared" si="54"/>
        <v>0</v>
      </c>
      <c r="N78" s="64">
        <f t="shared" si="55"/>
        <v>0</v>
      </c>
      <c r="O78" s="53" t="e">
        <f t="shared" si="56"/>
        <v>#DIV/0!</v>
      </c>
      <c r="R78" s="4">
        <f t="shared" si="57"/>
        <v>0</v>
      </c>
      <c r="S78" s="64">
        <f t="shared" si="58"/>
        <v>0</v>
      </c>
      <c r="T78" s="53" t="e">
        <f t="shared" si="59"/>
        <v>#DIV/0!</v>
      </c>
    </row>
    <row r="79" spans="3:20">
      <c r="C79" s="4">
        <f t="shared" si="48"/>
        <v>0</v>
      </c>
      <c r="D79" s="74">
        <f t="shared" si="49"/>
        <v>0</v>
      </c>
      <c r="E79" s="75" t="e">
        <f t="shared" si="50"/>
        <v>#DIV/0!</v>
      </c>
      <c r="H79" s="4">
        <f t="shared" si="51"/>
        <v>0</v>
      </c>
      <c r="I79" s="64">
        <f t="shared" si="52"/>
        <v>0</v>
      </c>
      <c r="J79" s="53" t="e">
        <f t="shared" si="53"/>
        <v>#DIV/0!</v>
      </c>
      <c r="M79" s="4">
        <f t="shared" si="54"/>
        <v>0</v>
      </c>
      <c r="N79" s="64">
        <f t="shared" si="55"/>
        <v>0</v>
      </c>
      <c r="O79" s="53" t="e">
        <f t="shared" si="56"/>
        <v>#DIV/0!</v>
      </c>
      <c r="R79" s="4">
        <f t="shared" si="57"/>
        <v>0</v>
      </c>
      <c r="S79" s="64">
        <f t="shared" si="58"/>
        <v>0</v>
      </c>
      <c r="T79" s="53" t="e">
        <f t="shared" si="59"/>
        <v>#DIV/0!</v>
      </c>
    </row>
    <row r="80" spans="3:20">
      <c r="C80" s="4">
        <f t="shared" si="48"/>
        <v>0</v>
      </c>
      <c r="D80" s="74">
        <f t="shared" si="49"/>
        <v>0</v>
      </c>
      <c r="E80" s="75" t="e">
        <f t="shared" si="50"/>
        <v>#DIV/0!</v>
      </c>
      <c r="H80" s="4">
        <f t="shared" si="51"/>
        <v>0</v>
      </c>
      <c r="I80" s="64">
        <f t="shared" si="52"/>
        <v>0</v>
      </c>
      <c r="J80" s="53" t="e">
        <f t="shared" si="53"/>
        <v>#DIV/0!</v>
      </c>
      <c r="M80" s="4">
        <f t="shared" si="54"/>
        <v>0</v>
      </c>
      <c r="N80" s="64">
        <f t="shared" si="55"/>
        <v>0</v>
      </c>
      <c r="O80" s="53" t="e">
        <f t="shared" si="56"/>
        <v>#DIV/0!</v>
      </c>
      <c r="R80" s="4">
        <f t="shared" si="57"/>
        <v>0</v>
      </c>
      <c r="S80" s="64">
        <f t="shared" si="58"/>
        <v>0</v>
      </c>
      <c r="T80" s="53" t="e">
        <f t="shared" si="59"/>
        <v>#DIV/0!</v>
      </c>
    </row>
    <row r="81" spans="3:20">
      <c r="C81" s="4">
        <f t="shared" si="48"/>
        <v>0</v>
      </c>
      <c r="D81" s="74">
        <f t="shared" si="49"/>
        <v>0</v>
      </c>
      <c r="E81" s="75" t="e">
        <f t="shared" si="50"/>
        <v>#DIV/0!</v>
      </c>
      <c r="H81" s="4">
        <f t="shared" si="51"/>
        <v>0</v>
      </c>
      <c r="I81" s="64">
        <f t="shared" si="52"/>
        <v>0</v>
      </c>
      <c r="J81" s="53" t="e">
        <f t="shared" si="53"/>
        <v>#DIV/0!</v>
      </c>
      <c r="M81" s="4">
        <f t="shared" si="54"/>
        <v>0</v>
      </c>
      <c r="N81" s="64">
        <f t="shared" si="55"/>
        <v>0</v>
      </c>
      <c r="O81" s="53" t="e">
        <f t="shared" si="56"/>
        <v>#DIV/0!</v>
      </c>
      <c r="R81" s="4">
        <f t="shared" si="57"/>
        <v>0</v>
      </c>
      <c r="S81" s="64">
        <f t="shared" si="58"/>
        <v>0</v>
      </c>
      <c r="T81" s="53" t="e">
        <f t="shared" si="59"/>
        <v>#DIV/0!</v>
      </c>
    </row>
    <row r="82" spans="3:20">
      <c r="C82" s="4">
        <f t="shared" si="48"/>
        <v>0</v>
      </c>
      <c r="D82" s="74">
        <f t="shared" si="49"/>
        <v>0</v>
      </c>
      <c r="E82" s="75" t="e">
        <f t="shared" si="50"/>
        <v>#DIV/0!</v>
      </c>
      <c r="H82" s="4">
        <f t="shared" si="51"/>
        <v>0</v>
      </c>
      <c r="I82" s="64">
        <f t="shared" si="52"/>
        <v>0</v>
      </c>
      <c r="J82" s="53" t="e">
        <f t="shared" si="53"/>
        <v>#DIV/0!</v>
      </c>
      <c r="M82" s="4">
        <f t="shared" si="54"/>
        <v>0</v>
      </c>
      <c r="N82" s="64">
        <f t="shared" si="55"/>
        <v>0</v>
      </c>
      <c r="O82" s="53" t="e">
        <f t="shared" si="56"/>
        <v>#DIV/0!</v>
      </c>
      <c r="R82" s="4">
        <f t="shared" si="57"/>
        <v>0</v>
      </c>
      <c r="S82" s="64">
        <f t="shared" si="58"/>
        <v>0</v>
      </c>
      <c r="T82" s="53" t="e">
        <f t="shared" si="59"/>
        <v>#DIV/0!</v>
      </c>
    </row>
    <row r="83" spans="3:20">
      <c r="C83" s="4">
        <f t="shared" si="48"/>
        <v>0</v>
      </c>
      <c r="D83" s="74">
        <f t="shared" si="49"/>
        <v>0</v>
      </c>
      <c r="E83" s="75" t="e">
        <f t="shared" si="50"/>
        <v>#DIV/0!</v>
      </c>
      <c r="H83" s="4">
        <f t="shared" si="51"/>
        <v>0</v>
      </c>
      <c r="I83" s="64">
        <f t="shared" si="52"/>
        <v>0</v>
      </c>
      <c r="J83" s="53" t="e">
        <f t="shared" si="53"/>
        <v>#DIV/0!</v>
      </c>
      <c r="M83" s="4">
        <f t="shared" si="54"/>
        <v>0</v>
      </c>
      <c r="N83" s="64">
        <f t="shared" si="55"/>
        <v>0</v>
      </c>
      <c r="O83" s="53" t="e">
        <f t="shared" si="56"/>
        <v>#DIV/0!</v>
      </c>
      <c r="R83" s="4">
        <f t="shared" si="57"/>
        <v>0</v>
      </c>
      <c r="S83" s="64">
        <f t="shared" si="58"/>
        <v>0</v>
      </c>
      <c r="T83" s="53" t="e">
        <f t="shared" si="59"/>
        <v>#DIV/0!</v>
      </c>
    </row>
    <row r="84" spans="3:20">
      <c r="C84" s="4">
        <f t="shared" si="48"/>
        <v>0</v>
      </c>
      <c r="D84" s="74">
        <f t="shared" si="49"/>
        <v>0</v>
      </c>
      <c r="E84" s="75" t="e">
        <f t="shared" si="50"/>
        <v>#DIV/0!</v>
      </c>
      <c r="H84" s="4">
        <f t="shared" si="51"/>
        <v>0</v>
      </c>
      <c r="I84" s="64">
        <f t="shared" si="52"/>
        <v>0</v>
      </c>
      <c r="J84" s="53" t="e">
        <f t="shared" si="53"/>
        <v>#DIV/0!</v>
      </c>
      <c r="M84" s="4">
        <f t="shared" si="54"/>
        <v>0</v>
      </c>
      <c r="N84" s="64">
        <f t="shared" si="55"/>
        <v>0</v>
      </c>
      <c r="O84" s="53" t="e">
        <f t="shared" si="56"/>
        <v>#DIV/0!</v>
      </c>
      <c r="R84" s="4">
        <f t="shared" si="57"/>
        <v>0</v>
      </c>
      <c r="S84" s="64">
        <f t="shared" si="58"/>
        <v>0</v>
      </c>
      <c r="T84" s="53" t="e">
        <f t="shared" si="59"/>
        <v>#DIV/0!</v>
      </c>
    </row>
    <row r="85" spans="3:20">
      <c r="C85" s="4">
        <f t="shared" si="48"/>
        <v>0</v>
      </c>
      <c r="D85" s="74">
        <f t="shared" si="49"/>
        <v>0</v>
      </c>
      <c r="E85" s="75" t="e">
        <f t="shared" si="50"/>
        <v>#DIV/0!</v>
      </c>
      <c r="H85" s="4">
        <f t="shared" si="51"/>
        <v>0</v>
      </c>
      <c r="I85" s="64">
        <f t="shared" si="52"/>
        <v>0</v>
      </c>
      <c r="J85" s="53" t="e">
        <f t="shared" si="53"/>
        <v>#DIV/0!</v>
      </c>
      <c r="M85" s="4">
        <f t="shared" si="54"/>
        <v>0</v>
      </c>
      <c r="N85" s="64">
        <f t="shared" si="55"/>
        <v>0</v>
      </c>
      <c r="O85" s="53" t="e">
        <f t="shared" si="56"/>
        <v>#DIV/0!</v>
      </c>
      <c r="R85" s="4">
        <f t="shared" si="57"/>
        <v>0</v>
      </c>
      <c r="S85" s="64">
        <f t="shared" si="58"/>
        <v>0</v>
      </c>
      <c r="T85" s="53" t="e">
        <f t="shared" si="59"/>
        <v>#DIV/0!</v>
      </c>
    </row>
    <row r="86" spans="3:20">
      <c r="C86" s="4">
        <f t="shared" si="48"/>
        <v>0</v>
      </c>
      <c r="D86" s="74">
        <f t="shared" si="49"/>
        <v>0</v>
      </c>
      <c r="E86" s="75" t="e">
        <f t="shared" si="50"/>
        <v>#DIV/0!</v>
      </c>
      <c r="H86" s="4">
        <f t="shared" si="51"/>
        <v>0</v>
      </c>
      <c r="I86" s="64">
        <f t="shared" si="52"/>
        <v>0</v>
      </c>
      <c r="J86" s="53" t="e">
        <f t="shared" si="53"/>
        <v>#DIV/0!</v>
      </c>
      <c r="M86" s="4">
        <f t="shared" si="54"/>
        <v>0</v>
      </c>
      <c r="N86" s="64">
        <f t="shared" si="55"/>
        <v>0</v>
      </c>
      <c r="O86" s="53" t="e">
        <f t="shared" si="56"/>
        <v>#DIV/0!</v>
      </c>
      <c r="R86" s="4">
        <f t="shared" si="57"/>
        <v>0</v>
      </c>
      <c r="S86" s="64">
        <f t="shared" si="58"/>
        <v>0</v>
      </c>
      <c r="T86" s="53" t="e">
        <f t="shared" si="59"/>
        <v>#DIV/0!</v>
      </c>
    </row>
    <row r="87" spans="3:20">
      <c r="C87" s="4">
        <f t="shared" si="48"/>
        <v>0</v>
      </c>
      <c r="D87" s="74">
        <f t="shared" si="49"/>
        <v>0</v>
      </c>
      <c r="E87" s="75" t="e">
        <f t="shared" si="50"/>
        <v>#DIV/0!</v>
      </c>
      <c r="H87" s="4">
        <f t="shared" si="51"/>
        <v>0</v>
      </c>
      <c r="I87" s="64">
        <f t="shared" si="52"/>
        <v>0</v>
      </c>
      <c r="J87" s="53" t="e">
        <f t="shared" si="53"/>
        <v>#DIV/0!</v>
      </c>
      <c r="M87" s="4">
        <f t="shared" si="54"/>
        <v>0</v>
      </c>
      <c r="N87" s="64">
        <f t="shared" si="55"/>
        <v>0</v>
      </c>
      <c r="O87" s="53" t="e">
        <f t="shared" si="56"/>
        <v>#DIV/0!</v>
      </c>
      <c r="R87" s="4">
        <f t="shared" si="57"/>
        <v>0</v>
      </c>
      <c r="S87" s="64">
        <f t="shared" si="58"/>
        <v>0</v>
      </c>
      <c r="T87" s="53" t="e">
        <f t="shared" si="59"/>
        <v>#DIV/0!</v>
      </c>
    </row>
    <row r="88" spans="3:20">
      <c r="C88" s="4">
        <f t="shared" ref="C88:C143" si="60">(A88)/($AD$11*$AC$5)</f>
        <v>0</v>
      </c>
      <c r="D88" s="74">
        <f t="shared" ref="D88:D143" si="61">(A88*$AC$6)/($AA$11*$AC$5)</f>
        <v>0</v>
      </c>
      <c r="E88" s="75" t="e">
        <f t="shared" ref="E88:E143" si="62">(B88*$AC$6)/(2*$AC$7*$AD$11*(C88^2))</f>
        <v>#DIV/0!</v>
      </c>
      <c r="H88" s="4">
        <f t="shared" si="51"/>
        <v>0</v>
      </c>
      <c r="I88" s="64">
        <f t="shared" si="52"/>
        <v>0</v>
      </c>
      <c r="J88" s="53" t="e">
        <f t="shared" si="53"/>
        <v>#DIV/0!</v>
      </c>
      <c r="M88" s="4">
        <f t="shared" si="54"/>
        <v>0</v>
      </c>
      <c r="N88" s="64">
        <f t="shared" si="55"/>
        <v>0</v>
      </c>
      <c r="O88" s="53" t="e">
        <f t="shared" si="56"/>
        <v>#DIV/0!</v>
      </c>
      <c r="R88" s="4">
        <f t="shared" si="57"/>
        <v>0</v>
      </c>
      <c r="S88" s="64">
        <f t="shared" si="58"/>
        <v>0</v>
      </c>
      <c r="T88" s="53" t="e">
        <f t="shared" si="59"/>
        <v>#DIV/0!</v>
      </c>
    </row>
    <row r="89" spans="3:20">
      <c r="C89" s="4">
        <f t="shared" si="60"/>
        <v>0</v>
      </c>
      <c r="D89" s="74">
        <f t="shared" si="61"/>
        <v>0</v>
      </c>
      <c r="E89" s="75" t="e">
        <f t="shared" si="62"/>
        <v>#DIV/0!</v>
      </c>
      <c r="H89" s="4">
        <f t="shared" si="51"/>
        <v>0</v>
      </c>
      <c r="I89" s="64">
        <f t="shared" si="52"/>
        <v>0</v>
      </c>
      <c r="J89" s="53" t="e">
        <f t="shared" si="53"/>
        <v>#DIV/0!</v>
      </c>
      <c r="M89" s="4">
        <f t="shared" si="54"/>
        <v>0</v>
      </c>
      <c r="N89" s="64">
        <f t="shared" si="55"/>
        <v>0</v>
      </c>
      <c r="O89" s="53" t="e">
        <f t="shared" si="56"/>
        <v>#DIV/0!</v>
      </c>
      <c r="R89" s="4">
        <f t="shared" si="57"/>
        <v>0</v>
      </c>
      <c r="S89" s="64">
        <f t="shared" si="58"/>
        <v>0</v>
      </c>
      <c r="T89" s="53" t="e">
        <f t="shared" si="59"/>
        <v>#DIV/0!</v>
      </c>
    </row>
    <row r="90" spans="3:20">
      <c r="C90" s="4">
        <f t="shared" si="60"/>
        <v>0</v>
      </c>
      <c r="D90" s="74">
        <f t="shared" si="61"/>
        <v>0</v>
      </c>
      <c r="E90" s="75" t="e">
        <f t="shared" si="62"/>
        <v>#DIV/0!</v>
      </c>
      <c r="H90" s="4">
        <f t="shared" si="51"/>
        <v>0</v>
      </c>
      <c r="I90" s="64">
        <f t="shared" si="52"/>
        <v>0</v>
      </c>
      <c r="J90" s="53" t="e">
        <f t="shared" si="53"/>
        <v>#DIV/0!</v>
      </c>
      <c r="M90" s="4">
        <f t="shared" si="54"/>
        <v>0</v>
      </c>
      <c r="N90" s="64">
        <f t="shared" si="55"/>
        <v>0</v>
      </c>
      <c r="O90" s="53" t="e">
        <f t="shared" si="56"/>
        <v>#DIV/0!</v>
      </c>
      <c r="R90" s="4">
        <f t="shared" si="57"/>
        <v>0</v>
      </c>
      <c r="S90" s="64">
        <f t="shared" si="58"/>
        <v>0</v>
      </c>
      <c r="T90" s="53" t="e">
        <f t="shared" si="59"/>
        <v>#DIV/0!</v>
      </c>
    </row>
    <row r="91" spans="3:20">
      <c r="C91" s="4">
        <f t="shared" si="60"/>
        <v>0</v>
      </c>
      <c r="D91" s="74">
        <f t="shared" si="61"/>
        <v>0</v>
      </c>
      <c r="E91" s="75" t="e">
        <f t="shared" si="62"/>
        <v>#DIV/0!</v>
      </c>
      <c r="H91" s="4">
        <f t="shared" si="51"/>
        <v>0</v>
      </c>
      <c r="I91" s="64">
        <f t="shared" si="52"/>
        <v>0</v>
      </c>
      <c r="J91" s="53" t="e">
        <f t="shared" si="53"/>
        <v>#DIV/0!</v>
      </c>
      <c r="M91" s="4">
        <f t="shared" si="54"/>
        <v>0</v>
      </c>
      <c r="N91" s="64">
        <f t="shared" si="55"/>
        <v>0</v>
      </c>
      <c r="O91" s="53" t="e">
        <f t="shared" si="56"/>
        <v>#DIV/0!</v>
      </c>
      <c r="R91" s="4">
        <f t="shared" si="57"/>
        <v>0</v>
      </c>
      <c r="S91" s="64">
        <f t="shared" si="58"/>
        <v>0</v>
      </c>
      <c r="T91" s="53" t="e">
        <f t="shared" si="59"/>
        <v>#DIV/0!</v>
      </c>
    </row>
    <row r="92" spans="3:20">
      <c r="C92" s="4">
        <f t="shared" si="60"/>
        <v>0</v>
      </c>
      <c r="D92" s="74">
        <f t="shared" si="61"/>
        <v>0</v>
      </c>
      <c r="E92" s="75" t="e">
        <f t="shared" si="62"/>
        <v>#DIV/0!</v>
      </c>
      <c r="H92" s="4">
        <f t="shared" si="51"/>
        <v>0</v>
      </c>
      <c r="I92" s="64">
        <f t="shared" si="52"/>
        <v>0</v>
      </c>
      <c r="J92" s="53" t="e">
        <f t="shared" si="53"/>
        <v>#DIV/0!</v>
      </c>
      <c r="M92" s="4">
        <f t="shared" si="54"/>
        <v>0</v>
      </c>
      <c r="N92" s="64">
        <f t="shared" si="55"/>
        <v>0</v>
      </c>
      <c r="O92" s="53" t="e">
        <f t="shared" si="56"/>
        <v>#DIV/0!</v>
      </c>
      <c r="R92" s="4">
        <f t="shared" si="57"/>
        <v>0</v>
      </c>
      <c r="S92" s="64">
        <f t="shared" si="58"/>
        <v>0</v>
      </c>
      <c r="T92" s="53" t="e">
        <f t="shared" si="59"/>
        <v>#DIV/0!</v>
      </c>
    </row>
    <row r="93" spans="3:20">
      <c r="C93" s="4">
        <f t="shared" si="60"/>
        <v>0</v>
      </c>
      <c r="D93" s="74">
        <f t="shared" si="61"/>
        <v>0</v>
      </c>
      <c r="E93" s="75" t="e">
        <f t="shared" si="62"/>
        <v>#DIV/0!</v>
      </c>
      <c r="H93" s="4">
        <f t="shared" si="51"/>
        <v>0</v>
      </c>
      <c r="I93" s="64">
        <f t="shared" si="52"/>
        <v>0</v>
      </c>
      <c r="J93" s="53" t="e">
        <f t="shared" si="53"/>
        <v>#DIV/0!</v>
      </c>
      <c r="M93" s="4">
        <f t="shared" si="54"/>
        <v>0</v>
      </c>
      <c r="N93" s="64">
        <f t="shared" si="55"/>
        <v>0</v>
      </c>
      <c r="O93" s="53" t="e">
        <f t="shared" si="56"/>
        <v>#DIV/0!</v>
      </c>
      <c r="R93" s="4">
        <f t="shared" si="57"/>
        <v>0</v>
      </c>
      <c r="S93" s="64">
        <f t="shared" si="58"/>
        <v>0</v>
      </c>
      <c r="T93" s="53" t="e">
        <f t="shared" si="59"/>
        <v>#DIV/0!</v>
      </c>
    </row>
    <row r="94" spans="3:20">
      <c r="C94" s="4">
        <f t="shared" si="60"/>
        <v>0</v>
      </c>
      <c r="D94" s="74">
        <f t="shared" si="61"/>
        <v>0</v>
      </c>
      <c r="E94" s="75" t="e">
        <f t="shared" si="62"/>
        <v>#DIV/0!</v>
      </c>
      <c r="H94" s="4">
        <f t="shared" si="51"/>
        <v>0</v>
      </c>
      <c r="I94" s="64">
        <f t="shared" si="52"/>
        <v>0</v>
      </c>
      <c r="J94" s="53" t="e">
        <f t="shared" si="53"/>
        <v>#DIV/0!</v>
      </c>
      <c r="M94" s="4">
        <f t="shared" si="54"/>
        <v>0</v>
      </c>
      <c r="N94" s="64">
        <f t="shared" si="55"/>
        <v>0</v>
      </c>
      <c r="O94" s="53" t="e">
        <f t="shared" si="56"/>
        <v>#DIV/0!</v>
      </c>
      <c r="R94" s="4">
        <f t="shared" si="57"/>
        <v>0</v>
      </c>
      <c r="S94" s="64">
        <f t="shared" si="58"/>
        <v>0</v>
      </c>
      <c r="T94" s="53" t="e">
        <f t="shared" si="59"/>
        <v>#DIV/0!</v>
      </c>
    </row>
    <row r="95" spans="3:20">
      <c r="C95" s="4">
        <f t="shared" si="60"/>
        <v>0</v>
      </c>
      <c r="D95" s="74">
        <f t="shared" si="61"/>
        <v>0</v>
      </c>
      <c r="E95" s="75" t="e">
        <f t="shared" si="62"/>
        <v>#DIV/0!</v>
      </c>
      <c r="H95" s="4">
        <f t="shared" si="51"/>
        <v>0</v>
      </c>
      <c r="I95" s="64">
        <f t="shared" si="52"/>
        <v>0</v>
      </c>
      <c r="J95" s="53" t="e">
        <f t="shared" si="53"/>
        <v>#DIV/0!</v>
      </c>
      <c r="M95" s="4">
        <f t="shared" si="54"/>
        <v>0</v>
      </c>
      <c r="N95" s="64">
        <f t="shared" si="55"/>
        <v>0</v>
      </c>
      <c r="O95" s="53" t="e">
        <f t="shared" si="56"/>
        <v>#DIV/0!</v>
      </c>
      <c r="R95" s="4">
        <f t="shared" si="57"/>
        <v>0</v>
      </c>
      <c r="S95" s="64">
        <f t="shared" si="58"/>
        <v>0</v>
      </c>
      <c r="T95" s="53" t="e">
        <f t="shared" si="59"/>
        <v>#DIV/0!</v>
      </c>
    </row>
    <row r="96" spans="3:20">
      <c r="C96" s="4">
        <f t="shared" si="60"/>
        <v>0</v>
      </c>
      <c r="D96" s="74">
        <f t="shared" si="61"/>
        <v>0</v>
      </c>
      <c r="E96" s="75" t="e">
        <f t="shared" si="62"/>
        <v>#DIV/0!</v>
      </c>
      <c r="H96" s="4">
        <f t="shared" si="51"/>
        <v>0</v>
      </c>
      <c r="I96" s="64">
        <f t="shared" si="52"/>
        <v>0</v>
      </c>
      <c r="J96" s="53" t="e">
        <f t="shared" si="53"/>
        <v>#DIV/0!</v>
      </c>
      <c r="M96" s="4">
        <f t="shared" si="54"/>
        <v>0</v>
      </c>
      <c r="N96" s="64">
        <f t="shared" si="55"/>
        <v>0</v>
      </c>
      <c r="O96" s="53" t="e">
        <f t="shared" si="56"/>
        <v>#DIV/0!</v>
      </c>
      <c r="R96" s="4">
        <f t="shared" si="57"/>
        <v>0</v>
      </c>
      <c r="S96" s="64">
        <f t="shared" si="58"/>
        <v>0</v>
      </c>
      <c r="T96" s="53" t="e">
        <f t="shared" si="59"/>
        <v>#DIV/0!</v>
      </c>
    </row>
    <row r="97" spans="3:20">
      <c r="C97" s="4">
        <f t="shared" si="60"/>
        <v>0</v>
      </c>
      <c r="D97" s="74">
        <f t="shared" si="61"/>
        <v>0</v>
      </c>
      <c r="E97" s="75" t="e">
        <f t="shared" si="62"/>
        <v>#DIV/0!</v>
      </c>
      <c r="H97" s="4">
        <f t="shared" si="51"/>
        <v>0</v>
      </c>
      <c r="I97" s="64">
        <f t="shared" si="52"/>
        <v>0</v>
      </c>
      <c r="J97" s="53" t="e">
        <f t="shared" si="53"/>
        <v>#DIV/0!</v>
      </c>
      <c r="M97" s="4">
        <f t="shared" si="54"/>
        <v>0</v>
      </c>
      <c r="N97" s="64">
        <f t="shared" si="55"/>
        <v>0</v>
      </c>
      <c r="O97" s="53" t="e">
        <f t="shared" si="56"/>
        <v>#DIV/0!</v>
      </c>
      <c r="R97" s="4">
        <f t="shared" si="57"/>
        <v>0</v>
      </c>
      <c r="S97" s="64">
        <f t="shared" si="58"/>
        <v>0</v>
      </c>
      <c r="T97" s="53" t="e">
        <f t="shared" si="59"/>
        <v>#DIV/0!</v>
      </c>
    </row>
    <row r="98" spans="3:20">
      <c r="C98" s="4">
        <f t="shared" si="60"/>
        <v>0</v>
      </c>
      <c r="D98" s="74">
        <f t="shared" si="61"/>
        <v>0</v>
      </c>
      <c r="E98" s="75" t="e">
        <f t="shared" si="62"/>
        <v>#DIV/0!</v>
      </c>
      <c r="H98" s="4">
        <f t="shared" si="51"/>
        <v>0</v>
      </c>
      <c r="I98" s="64">
        <f t="shared" si="52"/>
        <v>0</v>
      </c>
      <c r="J98" s="53" t="e">
        <f t="shared" si="53"/>
        <v>#DIV/0!</v>
      </c>
      <c r="M98" s="4">
        <f t="shared" si="54"/>
        <v>0</v>
      </c>
      <c r="N98" s="64">
        <f t="shared" si="55"/>
        <v>0</v>
      </c>
      <c r="O98" s="53" t="e">
        <f t="shared" si="56"/>
        <v>#DIV/0!</v>
      </c>
      <c r="R98" s="4">
        <f t="shared" si="57"/>
        <v>0</v>
      </c>
      <c r="S98" s="64">
        <f t="shared" si="58"/>
        <v>0</v>
      </c>
      <c r="T98" s="53" t="e">
        <f t="shared" si="59"/>
        <v>#DIV/0!</v>
      </c>
    </row>
    <row r="99" spans="3:20">
      <c r="C99" s="4">
        <f t="shared" si="60"/>
        <v>0</v>
      </c>
      <c r="D99" s="74">
        <f t="shared" si="61"/>
        <v>0</v>
      </c>
      <c r="E99" s="75" t="e">
        <f t="shared" si="62"/>
        <v>#DIV/0!</v>
      </c>
      <c r="H99" s="4">
        <f t="shared" si="51"/>
        <v>0</v>
      </c>
      <c r="I99" s="64">
        <f t="shared" si="52"/>
        <v>0</v>
      </c>
      <c r="J99" s="53" t="e">
        <f t="shared" si="53"/>
        <v>#DIV/0!</v>
      </c>
      <c r="M99" s="4">
        <f t="shared" si="54"/>
        <v>0</v>
      </c>
      <c r="N99" s="64">
        <f t="shared" si="55"/>
        <v>0</v>
      </c>
      <c r="O99" s="53" t="e">
        <f t="shared" si="56"/>
        <v>#DIV/0!</v>
      </c>
      <c r="R99" s="4">
        <f t="shared" si="57"/>
        <v>0</v>
      </c>
      <c r="S99" s="64">
        <f t="shared" si="58"/>
        <v>0</v>
      </c>
      <c r="T99" s="53" t="e">
        <f t="shared" si="59"/>
        <v>#DIV/0!</v>
      </c>
    </row>
    <row r="100" spans="3:20">
      <c r="C100" s="4">
        <f t="shared" si="60"/>
        <v>0</v>
      </c>
      <c r="D100" s="74">
        <f t="shared" si="61"/>
        <v>0</v>
      </c>
      <c r="E100" s="75" t="e">
        <f t="shared" si="62"/>
        <v>#DIV/0!</v>
      </c>
      <c r="H100" s="4">
        <f t="shared" si="51"/>
        <v>0</v>
      </c>
      <c r="I100" s="64">
        <f t="shared" si="52"/>
        <v>0</v>
      </c>
      <c r="J100" s="53" t="e">
        <f t="shared" si="53"/>
        <v>#DIV/0!</v>
      </c>
      <c r="M100" s="4">
        <f t="shared" si="54"/>
        <v>0</v>
      </c>
      <c r="N100" s="64">
        <f t="shared" si="55"/>
        <v>0</v>
      </c>
      <c r="O100" s="53" t="e">
        <f t="shared" si="56"/>
        <v>#DIV/0!</v>
      </c>
      <c r="R100" s="4">
        <f t="shared" si="57"/>
        <v>0</v>
      </c>
      <c r="S100" s="64">
        <f t="shared" si="58"/>
        <v>0</v>
      </c>
      <c r="T100" s="53" t="e">
        <f t="shared" si="59"/>
        <v>#DIV/0!</v>
      </c>
    </row>
    <row r="101" spans="3:20">
      <c r="C101" s="4">
        <f t="shared" si="60"/>
        <v>0</v>
      </c>
      <c r="D101" s="74">
        <f t="shared" si="61"/>
        <v>0</v>
      </c>
      <c r="E101" s="75" t="e">
        <f t="shared" si="62"/>
        <v>#DIV/0!</v>
      </c>
      <c r="H101" s="4">
        <f t="shared" si="51"/>
        <v>0</v>
      </c>
      <c r="I101" s="64">
        <f t="shared" si="52"/>
        <v>0</v>
      </c>
      <c r="J101" s="53" t="e">
        <f t="shared" si="53"/>
        <v>#DIV/0!</v>
      </c>
      <c r="M101" s="4">
        <f t="shared" si="54"/>
        <v>0</v>
      </c>
      <c r="N101" s="64">
        <f t="shared" si="55"/>
        <v>0</v>
      </c>
      <c r="O101" s="53" t="e">
        <f t="shared" si="56"/>
        <v>#DIV/0!</v>
      </c>
      <c r="R101" s="4">
        <f t="shared" si="57"/>
        <v>0</v>
      </c>
      <c r="S101" s="64">
        <f t="shared" si="58"/>
        <v>0</v>
      </c>
      <c r="T101" s="53" t="e">
        <f t="shared" si="59"/>
        <v>#DIV/0!</v>
      </c>
    </row>
    <row r="102" spans="3:20">
      <c r="C102" s="4">
        <f t="shared" si="60"/>
        <v>0</v>
      </c>
      <c r="D102" s="74">
        <f t="shared" si="61"/>
        <v>0</v>
      </c>
      <c r="E102" s="75" t="e">
        <f t="shared" si="62"/>
        <v>#DIV/0!</v>
      </c>
      <c r="H102" s="4">
        <f t="shared" si="51"/>
        <v>0</v>
      </c>
      <c r="I102" s="64">
        <f t="shared" si="52"/>
        <v>0</v>
      </c>
      <c r="J102" s="53" t="e">
        <f t="shared" si="53"/>
        <v>#DIV/0!</v>
      </c>
      <c r="M102" s="4">
        <f t="shared" si="54"/>
        <v>0</v>
      </c>
      <c r="N102" s="64">
        <f t="shared" si="55"/>
        <v>0</v>
      </c>
      <c r="O102" s="53" t="e">
        <f t="shared" si="56"/>
        <v>#DIV/0!</v>
      </c>
      <c r="R102" s="4">
        <f t="shared" si="57"/>
        <v>0</v>
      </c>
      <c r="S102" s="64">
        <f t="shared" si="58"/>
        <v>0</v>
      </c>
      <c r="T102" s="53" t="e">
        <f t="shared" si="59"/>
        <v>#DIV/0!</v>
      </c>
    </row>
    <row r="103" spans="3:20">
      <c r="C103" s="4">
        <f t="shared" si="60"/>
        <v>0</v>
      </c>
      <c r="D103" s="74">
        <f t="shared" si="61"/>
        <v>0</v>
      </c>
      <c r="E103" s="75" t="e">
        <f t="shared" si="62"/>
        <v>#DIV/0!</v>
      </c>
      <c r="H103" s="4">
        <f t="shared" si="51"/>
        <v>0</v>
      </c>
      <c r="I103" s="64">
        <f t="shared" si="52"/>
        <v>0</v>
      </c>
      <c r="J103" s="53" t="e">
        <f t="shared" si="53"/>
        <v>#DIV/0!</v>
      </c>
      <c r="M103" s="4">
        <f t="shared" si="54"/>
        <v>0</v>
      </c>
      <c r="N103" s="64">
        <f t="shared" si="55"/>
        <v>0</v>
      </c>
      <c r="O103" s="53" t="e">
        <f t="shared" si="56"/>
        <v>#DIV/0!</v>
      </c>
      <c r="R103" s="4">
        <f t="shared" si="57"/>
        <v>0</v>
      </c>
      <c r="S103" s="64">
        <f t="shared" si="58"/>
        <v>0</v>
      </c>
      <c r="T103" s="53" t="e">
        <f t="shared" si="59"/>
        <v>#DIV/0!</v>
      </c>
    </row>
    <row r="104" spans="3:20">
      <c r="C104" s="4">
        <f t="shared" si="60"/>
        <v>0</v>
      </c>
      <c r="D104" s="74">
        <f t="shared" si="61"/>
        <v>0</v>
      </c>
      <c r="E104" s="75" t="e">
        <f t="shared" si="62"/>
        <v>#DIV/0!</v>
      </c>
      <c r="H104" s="4">
        <f t="shared" si="51"/>
        <v>0</v>
      </c>
      <c r="I104" s="64">
        <f t="shared" si="52"/>
        <v>0</v>
      </c>
      <c r="J104" s="53" t="e">
        <f t="shared" si="53"/>
        <v>#DIV/0!</v>
      </c>
      <c r="M104" s="4">
        <f t="shared" si="54"/>
        <v>0</v>
      </c>
      <c r="N104" s="64">
        <f t="shared" si="55"/>
        <v>0</v>
      </c>
      <c r="O104" s="53" t="e">
        <f t="shared" si="56"/>
        <v>#DIV/0!</v>
      </c>
      <c r="R104" s="4">
        <f t="shared" si="57"/>
        <v>0</v>
      </c>
      <c r="S104" s="64">
        <f t="shared" si="58"/>
        <v>0</v>
      </c>
      <c r="T104" s="53" t="e">
        <f t="shared" si="59"/>
        <v>#DIV/0!</v>
      </c>
    </row>
    <row r="105" spans="3:20">
      <c r="C105" s="4">
        <f t="shared" si="60"/>
        <v>0</v>
      </c>
      <c r="D105" s="74">
        <f t="shared" si="61"/>
        <v>0</v>
      </c>
      <c r="E105" s="75" t="e">
        <f t="shared" si="62"/>
        <v>#DIV/0!</v>
      </c>
      <c r="H105" s="4">
        <f t="shared" ref="H105:H167" si="63">(F105)/($AD$11*$AD$5)</f>
        <v>0</v>
      </c>
      <c r="I105" s="64">
        <f t="shared" ref="I105:I167" si="64">(F105*$AD$6)/($AA$11*$AD$5)</f>
        <v>0</v>
      </c>
      <c r="J105" s="53" t="e">
        <f t="shared" ref="J105:J167" si="65">(G105*$AD$6)/(2*$AD$7*$AD$11*(H105^2))</f>
        <v>#DIV/0!</v>
      </c>
      <c r="M105" s="4">
        <f t="shared" ref="M105:M167" si="66">(K105)/($AD$11*$AE$5)</f>
        <v>0</v>
      </c>
      <c r="N105" s="64">
        <f t="shared" ref="N105:N167" si="67">(K105*$AE$6)/($AA$11*$AE$5)</f>
        <v>0</v>
      </c>
      <c r="O105" s="53" t="e">
        <f t="shared" ref="O105:O167" si="68">(L105*$AE$6)/(2*$AE$7*$AD$11*(M105^2))</f>
        <v>#DIV/0!</v>
      </c>
      <c r="R105" s="4">
        <f t="shared" ref="R105:R167" si="69">(P105)/($AD$11*$AF$5)</f>
        <v>0</v>
      </c>
      <c r="S105" s="64">
        <f t="shared" ref="S105:S167" si="70">(P105*$AF$6)/($AA$11*$AF$5)</f>
        <v>0</v>
      </c>
      <c r="T105" s="53" t="e">
        <f t="shared" ref="T105:T167" si="71">(Q105*$AF$6)/(2*$AF$7*$AD$11*(R105^2))</f>
        <v>#DIV/0!</v>
      </c>
    </row>
    <row r="106" spans="3:20">
      <c r="C106" s="4">
        <f t="shared" si="60"/>
        <v>0</v>
      </c>
      <c r="D106" s="74">
        <f t="shared" si="61"/>
        <v>0</v>
      </c>
      <c r="E106" s="75" t="e">
        <f t="shared" si="62"/>
        <v>#DIV/0!</v>
      </c>
      <c r="H106" s="4">
        <f t="shared" si="63"/>
        <v>0</v>
      </c>
      <c r="I106" s="64">
        <f t="shared" si="64"/>
        <v>0</v>
      </c>
      <c r="J106" s="53" t="e">
        <f t="shared" si="65"/>
        <v>#DIV/0!</v>
      </c>
      <c r="M106" s="4">
        <f t="shared" si="66"/>
        <v>0</v>
      </c>
      <c r="N106" s="64">
        <f t="shared" si="67"/>
        <v>0</v>
      </c>
      <c r="O106" s="53" t="e">
        <f t="shared" si="68"/>
        <v>#DIV/0!</v>
      </c>
      <c r="R106" s="4">
        <f t="shared" si="69"/>
        <v>0</v>
      </c>
      <c r="S106" s="64">
        <f t="shared" si="70"/>
        <v>0</v>
      </c>
      <c r="T106" s="53" t="e">
        <f t="shared" si="71"/>
        <v>#DIV/0!</v>
      </c>
    </row>
    <row r="107" spans="3:20">
      <c r="C107" s="4">
        <f t="shared" si="60"/>
        <v>0</v>
      </c>
      <c r="D107" s="74">
        <f t="shared" si="61"/>
        <v>0</v>
      </c>
      <c r="E107" s="75" t="e">
        <f t="shared" si="62"/>
        <v>#DIV/0!</v>
      </c>
      <c r="H107" s="4">
        <f t="shared" si="63"/>
        <v>0</v>
      </c>
      <c r="I107" s="64">
        <f t="shared" si="64"/>
        <v>0</v>
      </c>
      <c r="J107" s="53" t="e">
        <f t="shared" si="65"/>
        <v>#DIV/0!</v>
      </c>
      <c r="M107" s="4">
        <f t="shared" si="66"/>
        <v>0</v>
      </c>
      <c r="N107" s="64">
        <f t="shared" si="67"/>
        <v>0</v>
      </c>
      <c r="O107" s="53" t="e">
        <f t="shared" si="68"/>
        <v>#DIV/0!</v>
      </c>
      <c r="R107" s="4">
        <f t="shared" si="69"/>
        <v>0</v>
      </c>
      <c r="S107" s="64">
        <f t="shared" si="70"/>
        <v>0</v>
      </c>
      <c r="T107" s="53" t="e">
        <f t="shared" si="71"/>
        <v>#DIV/0!</v>
      </c>
    </row>
    <row r="108" spans="3:20">
      <c r="C108" s="4">
        <f t="shared" si="60"/>
        <v>0</v>
      </c>
      <c r="D108" s="74">
        <f t="shared" si="61"/>
        <v>0</v>
      </c>
      <c r="E108" s="75" t="e">
        <f t="shared" si="62"/>
        <v>#DIV/0!</v>
      </c>
      <c r="H108" s="4">
        <f t="shared" si="63"/>
        <v>0</v>
      </c>
      <c r="I108" s="64">
        <f t="shared" si="64"/>
        <v>0</v>
      </c>
      <c r="J108" s="53" t="e">
        <f t="shared" si="65"/>
        <v>#DIV/0!</v>
      </c>
      <c r="M108" s="4">
        <f t="shared" si="66"/>
        <v>0</v>
      </c>
      <c r="N108" s="64">
        <f t="shared" si="67"/>
        <v>0</v>
      </c>
      <c r="O108" s="53" t="e">
        <f t="shared" si="68"/>
        <v>#DIV/0!</v>
      </c>
      <c r="R108" s="4">
        <f t="shared" si="69"/>
        <v>0</v>
      </c>
      <c r="S108" s="64">
        <f t="shared" si="70"/>
        <v>0</v>
      </c>
      <c r="T108" s="53" t="e">
        <f t="shared" si="71"/>
        <v>#DIV/0!</v>
      </c>
    </row>
    <row r="109" spans="3:20">
      <c r="C109" s="4">
        <f t="shared" si="60"/>
        <v>0</v>
      </c>
      <c r="D109" s="74">
        <f t="shared" si="61"/>
        <v>0</v>
      </c>
      <c r="E109" s="75" t="e">
        <f t="shared" si="62"/>
        <v>#DIV/0!</v>
      </c>
      <c r="H109" s="4">
        <f t="shared" si="63"/>
        <v>0</v>
      </c>
      <c r="I109" s="64">
        <f t="shared" si="64"/>
        <v>0</v>
      </c>
      <c r="J109" s="53" t="e">
        <f t="shared" si="65"/>
        <v>#DIV/0!</v>
      </c>
      <c r="M109" s="4">
        <f t="shared" si="66"/>
        <v>0</v>
      </c>
      <c r="N109" s="64">
        <f t="shared" si="67"/>
        <v>0</v>
      </c>
      <c r="O109" s="53" t="e">
        <f t="shared" si="68"/>
        <v>#DIV/0!</v>
      </c>
      <c r="R109" s="4">
        <f t="shared" si="69"/>
        <v>0</v>
      </c>
      <c r="S109" s="64">
        <f t="shared" si="70"/>
        <v>0</v>
      </c>
      <c r="T109" s="53" t="e">
        <f t="shared" si="71"/>
        <v>#DIV/0!</v>
      </c>
    </row>
    <row r="110" spans="3:20">
      <c r="C110" s="4">
        <f t="shared" si="60"/>
        <v>0</v>
      </c>
      <c r="D110" s="74">
        <f t="shared" si="61"/>
        <v>0</v>
      </c>
      <c r="E110" s="75" t="e">
        <f t="shared" si="62"/>
        <v>#DIV/0!</v>
      </c>
      <c r="H110" s="4">
        <f t="shared" si="63"/>
        <v>0</v>
      </c>
      <c r="I110" s="64">
        <f t="shared" si="64"/>
        <v>0</v>
      </c>
      <c r="J110" s="53" t="e">
        <f t="shared" si="65"/>
        <v>#DIV/0!</v>
      </c>
      <c r="M110" s="4">
        <f t="shared" si="66"/>
        <v>0</v>
      </c>
      <c r="N110" s="64">
        <f t="shared" si="67"/>
        <v>0</v>
      </c>
      <c r="O110" s="53" t="e">
        <f t="shared" si="68"/>
        <v>#DIV/0!</v>
      </c>
      <c r="R110" s="4">
        <f t="shared" si="69"/>
        <v>0</v>
      </c>
      <c r="S110" s="64">
        <f t="shared" si="70"/>
        <v>0</v>
      </c>
      <c r="T110" s="53" t="e">
        <f t="shared" si="71"/>
        <v>#DIV/0!</v>
      </c>
    </row>
    <row r="111" spans="3:20">
      <c r="C111" s="4">
        <f t="shared" si="60"/>
        <v>0</v>
      </c>
      <c r="D111" s="74">
        <f t="shared" si="61"/>
        <v>0</v>
      </c>
      <c r="E111" s="75" t="e">
        <f t="shared" si="62"/>
        <v>#DIV/0!</v>
      </c>
      <c r="H111" s="4">
        <f t="shared" si="63"/>
        <v>0</v>
      </c>
      <c r="I111" s="64">
        <f t="shared" si="64"/>
        <v>0</v>
      </c>
      <c r="J111" s="53" t="e">
        <f t="shared" si="65"/>
        <v>#DIV/0!</v>
      </c>
      <c r="M111" s="4">
        <f t="shared" si="66"/>
        <v>0</v>
      </c>
      <c r="N111" s="64">
        <f t="shared" si="67"/>
        <v>0</v>
      </c>
      <c r="O111" s="53" t="e">
        <f t="shared" si="68"/>
        <v>#DIV/0!</v>
      </c>
      <c r="R111" s="4">
        <f t="shared" si="69"/>
        <v>0</v>
      </c>
      <c r="S111" s="64">
        <f t="shared" si="70"/>
        <v>0</v>
      </c>
      <c r="T111" s="53" t="e">
        <f t="shared" si="71"/>
        <v>#DIV/0!</v>
      </c>
    </row>
    <row r="112" spans="3:20">
      <c r="C112" s="4">
        <f t="shared" si="60"/>
        <v>0</v>
      </c>
      <c r="D112" s="74">
        <f t="shared" si="61"/>
        <v>0</v>
      </c>
      <c r="E112" s="75" t="e">
        <f t="shared" si="62"/>
        <v>#DIV/0!</v>
      </c>
      <c r="H112" s="4">
        <f t="shared" si="63"/>
        <v>0</v>
      </c>
      <c r="I112" s="64">
        <f t="shared" si="64"/>
        <v>0</v>
      </c>
      <c r="J112" s="53" t="e">
        <f t="shared" si="65"/>
        <v>#DIV/0!</v>
      </c>
      <c r="M112" s="4">
        <f t="shared" si="66"/>
        <v>0</v>
      </c>
      <c r="N112" s="64">
        <f t="shared" si="67"/>
        <v>0</v>
      </c>
      <c r="O112" s="53" t="e">
        <f t="shared" si="68"/>
        <v>#DIV/0!</v>
      </c>
      <c r="R112" s="4">
        <f t="shared" si="69"/>
        <v>0</v>
      </c>
      <c r="S112" s="64">
        <f t="shared" si="70"/>
        <v>0</v>
      </c>
      <c r="T112" s="53" t="e">
        <f t="shared" si="71"/>
        <v>#DIV/0!</v>
      </c>
    </row>
    <row r="113" spans="3:20">
      <c r="C113" s="4">
        <f t="shared" si="60"/>
        <v>0</v>
      </c>
      <c r="D113" s="74">
        <f t="shared" si="61"/>
        <v>0</v>
      </c>
      <c r="E113" s="75" t="e">
        <f t="shared" si="62"/>
        <v>#DIV/0!</v>
      </c>
      <c r="H113" s="4">
        <f t="shared" si="63"/>
        <v>0</v>
      </c>
      <c r="I113" s="64">
        <f t="shared" si="64"/>
        <v>0</v>
      </c>
      <c r="J113" s="53" t="e">
        <f t="shared" si="65"/>
        <v>#DIV/0!</v>
      </c>
      <c r="M113" s="4">
        <f t="shared" si="66"/>
        <v>0</v>
      </c>
      <c r="N113" s="64">
        <f t="shared" si="67"/>
        <v>0</v>
      </c>
      <c r="O113" s="53" t="e">
        <f t="shared" si="68"/>
        <v>#DIV/0!</v>
      </c>
      <c r="R113" s="4">
        <f t="shared" si="69"/>
        <v>0</v>
      </c>
      <c r="S113" s="64">
        <f t="shared" si="70"/>
        <v>0</v>
      </c>
      <c r="T113" s="53" t="e">
        <f t="shared" si="71"/>
        <v>#DIV/0!</v>
      </c>
    </row>
    <row r="114" spans="3:20">
      <c r="C114" s="4">
        <f t="shared" si="60"/>
        <v>0</v>
      </c>
      <c r="D114" s="74">
        <f t="shared" si="61"/>
        <v>0</v>
      </c>
      <c r="E114" s="75" t="e">
        <f t="shared" si="62"/>
        <v>#DIV/0!</v>
      </c>
      <c r="H114" s="4">
        <f t="shared" si="63"/>
        <v>0</v>
      </c>
      <c r="I114" s="64">
        <f t="shared" si="64"/>
        <v>0</v>
      </c>
      <c r="J114" s="53" t="e">
        <f t="shared" si="65"/>
        <v>#DIV/0!</v>
      </c>
      <c r="M114" s="4">
        <f t="shared" si="66"/>
        <v>0</v>
      </c>
      <c r="N114" s="64">
        <f t="shared" si="67"/>
        <v>0</v>
      </c>
      <c r="O114" s="53" t="e">
        <f t="shared" si="68"/>
        <v>#DIV/0!</v>
      </c>
      <c r="R114" s="4">
        <f t="shared" si="69"/>
        <v>0</v>
      </c>
      <c r="S114" s="64">
        <f t="shared" si="70"/>
        <v>0</v>
      </c>
      <c r="T114" s="53" t="e">
        <f t="shared" si="71"/>
        <v>#DIV/0!</v>
      </c>
    </row>
    <row r="115" spans="3:20">
      <c r="C115" s="4">
        <f t="shared" si="60"/>
        <v>0</v>
      </c>
      <c r="D115" s="74">
        <f t="shared" si="61"/>
        <v>0</v>
      </c>
      <c r="E115" s="75" t="e">
        <f t="shared" si="62"/>
        <v>#DIV/0!</v>
      </c>
      <c r="H115" s="4">
        <f t="shared" si="63"/>
        <v>0</v>
      </c>
      <c r="I115" s="64">
        <f t="shared" si="64"/>
        <v>0</v>
      </c>
      <c r="J115" s="53" t="e">
        <f t="shared" si="65"/>
        <v>#DIV/0!</v>
      </c>
      <c r="M115" s="4">
        <f t="shared" si="66"/>
        <v>0</v>
      </c>
      <c r="N115" s="64">
        <f t="shared" si="67"/>
        <v>0</v>
      </c>
      <c r="O115" s="53" t="e">
        <f t="shared" si="68"/>
        <v>#DIV/0!</v>
      </c>
      <c r="R115" s="4">
        <f t="shared" si="69"/>
        <v>0</v>
      </c>
      <c r="S115" s="64">
        <f t="shared" si="70"/>
        <v>0</v>
      </c>
      <c r="T115" s="53" t="e">
        <f t="shared" si="71"/>
        <v>#DIV/0!</v>
      </c>
    </row>
    <row r="116" spans="3:20">
      <c r="C116" s="4">
        <f t="shared" si="60"/>
        <v>0</v>
      </c>
      <c r="D116" s="74">
        <f t="shared" si="61"/>
        <v>0</v>
      </c>
      <c r="E116" s="75" t="e">
        <f t="shared" si="62"/>
        <v>#DIV/0!</v>
      </c>
      <c r="H116" s="4">
        <f t="shared" si="63"/>
        <v>0</v>
      </c>
      <c r="I116" s="64">
        <f t="shared" si="64"/>
        <v>0</v>
      </c>
      <c r="J116" s="53" t="e">
        <f t="shared" si="65"/>
        <v>#DIV/0!</v>
      </c>
      <c r="M116" s="4">
        <f t="shared" si="66"/>
        <v>0</v>
      </c>
      <c r="N116" s="64">
        <f t="shared" si="67"/>
        <v>0</v>
      </c>
      <c r="O116" s="53" t="e">
        <f t="shared" si="68"/>
        <v>#DIV/0!</v>
      </c>
      <c r="R116" s="4">
        <f t="shared" si="69"/>
        <v>0</v>
      </c>
      <c r="S116" s="64">
        <f t="shared" si="70"/>
        <v>0</v>
      </c>
      <c r="T116" s="53" t="e">
        <f t="shared" si="71"/>
        <v>#DIV/0!</v>
      </c>
    </row>
    <row r="117" spans="3:20">
      <c r="C117" s="4">
        <f t="shared" si="60"/>
        <v>0</v>
      </c>
      <c r="D117" s="74">
        <f t="shared" si="61"/>
        <v>0</v>
      </c>
      <c r="E117" s="75" t="e">
        <f t="shared" si="62"/>
        <v>#DIV/0!</v>
      </c>
      <c r="H117" s="4">
        <f t="shared" si="63"/>
        <v>0</v>
      </c>
      <c r="I117" s="64">
        <f t="shared" si="64"/>
        <v>0</v>
      </c>
      <c r="J117" s="53" t="e">
        <f t="shared" si="65"/>
        <v>#DIV/0!</v>
      </c>
      <c r="M117" s="4">
        <f t="shared" si="66"/>
        <v>0</v>
      </c>
      <c r="N117" s="64">
        <f t="shared" si="67"/>
        <v>0</v>
      </c>
      <c r="O117" s="53" t="e">
        <f t="shared" si="68"/>
        <v>#DIV/0!</v>
      </c>
      <c r="R117" s="4">
        <f t="shared" si="69"/>
        <v>0</v>
      </c>
      <c r="S117" s="64">
        <f t="shared" si="70"/>
        <v>0</v>
      </c>
      <c r="T117" s="53" t="e">
        <f t="shared" si="71"/>
        <v>#DIV/0!</v>
      </c>
    </row>
    <row r="118" spans="3:20">
      <c r="C118" s="4">
        <f t="shared" si="60"/>
        <v>0</v>
      </c>
      <c r="D118" s="74">
        <f t="shared" si="61"/>
        <v>0</v>
      </c>
      <c r="E118" s="75" t="e">
        <f t="shared" si="62"/>
        <v>#DIV/0!</v>
      </c>
      <c r="H118" s="4">
        <f t="shared" si="63"/>
        <v>0</v>
      </c>
      <c r="I118" s="64">
        <f t="shared" si="64"/>
        <v>0</v>
      </c>
      <c r="J118" s="53" t="e">
        <f t="shared" si="65"/>
        <v>#DIV/0!</v>
      </c>
      <c r="M118" s="4">
        <f t="shared" si="66"/>
        <v>0</v>
      </c>
      <c r="N118" s="64">
        <f t="shared" si="67"/>
        <v>0</v>
      </c>
      <c r="O118" s="53" t="e">
        <f t="shared" si="68"/>
        <v>#DIV/0!</v>
      </c>
      <c r="R118" s="4">
        <f t="shared" si="69"/>
        <v>0</v>
      </c>
      <c r="S118" s="64">
        <f t="shared" si="70"/>
        <v>0</v>
      </c>
      <c r="T118" s="53" t="e">
        <f t="shared" si="71"/>
        <v>#DIV/0!</v>
      </c>
    </row>
    <row r="119" spans="3:20">
      <c r="C119" s="4">
        <f t="shared" si="60"/>
        <v>0</v>
      </c>
      <c r="D119" s="74">
        <f t="shared" si="61"/>
        <v>0</v>
      </c>
      <c r="E119" s="75" t="e">
        <f t="shared" si="62"/>
        <v>#DIV/0!</v>
      </c>
      <c r="H119" s="4">
        <f t="shared" si="63"/>
        <v>0</v>
      </c>
      <c r="I119" s="64">
        <f t="shared" si="64"/>
        <v>0</v>
      </c>
      <c r="J119" s="53" t="e">
        <f t="shared" si="65"/>
        <v>#DIV/0!</v>
      </c>
      <c r="M119" s="4">
        <f t="shared" si="66"/>
        <v>0</v>
      </c>
      <c r="N119" s="64">
        <f t="shared" si="67"/>
        <v>0</v>
      </c>
      <c r="O119" s="53" t="e">
        <f t="shared" si="68"/>
        <v>#DIV/0!</v>
      </c>
      <c r="R119" s="4">
        <f t="shared" si="69"/>
        <v>0</v>
      </c>
      <c r="S119" s="64">
        <f t="shared" si="70"/>
        <v>0</v>
      </c>
      <c r="T119" s="53" t="e">
        <f t="shared" si="71"/>
        <v>#DIV/0!</v>
      </c>
    </row>
    <row r="120" spans="3:20">
      <c r="C120" s="4">
        <f t="shared" si="60"/>
        <v>0</v>
      </c>
      <c r="D120" s="74">
        <f t="shared" si="61"/>
        <v>0</v>
      </c>
      <c r="E120" s="75" t="e">
        <f t="shared" si="62"/>
        <v>#DIV/0!</v>
      </c>
      <c r="H120" s="4">
        <f t="shared" si="63"/>
        <v>0</v>
      </c>
      <c r="I120" s="64">
        <f t="shared" si="64"/>
        <v>0</v>
      </c>
      <c r="J120" s="53" t="e">
        <f t="shared" si="65"/>
        <v>#DIV/0!</v>
      </c>
      <c r="M120" s="4">
        <f t="shared" si="66"/>
        <v>0</v>
      </c>
      <c r="N120" s="64">
        <f t="shared" si="67"/>
        <v>0</v>
      </c>
      <c r="O120" s="53" t="e">
        <f t="shared" si="68"/>
        <v>#DIV/0!</v>
      </c>
      <c r="R120" s="4">
        <f t="shared" si="69"/>
        <v>0</v>
      </c>
      <c r="S120" s="64">
        <f t="shared" si="70"/>
        <v>0</v>
      </c>
      <c r="T120" s="53" t="e">
        <f t="shared" si="71"/>
        <v>#DIV/0!</v>
      </c>
    </row>
    <row r="121" spans="3:20">
      <c r="C121" s="4">
        <f t="shared" si="60"/>
        <v>0</v>
      </c>
      <c r="D121" s="74">
        <f t="shared" si="61"/>
        <v>0</v>
      </c>
      <c r="E121" s="75" t="e">
        <f t="shared" si="62"/>
        <v>#DIV/0!</v>
      </c>
      <c r="H121" s="4">
        <f t="shared" si="63"/>
        <v>0</v>
      </c>
      <c r="I121" s="64">
        <f t="shared" si="64"/>
        <v>0</v>
      </c>
      <c r="J121" s="53" t="e">
        <f t="shared" si="65"/>
        <v>#DIV/0!</v>
      </c>
      <c r="M121" s="4">
        <f t="shared" si="66"/>
        <v>0</v>
      </c>
      <c r="N121" s="64">
        <f t="shared" si="67"/>
        <v>0</v>
      </c>
      <c r="O121" s="53" t="e">
        <f t="shared" si="68"/>
        <v>#DIV/0!</v>
      </c>
      <c r="R121" s="4">
        <f t="shared" si="69"/>
        <v>0</v>
      </c>
      <c r="S121" s="64">
        <f t="shared" si="70"/>
        <v>0</v>
      </c>
      <c r="T121" s="53" t="e">
        <f t="shared" si="71"/>
        <v>#DIV/0!</v>
      </c>
    </row>
    <row r="122" spans="3:20">
      <c r="C122" s="4">
        <f t="shared" si="60"/>
        <v>0</v>
      </c>
      <c r="D122" s="74">
        <f t="shared" si="61"/>
        <v>0</v>
      </c>
      <c r="E122" s="75" t="e">
        <f t="shared" si="62"/>
        <v>#DIV/0!</v>
      </c>
      <c r="H122" s="4">
        <f t="shared" si="63"/>
        <v>0</v>
      </c>
      <c r="I122" s="64">
        <f t="shared" si="64"/>
        <v>0</v>
      </c>
      <c r="J122" s="53" t="e">
        <f t="shared" si="65"/>
        <v>#DIV/0!</v>
      </c>
      <c r="M122" s="4">
        <f t="shared" si="66"/>
        <v>0</v>
      </c>
      <c r="N122" s="64">
        <f t="shared" si="67"/>
        <v>0</v>
      </c>
      <c r="O122" s="53" t="e">
        <f t="shared" si="68"/>
        <v>#DIV/0!</v>
      </c>
      <c r="R122" s="4">
        <f t="shared" si="69"/>
        <v>0</v>
      </c>
      <c r="S122" s="64">
        <f t="shared" si="70"/>
        <v>0</v>
      </c>
      <c r="T122" s="53" t="e">
        <f t="shared" si="71"/>
        <v>#DIV/0!</v>
      </c>
    </row>
    <row r="123" spans="3:20">
      <c r="C123" s="4">
        <f t="shared" si="60"/>
        <v>0</v>
      </c>
      <c r="D123" s="74">
        <f t="shared" si="61"/>
        <v>0</v>
      </c>
      <c r="E123" s="75" t="e">
        <f t="shared" si="62"/>
        <v>#DIV/0!</v>
      </c>
      <c r="H123" s="4">
        <f t="shared" si="63"/>
        <v>0</v>
      </c>
      <c r="I123" s="64">
        <f t="shared" si="64"/>
        <v>0</v>
      </c>
      <c r="J123" s="53" t="e">
        <f t="shared" si="65"/>
        <v>#DIV/0!</v>
      </c>
      <c r="M123" s="4">
        <f t="shared" si="66"/>
        <v>0</v>
      </c>
      <c r="N123" s="64">
        <f t="shared" si="67"/>
        <v>0</v>
      </c>
      <c r="O123" s="53" t="e">
        <f t="shared" si="68"/>
        <v>#DIV/0!</v>
      </c>
      <c r="R123" s="4">
        <f t="shared" si="69"/>
        <v>0</v>
      </c>
      <c r="S123" s="64">
        <f t="shared" si="70"/>
        <v>0</v>
      </c>
      <c r="T123" s="53" t="e">
        <f t="shared" si="71"/>
        <v>#DIV/0!</v>
      </c>
    </row>
    <row r="124" spans="3:20">
      <c r="C124" s="4">
        <f t="shared" si="60"/>
        <v>0</v>
      </c>
      <c r="D124" s="74">
        <f t="shared" si="61"/>
        <v>0</v>
      </c>
      <c r="E124" s="75" t="e">
        <f t="shared" si="62"/>
        <v>#DIV/0!</v>
      </c>
      <c r="H124" s="4">
        <f t="shared" si="63"/>
        <v>0</v>
      </c>
      <c r="I124" s="64">
        <f t="shared" si="64"/>
        <v>0</v>
      </c>
      <c r="J124" s="53" t="e">
        <f t="shared" si="65"/>
        <v>#DIV/0!</v>
      </c>
      <c r="M124" s="4">
        <f t="shared" si="66"/>
        <v>0</v>
      </c>
      <c r="N124" s="64">
        <f t="shared" si="67"/>
        <v>0</v>
      </c>
      <c r="O124" s="53" t="e">
        <f t="shared" si="68"/>
        <v>#DIV/0!</v>
      </c>
      <c r="R124" s="4">
        <f t="shared" si="69"/>
        <v>0</v>
      </c>
      <c r="S124" s="64">
        <f t="shared" si="70"/>
        <v>0</v>
      </c>
      <c r="T124" s="53" t="e">
        <f t="shared" si="71"/>
        <v>#DIV/0!</v>
      </c>
    </row>
    <row r="125" spans="3:20">
      <c r="C125" s="4">
        <f t="shared" si="60"/>
        <v>0</v>
      </c>
      <c r="D125" s="74">
        <f t="shared" si="61"/>
        <v>0</v>
      </c>
      <c r="E125" s="75" t="e">
        <f t="shared" si="62"/>
        <v>#DIV/0!</v>
      </c>
      <c r="H125" s="4">
        <f t="shared" si="63"/>
        <v>0</v>
      </c>
      <c r="I125" s="64">
        <f t="shared" si="64"/>
        <v>0</v>
      </c>
      <c r="J125" s="53" t="e">
        <f t="shared" si="65"/>
        <v>#DIV/0!</v>
      </c>
      <c r="M125" s="4">
        <f t="shared" si="66"/>
        <v>0</v>
      </c>
      <c r="N125" s="64">
        <f t="shared" si="67"/>
        <v>0</v>
      </c>
      <c r="O125" s="53" t="e">
        <f t="shared" si="68"/>
        <v>#DIV/0!</v>
      </c>
      <c r="R125" s="4">
        <f t="shared" si="69"/>
        <v>0</v>
      </c>
      <c r="S125" s="64">
        <f t="shared" si="70"/>
        <v>0</v>
      </c>
      <c r="T125" s="53" t="e">
        <f t="shared" si="71"/>
        <v>#DIV/0!</v>
      </c>
    </row>
    <row r="126" spans="3:20">
      <c r="C126" s="4">
        <f t="shared" si="60"/>
        <v>0</v>
      </c>
      <c r="D126" s="74">
        <f t="shared" si="61"/>
        <v>0</v>
      </c>
      <c r="E126" s="75" t="e">
        <f t="shared" si="62"/>
        <v>#DIV/0!</v>
      </c>
      <c r="H126" s="4">
        <f t="shared" si="63"/>
        <v>0</v>
      </c>
      <c r="I126" s="64">
        <f t="shared" si="64"/>
        <v>0</v>
      </c>
      <c r="J126" s="53" t="e">
        <f t="shared" si="65"/>
        <v>#DIV/0!</v>
      </c>
      <c r="M126" s="4">
        <f t="shared" si="66"/>
        <v>0</v>
      </c>
      <c r="N126" s="64">
        <f t="shared" si="67"/>
        <v>0</v>
      </c>
      <c r="O126" s="53" t="e">
        <f t="shared" si="68"/>
        <v>#DIV/0!</v>
      </c>
      <c r="R126" s="4">
        <f t="shared" si="69"/>
        <v>0</v>
      </c>
      <c r="S126" s="64">
        <f t="shared" si="70"/>
        <v>0</v>
      </c>
      <c r="T126" s="53" t="e">
        <f t="shared" si="71"/>
        <v>#DIV/0!</v>
      </c>
    </row>
    <row r="127" spans="3:20">
      <c r="C127" s="4">
        <f t="shared" si="60"/>
        <v>0</v>
      </c>
      <c r="D127" s="74">
        <f t="shared" si="61"/>
        <v>0</v>
      </c>
      <c r="E127" s="75" t="e">
        <f t="shared" si="62"/>
        <v>#DIV/0!</v>
      </c>
      <c r="H127" s="4">
        <f t="shared" si="63"/>
        <v>0</v>
      </c>
      <c r="I127" s="64">
        <f t="shared" si="64"/>
        <v>0</v>
      </c>
      <c r="J127" s="53" t="e">
        <f t="shared" si="65"/>
        <v>#DIV/0!</v>
      </c>
      <c r="M127" s="4">
        <f t="shared" si="66"/>
        <v>0</v>
      </c>
      <c r="N127" s="64">
        <f t="shared" si="67"/>
        <v>0</v>
      </c>
      <c r="O127" s="53" t="e">
        <f t="shared" si="68"/>
        <v>#DIV/0!</v>
      </c>
      <c r="R127" s="4">
        <f t="shared" si="69"/>
        <v>0</v>
      </c>
      <c r="S127" s="64">
        <f t="shared" si="70"/>
        <v>0</v>
      </c>
      <c r="T127" s="53" t="e">
        <f t="shared" si="71"/>
        <v>#DIV/0!</v>
      </c>
    </row>
    <row r="128" spans="3:20">
      <c r="C128" s="4">
        <f t="shared" si="60"/>
        <v>0</v>
      </c>
      <c r="D128" s="74">
        <f t="shared" si="61"/>
        <v>0</v>
      </c>
      <c r="E128" s="75" t="e">
        <f t="shared" si="62"/>
        <v>#DIV/0!</v>
      </c>
      <c r="H128" s="4">
        <f t="shared" si="63"/>
        <v>0</v>
      </c>
      <c r="I128" s="64">
        <f t="shared" si="64"/>
        <v>0</v>
      </c>
      <c r="J128" s="53" t="e">
        <f t="shared" si="65"/>
        <v>#DIV/0!</v>
      </c>
      <c r="M128" s="4">
        <f t="shared" si="66"/>
        <v>0</v>
      </c>
      <c r="N128" s="64">
        <f t="shared" si="67"/>
        <v>0</v>
      </c>
      <c r="O128" s="53" t="e">
        <f t="shared" si="68"/>
        <v>#DIV/0!</v>
      </c>
      <c r="R128" s="4">
        <f t="shared" si="69"/>
        <v>0</v>
      </c>
      <c r="S128" s="64">
        <f t="shared" si="70"/>
        <v>0</v>
      </c>
      <c r="T128" s="53" t="e">
        <f t="shared" si="71"/>
        <v>#DIV/0!</v>
      </c>
    </row>
    <row r="129" spans="3:20">
      <c r="C129" s="4">
        <f t="shared" si="60"/>
        <v>0</v>
      </c>
      <c r="D129" s="74">
        <f t="shared" si="61"/>
        <v>0</v>
      </c>
      <c r="E129" s="75" t="e">
        <f t="shared" si="62"/>
        <v>#DIV/0!</v>
      </c>
      <c r="H129" s="4">
        <f t="shared" si="63"/>
        <v>0</v>
      </c>
      <c r="I129" s="64">
        <f t="shared" si="64"/>
        <v>0</v>
      </c>
      <c r="J129" s="53" t="e">
        <f t="shared" si="65"/>
        <v>#DIV/0!</v>
      </c>
      <c r="M129" s="4">
        <f t="shared" si="66"/>
        <v>0</v>
      </c>
      <c r="N129" s="64">
        <f t="shared" si="67"/>
        <v>0</v>
      </c>
      <c r="O129" s="53" t="e">
        <f t="shared" si="68"/>
        <v>#DIV/0!</v>
      </c>
      <c r="R129" s="4">
        <f t="shared" si="69"/>
        <v>0</v>
      </c>
      <c r="S129" s="64">
        <f t="shared" si="70"/>
        <v>0</v>
      </c>
      <c r="T129" s="53" t="e">
        <f t="shared" si="71"/>
        <v>#DIV/0!</v>
      </c>
    </row>
    <row r="130" spans="3:20">
      <c r="C130" s="4">
        <f t="shared" si="60"/>
        <v>0</v>
      </c>
      <c r="D130" s="74">
        <f t="shared" si="61"/>
        <v>0</v>
      </c>
      <c r="E130" s="75" t="e">
        <f t="shared" si="62"/>
        <v>#DIV/0!</v>
      </c>
      <c r="H130" s="4">
        <f t="shared" si="63"/>
        <v>0</v>
      </c>
      <c r="I130" s="64">
        <f t="shared" si="64"/>
        <v>0</v>
      </c>
      <c r="J130" s="53" t="e">
        <f t="shared" si="65"/>
        <v>#DIV/0!</v>
      </c>
      <c r="M130" s="4">
        <f t="shared" si="66"/>
        <v>0</v>
      </c>
      <c r="N130" s="64">
        <f t="shared" si="67"/>
        <v>0</v>
      </c>
      <c r="O130" s="53" t="e">
        <f t="shared" si="68"/>
        <v>#DIV/0!</v>
      </c>
      <c r="R130" s="4">
        <f t="shared" si="69"/>
        <v>0</v>
      </c>
      <c r="S130" s="64">
        <f t="shared" si="70"/>
        <v>0</v>
      </c>
      <c r="T130" s="53" t="e">
        <f t="shared" si="71"/>
        <v>#DIV/0!</v>
      </c>
    </row>
    <row r="131" spans="3:20">
      <c r="C131" s="4">
        <f t="shared" si="60"/>
        <v>0</v>
      </c>
      <c r="D131" s="74">
        <f t="shared" si="61"/>
        <v>0</v>
      </c>
      <c r="E131" s="75" t="e">
        <f t="shared" si="62"/>
        <v>#DIV/0!</v>
      </c>
      <c r="H131" s="4">
        <f t="shared" si="63"/>
        <v>0</v>
      </c>
      <c r="I131" s="64">
        <f t="shared" si="64"/>
        <v>0</v>
      </c>
      <c r="J131" s="53" t="e">
        <f t="shared" si="65"/>
        <v>#DIV/0!</v>
      </c>
      <c r="M131" s="4">
        <f t="shared" si="66"/>
        <v>0</v>
      </c>
      <c r="N131" s="64">
        <f t="shared" si="67"/>
        <v>0</v>
      </c>
      <c r="O131" s="53" t="e">
        <f t="shared" si="68"/>
        <v>#DIV/0!</v>
      </c>
      <c r="R131" s="4">
        <f t="shared" si="69"/>
        <v>0</v>
      </c>
      <c r="S131" s="64">
        <f t="shared" si="70"/>
        <v>0</v>
      </c>
      <c r="T131" s="53" t="e">
        <f t="shared" si="71"/>
        <v>#DIV/0!</v>
      </c>
    </row>
    <row r="132" spans="3:20">
      <c r="C132" s="4">
        <f t="shared" si="60"/>
        <v>0</v>
      </c>
      <c r="D132" s="74">
        <f t="shared" si="61"/>
        <v>0</v>
      </c>
      <c r="E132" s="75" t="e">
        <f t="shared" si="62"/>
        <v>#DIV/0!</v>
      </c>
      <c r="H132" s="4">
        <f t="shared" si="63"/>
        <v>0</v>
      </c>
      <c r="I132" s="64">
        <f t="shared" si="64"/>
        <v>0</v>
      </c>
      <c r="J132" s="53" t="e">
        <f t="shared" si="65"/>
        <v>#DIV/0!</v>
      </c>
      <c r="M132" s="4">
        <f t="shared" si="66"/>
        <v>0</v>
      </c>
      <c r="N132" s="64">
        <f t="shared" si="67"/>
        <v>0</v>
      </c>
      <c r="O132" s="53" t="e">
        <f t="shared" si="68"/>
        <v>#DIV/0!</v>
      </c>
      <c r="R132" s="4">
        <f t="shared" si="69"/>
        <v>0</v>
      </c>
      <c r="S132" s="64">
        <f t="shared" si="70"/>
        <v>0</v>
      </c>
      <c r="T132" s="53" t="e">
        <f t="shared" si="71"/>
        <v>#DIV/0!</v>
      </c>
    </row>
    <row r="133" spans="3:20">
      <c r="C133" s="4">
        <f t="shared" si="60"/>
        <v>0</v>
      </c>
      <c r="D133" s="74">
        <f t="shared" si="61"/>
        <v>0</v>
      </c>
      <c r="E133" s="75" t="e">
        <f t="shared" si="62"/>
        <v>#DIV/0!</v>
      </c>
      <c r="H133" s="4">
        <f t="shared" si="63"/>
        <v>0</v>
      </c>
      <c r="I133" s="64">
        <f t="shared" si="64"/>
        <v>0</v>
      </c>
      <c r="J133" s="53" t="e">
        <f t="shared" si="65"/>
        <v>#DIV/0!</v>
      </c>
      <c r="M133" s="4">
        <f t="shared" si="66"/>
        <v>0</v>
      </c>
      <c r="N133" s="64">
        <f t="shared" si="67"/>
        <v>0</v>
      </c>
      <c r="O133" s="53" t="e">
        <f t="shared" si="68"/>
        <v>#DIV/0!</v>
      </c>
      <c r="R133" s="4">
        <f t="shared" si="69"/>
        <v>0</v>
      </c>
      <c r="S133" s="64">
        <f t="shared" si="70"/>
        <v>0</v>
      </c>
      <c r="T133" s="53" t="e">
        <f t="shared" si="71"/>
        <v>#DIV/0!</v>
      </c>
    </row>
    <row r="134" spans="3:20">
      <c r="C134" s="4">
        <f t="shared" si="60"/>
        <v>0</v>
      </c>
      <c r="D134" s="74">
        <f t="shared" si="61"/>
        <v>0</v>
      </c>
      <c r="E134" s="75" t="e">
        <f t="shared" si="62"/>
        <v>#DIV/0!</v>
      </c>
      <c r="H134" s="4">
        <f t="shared" si="63"/>
        <v>0</v>
      </c>
      <c r="I134" s="64">
        <f t="shared" si="64"/>
        <v>0</v>
      </c>
      <c r="J134" s="53" t="e">
        <f t="shared" si="65"/>
        <v>#DIV/0!</v>
      </c>
      <c r="M134" s="4">
        <f t="shared" si="66"/>
        <v>0</v>
      </c>
      <c r="N134" s="64">
        <f t="shared" si="67"/>
        <v>0</v>
      </c>
      <c r="O134" s="53" t="e">
        <f t="shared" si="68"/>
        <v>#DIV/0!</v>
      </c>
      <c r="R134" s="4">
        <f t="shared" si="69"/>
        <v>0</v>
      </c>
      <c r="S134" s="64">
        <f t="shared" si="70"/>
        <v>0</v>
      </c>
      <c r="T134" s="53" t="e">
        <f t="shared" si="71"/>
        <v>#DIV/0!</v>
      </c>
    </row>
    <row r="135" spans="3:20">
      <c r="C135" s="4">
        <f t="shared" si="60"/>
        <v>0</v>
      </c>
      <c r="D135" s="74">
        <f t="shared" si="61"/>
        <v>0</v>
      </c>
      <c r="E135" s="75" t="e">
        <f t="shared" si="62"/>
        <v>#DIV/0!</v>
      </c>
      <c r="H135" s="4">
        <f t="shared" si="63"/>
        <v>0</v>
      </c>
      <c r="I135" s="64">
        <f t="shared" si="64"/>
        <v>0</v>
      </c>
      <c r="J135" s="53" t="e">
        <f t="shared" si="65"/>
        <v>#DIV/0!</v>
      </c>
      <c r="M135" s="4">
        <f t="shared" si="66"/>
        <v>0</v>
      </c>
      <c r="N135" s="64">
        <f t="shared" si="67"/>
        <v>0</v>
      </c>
      <c r="O135" s="53" t="e">
        <f t="shared" si="68"/>
        <v>#DIV/0!</v>
      </c>
      <c r="R135" s="4">
        <f t="shared" si="69"/>
        <v>0</v>
      </c>
      <c r="S135" s="64">
        <f t="shared" si="70"/>
        <v>0</v>
      </c>
      <c r="T135" s="53" t="e">
        <f t="shared" si="71"/>
        <v>#DIV/0!</v>
      </c>
    </row>
    <row r="136" spans="3:20">
      <c r="C136" s="4">
        <f t="shared" si="60"/>
        <v>0</v>
      </c>
      <c r="D136" s="74">
        <f t="shared" si="61"/>
        <v>0</v>
      </c>
      <c r="E136" s="75" t="e">
        <f t="shared" si="62"/>
        <v>#DIV/0!</v>
      </c>
      <c r="H136" s="4">
        <f t="shared" si="63"/>
        <v>0</v>
      </c>
      <c r="I136" s="64">
        <f t="shared" si="64"/>
        <v>0</v>
      </c>
      <c r="J136" s="53" t="e">
        <f t="shared" si="65"/>
        <v>#DIV/0!</v>
      </c>
      <c r="M136" s="4">
        <f t="shared" si="66"/>
        <v>0</v>
      </c>
      <c r="N136" s="64">
        <f t="shared" si="67"/>
        <v>0</v>
      </c>
      <c r="O136" s="53" t="e">
        <f t="shared" si="68"/>
        <v>#DIV/0!</v>
      </c>
      <c r="R136" s="4">
        <f t="shared" si="69"/>
        <v>0</v>
      </c>
      <c r="S136" s="64">
        <f t="shared" si="70"/>
        <v>0</v>
      </c>
      <c r="T136" s="53" t="e">
        <f t="shared" si="71"/>
        <v>#DIV/0!</v>
      </c>
    </row>
    <row r="137" spans="3:20">
      <c r="C137" s="4">
        <f t="shared" si="60"/>
        <v>0</v>
      </c>
      <c r="D137" s="74">
        <f t="shared" si="61"/>
        <v>0</v>
      </c>
      <c r="E137" s="75" t="e">
        <f t="shared" si="62"/>
        <v>#DIV/0!</v>
      </c>
      <c r="H137" s="4">
        <f t="shared" si="63"/>
        <v>0</v>
      </c>
      <c r="I137" s="64">
        <f t="shared" si="64"/>
        <v>0</v>
      </c>
      <c r="J137" s="53" t="e">
        <f t="shared" si="65"/>
        <v>#DIV/0!</v>
      </c>
      <c r="M137" s="4">
        <f t="shared" si="66"/>
        <v>0</v>
      </c>
      <c r="N137" s="64">
        <f t="shared" si="67"/>
        <v>0</v>
      </c>
      <c r="O137" s="53" t="e">
        <f t="shared" si="68"/>
        <v>#DIV/0!</v>
      </c>
      <c r="R137" s="4">
        <f t="shared" si="69"/>
        <v>0</v>
      </c>
      <c r="S137" s="64">
        <f t="shared" si="70"/>
        <v>0</v>
      </c>
      <c r="T137" s="53" t="e">
        <f t="shared" si="71"/>
        <v>#DIV/0!</v>
      </c>
    </row>
    <row r="138" spans="3:20">
      <c r="C138" s="4">
        <f t="shared" si="60"/>
        <v>0</v>
      </c>
      <c r="D138" s="74">
        <f t="shared" si="61"/>
        <v>0</v>
      </c>
      <c r="E138" s="75" t="e">
        <f t="shared" si="62"/>
        <v>#DIV/0!</v>
      </c>
      <c r="H138" s="4">
        <f t="shared" si="63"/>
        <v>0</v>
      </c>
      <c r="I138" s="64">
        <f t="shared" si="64"/>
        <v>0</v>
      </c>
      <c r="J138" s="53" t="e">
        <f t="shared" si="65"/>
        <v>#DIV/0!</v>
      </c>
      <c r="M138" s="4">
        <f t="shared" si="66"/>
        <v>0</v>
      </c>
      <c r="N138" s="64">
        <f t="shared" si="67"/>
        <v>0</v>
      </c>
      <c r="O138" s="53" t="e">
        <f t="shared" si="68"/>
        <v>#DIV/0!</v>
      </c>
      <c r="R138" s="4">
        <f t="shared" si="69"/>
        <v>0</v>
      </c>
      <c r="S138" s="64">
        <f t="shared" si="70"/>
        <v>0</v>
      </c>
      <c r="T138" s="53" t="e">
        <f t="shared" si="71"/>
        <v>#DIV/0!</v>
      </c>
    </row>
    <row r="139" spans="3:20">
      <c r="C139" s="4">
        <f t="shared" si="60"/>
        <v>0</v>
      </c>
      <c r="D139" s="74">
        <f t="shared" si="61"/>
        <v>0</v>
      </c>
      <c r="E139" s="75" t="e">
        <f t="shared" si="62"/>
        <v>#DIV/0!</v>
      </c>
      <c r="H139" s="4">
        <f t="shared" si="63"/>
        <v>0</v>
      </c>
      <c r="I139" s="64">
        <f t="shared" si="64"/>
        <v>0</v>
      </c>
      <c r="J139" s="53" t="e">
        <f t="shared" si="65"/>
        <v>#DIV/0!</v>
      </c>
      <c r="M139" s="4">
        <f t="shared" si="66"/>
        <v>0</v>
      </c>
      <c r="N139" s="64">
        <f t="shared" si="67"/>
        <v>0</v>
      </c>
      <c r="O139" s="53" t="e">
        <f t="shared" si="68"/>
        <v>#DIV/0!</v>
      </c>
      <c r="R139" s="4">
        <f t="shared" si="69"/>
        <v>0</v>
      </c>
      <c r="S139" s="64">
        <f t="shared" si="70"/>
        <v>0</v>
      </c>
      <c r="T139" s="53" t="e">
        <f t="shared" si="71"/>
        <v>#DIV/0!</v>
      </c>
    </row>
    <row r="140" spans="3:20">
      <c r="C140" s="4">
        <f t="shared" si="60"/>
        <v>0</v>
      </c>
      <c r="D140" s="74">
        <f t="shared" si="61"/>
        <v>0</v>
      </c>
      <c r="E140" s="75" t="e">
        <f t="shared" si="62"/>
        <v>#DIV/0!</v>
      </c>
      <c r="H140" s="4">
        <f t="shared" si="63"/>
        <v>0</v>
      </c>
      <c r="I140" s="64">
        <f t="shared" si="64"/>
        <v>0</v>
      </c>
      <c r="J140" s="53" t="e">
        <f t="shared" si="65"/>
        <v>#DIV/0!</v>
      </c>
      <c r="M140" s="4">
        <f t="shared" si="66"/>
        <v>0</v>
      </c>
      <c r="N140" s="64">
        <f t="shared" si="67"/>
        <v>0</v>
      </c>
      <c r="O140" s="53" t="e">
        <f t="shared" si="68"/>
        <v>#DIV/0!</v>
      </c>
      <c r="R140" s="4">
        <f t="shared" si="69"/>
        <v>0</v>
      </c>
      <c r="S140" s="64">
        <f t="shared" si="70"/>
        <v>0</v>
      </c>
      <c r="T140" s="53" t="e">
        <f t="shared" si="71"/>
        <v>#DIV/0!</v>
      </c>
    </row>
    <row r="141" spans="3:20">
      <c r="C141" s="4">
        <f t="shared" si="60"/>
        <v>0</v>
      </c>
      <c r="D141" s="74">
        <f t="shared" si="61"/>
        <v>0</v>
      </c>
      <c r="E141" s="75" t="e">
        <f t="shared" si="62"/>
        <v>#DIV/0!</v>
      </c>
      <c r="H141" s="4">
        <f t="shared" si="63"/>
        <v>0</v>
      </c>
      <c r="I141" s="64">
        <f t="shared" si="64"/>
        <v>0</v>
      </c>
      <c r="J141" s="53" t="e">
        <f t="shared" si="65"/>
        <v>#DIV/0!</v>
      </c>
      <c r="M141" s="4">
        <f t="shared" si="66"/>
        <v>0</v>
      </c>
      <c r="N141" s="64">
        <f t="shared" si="67"/>
        <v>0</v>
      </c>
      <c r="O141" s="53" t="e">
        <f t="shared" si="68"/>
        <v>#DIV/0!</v>
      </c>
      <c r="R141" s="4">
        <f t="shared" si="69"/>
        <v>0</v>
      </c>
      <c r="S141" s="64">
        <f t="shared" si="70"/>
        <v>0</v>
      </c>
      <c r="T141" s="53" t="e">
        <f t="shared" si="71"/>
        <v>#DIV/0!</v>
      </c>
    </row>
    <row r="142" spans="3:20">
      <c r="C142" s="4">
        <f t="shared" si="60"/>
        <v>0</v>
      </c>
      <c r="D142" s="74">
        <f t="shared" si="61"/>
        <v>0</v>
      </c>
      <c r="E142" s="75" t="e">
        <f t="shared" si="62"/>
        <v>#DIV/0!</v>
      </c>
      <c r="H142" s="4">
        <f t="shared" si="63"/>
        <v>0</v>
      </c>
      <c r="I142" s="64">
        <f t="shared" si="64"/>
        <v>0</v>
      </c>
      <c r="J142" s="53" t="e">
        <f t="shared" si="65"/>
        <v>#DIV/0!</v>
      </c>
      <c r="M142" s="4">
        <f t="shared" si="66"/>
        <v>0</v>
      </c>
      <c r="N142" s="64">
        <f t="shared" si="67"/>
        <v>0</v>
      </c>
      <c r="O142" s="53" t="e">
        <f t="shared" si="68"/>
        <v>#DIV/0!</v>
      </c>
      <c r="R142" s="4">
        <f t="shared" si="69"/>
        <v>0</v>
      </c>
      <c r="S142" s="64">
        <f t="shared" si="70"/>
        <v>0</v>
      </c>
      <c r="T142" s="53" t="e">
        <f t="shared" si="71"/>
        <v>#DIV/0!</v>
      </c>
    </row>
    <row r="143" spans="3:20">
      <c r="C143" s="4">
        <f t="shared" si="60"/>
        <v>0</v>
      </c>
      <c r="D143" s="74">
        <f t="shared" si="61"/>
        <v>0</v>
      </c>
      <c r="E143" s="75" t="e">
        <f t="shared" si="62"/>
        <v>#DIV/0!</v>
      </c>
      <c r="H143" s="4">
        <f t="shared" si="63"/>
        <v>0</v>
      </c>
      <c r="I143" s="64">
        <f t="shared" si="64"/>
        <v>0</v>
      </c>
      <c r="J143" s="53" t="e">
        <f t="shared" si="65"/>
        <v>#DIV/0!</v>
      </c>
      <c r="M143" s="4">
        <f t="shared" si="66"/>
        <v>0</v>
      </c>
      <c r="N143" s="64">
        <f t="shared" si="67"/>
        <v>0</v>
      </c>
      <c r="O143" s="53" t="e">
        <f t="shared" si="68"/>
        <v>#DIV/0!</v>
      </c>
      <c r="R143" s="4">
        <f t="shared" si="69"/>
        <v>0</v>
      </c>
      <c r="S143" s="64">
        <f t="shared" si="70"/>
        <v>0</v>
      </c>
      <c r="T143" s="53" t="e">
        <f t="shared" si="71"/>
        <v>#DIV/0!</v>
      </c>
    </row>
    <row r="144" spans="3:20">
      <c r="C144" s="4">
        <f>(A144)/($AD$11*$AC$5)</f>
        <v>0</v>
      </c>
      <c r="D144" s="74">
        <f>(A144*$AC$6)/($AA$11*$AC$5)</f>
        <v>0</v>
      </c>
      <c r="E144" s="75" t="e">
        <f>(B144*$AC$6)/(2*$AC$7*$AD$11*(C144^2))</f>
        <v>#DIV/0!</v>
      </c>
      <c r="H144" s="4">
        <f t="shared" si="63"/>
        <v>0</v>
      </c>
      <c r="I144" s="64">
        <f t="shared" si="64"/>
        <v>0</v>
      </c>
      <c r="J144" s="53" t="e">
        <f t="shared" si="65"/>
        <v>#DIV/0!</v>
      </c>
      <c r="M144" s="4">
        <f t="shared" si="66"/>
        <v>0</v>
      </c>
      <c r="N144" s="64">
        <f t="shared" si="67"/>
        <v>0</v>
      </c>
      <c r="O144" s="53" t="e">
        <f t="shared" si="68"/>
        <v>#DIV/0!</v>
      </c>
      <c r="R144" s="4">
        <f t="shared" si="69"/>
        <v>0</v>
      </c>
      <c r="S144" s="64">
        <f t="shared" si="70"/>
        <v>0</v>
      </c>
      <c r="T144" s="53" t="e">
        <f t="shared" si="71"/>
        <v>#DIV/0!</v>
      </c>
    </row>
    <row r="145" spans="3:20">
      <c r="C145" s="4">
        <f t="shared" ref="C145:C208" si="72">(A145)/($AD$11*$AC$5)</f>
        <v>0</v>
      </c>
      <c r="D145" s="74">
        <f t="shared" ref="D145:D208" si="73">(A145*$AC$6)/($AA$11*$AC$5)</f>
        <v>0</v>
      </c>
      <c r="E145" s="75" t="e">
        <f t="shared" ref="E145:E208" si="74">(B145*$AC$6)/(2*$AC$7*$AD$11*(C145^2))</f>
        <v>#DIV/0!</v>
      </c>
      <c r="H145" s="4">
        <f t="shared" si="63"/>
        <v>0</v>
      </c>
      <c r="I145" s="64">
        <f t="shared" si="64"/>
        <v>0</v>
      </c>
      <c r="J145" s="53" t="e">
        <f t="shared" si="65"/>
        <v>#DIV/0!</v>
      </c>
      <c r="M145" s="4">
        <f t="shared" si="66"/>
        <v>0</v>
      </c>
      <c r="N145" s="64">
        <f t="shared" si="67"/>
        <v>0</v>
      </c>
      <c r="O145" s="53" t="e">
        <f t="shared" si="68"/>
        <v>#DIV/0!</v>
      </c>
      <c r="R145" s="4">
        <f t="shared" si="69"/>
        <v>0</v>
      </c>
      <c r="S145" s="64">
        <f t="shared" si="70"/>
        <v>0</v>
      </c>
      <c r="T145" s="53" t="e">
        <f t="shared" si="71"/>
        <v>#DIV/0!</v>
      </c>
    </row>
    <row r="146" spans="3:20">
      <c r="C146" s="4">
        <f t="shared" si="72"/>
        <v>0</v>
      </c>
      <c r="D146" s="74">
        <f t="shared" si="73"/>
        <v>0</v>
      </c>
      <c r="E146" s="75" t="e">
        <f t="shared" si="74"/>
        <v>#DIV/0!</v>
      </c>
      <c r="H146" s="4">
        <f t="shared" si="63"/>
        <v>0</v>
      </c>
      <c r="I146" s="64">
        <f t="shared" si="64"/>
        <v>0</v>
      </c>
      <c r="J146" s="53" t="e">
        <f t="shared" si="65"/>
        <v>#DIV/0!</v>
      </c>
      <c r="M146" s="4">
        <f t="shared" si="66"/>
        <v>0</v>
      </c>
      <c r="N146" s="64">
        <f t="shared" si="67"/>
        <v>0</v>
      </c>
      <c r="O146" s="53" t="e">
        <f t="shared" si="68"/>
        <v>#DIV/0!</v>
      </c>
      <c r="R146" s="4">
        <f t="shared" si="69"/>
        <v>0</v>
      </c>
      <c r="S146" s="64">
        <f t="shared" si="70"/>
        <v>0</v>
      </c>
      <c r="T146" s="53" t="e">
        <f t="shared" si="71"/>
        <v>#DIV/0!</v>
      </c>
    </row>
    <row r="147" spans="3:20">
      <c r="C147" s="4">
        <f t="shared" si="72"/>
        <v>0</v>
      </c>
      <c r="D147" s="74">
        <f t="shared" si="73"/>
        <v>0</v>
      </c>
      <c r="E147" s="75" t="e">
        <f t="shared" si="74"/>
        <v>#DIV/0!</v>
      </c>
      <c r="H147" s="4">
        <f t="shared" si="63"/>
        <v>0</v>
      </c>
      <c r="I147" s="64">
        <f t="shared" si="64"/>
        <v>0</v>
      </c>
      <c r="J147" s="53" t="e">
        <f t="shared" si="65"/>
        <v>#DIV/0!</v>
      </c>
      <c r="M147" s="4">
        <f t="shared" si="66"/>
        <v>0</v>
      </c>
      <c r="N147" s="64">
        <f t="shared" si="67"/>
        <v>0</v>
      </c>
      <c r="O147" s="53" t="e">
        <f t="shared" si="68"/>
        <v>#DIV/0!</v>
      </c>
      <c r="R147" s="4">
        <f t="shared" si="69"/>
        <v>0</v>
      </c>
      <c r="S147" s="64">
        <f t="shared" si="70"/>
        <v>0</v>
      </c>
      <c r="T147" s="53" t="e">
        <f t="shared" si="71"/>
        <v>#DIV/0!</v>
      </c>
    </row>
    <row r="148" spans="3:20">
      <c r="C148" s="4">
        <f t="shared" si="72"/>
        <v>0</v>
      </c>
      <c r="D148" s="74">
        <f t="shared" si="73"/>
        <v>0</v>
      </c>
      <c r="E148" s="75" t="e">
        <f t="shared" si="74"/>
        <v>#DIV/0!</v>
      </c>
      <c r="H148" s="4">
        <f t="shared" si="63"/>
        <v>0</v>
      </c>
      <c r="I148" s="64">
        <f t="shared" si="64"/>
        <v>0</v>
      </c>
      <c r="J148" s="53" t="e">
        <f t="shared" si="65"/>
        <v>#DIV/0!</v>
      </c>
      <c r="M148" s="4">
        <f t="shared" si="66"/>
        <v>0</v>
      </c>
      <c r="N148" s="64">
        <f t="shared" si="67"/>
        <v>0</v>
      </c>
      <c r="O148" s="53" t="e">
        <f t="shared" si="68"/>
        <v>#DIV/0!</v>
      </c>
      <c r="R148" s="4">
        <f t="shared" si="69"/>
        <v>0</v>
      </c>
      <c r="S148" s="64">
        <f t="shared" si="70"/>
        <v>0</v>
      </c>
      <c r="T148" s="53" t="e">
        <f t="shared" si="71"/>
        <v>#DIV/0!</v>
      </c>
    </row>
    <row r="149" spans="3:20">
      <c r="C149" s="4">
        <f t="shared" si="72"/>
        <v>0</v>
      </c>
      <c r="D149" s="74">
        <f t="shared" si="73"/>
        <v>0</v>
      </c>
      <c r="E149" s="75" t="e">
        <f t="shared" si="74"/>
        <v>#DIV/0!</v>
      </c>
      <c r="H149" s="4">
        <f t="shared" si="63"/>
        <v>0</v>
      </c>
      <c r="I149" s="64">
        <f t="shared" si="64"/>
        <v>0</v>
      </c>
      <c r="J149" s="53" t="e">
        <f t="shared" si="65"/>
        <v>#DIV/0!</v>
      </c>
      <c r="M149" s="4">
        <f t="shared" si="66"/>
        <v>0</v>
      </c>
      <c r="N149" s="64">
        <f t="shared" si="67"/>
        <v>0</v>
      </c>
      <c r="O149" s="53" t="e">
        <f t="shared" si="68"/>
        <v>#DIV/0!</v>
      </c>
      <c r="R149" s="4">
        <f t="shared" si="69"/>
        <v>0</v>
      </c>
      <c r="S149" s="64">
        <f t="shared" si="70"/>
        <v>0</v>
      </c>
      <c r="T149" s="53" t="e">
        <f t="shared" si="71"/>
        <v>#DIV/0!</v>
      </c>
    </row>
    <row r="150" spans="3:20">
      <c r="C150" s="4">
        <f t="shared" si="72"/>
        <v>0</v>
      </c>
      <c r="D150" s="74">
        <f t="shared" si="73"/>
        <v>0</v>
      </c>
      <c r="E150" s="75" t="e">
        <f t="shared" si="74"/>
        <v>#DIV/0!</v>
      </c>
      <c r="H150" s="4">
        <f t="shared" si="63"/>
        <v>0</v>
      </c>
      <c r="I150" s="64">
        <f t="shared" si="64"/>
        <v>0</v>
      </c>
      <c r="J150" s="53" t="e">
        <f t="shared" si="65"/>
        <v>#DIV/0!</v>
      </c>
      <c r="M150" s="4">
        <f t="shared" si="66"/>
        <v>0</v>
      </c>
      <c r="N150" s="64">
        <f t="shared" si="67"/>
        <v>0</v>
      </c>
      <c r="O150" s="53" t="e">
        <f t="shared" si="68"/>
        <v>#DIV/0!</v>
      </c>
      <c r="R150" s="4">
        <f t="shared" si="69"/>
        <v>0</v>
      </c>
      <c r="S150" s="64">
        <f t="shared" si="70"/>
        <v>0</v>
      </c>
      <c r="T150" s="53" t="e">
        <f t="shared" si="71"/>
        <v>#DIV/0!</v>
      </c>
    </row>
    <row r="151" spans="3:20">
      <c r="C151" s="4">
        <f t="shared" si="72"/>
        <v>0</v>
      </c>
      <c r="D151" s="74">
        <f t="shared" si="73"/>
        <v>0</v>
      </c>
      <c r="E151" s="75" t="e">
        <f t="shared" si="74"/>
        <v>#DIV/0!</v>
      </c>
      <c r="H151" s="4">
        <f t="shared" si="63"/>
        <v>0</v>
      </c>
      <c r="I151" s="64">
        <f t="shared" si="64"/>
        <v>0</v>
      </c>
      <c r="J151" s="53" t="e">
        <f t="shared" si="65"/>
        <v>#DIV/0!</v>
      </c>
      <c r="M151" s="4">
        <f t="shared" si="66"/>
        <v>0</v>
      </c>
      <c r="N151" s="64">
        <f t="shared" si="67"/>
        <v>0</v>
      </c>
      <c r="O151" s="53" t="e">
        <f t="shared" si="68"/>
        <v>#DIV/0!</v>
      </c>
      <c r="R151" s="4">
        <f t="shared" si="69"/>
        <v>0</v>
      </c>
      <c r="S151" s="64">
        <f t="shared" si="70"/>
        <v>0</v>
      </c>
      <c r="T151" s="53" t="e">
        <f t="shared" si="71"/>
        <v>#DIV/0!</v>
      </c>
    </row>
    <row r="152" spans="3:20">
      <c r="C152" s="4">
        <f t="shared" si="72"/>
        <v>0</v>
      </c>
      <c r="D152" s="74">
        <f t="shared" si="73"/>
        <v>0</v>
      </c>
      <c r="E152" s="75" t="e">
        <f t="shared" si="74"/>
        <v>#DIV/0!</v>
      </c>
      <c r="H152" s="4">
        <f t="shared" si="63"/>
        <v>0</v>
      </c>
      <c r="I152" s="64">
        <f t="shared" si="64"/>
        <v>0</v>
      </c>
      <c r="J152" s="53" t="e">
        <f t="shared" si="65"/>
        <v>#DIV/0!</v>
      </c>
      <c r="M152" s="4">
        <f t="shared" si="66"/>
        <v>0</v>
      </c>
      <c r="N152" s="64">
        <f t="shared" si="67"/>
        <v>0</v>
      </c>
      <c r="O152" s="53" t="e">
        <f t="shared" si="68"/>
        <v>#DIV/0!</v>
      </c>
      <c r="R152" s="4">
        <f t="shared" si="69"/>
        <v>0</v>
      </c>
      <c r="S152" s="64">
        <f t="shared" si="70"/>
        <v>0</v>
      </c>
      <c r="T152" s="53" t="e">
        <f t="shared" si="71"/>
        <v>#DIV/0!</v>
      </c>
    </row>
    <row r="153" spans="3:20">
      <c r="C153" s="4">
        <f t="shared" si="72"/>
        <v>0</v>
      </c>
      <c r="D153" s="74">
        <f t="shared" si="73"/>
        <v>0</v>
      </c>
      <c r="E153" s="75" t="e">
        <f t="shared" si="74"/>
        <v>#DIV/0!</v>
      </c>
      <c r="H153" s="4">
        <f t="shared" si="63"/>
        <v>0</v>
      </c>
      <c r="I153" s="64">
        <f t="shared" si="64"/>
        <v>0</v>
      </c>
      <c r="J153" s="53" t="e">
        <f t="shared" si="65"/>
        <v>#DIV/0!</v>
      </c>
      <c r="M153" s="4">
        <f t="shared" si="66"/>
        <v>0</v>
      </c>
      <c r="N153" s="64">
        <f t="shared" si="67"/>
        <v>0</v>
      </c>
      <c r="O153" s="53" t="e">
        <f t="shared" si="68"/>
        <v>#DIV/0!</v>
      </c>
      <c r="R153" s="4">
        <f t="shared" si="69"/>
        <v>0</v>
      </c>
      <c r="S153" s="64">
        <f t="shared" si="70"/>
        <v>0</v>
      </c>
      <c r="T153" s="53" t="e">
        <f t="shared" si="71"/>
        <v>#DIV/0!</v>
      </c>
    </row>
    <row r="154" spans="3:20">
      <c r="C154" s="4">
        <f t="shared" si="72"/>
        <v>0</v>
      </c>
      <c r="D154" s="74">
        <f t="shared" si="73"/>
        <v>0</v>
      </c>
      <c r="E154" s="75" t="e">
        <f t="shared" si="74"/>
        <v>#DIV/0!</v>
      </c>
      <c r="H154" s="4">
        <f t="shared" si="63"/>
        <v>0</v>
      </c>
      <c r="I154" s="64">
        <f t="shared" si="64"/>
        <v>0</v>
      </c>
      <c r="J154" s="53" t="e">
        <f t="shared" si="65"/>
        <v>#DIV/0!</v>
      </c>
      <c r="M154" s="4">
        <f t="shared" si="66"/>
        <v>0</v>
      </c>
      <c r="N154" s="64">
        <f t="shared" si="67"/>
        <v>0</v>
      </c>
      <c r="O154" s="53" t="e">
        <f t="shared" si="68"/>
        <v>#DIV/0!</v>
      </c>
      <c r="R154" s="4">
        <f t="shared" si="69"/>
        <v>0</v>
      </c>
      <c r="S154" s="64">
        <f t="shared" si="70"/>
        <v>0</v>
      </c>
      <c r="T154" s="53" t="e">
        <f t="shared" si="71"/>
        <v>#DIV/0!</v>
      </c>
    </row>
    <row r="155" spans="3:20">
      <c r="C155" s="4">
        <f t="shared" si="72"/>
        <v>0</v>
      </c>
      <c r="D155" s="74">
        <f t="shared" si="73"/>
        <v>0</v>
      </c>
      <c r="E155" s="75" t="e">
        <f t="shared" si="74"/>
        <v>#DIV/0!</v>
      </c>
      <c r="H155" s="4">
        <f t="shared" si="63"/>
        <v>0</v>
      </c>
      <c r="I155" s="64">
        <f t="shared" si="64"/>
        <v>0</v>
      </c>
      <c r="J155" s="53" t="e">
        <f t="shared" si="65"/>
        <v>#DIV/0!</v>
      </c>
      <c r="M155" s="4">
        <f t="shared" si="66"/>
        <v>0</v>
      </c>
      <c r="N155" s="64">
        <f t="shared" si="67"/>
        <v>0</v>
      </c>
      <c r="O155" s="53" t="e">
        <f t="shared" si="68"/>
        <v>#DIV/0!</v>
      </c>
      <c r="R155" s="4">
        <f t="shared" si="69"/>
        <v>0</v>
      </c>
      <c r="S155" s="64">
        <f t="shared" si="70"/>
        <v>0</v>
      </c>
      <c r="T155" s="53" t="e">
        <f t="shared" si="71"/>
        <v>#DIV/0!</v>
      </c>
    </row>
    <row r="156" spans="3:20">
      <c r="C156" s="4">
        <f t="shared" si="72"/>
        <v>0</v>
      </c>
      <c r="D156" s="74">
        <f t="shared" si="73"/>
        <v>0</v>
      </c>
      <c r="E156" s="75" t="e">
        <f t="shared" si="74"/>
        <v>#DIV/0!</v>
      </c>
      <c r="H156" s="4">
        <f t="shared" si="63"/>
        <v>0</v>
      </c>
      <c r="I156" s="64">
        <f t="shared" si="64"/>
        <v>0</v>
      </c>
      <c r="J156" s="53" t="e">
        <f t="shared" si="65"/>
        <v>#DIV/0!</v>
      </c>
      <c r="M156" s="4">
        <f t="shared" si="66"/>
        <v>0</v>
      </c>
      <c r="N156" s="64">
        <f t="shared" si="67"/>
        <v>0</v>
      </c>
      <c r="O156" s="53" t="e">
        <f t="shared" si="68"/>
        <v>#DIV/0!</v>
      </c>
      <c r="R156" s="4">
        <f t="shared" si="69"/>
        <v>0</v>
      </c>
      <c r="S156" s="64">
        <f t="shared" si="70"/>
        <v>0</v>
      </c>
      <c r="T156" s="53" t="e">
        <f t="shared" si="71"/>
        <v>#DIV/0!</v>
      </c>
    </row>
    <row r="157" spans="3:20">
      <c r="C157" s="4">
        <f t="shared" si="72"/>
        <v>0</v>
      </c>
      <c r="D157" s="74">
        <f t="shared" si="73"/>
        <v>0</v>
      </c>
      <c r="E157" s="75" t="e">
        <f t="shared" si="74"/>
        <v>#DIV/0!</v>
      </c>
      <c r="H157" s="4">
        <f t="shared" si="63"/>
        <v>0</v>
      </c>
      <c r="I157" s="64">
        <f t="shared" si="64"/>
        <v>0</v>
      </c>
      <c r="J157" s="53" t="e">
        <f t="shared" si="65"/>
        <v>#DIV/0!</v>
      </c>
      <c r="M157" s="4">
        <f t="shared" si="66"/>
        <v>0</v>
      </c>
      <c r="N157" s="64">
        <f t="shared" si="67"/>
        <v>0</v>
      </c>
      <c r="O157" s="53" t="e">
        <f t="shared" si="68"/>
        <v>#DIV/0!</v>
      </c>
      <c r="R157" s="4">
        <f t="shared" si="69"/>
        <v>0</v>
      </c>
      <c r="S157" s="64">
        <f t="shared" si="70"/>
        <v>0</v>
      </c>
      <c r="T157" s="53" t="e">
        <f t="shared" si="71"/>
        <v>#DIV/0!</v>
      </c>
    </row>
    <row r="158" spans="3:20">
      <c r="C158" s="4">
        <f t="shared" si="72"/>
        <v>0</v>
      </c>
      <c r="D158" s="74">
        <f t="shared" si="73"/>
        <v>0</v>
      </c>
      <c r="E158" s="75" t="e">
        <f t="shared" si="74"/>
        <v>#DIV/0!</v>
      </c>
      <c r="H158" s="4">
        <f t="shared" si="63"/>
        <v>0</v>
      </c>
      <c r="I158" s="64">
        <f t="shared" si="64"/>
        <v>0</v>
      </c>
      <c r="J158" s="53" t="e">
        <f t="shared" si="65"/>
        <v>#DIV/0!</v>
      </c>
      <c r="M158" s="4">
        <f t="shared" si="66"/>
        <v>0</v>
      </c>
      <c r="N158" s="64">
        <f t="shared" si="67"/>
        <v>0</v>
      </c>
      <c r="O158" s="53" t="e">
        <f t="shared" si="68"/>
        <v>#DIV/0!</v>
      </c>
      <c r="R158" s="4">
        <f t="shared" si="69"/>
        <v>0</v>
      </c>
      <c r="S158" s="64">
        <f t="shared" si="70"/>
        <v>0</v>
      </c>
      <c r="T158" s="53" t="e">
        <f t="shared" si="71"/>
        <v>#DIV/0!</v>
      </c>
    </row>
    <row r="159" spans="3:20">
      <c r="C159" s="4">
        <f t="shared" si="72"/>
        <v>0</v>
      </c>
      <c r="D159" s="74">
        <f t="shared" si="73"/>
        <v>0</v>
      </c>
      <c r="E159" s="75" t="e">
        <f t="shared" si="74"/>
        <v>#DIV/0!</v>
      </c>
      <c r="H159" s="4">
        <f t="shared" si="63"/>
        <v>0</v>
      </c>
      <c r="I159" s="64">
        <f t="shared" si="64"/>
        <v>0</v>
      </c>
      <c r="J159" s="53" t="e">
        <f t="shared" si="65"/>
        <v>#DIV/0!</v>
      </c>
      <c r="M159" s="4">
        <f t="shared" si="66"/>
        <v>0</v>
      </c>
      <c r="N159" s="64">
        <f t="shared" si="67"/>
        <v>0</v>
      </c>
      <c r="O159" s="53" t="e">
        <f t="shared" si="68"/>
        <v>#DIV/0!</v>
      </c>
      <c r="R159" s="4">
        <f t="shared" si="69"/>
        <v>0</v>
      </c>
      <c r="S159" s="64">
        <f t="shared" si="70"/>
        <v>0</v>
      </c>
      <c r="T159" s="53" t="e">
        <f t="shared" si="71"/>
        <v>#DIV/0!</v>
      </c>
    </row>
    <row r="160" spans="3:20">
      <c r="C160" s="4">
        <f t="shared" si="72"/>
        <v>0</v>
      </c>
      <c r="D160" s="74">
        <f t="shared" si="73"/>
        <v>0</v>
      </c>
      <c r="E160" s="75" t="e">
        <f t="shared" si="74"/>
        <v>#DIV/0!</v>
      </c>
      <c r="H160" s="4">
        <f t="shared" si="63"/>
        <v>0</v>
      </c>
      <c r="I160" s="64">
        <f t="shared" si="64"/>
        <v>0</v>
      </c>
      <c r="J160" s="53" t="e">
        <f t="shared" si="65"/>
        <v>#DIV/0!</v>
      </c>
      <c r="M160" s="4">
        <f t="shared" si="66"/>
        <v>0</v>
      </c>
      <c r="N160" s="64">
        <f t="shared" si="67"/>
        <v>0</v>
      </c>
      <c r="O160" s="53" t="e">
        <f t="shared" si="68"/>
        <v>#DIV/0!</v>
      </c>
      <c r="R160" s="4">
        <f t="shared" si="69"/>
        <v>0</v>
      </c>
      <c r="S160" s="64">
        <f t="shared" si="70"/>
        <v>0</v>
      </c>
      <c r="T160" s="53" t="e">
        <f t="shared" si="71"/>
        <v>#DIV/0!</v>
      </c>
    </row>
    <row r="161" spans="3:20">
      <c r="C161" s="4">
        <f t="shared" si="72"/>
        <v>0</v>
      </c>
      <c r="D161" s="74">
        <f t="shared" si="73"/>
        <v>0</v>
      </c>
      <c r="E161" s="75" t="e">
        <f t="shared" si="74"/>
        <v>#DIV/0!</v>
      </c>
      <c r="H161" s="4">
        <f t="shared" si="63"/>
        <v>0</v>
      </c>
      <c r="I161" s="64">
        <f t="shared" si="64"/>
        <v>0</v>
      </c>
      <c r="J161" s="53" t="e">
        <f t="shared" si="65"/>
        <v>#DIV/0!</v>
      </c>
      <c r="M161" s="4">
        <f t="shared" si="66"/>
        <v>0</v>
      </c>
      <c r="N161" s="64">
        <f t="shared" si="67"/>
        <v>0</v>
      </c>
      <c r="O161" s="53" t="e">
        <f t="shared" si="68"/>
        <v>#DIV/0!</v>
      </c>
      <c r="R161" s="4">
        <f t="shared" si="69"/>
        <v>0</v>
      </c>
      <c r="S161" s="64">
        <f t="shared" si="70"/>
        <v>0</v>
      </c>
      <c r="T161" s="53" t="e">
        <f t="shared" si="71"/>
        <v>#DIV/0!</v>
      </c>
    </row>
    <row r="162" spans="3:20">
      <c r="C162" s="4">
        <f t="shared" si="72"/>
        <v>0</v>
      </c>
      <c r="D162" s="74">
        <f t="shared" si="73"/>
        <v>0</v>
      </c>
      <c r="E162" s="75" t="e">
        <f t="shared" si="74"/>
        <v>#DIV/0!</v>
      </c>
      <c r="H162" s="4">
        <f t="shared" si="63"/>
        <v>0</v>
      </c>
      <c r="I162" s="64">
        <f t="shared" si="64"/>
        <v>0</v>
      </c>
      <c r="J162" s="53" t="e">
        <f t="shared" si="65"/>
        <v>#DIV/0!</v>
      </c>
      <c r="M162" s="4">
        <f t="shared" si="66"/>
        <v>0</v>
      </c>
      <c r="N162" s="64">
        <f t="shared" si="67"/>
        <v>0</v>
      </c>
      <c r="O162" s="53" t="e">
        <f t="shared" si="68"/>
        <v>#DIV/0!</v>
      </c>
      <c r="R162" s="4">
        <f t="shared" si="69"/>
        <v>0</v>
      </c>
      <c r="S162" s="64">
        <f t="shared" si="70"/>
        <v>0</v>
      </c>
      <c r="T162" s="53" t="e">
        <f t="shared" si="71"/>
        <v>#DIV/0!</v>
      </c>
    </row>
    <row r="163" spans="3:20">
      <c r="C163" s="4">
        <f t="shared" si="72"/>
        <v>0</v>
      </c>
      <c r="D163" s="74">
        <f t="shared" si="73"/>
        <v>0</v>
      </c>
      <c r="E163" s="75" t="e">
        <f t="shared" si="74"/>
        <v>#DIV/0!</v>
      </c>
      <c r="H163" s="4">
        <f t="shared" si="63"/>
        <v>0</v>
      </c>
      <c r="I163" s="64">
        <f t="shared" si="64"/>
        <v>0</v>
      </c>
      <c r="J163" s="53" t="e">
        <f t="shared" si="65"/>
        <v>#DIV/0!</v>
      </c>
      <c r="M163" s="4">
        <f t="shared" si="66"/>
        <v>0</v>
      </c>
      <c r="N163" s="64">
        <f t="shared" si="67"/>
        <v>0</v>
      </c>
      <c r="O163" s="53" t="e">
        <f t="shared" si="68"/>
        <v>#DIV/0!</v>
      </c>
      <c r="R163" s="4">
        <f t="shared" si="69"/>
        <v>0</v>
      </c>
      <c r="S163" s="64">
        <f t="shared" si="70"/>
        <v>0</v>
      </c>
      <c r="T163" s="53" t="e">
        <f t="shared" si="71"/>
        <v>#DIV/0!</v>
      </c>
    </row>
    <row r="164" spans="3:20">
      <c r="C164" s="4">
        <f t="shared" si="72"/>
        <v>0</v>
      </c>
      <c r="D164" s="74">
        <f t="shared" si="73"/>
        <v>0</v>
      </c>
      <c r="E164" s="75" t="e">
        <f t="shared" si="74"/>
        <v>#DIV/0!</v>
      </c>
      <c r="H164" s="4">
        <f t="shared" si="63"/>
        <v>0</v>
      </c>
      <c r="I164" s="64">
        <f t="shared" si="64"/>
        <v>0</v>
      </c>
      <c r="J164" s="53" t="e">
        <f t="shared" si="65"/>
        <v>#DIV/0!</v>
      </c>
      <c r="M164" s="4">
        <f t="shared" si="66"/>
        <v>0</v>
      </c>
      <c r="N164" s="64">
        <f t="shared" si="67"/>
        <v>0</v>
      </c>
      <c r="O164" s="53" t="e">
        <f t="shared" si="68"/>
        <v>#DIV/0!</v>
      </c>
      <c r="R164" s="4">
        <f t="shared" si="69"/>
        <v>0</v>
      </c>
      <c r="S164" s="64">
        <f t="shared" si="70"/>
        <v>0</v>
      </c>
      <c r="T164" s="53" t="e">
        <f t="shared" si="71"/>
        <v>#DIV/0!</v>
      </c>
    </row>
    <row r="165" spans="3:20">
      <c r="C165" s="4">
        <f t="shared" si="72"/>
        <v>0</v>
      </c>
      <c r="D165" s="74">
        <f t="shared" si="73"/>
        <v>0</v>
      </c>
      <c r="E165" s="75" t="e">
        <f t="shared" si="74"/>
        <v>#DIV/0!</v>
      </c>
      <c r="H165" s="4">
        <f t="shared" si="63"/>
        <v>0</v>
      </c>
      <c r="I165" s="64">
        <f t="shared" si="64"/>
        <v>0</v>
      </c>
      <c r="J165" s="53" t="e">
        <f t="shared" si="65"/>
        <v>#DIV/0!</v>
      </c>
      <c r="M165" s="4">
        <f t="shared" si="66"/>
        <v>0</v>
      </c>
      <c r="N165" s="64">
        <f t="shared" si="67"/>
        <v>0</v>
      </c>
      <c r="O165" s="53" t="e">
        <f t="shared" si="68"/>
        <v>#DIV/0!</v>
      </c>
      <c r="R165" s="4">
        <f t="shared" si="69"/>
        <v>0</v>
      </c>
      <c r="S165" s="64">
        <f t="shared" si="70"/>
        <v>0</v>
      </c>
      <c r="T165" s="53" t="e">
        <f t="shared" si="71"/>
        <v>#DIV/0!</v>
      </c>
    </row>
    <row r="166" spans="3:20">
      <c r="C166" s="4">
        <f t="shared" si="72"/>
        <v>0</v>
      </c>
      <c r="D166" s="74">
        <f t="shared" si="73"/>
        <v>0</v>
      </c>
      <c r="E166" s="75" t="e">
        <f t="shared" si="74"/>
        <v>#DIV/0!</v>
      </c>
      <c r="H166" s="4">
        <f t="shared" si="63"/>
        <v>0</v>
      </c>
      <c r="I166" s="64">
        <f t="shared" si="64"/>
        <v>0</v>
      </c>
      <c r="J166" s="53" t="e">
        <f t="shared" si="65"/>
        <v>#DIV/0!</v>
      </c>
      <c r="M166" s="4">
        <f t="shared" si="66"/>
        <v>0</v>
      </c>
      <c r="N166" s="64">
        <f t="shared" si="67"/>
        <v>0</v>
      </c>
      <c r="O166" s="53" t="e">
        <f t="shared" si="68"/>
        <v>#DIV/0!</v>
      </c>
      <c r="R166" s="4">
        <f t="shared" si="69"/>
        <v>0</v>
      </c>
      <c r="S166" s="64">
        <f t="shared" si="70"/>
        <v>0</v>
      </c>
      <c r="T166" s="53" t="e">
        <f t="shared" si="71"/>
        <v>#DIV/0!</v>
      </c>
    </row>
    <row r="167" spans="3:20">
      <c r="C167" s="4">
        <f t="shared" si="72"/>
        <v>0</v>
      </c>
      <c r="D167" s="74">
        <f t="shared" si="73"/>
        <v>0</v>
      </c>
      <c r="E167" s="75" t="e">
        <f t="shared" si="74"/>
        <v>#DIV/0!</v>
      </c>
      <c r="H167" s="4">
        <f t="shared" si="63"/>
        <v>0</v>
      </c>
      <c r="I167" s="64">
        <f t="shared" si="64"/>
        <v>0</v>
      </c>
      <c r="J167" s="53" t="e">
        <f t="shared" si="65"/>
        <v>#DIV/0!</v>
      </c>
      <c r="M167" s="4">
        <f t="shared" si="66"/>
        <v>0</v>
      </c>
      <c r="N167" s="64">
        <f t="shared" si="67"/>
        <v>0</v>
      </c>
      <c r="O167" s="53" t="e">
        <f t="shared" si="68"/>
        <v>#DIV/0!</v>
      </c>
      <c r="R167" s="4">
        <f t="shared" si="69"/>
        <v>0</v>
      </c>
      <c r="S167" s="64">
        <f t="shared" si="70"/>
        <v>0</v>
      </c>
      <c r="T167" s="53" t="e">
        <f t="shared" si="71"/>
        <v>#DIV/0!</v>
      </c>
    </row>
    <row r="168" spans="3:20">
      <c r="C168" s="4">
        <f t="shared" si="72"/>
        <v>0</v>
      </c>
      <c r="D168" s="74">
        <f t="shared" si="73"/>
        <v>0</v>
      </c>
      <c r="E168" s="75" t="e">
        <f t="shared" si="74"/>
        <v>#DIV/0!</v>
      </c>
      <c r="H168" s="4">
        <f t="shared" ref="H168:H231" si="75">(F168)/($AD$11*$AD$5)</f>
        <v>0</v>
      </c>
      <c r="I168" s="64">
        <f t="shared" ref="I168:I231" si="76">(F168*$AD$6)/($AA$11*$AD$5)</f>
        <v>0</v>
      </c>
      <c r="J168" s="53" t="e">
        <f t="shared" ref="J168:J231" si="77">(G168*$AD$6)/(2*$AD$7*$AD$11*(H168^2))</f>
        <v>#DIV/0!</v>
      </c>
      <c r="M168" s="4">
        <f t="shared" ref="M168:M231" si="78">(K168)/($AD$11*$AE$5)</f>
        <v>0</v>
      </c>
      <c r="N168" s="64">
        <f t="shared" ref="N168:N231" si="79">(K168*$AE$6)/($AA$11*$AE$5)</f>
        <v>0</v>
      </c>
      <c r="O168" s="53" t="e">
        <f t="shared" ref="O168:O231" si="80">(L168*$AE$6)/(2*$AE$7*$AD$11*(M168^2))</f>
        <v>#DIV/0!</v>
      </c>
      <c r="R168" s="4">
        <f t="shared" ref="R168:R231" si="81">(P168)/($AD$11*$AF$5)</f>
        <v>0</v>
      </c>
      <c r="S168" s="64">
        <f t="shared" ref="S168:S231" si="82">(P168*$AF$6)/($AA$11*$AF$5)</f>
        <v>0</v>
      </c>
      <c r="T168" s="53" t="e">
        <f t="shared" ref="T168:T231" si="83">(Q168*$AF$6)/(2*$AF$7*$AD$11*(R168^2))</f>
        <v>#DIV/0!</v>
      </c>
    </row>
    <row r="169" spans="3:20">
      <c r="C169" s="4">
        <f t="shared" si="72"/>
        <v>0</v>
      </c>
      <c r="D169" s="74">
        <f t="shared" si="73"/>
        <v>0</v>
      </c>
      <c r="E169" s="75" t="e">
        <f t="shared" si="74"/>
        <v>#DIV/0!</v>
      </c>
      <c r="H169" s="4">
        <f t="shared" si="75"/>
        <v>0</v>
      </c>
      <c r="I169" s="64">
        <f t="shared" si="76"/>
        <v>0</v>
      </c>
      <c r="J169" s="53" t="e">
        <f t="shared" si="77"/>
        <v>#DIV/0!</v>
      </c>
      <c r="M169" s="4">
        <f t="shared" si="78"/>
        <v>0</v>
      </c>
      <c r="N169" s="64">
        <f t="shared" si="79"/>
        <v>0</v>
      </c>
      <c r="O169" s="53" t="e">
        <f t="shared" si="80"/>
        <v>#DIV/0!</v>
      </c>
      <c r="R169" s="4">
        <f t="shared" si="81"/>
        <v>0</v>
      </c>
      <c r="S169" s="64">
        <f t="shared" si="82"/>
        <v>0</v>
      </c>
      <c r="T169" s="53" t="e">
        <f t="shared" si="83"/>
        <v>#DIV/0!</v>
      </c>
    </row>
    <row r="170" spans="3:20">
      <c r="C170" s="4">
        <f t="shared" si="72"/>
        <v>0</v>
      </c>
      <c r="D170" s="74">
        <f t="shared" si="73"/>
        <v>0</v>
      </c>
      <c r="E170" s="75" t="e">
        <f t="shared" si="74"/>
        <v>#DIV/0!</v>
      </c>
      <c r="H170" s="4">
        <f t="shared" si="75"/>
        <v>0</v>
      </c>
      <c r="I170" s="64">
        <f t="shared" si="76"/>
        <v>0</v>
      </c>
      <c r="J170" s="53" t="e">
        <f t="shared" si="77"/>
        <v>#DIV/0!</v>
      </c>
      <c r="M170" s="4">
        <f t="shared" si="78"/>
        <v>0</v>
      </c>
      <c r="N170" s="64">
        <f t="shared" si="79"/>
        <v>0</v>
      </c>
      <c r="O170" s="53" t="e">
        <f t="shared" si="80"/>
        <v>#DIV/0!</v>
      </c>
      <c r="R170" s="4">
        <f t="shared" si="81"/>
        <v>0</v>
      </c>
      <c r="S170" s="64">
        <f t="shared" si="82"/>
        <v>0</v>
      </c>
      <c r="T170" s="53" t="e">
        <f t="shared" si="83"/>
        <v>#DIV/0!</v>
      </c>
    </row>
    <row r="171" spans="3:20">
      <c r="C171" s="4">
        <f t="shared" si="72"/>
        <v>0</v>
      </c>
      <c r="D171" s="74">
        <f t="shared" si="73"/>
        <v>0</v>
      </c>
      <c r="E171" s="75" t="e">
        <f t="shared" si="74"/>
        <v>#DIV/0!</v>
      </c>
      <c r="H171" s="4">
        <f t="shared" si="75"/>
        <v>0</v>
      </c>
      <c r="I171" s="64">
        <f t="shared" si="76"/>
        <v>0</v>
      </c>
      <c r="J171" s="53" t="e">
        <f t="shared" si="77"/>
        <v>#DIV/0!</v>
      </c>
      <c r="M171" s="4">
        <f t="shared" si="78"/>
        <v>0</v>
      </c>
      <c r="N171" s="64">
        <f t="shared" si="79"/>
        <v>0</v>
      </c>
      <c r="O171" s="53" t="e">
        <f t="shared" si="80"/>
        <v>#DIV/0!</v>
      </c>
      <c r="R171" s="4">
        <f t="shared" si="81"/>
        <v>0</v>
      </c>
      <c r="S171" s="64">
        <f t="shared" si="82"/>
        <v>0</v>
      </c>
      <c r="T171" s="53" t="e">
        <f t="shared" si="83"/>
        <v>#DIV/0!</v>
      </c>
    </row>
    <row r="172" spans="3:20">
      <c r="C172" s="4">
        <f t="shared" si="72"/>
        <v>0</v>
      </c>
      <c r="D172" s="74">
        <f t="shared" si="73"/>
        <v>0</v>
      </c>
      <c r="E172" s="75" t="e">
        <f t="shared" si="74"/>
        <v>#DIV/0!</v>
      </c>
      <c r="H172" s="4">
        <f t="shared" si="75"/>
        <v>0</v>
      </c>
      <c r="I172" s="64">
        <f t="shared" si="76"/>
        <v>0</v>
      </c>
      <c r="J172" s="53" t="e">
        <f t="shared" si="77"/>
        <v>#DIV/0!</v>
      </c>
      <c r="M172" s="4">
        <f t="shared" si="78"/>
        <v>0</v>
      </c>
      <c r="N172" s="64">
        <f t="shared" si="79"/>
        <v>0</v>
      </c>
      <c r="O172" s="53" t="e">
        <f t="shared" si="80"/>
        <v>#DIV/0!</v>
      </c>
      <c r="R172" s="4">
        <f t="shared" si="81"/>
        <v>0</v>
      </c>
      <c r="S172" s="64">
        <f t="shared" si="82"/>
        <v>0</v>
      </c>
      <c r="T172" s="53" t="e">
        <f t="shared" si="83"/>
        <v>#DIV/0!</v>
      </c>
    </row>
    <row r="173" spans="3:20">
      <c r="C173" s="4">
        <f t="shared" si="72"/>
        <v>0</v>
      </c>
      <c r="D173" s="74">
        <f t="shared" si="73"/>
        <v>0</v>
      </c>
      <c r="E173" s="75" t="e">
        <f t="shared" si="74"/>
        <v>#DIV/0!</v>
      </c>
      <c r="H173" s="4">
        <f t="shared" si="75"/>
        <v>0</v>
      </c>
      <c r="I173" s="64">
        <f t="shared" si="76"/>
        <v>0</v>
      </c>
      <c r="J173" s="53" t="e">
        <f t="shared" si="77"/>
        <v>#DIV/0!</v>
      </c>
      <c r="M173" s="4">
        <f t="shared" si="78"/>
        <v>0</v>
      </c>
      <c r="N173" s="64">
        <f t="shared" si="79"/>
        <v>0</v>
      </c>
      <c r="O173" s="53" t="e">
        <f t="shared" si="80"/>
        <v>#DIV/0!</v>
      </c>
      <c r="R173" s="4">
        <f t="shared" si="81"/>
        <v>0</v>
      </c>
      <c r="S173" s="64">
        <f t="shared" si="82"/>
        <v>0</v>
      </c>
      <c r="T173" s="53" t="e">
        <f t="shared" si="83"/>
        <v>#DIV/0!</v>
      </c>
    </row>
    <row r="174" spans="3:20">
      <c r="C174" s="4">
        <f t="shared" si="72"/>
        <v>0</v>
      </c>
      <c r="D174" s="74">
        <f t="shared" si="73"/>
        <v>0</v>
      </c>
      <c r="E174" s="75" t="e">
        <f t="shared" si="74"/>
        <v>#DIV/0!</v>
      </c>
      <c r="H174" s="4">
        <f t="shared" si="75"/>
        <v>0</v>
      </c>
      <c r="I174" s="64">
        <f t="shared" si="76"/>
        <v>0</v>
      </c>
      <c r="J174" s="53" t="e">
        <f t="shared" si="77"/>
        <v>#DIV/0!</v>
      </c>
      <c r="M174" s="4">
        <f t="shared" si="78"/>
        <v>0</v>
      </c>
      <c r="N174" s="64">
        <f t="shared" si="79"/>
        <v>0</v>
      </c>
      <c r="O174" s="53" t="e">
        <f t="shared" si="80"/>
        <v>#DIV/0!</v>
      </c>
      <c r="R174" s="4">
        <f t="shared" si="81"/>
        <v>0</v>
      </c>
      <c r="S174" s="64">
        <f t="shared" si="82"/>
        <v>0</v>
      </c>
      <c r="T174" s="53" t="e">
        <f t="shared" si="83"/>
        <v>#DIV/0!</v>
      </c>
    </row>
    <row r="175" spans="3:20">
      <c r="C175" s="4">
        <f t="shared" si="72"/>
        <v>0</v>
      </c>
      <c r="D175" s="74">
        <f t="shared" si="73"/>
        <v>0</v>
      </c>
      <c r="E175" s="75" t="e">
        <f t="shared" si="74"/>
        <v>#DIV/0!</v>
      </c>
      <c r="H175" s="4">
        <f t="shared" si="75"/>
        <v>0</v>
      </c>
      <c r="I175" s="64">
        <f t="shared" si="76"/>
        <v>0</v>
      </c>
      <c r="J175" s="53" t="e">
        <f t="shared" si="77"/>
        <v>#DIV/0!</v>
      </c>
      <c r="M175" s="4">
        <f t="shared" si="78"/>
        <v>0</v>
      </c>
      <c r="N175" s="64">
        <f t="shared" si="79"/>
        <v>0</v>
      </c>
      <c r="O175" s="53" t="e">
        <f t="shared" si="80"/>
        <v>#DIV/0!</v>
      </c>
      <c r="R175" s="4">
        <f t="shared" si="81"/>
        <v>0</v>
      </c>
      <c r="S175" s="64">
        <f t="shared" si="82"/>
        <v>0</v>
      </c>
      <c r="T175" s="53" t="e">
        <f t="shared" si="83"/>
        <v>#DIV/0!</v>
      </c>
    </row>
    <row r="176" spans="3:20">
      <c r="C176" s="4">
        <f t="shared" si="72"/>
        <v>0</v>
      </c>
      <c r="D176" s="74">
        <f t="shared" si="73"/>
        <v>0</v>
      </c>
      <c r="E176" s="75" t="e">
        <f t="shared" si="74"/>
        <v>#DIV/0!</v>
      </c>
      <c r="H176" s="4">
        <f t="shared" si="75"/>
        <v>0</v>
      </c>
      <c r="I176" s="64">
        <f t="shared" si="76"/>
        <v>0</v>
      </c>
      <c r="J176" s="53" t="e">
        <f t="shared" si="77"/>
        <v>#DIV/0!</v>
      </c>
      <c r="M176" s="4">
        <f t="shared" si="78"/>
        <v>0</v>
      </c>
      <c r="N176" s="64">
        <f t="shared" si="79"/>
        <v>0</v>
      </c>
      <c r="O176" s="53" t="e">
        <f t="shared" si="80"/>
        <v>#DIV/0!</v>
      </c>
      <c r="R176" s="4">
        <f t="shared" si="81"/>
        <v>0</v>
      </c>
      <c r="S176" s="64">
        <f t="shared" si="82"/>
        <v>0</v>
      </c>
      <c r="T176" s="53" t="e">
        <f t="shared" si="83"/>
        <v>#DIV/0!</v>
      </c>
    </row>
    <row r="177" spans="3:20">
      <c r="C177" s="4">
        <f t="shared" si="72"/>
        <v>0</v>
      </c>
      <c r="D177" s="74">
        <f t="shared" si="73"/>
        <v>0</v>
      </c>
      <c r="E177" s="75" t="e">
        <f t="shared" si="74"/>
        <v>#DIV/0!</v>
      </c>
      <c r="H177" s="4">
        <f t="shared" si="75"/>
        <v>0</v>
      </c>
      <c r="I177" s="64">
        <f t="shared" si="76"/>
        <v>0</v>
      </c>
      <c r="J177" s="53" t="e">
        <f t="shared" si="77"/>
        <v>#DIV/0!</v>
      </c>
      <c r="M177" s="4">
        <f t="shared" si="78"/>
        <v>0</v>
      </c>
      <c r="N177" s="64">
        <f t="shared" si="79"/>
        <v>0</v>
      </c>
      <c r="O177" s="53" t="e">
        <f t="shared" si="80"/>
        <v>#DIV/0!</v>
      </c>
      <c r="R177" s="4">
        <f t="shared" si="81"/>
        <v>0</v>
      </c>
      <c r="S177" s="64">
        <f t="shared" si="82"/>
        <v>0</v>
      </c>
      <c r="T177" s="53" t="e">
        <f t="shared" si="83"/>
        <v>#DIV/0!</v>
      </c>
    </row>
    <row r="178" spans="3:20">
      <c r="C178" s="4">
        <f t="shared" si="72"/>
        <v>0</v>
      </c>
      <c r="D178" s="74">
        <f t="shared" si="73"/>
        <v>0</v>
      </c>
      <c r="E178" s="75" t="e">
        <f t="shared" si="74"/>
        <v>#DIV/0!</v>
      </c>
      <c r="H178" s="4">
        <f t="shared" si="75"/>
        <v>0</v>
      </c>
      <c r="I178" s="64">
        <f t="shared" si="76"/>
        <v>0</v>
      </c>
      <c r="J178" s="53" t="e">
        <f t="shared" si="77"/>
        <v>#DIV/0!</v>
      </c>
      <c r="M178" s="4">
        <f t="shared" si="78"/>
        <v>0</v>
      </c>
      <c r="N178" s="64">
        <f t="shared" si="79"/>
        <v>0</v>
      </c>
      <c r="O178" s="53" t="e">
        <f t="shared" si="80"/>
        <v>#DIV/0!</v>
      </c>
      <c r="R178" s="4">
        <f t="shared" si="81"/>
        <v>0</v>
      </c>
      <c r="S178" s="64">
        <f t="shared" si="82"/>
        <v>0</v>
      </c>
      <c r="T178" s="53" t="e">
        <f t="shared" si="83"/>
        <v>#DIV/0!</v>
      </c>
    </row>
    <row r="179" spans="3:20">
      <c r="C179" s="4">
        <f t="shared" si="72"/>
        <v>0</v>
      </c>
      <c r="D179" s="74">
        <f t="shared" si="73"/>
        <v>0</v>
      </c>
      <c r="E179" s="75" t="e">
        <f t="shared" si="74"/>
        <v>#DIV/0!</v>
      </c>
      <c r="H179" s="4">
        <f t="shared" si="75"/>
        <v>0</v>
      </c>
      <c r="I179" s="64">
        <f t="shared" si="76"/>
        <v>0</v>
      </c>
      <c r="J179" s="53" t="e">
        <f t="shared" si="77"/>
        <v>#DIV/0!</v>
      </c>
      <c r="M179" s="4">
        <f t="shared" si="78"/>
        <v>0</v>
      </c>
      <c r="N179" s="64">
        <f t="shared" si="79"/>
        <v>0</v>
      </c>
      <c r="O179" s="53" t="e">
        <f t="shared" si="80"/>
        <v>#DIV/0!</v>
      </c>
      <c r="R179" s="4">
        <f t="shared" si="81"/>
        <v>0</v>
      </c>
      <c r="S179" s="64">
        <f t="shared" si="82"/>
        <v>0</v>
      </c>
      <c r="T179" s="53" t="e">
        <f t="shared" si="83"/>
        <v>#DIV/0!</v>
      </c>
    </row>
    <row r="180" spans="3:20">
      <c r="C180" s="4">
        <f t="shared" si="72"/>
        <v>0</v>
      </c>
      <c r="D180" s="74">
        <f t="shared" si="73"/>
        <v>0</v>
      </c>
      <c r="E180" s="75" t="e">
        <f t="shared" si="74"/>
        <v>#DIV/0!</v>
      </c>
      <c r="H180" s="4">
        <f t="shared" si="75"/>
        <v>0</v>
      </c>
      <c r="I180" s="64">
        <f t="shared" si="76"/>
        <v>0</v>
      </c>
      <c r="J180" s="53" t="e">
        <f t="shared" si="77"/>
        <v>#DIV/0!</v>
      </c>
      <c r="M180" s="4">
        <f t="shared" si="78"/>
        <v>0</v>
      </c>
      <c r="N180" s="64">
        <f t="shared" si="79"/>
        <v>0</v>
      </c>
      <c r="O180" s="53" t="e">
        <f t="shared" si="80"/>
        <v>#DIV/0!</v>
      </c>
      <c r="R180" s="4">
        <f t="shared" si="81"/>
        <v>0</v>
      </c>
      <c r="S180" s="64">
        <f t="shared" si="82"/>
        <v>0</v>
      </c>
      <c r="T180" s="53" t="e">
        <f t="shared" si="83"/>
        <v>#DIV/0!</v>
      </c>
    </row>
    <row r="181" spans="3:20">
      <c r="C181" s="4">
        <f t="shared" si="72"/>
        <v>0</v>
      </c>
      <c r="D181" s="74">
        <f t="shared" si="73"/>
        <v>0</v>
      </c>
      <c r="E181" s="75" t="e">
        <f t="shared" si="74"/>
        <v>#DIV/0!</v>
      </c>
      <c r="H181" s="4">
        <f t="shared" si="75"/>
        <v>0</v>
      </c>
      <c r="I181" s="64">
        <f t="shared" si="76"/>
        <v>0</v>
      </c>
      <c r="J181" s="53" t="e">
        <f t="shared" si="77"/>
        <v>#DIV/0!</v>
      </c>
      <c r="M181" s="4">
        <f t="shared" si="78"/>
        <v>0</v>
      </c>
      <c r="N181" s="64">
        <f t="shared" si="79"/>
        <v>0</v>
      </c>
      <c r="O181" s="53" t="e">
        <f t="shared" si="80"/>
        <v>#DIV/0!</v>
      </c>
      <c r="R181" s="4">
        <f t="shared" si="81"/>
        <v>0</v>
      </c>
      <c r="S181" s="64">
        <f t="shared" si="82"/>
        <v>0</v>
      </c>
      <c r="T181" s="53" t="e">
        <f t="shared" si="83"/>
        <v>#DIV/0!</v>
      </c>
    </row>
    <row r="182" spans="3:20">
      <c r="C182" s="4">
        <f t="shared" si="72"/>
        <v>0</v>
      </c>
      <c r="D182" s="74">
        <f t="shared" si="73"/>
        <v>0</v>
      </c>
      <c r="E182" s="75" t="e">
        <f t="shared" si="74"/>
        <v>#DIV/0!</v>
      </c>
      <c r="H182" s="4">
        <f t="shared" si="75"/>
        <v>0</v>
      </c>
      <c r="I182" s="64">
        <f t="shared" si="76"/>
        <v>0</v>
      </c>
      <c r="J182" s="53" t="e">
        <f t="shared" si="77"/>
        <v>#DIV/0!</v>
      </c>
      <c r="M182" s="4">
        <f t="shared" si="78"/>
        <v>0</v>
      </c>
      <c r="N182" s="64">
        <f t="shared" si="79"/>
        <v>0</v>
      </c>
      <c r="O182" s="53" t="e">
        <f t="shared" si="80"/>
        <v>#DIV/0!</v>
      </c>
      <c r="R182" s="4">
        <f t="shared" si="81"/>
        <v>0</v>
      </c>
      <c r="S182" s="64">
        <f t="shared" si="82"/>
        <v>0</v>
      </c>
      <c r="T182" s="53" t="e">
        <f t="shared" si="83"/>
        <v>#DIV/0!</v>
      </c>
    </row>
    <row r="183" spans="3:20">
      <c r="C183" s="4">
        <f t="shared" si="72"/>
        <v>0</v>
      </c>
      <c r="D183" s="74">
        <f t="shared" si="73"/>
        <v>0</v>
      </c>
      <c r="E183" s="75" t="e">
        <f t="shared" si="74"/>
        <v>#DIV/0!</v>
      </c>
      <c r="H183" s="4">
        <f t="shared" si="75"/>
        <v>0</v>
      </c>
      <c r="I183" s="64">
        <f t="shared" si="76"/>
        <v>0</v>
      </c>
      <c r="J183" s="53" t="e">
        <f t="shared" si="77"/>
        <v>#DIV/0!</v>
      </c>
      <c r="M183" s="4">
        <f t="shared" si="78"/>
        <v>0</v>
      </c>
      <c r="N183" s="64">
        <f t="shared" si="79"/>
        <v>0</v>
      </c>
      <c r="O183" s="53" t="e">
        <f t="shared" si="80"/>
        <v>#DIV/0!</v>
      </c>
      <c r="R183" s="4">
        <f t="shared" si="81"/>
        <v>0</v>
      </c>
      <c r="S183" s="64">
        <f t="shared" si="82"/>
        <v>0</v>
      </c>
      <c r="T183" s="53" t="e">
        <f t="shared" si="83"/>
        <v>#DIV/0!</v>
      </c>
    </row>
    <row r="184" spans="3:20">
      <c r="C184" s="4">
        <f t="shared" si="72"/>
        <v>0</v>
      </c>
      <c r="D184" s="74">
        <f t="shared" si="73"/>
        <v>0</v>
      </c>
      <c r="E184" s="75" t="e">
        <f t="shared" si="74"/>
        <v>#DIV/0!</v>
      </c>
      <c r="H184" s="4">
        <f t="shared" si="75"/>
        <v>0</v>
      </c>
      <c r="I184" s="64">
        <f t="shared" si="76"/>
        <v>0</v>
      </c>
      <c r="J184" s="53" t="e">
        <f t="shared" si="77"/>
        <v>#DIV/0!</v>
      </c>
      <c r="M184" s="4">
        <f t="shared" si="78"/>
        <v>0</v>
      </c>
      <c r="N184" s="64">
        <f t="shared" si="79"/>
        <v>0</v>
      </c>
      <c r="O184" s="53" t="e">
        <f t="shared" si="80"/>
        <v>#DIV/0!</v>
      </c>
      <c r="R184" s="4">
        <f t="shared" si="81"/>
        <v>0</v>
      </c>
      <c r="S184" s="64">
        <f t="shared" si="82"/>
        <v>0</v>
      </c>
      <c r="T184" s="53" t="e">
        <f t="shared" si="83"/>
        <v>#DIV/0!</v>
      </c>
    </row>
    <row r="185" spans="3:20">
      <c r="C185" s="4">
        <f t="shared" si="72"/>
        <v>0</v>
      </c>
      <c r="D185" s="74">
        <f t="shared" si="73"/>
        <v>0</v>
      </c>
      <c r="E185" s="75" t="e">
        <f t="shared" si="74"/>
        <v>#DIV/0!</v>
      </c>
      <c r="H185" s="4">
        <f t="shared" si="75"/>
        <v>0</v>
      </c>
      <c r="I185" s="64">
        <f t="shared" si="76"/>
        <v>0</v>
      </c>
      <c r="J185" s="53" t="e">
        <f t="shared" si="77"/>
        <v>#DIV/0!</v>
      </c>
      <c r="M185" s="4">
        <f t="shared" si="78"/>
        <v>0</v>
      </c>
      <c r="N185" s="64">
        <f t="shared" si="79"/>
        <v>0</v>
      </c>
      <c r="O185" s="53" t="e">
        <f t="shared" si="80"/>
        <v>#DIV/0!</v>
      </c>
      <c r="R185" s="4">
        <f t="shared" si="81"/>
        <v>0</v>
      </c>
      <c r="S185" s="64">
        <f t="shared" si="82"/>
        <v>0</v>
      </c>
      <c r="T185" s="53" t="e">
        <f t="shared" si="83"/>
        <v>#DIV/0!</v>
      </c>
    </row>
    <row r="186" spans="3:20">
      <c r="C186" s="4">
        <f t="shared" si="72"/>
        <v>0</v>
      </c>
      <c r="D186" s="74">
        <f t="shared" si="73"/>
        <v>0</v>
      </c>
      <c r="E186" s="75" t="e">
        <f t="shared" si="74"/>
        <v>#DIV/0!</v>
      </c>
      <c r="H186" s="4">
        <f t="shared" si="75"/>
        <v>0</v>
      </c>
      <c r="I186" s="64">
        <f t="shared" si="76"/>
        <v>0</v>
      </c>
      <c r="J186" s="53" t="e">
        <f t="shared" si="77"/>
        <v>#DIV/0!</v>
      </c>
      <c r="M186" s="4">
        <f t="shared" si="78"/>
        <v>0</v>
      </c>
      <c r="N186" s="64">
        <f t="shared" si="79"/>
        <v>0</v>
      </c>
      <c r="O186" s="53" t="e">
        <f t="shared" si="80"/>
        <v>#DIV/0!</v>
      </c>
      <c r="R186" s="4">
        <f t="shared" si="81"/>
        <v>0</v>
      </c>
      <c r="S186" s="64">
        <f t="shared" si="82"/>
        <v>0</v>
      </c>
      <c r="T186" s="53" t="e">
        <f t="shared" si="83"/>
        <v>#DIV/0!</v>
      </c>
    </row>
    <row r="187" spans="3:20">
      <c r="C187" s="4">
        <f t="shared" si="72"/>
        <v>0</v>
      </c>
      <c r="D187" s="74">
        <f t="shared" si="73"/>
        <v>0</v>
      </c>
      <c r="E187" s="75" t="e">
        <f t="shared" si="74"/>
        <v>#DIV/0!</v>
      </c>
      <c r="H187" s="4">
        <f t="shared" si="75"/>
        <v>0</v>
      </c>
      <c r="I187" s="64">
        <f t="shared" si="76"/>
        <v>0</v>
      </c>
      <c r="J187" s="53" t="e">
        <f t="shared" si="77"/>
        <v>#DIV/0!</v>
      </c>
      <c r="M187" s="4">
        <f t="shared" si="78"/>
        <v>0</v>
      </c>
      <c r="N187" s="64">
        <f t="shared" si="79"/>
        <v>0</v>
      </c>
      <c r="O187" s="53" t="e">
        <f t="shared" si="80"/>
        <v>#DIV/0!</v>
      </c>
      <c r="R187" s="4">
        <f t="shared" si="81"/>
        <v>0</v>
      </c>
      <c r="S187" s="64">
        <f t="shared" si="82"/>
        <v>0</v>
      </c>
      <c r="T187" s="53" t="e">
        <f t="shared" si="83"/>
        <v>#DIV/0!</v>
      </c>
    </row>
    <row r="188" spans="3:20">
      <c r="C188" s="4">
        <f t="shared" si="72"/>
        <v>0</v>
      </c>
      <c r="D188" s="74">
        <f t="shared" si="73"/>
        <v>0</v>
      </c>
      <c r="E188" s="75" t="e">
        <f t="shared" si="74"/>
        <v>#DIV/0!</v>
      </c>
      <c r="H188" s="4">
        <f t="shared" si="75"/>
        <v>0</v>
      </c>
      <c r="I188" s="64">
        <f t="shared" si="76"/>
        <v>0</v>
      </c>
      <c r="J188" s="53" t="e">
        <f t="shared" si="77"/>
        <v>#DIV/0!</v>
      </c>
      <c r="M188" s="4">
        <f t="shared" si="78"/>
        <v>0</v>
      </c>
      <c r="N188" s="64">
        <f t="shared" si="79"/>
        <v>0</v>
      </c>
      <c r="O188" s="53" t="e">
        <f t="shared" si="80"/>
        <v>#DIV/0!</v>
      </c>
      <c r="R188" s="4">
        <f t="shared" si="81"/>
        <v>0</v>
      </c>
      <c r="S188" s="64">
        <f t="shared" si="82"/>
        <v>0</v>
      </c>
      <c r="T188" s="53" t="e">
        <f t="shared" si="83"/>
        <v>#DIV/0!</v>
      </c>
    </row>
    <row r="189" spans="3:20">
      <c r="C189" s="4">
        <f t="shared" si="72"/>
        <v>0</v>
      </c>
      <c r="D189" s="74">
        <f t="shared" si="73"/>
        <v>0</v>
      </c>
      <c r="E189" s="75" t="e">
        <f t="shared" si="74"/>
        <v>#DIV/0!</v>
      </c>
      <c r="H189" s="4">
        <f t="shared" si="75"/>
        <v>0</v>
      </c>
      <c r="I189" s="64">
        <f t="shared" si="76"/>
        <v>0</v>
      </c>
      <c r="J189" s="53" t="e">
        <f t="shared" si="77"/>
        <v>#DIV/0!</v>
      </c>
      <c r="M189" s="4">
        <f t="shared" si="78"/>
        <v>0</v>
      </c>
      <c r="N189" s="64">
        <f t="shared" si="79"/>
        <v>0</v>
      </c>
      <c r="O189" s="53" t="e">
        <f t="shared" si="80"/>
        <v>#DIV/0!</v>
      </c>
      <c r="R189" s="4">
        <f t="shared" si="81"/>
        <v>0</v>
      </c>
      <c r="S189" s="64">
        <f t="shared" si="82"/>
        <v>0</v>
      </c>
      <c r="T189" s="53" t="e">
        <f t="shared" si="83"/>
        <v>#DIV/0!</v>
      </c>
    </row>
    <row r="190" spans="3:20">
      <c r="C190" s="4">
        <f t="shared" si="72"/>
        <v>0</v>
      </c>
      <c r="D190" s="74">
        <f t="shared" si="73"/>
        <v>0</v>
      </c>
      <c r="E190" s="75" t="e">
        <f t="shared" si="74"/>
        <v>#DIV/0!</v>
      </c>
      <c r="H190" s="4">
        <f t="shared" si="75"/>
        <v>0</v>
      </c>
      <c r="I190" s="64">
        <f t="shared" si="76"/>
        <v>0</v>
      </c>
      <c r="J190" s="53" t="e">
        <f t="shared" si="77"/>
        <v>#DIV/0!</v>
      </c>
      <c r="M190" s="4">
        <f t="shared" si="78"/>
        <v>0</v>
      </c>
      <c r="N190" s="64">
        <f t="shared" si="79"/>
        <v>0</v>
      </c>
      <c r="O190" s="53" t="e">
        <f t="shared" si="80"/>
        <v>#DIV/0!</v>
      </c>
      <c r="R190" s="4">
        <f t="shared" si="81"/>
        <v>0</v>
      </c>
      <c r="S190" s="64">
        <f t="shared" si="82"/>
        <v>0</v>
      </c>
      <c r="T190" s="53" t="e">
        <f t="shared" si="83"/>
        <v>#DIV/0!</v>
      </c>
    </row>
    <row r="191" spans="3:20">
      <c r="C191" s="4">
        <f t="shared" si="72"/>
        <v>0</v>
      </c>
      <c r="D191" s="74">
        <f t="shared" si="73"/>
        <v>0</v>
      </c>
      <c r="E191" s="75" t="e">
        <f t="shared" si="74"/>
        <v>#DIV/0!</v>
      </c>
      <c r="H191" s="4">
        <f t="shared" si="75"/>
        <v>0</v>
      </c>
      <c r="I191" s="64">
        <f t="shared" si="76"/>
        <v>0</v>
      </c>
      <c r="J191" s="53" t="e">
        <f t="shared" si="77"/>
        <v>#DIV/0!</v>
      </c>
      <c r="M191" s="4">
        <f t="shared" si="78"/>
        <v>0</v>
      </c>
      <c r="N191" s="64">
        <f t="shared" si="79"/>
        <v>0</v>
      </c>
      <c r="O191" s="53" t="e">
        <f t="shared" si="80"/>
        <v>#DIV/0!</v>
      </c>
      <c r="R191" s="4">
        <f t="shared" si="81"/>
        <v>0</v>
      </c>
      <c r="S191" s="64">
        <f t="shared" si="82"/>
        <v>0</v>
      </c>
      <c r="T191" s="53" t="e">
        <f t="shared" si="83"/>
        <v>#DIV/0!</v>
      </c>
    </row>
    <row r="192" spans="3:20">
      <c r="C192" s="4">
        <f t="shared" si="72"/>
        <v>0</v>
      </c>
      <c r="D192" s="74">
        <f t="shared" si="73"/>
        <v>0</v>
      </c>
      <c r="E192" s="75" t="e">
        <f t="shared" si="74"/>
        <v>#DIV/0!</v>
      </c>
      <c r="H192" s="4">
        <f t="shared" si="75"/>
        <v>0</v>
      </c>
      <c r="I192" s="64">
        <f t="shared" si="76"/>
        <v>0</v>
      </c>
      <c r="J192" s="53" t="e">
        <f t="shared" si="77"/>
        <v>#DIV/0!</v>
      </c>
      <c r="M192" s="4">
        <f t="shared" si="78"/>
        <v>0</v>
      </c>
      <c r="N192" s="64">
        <f t="shared" si="79"/>
        <v>0</v>
      </c>
      <c r="O192" s="53" t="e">
        <f t="shared" si="80"/>
        <v>#DIV/0!</v>
      </c>
      <c r="R192" s="4">
        <f t="shared" si="81"/>
        <v>0</v>
      </c>
      <c r="S192" s="64">
        <f t="shared" si="82"/>
        <v>0</v>
      </c>
      <c r="T192" s="53" t="e">
        <f t="shared" si="83"/>
        <v>#DIV/0!</v>
      </c>
    </row>
    <row r="193" spans="3:20">
      <c r="C193" s="4">
        <f t="shared" si="72"/>
        <v>0</v>
      </c>
      <c r="D193" s="74">
        <f t="shared" si="73"/>
        <v>0</v>
      </c>
      <c r="E193" s="75" t="e">
        <f t="shared" si="74"/>
        <v>#DIV/0!</v>
      </c>
      <c r="H193" s="4">
        <f t="shared" si="75"/>
        <v>0</v>
      </c>
      <c r="I193" s="64">
        <f t="shared" si="76"/>
        <v>0</v>
      </c>
      <c r="J193" s="53" t="e">
        <f t="shared" si="77"/>
        <v>#DIV/0!</v>
      </c>
      <c r="M193" s="4">
        <f t="shared" si="78"/>
        <v>0</v>
      </c>
      <c r="N193" s="64">
        <f t="shared" si="79"/>
        <v>0</v>
      </c>
      <c r="O193" s="53" t="e">
        <f t="shared" si="80"/>
        <v>#DIV/0!</v>
      </c>
      <c r="R193" s="4">
        <f t="shared" si="81"/>
        <v>0</v>
      </c>
      <c r="S193" s="64">
        <f t="shared" si="82"/>
        <v>0</v>
      </c>
      <c r="T193" s="53" t="e">
        <f t="shared" si="83"/>
        <v>#DIV/0!</v>
      </c>
    </row>
    <row r="194" spans="3:20">
      <c r="C194" s="4">
        <f t="shared" si="72"/>
        <v>0</v>
      </c>
      <c r="D194" s="74">
        <f t="shared" si="73"/>
        <v>0</v>
      </c>
      <c r="E194" s="75" t="e">
        <f t="shared" si="74"/>
        <v>#DIV/0!</v>
      </c>
      <c r="H194" s="4">
        <f t="shared" si="75"/>
        <v>0</v>
      </c>
      <c r="I194" s="64">
        <f t="shared" si="76"/>
        <v>0</v>
      </c>
      <c r="J194" s="53" t="e">
        <f t="shared" si="77"/>
        <v>#DIV/0!</v>
      </c>
      <c r="M194" s="4">
        <f t="shared" si="78"/>
        <v>0</v>
      </c>
      <c r="N194" s="64">
        <f t="shared" si="79"/>
        <v>0</v>
      </c>
      <c r="O194" s="53" t="e">
        <f t="shared" si="80"/>
        <v>#DIV/0!</v>
      </c>
      <c r="R194" s="4">
        <f t="shared" si="81"/>
        <v>0</v>
      </c>
      <c r="S194" s="64">
        <f t="shared" si="82"/>
        <v>0</v>
      </c>
      <c r="T194" s="53" t="e">
        <f t="shared" si="83"/>
        <v>#DIV/0!</v>
      </c>
    </row>
    <row r="195" spans="3:20">
      <c r="C195" s="4">
        <f t="shared" si="72"/>
        <v>0</v>
      </c>
      <c r="D195" s="74">
        <f t="shared" si="73"/>
        <v>0</v>
      </c>
      <c r="E195" s="75" t="e">
        <f t="shared" si="74"/>
        <v>#DIV/0!</v>
      </c>
      <c r="H195" s="4">
        <f t="shared" si="75"/>
        <v>0</v>
      </c>
      <c r="I195" s="64">
        <f t="shared" si="76"/>
        <v>0</v>
      </c>
      <c r="J195" s="53" t="e">
        <f t="shared" si="77"/>
        <v>#DIV/0!</v>
      </c>
      <c r="M195" s="4">
        <f t="shared" si="78"/>
        <v>0</v>
      </c>
      <c r="N195" s="64">
        <f t="shared" si="79"/>
        <v>0</v>
      </c>
      <c r="O195" s="53" t="e">
        <f t="shared" si="80"/>
        <v>#DIV/0!</v>
      </c>
      <c r="R195" s="4">
        <f t="shared" si="81"/>
        <v>0</v>
      </c>
      <c r="S195" s="64">
        <f t="shared" si="82"/>
        <v>0</v>
      </c>
      <c r="T195" s="53" t="e">
        <f t="shared" si="83"/>
        <v>#DIV/0!</v>
      </c>
    </row>
    <row r="196" spans="3:20">
      <c r="C196" s="4">
        <f t="shared" si="72"/>
        <v>0</v>
      </c>
      <c r="D196" s="74">
        <f t="shared" si="73"/>
        <v>0</v>
      </c>
      <c r="E196" s="75" t="e">
        <f t="shared" si="74"/>
        <v>#DIV/0!</v>
      </c>
      <c r="H196" s="4">
        <f t="shared" si="75"/>
        <v>0</v>
      </c>
      <c r="I196" s="64">
        <f t="shared" si="76"/>
        <v>0</v>
      </c>
      <c r="J196" s="53" t="e">
        <f t="shared" si="77"/>
        <v>#DIV/0!</v>
      </c>
      <c r="M196" s="4">
        <f t="shared" si="78"/>
        <v>0</v>
      </c>
      <c r="N196" s="64">
        <f t="shared" si="79"/>
        <v>0</v>
      </c>
      <c r="O196" s="53" t="e">
        <f t="shared" si="80"/>
        <v>#DIV/0!</v>
      </c>
      <c r="R196" s="4">
        <f t="shared" si="81"/>
        <v>0</v>
      </c>
      <c r="S196" s="64">
        <f t="shared" si="82"/>
        <v>0</v>
      </c>
      <c r="T196" s="53" t="e">
        <f t="shared" si="83"/>
        <v>#DIV/0!</v>
      </c>
    </row>
    <row r="197" spans="3:20">
      <c r="C197" s="4">
        <f t="shared" si="72"/>
        <v>0</v>
      </c>
      <c r="D197" s="74">
        <f t="shared" si="73"/>
        <v>0</v>
      </c>
      <c r="E197" s="75" t="e">
        <f t="shared" si="74"/>
        <v>#DIV/0!</v>
      </c>
      <c r="H197" s="4">
        <f t="shared" si="75"/>
        <v>0</v>
      </c>
      <c r="I197" s="64">
        <f t="shared" si="76"/>
        <v>0</v>
      </c>
      <c r="J197" s="53" t="e">
        <f t="shared" si="77"/>
        <v>#DIV/0!</v>
      </c>
      <c r="M197" s="4">
        <f t="shared" si="78"/>
        <v>0</v>
      </c>
      <c r="N197" s="64">
        <f t="shared" si="79"/>
        <v>0</v>
      </c>
      <c r="O197" s="53" t="e">
        <f t="shared" si="80"/>
        <v>#DIV/0!</v>
      </c>
      <c r="R197" s="4">
        <f t="shared" si="81"/>
        <v>0</v>
      </c>
      <c r="S197" s="64">
        <f t="shared" si="82"/>
        <v>0</v>
      </c>
      <c r="T197" s="53" t="e">
        <f t="shared" si="83"/>
        <v>#DIV/0!</v>
      </c>
    </row>
    <row r="198" spans="3:20">
      <c r="C198" s="4">
        <f t="shared" si="72"/>
        <v>0</v>
      </c>
      <c r="D198" s="74">
        <f t="shared" si="73"/>
        <v>0</v>
      </c>
      <c r="E198" s="75" t="e">
        <f t="shared" si="74"/>
        <v>#DIV/0!</v>
      </c>
      <c r="H198" s="4">
        <f t="shared" si="75"/>
        <v>0</v>
      </c>
      <c r="I198" s="64">
        <f t="shared" si="76"/>
        <v>0</v>
      </c>
      <c r="J198" s="53" t="e">
        <f t="shared" si="77"/>
        <v>#DIV/0!</v>
      </c>
      <c r="M198" s="4">
        <f t="shared" si="78"/>
        <v>0</v>
      </c>
      <c r="N198" s="64">
        <f t="shared" si="79"/>
        <v>0</v>
      </c>
      <c r="O198" s="53" t="e">
        <f t="shared" si="80"/>
        <v>#DIV/0!</v>
      </c>
      <c r="R198" s="4">
        <f t="shared" si="81"/>
        <v>0</v>
      </c>
      <c r="S198" s="64">
        <f t="shared" si="82"/>
        <v>0</v>
      </c>
      <c r="T198" s="53" t="e">
        <f t="shared" si="83"/>
        <v>#DIV/0!</v>
      </c>
    </row>
    <row r="199" spans="3:20">
      <c r="C199" s="4">
        <f t="shared" si="72"/>
        <v>0</v>
      </c>
      <c r="D199" s="74">
        <f t="shared" si="73"/>
        <v>0</v>
      </c>
      <c r="E199" s="75" t="e">
        <f t="shared" si="74"/>
        <v>#DIV/0!</v>
      </c>
      <c r="H199" s="4">
        <f t="shared" si="75"/>
        <v>0</v>
      </c>
      <c r="I199" s="64">
        <f t="shared" si="76"/>
        <v>0</v>
      </c>
      <c r="J199" s="53" t="e">
        <f t="shared" si="77"/>
        <v>#DIV/0!</v>
      </c>
      <c r="M199" s="4">
        <f t="shared" si="78"/>
        <v>0</v>
      </c>
      <c r="N199" s="64">
        <f t="shared" si="79"/>
        <v>0</v>
      </c>
      <c r="O199" s="53" t="e">
        <f t="shared" si="80"/>
        <v>#DIV/0!</v>
      </c>
      <c r="R199" s="4">
        <f t="shared" si="81"/>
        <v>0</v>
      </c>
      <c r="S199" s="64">
        <f t="shared" si="82"/>
        <v>0</v>
      </c>
      <c r="T199" s="53" t="e">
        <f t="shared" si="83"/>
        <v>#DIV/0!</v>
      </c>
    </row>
    <row r="200" spans="3:20">
      <c r="C200" s="4">
        <f t="shared" si="72"/>
        <v>0</v>
      </c>
      <c r="D200" s="74">
        <f t="shared" si="73"/>
        <v>0</v>
      </c>
      <c r="E200" s="75" t="e">
        <f t="shared" si="74"/>
        <v>#DIV/0!</v>
      </c>
      <c r="H200" s="4">
        <f t="shared" si="75"/>
        <v>0</v>
      </c>
      <c r="I200" s="64">
        <f t="shared" si="76"/>
        <v>0</v>
      </c>
      <c r="J200" s="53" t="e">
        <f t="shared" si="77"/>
        <v>#DIV/0!</v>
      </c>
      <c r="M200" s="4">
        <f t="shared" si="78"/>
        <v>0</v>
      </c>
      <c r="N200" s="64">
        <f t="shared" si="79"/>
        <v>0</v>
      </c>
      <c r="O200" s="53" t="e">
        <f t="shared" si="80"/>
        <v>#DIV/0!</v>
      </c>
      <c r="R200" s="4">
        <f t="shared" si="81"/>
        <v>0</v>
      </c>
      <c r="S200" s="64">
        <f t="shared" si="82"/>
        <v>0</v>
      </c>
      <c r="T200" s="53" t="e">
        <f t="shared" si="83"/>
        <v>#DIV/0!</v>
      </c>
    </row>
    <row r="201" spans="3:20">
      <c r="C201" s="4">
        <f t="shared" si="72"/>
        <v>0</v>
      </c>
      <c r="D201" s="74">
        <f t="shared" si="73"/>
        <v>0</v>
      </c>
      <c r="E201" s="75" t="e">
        <f t="shared" si="74"/>
        <v>#DIV/0!</v>
      </c>
      <c r="H201" s="4">
        <f t="shared" si="75"/>
        <v>0</v>
      </c>
      <c r="I201" s="64">
        <f t="shared" si="76"/>
        <v>0</v>
      </c>
      <c r="J201" s="53" t="e">
        <f t="shared" si="77"/>
        <v>#DIV/0!</v>
      </c>
      <c r="M201" s="4">
        <f t="shared" si="78"/>
        <v>0</v>
      </c>
      <c r="N201" s="64">
        <f t="shared" si="79"/>
        <v>0</v>
      </c>
      <c r="O201" s="53" t="e">
        <f t="shared" si="80"/>
        <v>#DIV/0!</v>
      </c>
      <c r="R201" s="4">
        <f t="shared" si="81"/>
        <v>0</v>
      </c>
      <c r="S201" s="64">
        <f t="shared" si="82"/>
        <v>0</v>
      </c>
      <c r="T201" s="53" t="e">
        <f t="shared" si="83"/>
        <v>#DIV/0!</v>
      </c>
    </row>
    <row r="202" spans="3:20">
      <c r="C202" s="4">
        <f t="shared" si="72"/>
        <v>0</v>
      </c>
      <c r="D202" s="74">
        <f t="shared" si="73"/>
        <v>0</v>
      </c>
      <c r="E202" s="75" t="e">
        <f t="shared" si="74"/>
        <v>#DIV/0!</v>
      </c>
      <c r="H202" s="4">
        <f t="shared" si="75"/>
        <v>0</v>
      </c>
      <c r="I202" s="64">
        <f t="shared" si="76"/>
        <v>0</v>
      </c>
      <c r="J202" s="53" t="e">
        <f t="shared" si="77"/>
        <v>#DIV/0!</v>
      </c>
      <c r="M202" s="4">
        <f t="shared" si="78"/>
        <v>0</v>
      </c>
      <c r="N202" s="64">
        <f t="shared" si="79"/>
        <v>0</v>
      </c>
      <c r="O202" s="53" t="e">
        <f t="shared" si="80"/>
        <v>#DIV/0!</v>
      </c>
      <c r="R202" s="4">
        <f t="shared" si="81"/>
        <v>0</v>
      </c>
      <c r="S202" s="64">
        <f t="shared" si="82"/>
        <v>0</v>
      </c>
      <c r="T202" s="53" t="e">
        <f t="shared" si="83"/>
        <v>#DIV/0!</v>
      </c>
    </row>
    <row r="203" spans="3:20">
      <c r="C203" s="4">
        <f t="shared" si="72"/>
        <v>0</v>
      </c>
      <c r="D203" s="74">
        <f t="shared" si="73"/>
        <v>0</v>
      </c>
      <c r="E203" s="75" t="e">
        <f t="shared" si="74"/>
        <v>#DIV/0!</v>
      </c>
      <c r="H203" s="4">
        <f t="shared" si="75"/>
        <v>0</v>
      </c>
      <c r="I203" s="64">
        <f t="shared" si="76"/>
        <v>0</v>
      </c>
      <c r="J203" s="53" t="e">
        <f t="shared" si="77"/>
        <v>#DIV/0!</v>
      </c>
      <c r="M203" s="4">
        <f t="shared" si="78"/>
        <v>0</v>
      </c>
      <c r="N203" s="64">
        <f t="shared" si="79"/>
        <v>0</v>
      </c>
      <c r="O203" s="53" t="e">
        <f t="shared" si="80"/>
        <v>#DIV/0!</v>
      </c>
      <c r="R203" s="4">
        <f t="shared" si="81"/>
        <v>0</v>
      </c>
      <c r="S203" s="64">
        <f t="shared" si="82"/>
        <v>0</v>
      </c>
      <c r="T203" s="53" t="e">
        <f t="shared" si="83"/>
        <v>#DIV/0!</v>
      </c>
    </row>
    <row r="204" spans="3:20">
      <c r="C204" s="4">
        <f t="shared" si="72"/>
        <v>0</v>
      </c>
      <c r="D204" s="74">
        <f t="shared" si="73"/>
        <v>0</v>
      </c>
      <c r="E204" s="75" t="e">
        <f t="shared" si="74"/>
        <v>#DIV/0!</v>
      </c>
      <c r="H204" s="4">
        <f t="shared" si="75"/>
        <v>0</v>
      </c>
      <c r="I204" s="64">
        <f t="shared" si="76"/>
        <v>0</v>
      </c>
      <c r="J204" s="53" t="e">
        <f t="shared" si="77"/>
        <v>#DIV/0!</v>
      </c>
      <c r="M204" s="4">
        <f t="shared" si="78"/>
        <v>0</v>
      </c>
      <c r="N204" s="64">
        <f t="shared" si="79"/>
        <v>0</v>
      </c>
      <c r="O204" s="53" t="e">
        <f t="shared" si="80"/>
        <v>#DIV/0!</v>
      </c>
      <c r="R204" s="4">
        <f t="shared" si="81"/>
        <v>0</v>
      </c>
      <c r="S204" s="64">
        <f t="shared" si="82"/>
        <v>0</v>
      </c>
      <c r="T204" s="53" t="e">
        <f t="shared" si="83"/>
        <v>#DIV/0!</v>
      </c>
    </row>
    <row r="205" spans="3:20">
      <c r="C205" s="4">
        <f t="shared" si="72"/>
        <v>0</v>
      </c>
      <c r="D205" s="74">
        <f t="shared" si="73"/>
        <v>0</v>
      </c>
      <c r="E205" s="75" t="e">
        <f t="shared" si="74"/>
        <v>#DIV/0!</v>
      </c>
      <c r="H205" s="4">
        <f t="shared" si="75"/>
        <v>0</v>
      </c>
      <c r="I205" s="64">
        <f t="shared" si="76"/>
        <v>0</v>
      </c>
      <c r="J205" s="53" t="e">
        <f t="shared" si="77"/>
        <v>#DIV/0!</v>
      </c>
      <c r="M205" s="4">
        <f t="shared" si="78"/>
        <v>0</v>
      </c>
      <c r="N205" s="64">
        <f t="shared" si="79"/>
        <v>0</v>
      </c>
      <c r="O205" s="53" t="e">
        <f t="shared" si="80"/>
        <v>#DIV/0!</v>
      </c>
      <c r="R205" s="4">
        <f t="shared" si="81"/>
        <v>0</v>
      </c>
      <c r="S205" s="64">
        <f t="shared" si="82"/>
        <v>0</v>
      </c>
      <c r="T205" s="53" t="e">
        <f t="shared" si="83"/>
        <v>#DIV/0!</v>
      </c>
    </row>
    <row r="206" spans="3:20">
      <c r="C206" s="4">
        <f t="shared" si="72"/>
        <v>0</v>
      </c>
      <c r="D206" s="74">
        <f t="shared" si="73"/>
        <v>0</v>
      </c>
      <c r="E206" s="75" t="e">
        <f t="shared" si="74"/>
        <v>#DIV/0!</v>
      </c>
      <c r="H206" s="4">
        <f t="shared" si="75"/>
        <v>0</v>
      </c>
      <c r="I206" s="64">
        <f t="shared" si="76"/>
        <v>0</v>
      </c>
      <c r="J206" s="53" t="e">
        <f t="shared" si="77"/>
        <v>#DIV/0!</v>
      </c>
      <c r="M206" s="4">
        <f t="shared" si="78"/>
        <v>0</v>
      </c>
      <c r="N206" s="64">
        <f t="shared" si="79"/>
        <v>0</v>
      </c>
      <c r="O206" s="53" t="e">
        <f t="shared" si="80"/>
        <v>#DIV/0!</v>
      </c>
      <c r="R206" s="4">
        <f t="shared" si="81"/>
        <v>0</v>
      </c>
      <c r="S206" s="64">
        <f t="shared" si="82"/>
        <v>0</v>
      </c>
      <c r="T206" s="53" t="e">
        <f t="shared" si="83"/>
        <v>#DIV/0!</v>
      </c>
    </row>
    <row r="207" spans="3:20">
      <c r="C207" s="4">
        <f t="shared" si="72"/>
        <v>0</v>
      </c>
      <c r="D207" s="74">
        <f t="shared" si="73"/>
        <v>0</v>
      </c>
      <c r="E207" s="75" t="e">
        <f t="shared" si="74"/>
        <v>#DIV/0!</v>
      </c>
      <c r="H207" s="4">
        <f t="shared" si="75"/>
        <v>0</v>
      </c>
      <c r="I207" s="64">
        <f t="shared" si="76"/>
        <v>0</v>
      </c>
      <c r="J207" s="53" t="e">
        <f t="shared" si="77"/>
        <v>#DIV/0!</v>
      </c>
      <c r="M207" s="4">
        <f t="shared" si="78"/>
        <v>0</v>
      </c>
      <c r="N207" s="64">
        <f t="shared" si="79"/>
        <v>0</v>
      </c>
      <c r="O207" s="53" t="e">
        <f t="shared" si="80"/>
        <v>#DIV/0!</v>
      </c>
      <c r="R207" s="4">
        <f t="shared" si="81"/>
        <v>0</v>
      </c>
      <c r="S207" s="64">
        <f t="shared" si="82"/>
        <v>0</v>
      </c>
      <c r="T207" s="53" t="e">
        <f t="shared" si="83"/>
        <v>#DIV/0!</v>
      </c>
    </row>
    <row r="208" spans="3:20">
      <c r="C208" s="4">
        <f t="shared" si="72"/>
        <v>0</v>
      </c>
      <c r="D208" s="74">
        <f t="shared" si="73"/>
        <v>0</v>
      </c>
      <c r="E208" s="75" t="e">
        <f t="shared" si="74"/>
        <v>#DIV/0!</v>
      </c>
      <c r="H208" s="4">
        <f t="shared" si="75"/>
        <v>0</v>
      </c>
      <c r="I208" s="64">
        <f t="shared" si="76"/>
        <v>0</v>
      </c>
      <c r="J208" s="53" t="e">
        <f t="shared" si="77"/>
        <v>#DIV/0!</v>
      </c>
      <c r="M208" s="4">
        <f t="shared" si="78"/>
        <v>0</v>
      </c>
      <c r="N208" s="64">
        <f t="shared" si="79"/>
        <v>0</v>
      </c>
      <c r="O208" s="53" t="e">
        <f t="shared" si="80"/>
        <v>#DIV/0!</v>
      </c>
      <c r="R208" s="4">
        <f t="shared" si="81"/>
        <v>0</v>
      </c>
      <c r="S208" s="64">
        <f t="shared" si="82"/>
        <v>0</v>
      </c>
      <c r="T208" s="53" t="e">
        <f t="shared" si="83"/>
        <v>#DIV/0!</v>
      </c>
    </row>
    <row r="209" spans="3:20">
      <c r="C209" s="4">
        <f t="shared" ref="C209:C272" si="84">(A209)/($AD$11*$AC$5)</f>
        <v>0</v>
      </c>
      <c r="D209" s="74">
        <f t="shared" ref="D209:D272" si="85">(A209*$AC$6)/($AA$11*$AC$5)</f>
        <v>0</v>
      </c>
      <c r="E209" s="75" t="e">
        <f t="shared" ref="E209:E272" si="86">(B209*$AC$6)/(2*$AC$7*$AD$11*(C209^2))</f>
        <v>#DIV/0!</v>
      </c>
      <c r="H209" s="4">
        <f t="shared" si="75"/>
        <v>0</v>
      </c>
      <c r="I209" s="64">
        <f t="shared" si="76"/>
        <v>0</v>
      </c>
      <c r="J209" s="53" t="e">
        <f t="shared" si="77"/>
        <v>#DIV/0!</v>
      </c>
      <c r="M209" s="4">
        <f t="shared" si="78"/>
        <v>0</v>
      </c>
      <c r="N209" s="64">
        <f t="shared" si="79"/>
        <v>0</v>
      </c>
      <c r="O209" s="53" t="e">
        <f t="shared" si="80"/>
        <v>#DIV/0!</v>
      </c>
      <c r="R209" s="4">
        <f t="shared" si="81"/>
        <v>0</v>
      </c>
      <c r="S209" s="64">
        <f t="shared" si="82"/>
        <v>0</v>
      </c>
      <c r="T209" s="53" t="e">
        <f t="shared" si="83"/>
        <v>#DIV/0!</v>
      </c>
    </row>
    <row r="210" spans="3:20">
      <c r="C210" s="4">
        <f t="shared" si="84"/>
        <v>0</v>
      </c>
      <c r="D210" s="74">
        <f t="shared" si="85"/>
        <v>0</v>
      </c>
      <c r="E210" s="75" t="e">
        <f t="shared" si="86"/>
        <v>#DIV/0!</v>
      </c>
      <c r="H210" s="4">
        <f t="shared" si="75"/>
        <v>0</v>
      </c>
      <c r="I210" s="64">
        <f t="shared" si="76"/>
        <v>0</v>
      </c>
      <c r="J210" s="53" t="e">
        <f t="shared" si="77"/>
        <v>#DIV/0!</v>
      </c>
      <c r="M210" s="4">
        <f t="shared" si="78"/>
        <v>0</v>
      </c>
      <c r="N210" s="64">
        <f t="shared" si="79"/>
        <v>0</v>
      </c>
      <c r="O210" s="53" t="e">
        <f t="shared" si="80"/>
        <v>#DIV/0!</v>
      </c>
      <c r="R210" s="4">
        <f t="shared" si="81"/>
        <v>0</v>
      </c>
      <c r="S210" s="64">
        <f t="shared" si="82"/>
        <v>0</v>
      </c>
      <c r="T210" s="53" t="e">
        <f t="shared" si="83"/>
        <v>#DIV/0!</v>
      </c>
    </row>
    <row r="211" spans="3:20">
      <c r="C211" s="4">
        <f t="shared" si="84"/>
        <v>0</v>
      </c>
      <c r="D211" s="74">
        <f t="shared" si="85"/>
        <v>0</v>
      </c>
      <c r="E211" s="75" t="e">
        <f t="shared" si="86"/>
        <v>#DIV/0!</v>
      </c>
      <c r="H211" s="4">
        <f t="shared" si="75"/>
        <v>0</v>
      </c>
      <c r="I211" s="64">
        <f t="shared" si="76"/>
        <v>0</v>
      </c>
      <c r="J211" s="53" t="e">
        <f t="shared" si="77"/>
        <v>#DIV/0!</v>
      </c>
      <c r="M211" s="4">
        <f t="shared" si="78"/>
        <v>0</v>
      </c>
      <c r="N211" s="64">
        <f t="shared" si="79"/>
        <v>0</v>
      </c>
      <c r="O211" s="53" t="e">
        <f t="shared" si="80"/>
        <v>#DIV/0!</v>
      </c>
      <c r="R211" s="4">
        <f t="shared" si="81"/>
        <v>0</v>
      </c>
      <c r="S211" s="64">
        <f t="shared" si="82"/>
        <v>0</v>
      </c>
      <c r="T211" s="53" t="e">
        <f t="shared" si="83"/>
        <v>#DIV/0!</v>
      </c>
    </row>
    <row r="212" spans="3:20">
      <c r="C212" s="4">
        <f t="shared" si="84"/>
        <v>0</v>
      </c>
      <c r="D212" s="74">
        <f t="shared" si="85"/>
        <v>0</v>
      </c>
      <c r="E212" s="75" t="e">
        <f t="shared" si="86"/>
        <v>#DIV/0!</v>
      </c>
      <c r="H212" s="4">
        <f t="shared" si="75"/>
        <v>0</v>
      </c>
      <c r="I212" s="64">
        <f t="shared" si="76"/>
        <v>0</v>
      </c>
      <c r="J212" s="53" t="e">
        <f t="shared" si="77"/>
        <v>#DIV/0!</v>
      </c>
      <c r="M212" s="4">
        <f t="shared" si="78"/>
        <v>0</v>
      </c>
      <c r="N212" s="64">
        <f t="shared" si="79"/>
        <v>0</v>
      </c>
      <c r="O212" s="53" t="e">
        <f t="shared" si="80"/>
        <v>#DIV/0!</v>
      </c>
      <c r="R212" s="4">
        <f t="shared" si="81"/>
        <v>0</v>
      </c>
      <c r="S212" s="64">
        <f t="shared" si="82"/>
        <v>0</v>
      </c>
      <c r="T212" s="53" t="e">
        <f t="shared" si="83"/>
        <v>#DIV/0!</v>
      </c>
    </row>
    <row r="213" spans="3:20">
      <c r="C213" s="4">
        <f t="shared" si="84"/>
        <v>0</v>
      </c>
      <c r="D213" s="74">
        <f t="shared" si="85"/>
        <v>0</v>
      </c>
      <c r="E213" s="75" t="e">
        <f t="shared" si="86"/>
        <v>#DIV/0!</v>
      </c>
      <c r="H213" s="4">
        <f t="shared" si="75"/>
        <v>0</v>
      </c>
      <c r="I213" s="64">
        <f t="shared" si="76"/>
        <v>0</v>
      </c>
      <c r="J213" s="53" t="e">
        <f t="shared" si="77"/>
        <v>#DIV/0!</v>
      </c>
      <c r="M213" s="4">
        <f t="shared" si="78"/>
        <v>0</v>
      </c>
      <c r="N213" s="64">
        <f t="shared" si="79"/>
        <v>0</v>
      </c>
      <c r="O213" s="53" t="e">
        <f t="shared" si="80"/>
        <v>#DIV/0!</v>
      </c>
      <c r="R213" s="4">
        <f t="shared" si="81"/>
        <v>0</v>
      </c>
      <c r="S213" s="64">
        <f t="shared" si="82"/>
        <v>0</v>
      </c>
      <c r="T213" s="53" t="e">
        <f t="shared" si="83"/>
        <v>#DIV/0!</v>
      </c>
    </row>
    <row r="214" spans="3:20">
      <c r="C214" s="4">
        <f t="shared" si="84"/>
        <v>0</v>
      </c>
      <c r="D214" s="74">
        <f t="shared" si="85"/>
        <v>0</v>
      </c>
      <c r="E214" s="75" t="e">
        <f t="shared" si="86"/>
        <v>#DIV/0!</v>
      </c>
      <c r="H214" s="4">
        <f t="shared" si="75"/>
        <v>0</v>
      </c>
      <c r="I214" s="64">
        <f t="shared" si="76"/>
        <v>0</v>
      </c>
      <c r="J214" s="53" t="e">
        <f t="shared" si="77"/>
        <v>#DIV/0!</v>
      </c>
      <c r="M214" s="4">
        <f t="shared" si="78"/>
        <v>0</v>
      </c>
      <c r="N214" s="64">
        <f t="shared" si="79"/>
        <v>0</v>
      </c>
      <c r="O214" s="53" t="e">
        <f t="shared" si="80"/>
        <v>#DIV/0!</v>
      </c>
      <c r="R214" s="4">
        <f t="shared" si="81"/>
        <v>0</v>
      </c>
      <c r="S214" s="64">
        <f t="shared" si="82"/>
        <v>0</v>
      </c>
      <c r="T214" s="53" t="e">
        <f t="shared" si="83"/>
        <v>#DIV/0!</v>
      </c>
    </row>
    <row r="215" spans="3:20">
      <c r="C215" s="4">
        <f t="shared" si="84"/>
        <v>0</v>
      </c>
      <c r="D215" s="74">
        <f t="shared" si="85"/>
        <v>0</v>
      </c>
      <c r="E215" s="75" t="e">
        <f t="shared" si="86"/>
        <v>#DIV/0!</v>
      </c>
      <c r="H215" s="4">
        <f t="shared" si="75"/>
        <v>0</v>
      </c>
      <c r="I215" s="64">
        <f t="shared" si="76"/>
        <v>0</v>
      </c>
      <c r="J215" s="53" t="e">
        <f t="shared" si="77"/>
        <v>#DIV/0!</v>
      </c>
      <c r="M215" s="4">
        <f t="shared" si="78"/>
        <v>0</v>
      </c>
      <c r="N215" s="64">
        <f t="shared" si="79"/>
        <v>0</v>
      </c>
      <c r="O215" s="53" t="e">
        <f t="shared" si="80"/>
        <v>#DIV/0!</v>
      </c>
      <c r="R215" s="4">
        <f t="shared" si="81"/>
        <v>0</v>
      </c>
      <c r="S215" s="64">
        <f t="shared" si="82"/>
        <v>0</v>
      </c>
      <c r="T215" s="53" t="e">
        <f t="shared" si="83"/>
        <v>#DIV/0!</v>
      </c>
    </row>
    <row r="216" spans="3:20">
      <c r="C216" s="4">
        <f t="shared" si="84"/>
        <v>0</v>
      </c>
      <c r="D216" s="74">
        <f t="shared" si="85"/>
        <v>0</v>
      </c>
      <c r="E216" s="75" t="e">
        <f t="shared" si="86"/>
        <v>#DIV/0!</v>
      </c>
      <c r="H216" s="4">
        <f t="shared" si="75"/>
        <v>0</v>
      </c>
      <c r="I216" s="64">
        <f t="shared" si="76"/>
        <v>0</v>
      </c>
      <c r="J216" s="53" t="e">
        <f t="shared" si="77"/>
        <v>#DIV/0!</v>
      </c>
      <c r="M216" s="4">
        <f t="shared" si="78"/>
        <v>0</v>
      </c>
      <c r="N216" s="64">
        <f t="shared" si="79"/>
        <v>0</v>
      </c>
      <c r="O216" s="53" t="e">
        <f t="shared" si="80"/>
        <v>#DIV/0!</v>
      </c>
      <c r="R216" s="4">
        <f t="shared" si="81"/>
        <v>0</v>
      </c>
      <c r="S216" s="64">
        <f t="shared" si="82"/>
        <v>0</v>
      </c>
      <c r="T216" s="53" t="e">
        <f t="shared" si="83"/>
        <v>#DIV/0!</v>
      </c>
    </row>
    <row r="217" spans="3:20">
      <c r="C217" s="4">
        <f t="shared" si="84"/>
        <v>0</v>
      </c>
      <c r="D217" s="74">
        <f t="shared" si="85"/>
        <v>0</v>
      </c>
      <c r="E217" s="75" t="e">
        <f t="shared" si="86"/>
        <v>#DIV/0!</v>
      </c>
      <c r="H217" s="4">
        <f t="shared" si="75"/>
        <v>0</v>
      </c>
      <c r="I217" s="64">
        <f t="shared" si="76"/>
        <v>0</v>
      </c>
      <c r="J217" s="53" t="e">
        <f t="shared" si="77"/>
        <v>#DIV/0!</v>
      </c>
      <c r="M217" s="4">
        <f t="shared" si="78"/>
        <v>0</v>
      </c>
      <c r="N217" s="64">
        <f t="shared" si="79"/>
        <v>0</v>
      </c>
      <c r="O217" s="53" t="e">
        <f t="shared" si="80"/>
        <v>#DIV/0!</v>
      </c>
      <c r="R217" s="4">
        <f t="shared" si="81"/>
        <v>0</v>
      </c>
      <c r="S217" s="64">
        <f t="shared" si="82"/>
        <v>0</v>
      </c>
      <c r="T217" s="53" t="e">
        <f t="shared" si="83"/>
        <v>#DIV/0!</v>
      </c>
    </row>
    <row r="218" spans="3:20">
      <c r="C218" s="4">
        <f t="shared" si="84"/>
        <v>0</v>
      </c>
      <c r="D218" s="74">
        <f t="shared" si="85"/>
        <v>0</v>
      </c>
      <c r="E218" s="75" t="e">
        <f t="shared" si="86"/>
        <v>#DIV/0!</v>
      </c>
      <c r="H218" s="4">
        <f t="shared" si="75"/>
        <v>0</v>
      </c>
      <c r="I218" s="64">
        <f t="shared" si="76"/>
        <v>0</v>
      </c>
      <c r="J218" s="53" t="e">
        <f t="shared" si="77"/>
        <v>#DIV/0!</v>
      </c>
      <c r="M218" s="4">
        <f t="shared" si="78"/>
        <v>0</v>
      </c>
      <c r="N218" s="64">
        <f t="shared" si="79"/>
        <v>0</v>
      </c>
      <c r="O218" s="53" t="e">
        <f t="shared" si="80"/>
        <v>#DIV/0!</v>
      </c>
      <c r="R218" s="4">
        <f t="shared" si="81"/>
        <v>0</v>
      </c>
      <c r="S218" s="64">
        <f t="shared" si="82"/>
        <v>0</v>
      </c>
      <c r="T218" s="53" t="e">
        <f t="shared" si="83"/>
        <v>#DIV/0!</v>
      </c>
    </row>
    <row r="219" spans="3:20">
      <c r="C219" s="4">
        <f t="shared" si="84"/>
        <v>0</v>
      </c>
      <c r="D219" s="74">
        <f t="shared" si="85"/>
        <v>0</v>
      </c>
      <c r="E219" s="75" t="e">
        <f t="shared" si="86"/>
        <v>#DIV/0!</v>
      </c>
      <c r="H219" s="4">
        <f t="shared" si="75"/>
        <v>0</v>
      </c>
      <c r="I219" s="64">
        <f t="shared" si="76"/>
        <v>0</v>
      </c>
      <c r="J219" s="53" t="e">
        <f t="shared" si="77"/>
        <v>#DIV/0!</v>
      </c>
      <c r="M219" s="4">
        <f t="shared" si="78"/>
        <v>0</v>
      </c>
      <c r="N219" s="64">
        <f t="shared" si="79"/>
        <v>0</v>
      </c>
      <c r="O219" s="53" t="e">
        <f t="shared" si="80"/>
        <v>#DIV/0!</v>
      </c>
      <c r="R219" s="4">
        <f t="shared" si="81"/>
        <v>0</v>
      </c>
      <c r="S219" s="64">
        <f t="shared" si="82"/>
        <v>0</v>
      </c>
      <c r="T219" s="53" t="e">
        <f t="shared" si="83"/>
        <v>#DIV/0!</v>
      </c>
    </row>
    <row r="220" spans="3:20">
      <c r="C220" s="4">
        <f t="shared" si="84"/>
        <v>0</v>
      </c>
      <c r="D220" s="74">
        <f t="shared" si="85"/>
        <v>0</v>
      </c>
      <c r="E220" s="75" t="e">
        <f t="shared" si="86"/>
        <v>#DIV/0!</v>
      </c>
      <c r="H220" s="4">
        <f t="shared" si="75"/>
        <v>0</v>
      </c>
      <c r="I220" s="64">
        <f t="shared" si="76"/>
        <v>0</v>
      </c>
      <c r="J220" s="53" t="e">
        <f t="shared" si="77"/>
        <v>#DIV/0!</v>
      </c>
      <c r="M220" s="4">
        <f t="shared" si="78"/>
        <v>0</v>
      </c>
      <c r="N220" s="64">
        <f t="shared" si="79"/>
        <v>0</v>
      </c>
      <c r="O220" s="53" t="e">
        <f t="shared" si="80"/>
        <v>#DIV/0!</v>
      </c>
      <c r="R220" s="4">
        <f t="shared" si="81"/>
        <v>0</v>
      </c>
      <c r="S220" s="64">
        <f t="shared" si="82"/>
        <v>0</v>
      </c>
      <c r="T220" s="53" t="e">
        <f t="shared" si="83"/>
        <v>#DIV/0!</v>
      </c>
    </row>
    <row r="221" spans="3:20">
      <c r="C221" s="4">
        <f t="shared" si="84"/>
        <v>0</v>
      </c>
      <c r="D221" s="74">
        <f t="shared" si="85"/>
        <v>0</v>
      </c>
      <c r="E221" s="75" t="e">
        <f t="shared" si="86"/>
        <v>#DIV/0!</v>
      </c>
      <c r="H221" s="4">
        <f t="shared" si="75"/>
        <v>0</v>
      </c>
      <c r="I221" s="64">
        <f t="shared" si="76"/>
        <v>0</v>
      </c>
      <c r="J221" s="53" t="e">
        <f t="shared" si="77"/>
        <v>#DIV/0!</v>
      </c>
      <c r="M221" s="4">
        <f t="shared" si="78"/>
        <v>0</v>
      </c>
      <c r="N221" s="64">
        <f t="shared" si="79"/>
        <v>0</v>
      </c>
      <c r="O221" s="53" t="e">
        <f t="shared" si="80"/>
        <v>#DIV/0!</v>
      </c>
      <c r="R221" s="4">
        <f t="shared" si="81"/>
        <v>0</v>
      </c>
      <c r="S221" s="64">
        <f t="shared" si="82"/>
        <v>0</v>
      </c>
      <c r="T221" s="53" t="e">
        <f t="shared" si="83"/>
        <v>#DIV/0!</v>
      </c>
    </row>
    <row r="222" spans="3:20">
      <c r="C222" s="4">
        <f t="shared" si="84"/>
        <v>0</v>
      </c>
      <c r="D222" s="74">
        <f t="shared" si="85"/>
        <v>0</v>
      </c>
      <c r="E222" s="75" t="e">
        <f t="shared" si="86"/>
        <v>#DIV/0!</v>
      </c>
      <c r="H222" s="4">
        <f t="shared" si="75"/>
        <v>0</v>
      </c>
      <c r="I222" s="64">
        <f t="shared" si="76"/>
        <v>0</v>
      </c>
      <c r="J222" s="53" t="e">
        <f t="shared" si="77"/>
        <v>#DIV/0!</v>
      </c>
      <c r="M222" s="4">
        <f t="shared" si="78"/>
        <v>0</v>
      </c>
      <c r="N222" s="64">
        <f t="shared" si="79"/>
        <v>0</v>
      </c>
      <c r="O222" s="53" t="e">
        <f t="shared" si="80"/>
        <v>#DIV/0!</v>
      </c>
      <c r="R222" s="4">
        <f t="shared" si="81"/>
        <v>0</v>
      </c>
      <c r="S222" s="64">
        <f t="shared" si="82"/>
        <v>0</v>
      </c>
      <c r="T222" s="53" t="e">
        <f t="shared" si="83"/>
        <v>#DIV/0!</v>
      </c>
    </row>
    <row r="223" spans="3:20">
      <c r="C223" s="4">
        <f t="shared" si="84"/>
        <v>0</v>
      </c>
      <c r="D223" s="74">
        <f t="shared" si="85"/>
        <v>0</v>
      </c>
      <c r="E223" s="75" t="e">
        <f t="shared" si="86"/>
        <v>#DIV/0!</v>
      </c>
      <c r="H223" s="4">
        <f t="shared" si="75"/>
        <v>0</v>
      </c>
      <c r="I223" s="64">
        <f t="shared" si="76"/>
        <v>0</v>
      </c>
      <c r="J223" s="53" t="e">
        <f t="shared" si="77"/>
        <v>#DIV/0!</v>
      </c>
      <c r="M223" s="4">
        <f t="shared" si="78"/>
        <v>0</v>
      </c>
      <c r="N223" s="64">
        <f t="shared" si="79"/>
        <v>0</v>
      </c>
      <c r="O223" s="53" t="e">
        <f t="shared" si="80"/>
        <v>#DIV/0!</v>
      </c>
      <c r="R223" s="4">
        <f t="shared" si="81"/>
        <v>0</v>
      </c>
      <c r="S223" s="64">
        <f t="shared" si="82"/>
        <v>0</v>
      </c>
      <c r="T223" s="53" t="e">
        <f t="shared" si="83"/>
        <v>#DIV/0!</v>
      </c>
    </row>
    <row r="224" spans="3:20">
      <c r="C224" s="4">
        <f t="shared" si="84"/>
        <v>0</v>
      </c>
      <c r="D224" s="74">
        <f t="shared" si="85"/>
        <v>0</v>
      </c>
      <c r="E224" s="75" t="e">
        <f t="shared" si="86"/>
        <v>#DIV/0!</v>
      </c>
      <c r="H224" s="4">
        <f t="shared" si="75"/>
        <v>0</v>
      </c>
      <c r="I224" s="64">
        <f t="shared" si="76"/>
        <v>0</v>
      </c>
      <c r="J224" s="53" t="e">
        <f t="shared" si="77"/>
        <v>#DIV/0!</v>
      </c>
      <c r="M224" s="4">
        <f t="shared" si="78"/>
        <v>0</v>
      </c>
      <c r="N224" s="64">
        <f t="shared" si="79"/>
        <v>0</v>
      </c>
      <c r="O224" s="53" t="e">
        <f t="shared" si="80"/>
        <v>#DIV/0!</v>
      </c>
      <c r="R224" s="4">
        <f t="shared" si="81"/>
        <v>0</v>
      </c>
      <c r="S224" s="64">
        <f t="shared" si="82"/>
        <v>0</v>
      </c>
      <c r="T224" s="53" t="e">
        <f t="shared" si="83"/>
        <v>#DIV/0!</v>
      </c>
    </row>
    <row r="225" spans="3:20">
      <c r="C225" s="4">
        <f t="shared" si="84"/>
        <v>0</v>
      </c>
      <c r="D225" s="74">
        <f t="shared" si="85"/>
        <v>0</v>
      </c>
      <c r="E225" s="75" t="e">
        <f t="shared" si="86"/>
        <v>#DIV/0!</v>
      </c>
      <c r="H225" s="4">
        <f t="shared" si="75"/>
        <v>0</v>
      </c>
      <c r="I225" s="64">
        <f t="shared" si="76"/>
        <v>0</v>
      </c>
      <c r="J225" s="53" t="e">
        <f t="shared" si="77"/>
        <v>#DIV/0!</v>
      </c>
      <c r="M225" s="4">
        <f t="shared" si="78"/>
        <v>0</v>
      </c>
      <c r="N225" s="64">
        <f t="shared" si="79"/>
        <v>0</v>
      </c>
      <c r="O225" s="53" t="e">
        <f t="shared" si="80"/>
        <v>#DIV/0!</v>
      </c>
      <c r="R225" s="4">
        <f t="shared" si="81"/>
        <v>0</v>
      </c>
      <c r="S225" s="64">
        <f t="shared" si="82"/>
        <v>0</v>
      </c>
      <c r="T225" s="53" t="e">
        <f t="shared" si="83"/>
        <v>#DIV/0!</v>
      </c>
    </row>
    <row r="226" spans="3:20">
      <c r="C226" s="4">
        <f t="shared" si="84"/>
        <v>0</v>
      </c>
      <c r="D226" s="74">
        <f t="shared" si="85"/>
        <v>0</v>
      </c>
      <c r="E226" s="75" t="e">
        <f t="shared" si="86"/>
        <v>#DIV/0!</v>
      </c>
      <c r="H226" s="4">
        <f t="shared" si="75"/>
        <v>0</v>
      </c>
      <c r="I226" s="64">
        <f t="shared" si="76"/>
        <v>0</v>
      </c>
      <c r="J226" s="53" t="e">
        <f t="shared" si="77"/>
        <v>#DIV/0!</v>
      </c>
      <c r="M226" s="4">
        <f t="shared" si="78"/>
        <v>0</v>
      </c>
      <c r="N226" s="64">
        <f t="shared" si="79"/>
        <v>0</v>
      </c>
      <c r="O226" s="53" t="e">
        <f t="shared" si="80"/>
        <v>#DIV/0!</v>
      </c>
      <c r="R226" s="4">
        <f t="shared" si="81"/>
        <v>0</v>
      </c>
      <c r="S226" s="64">
        <f t="shared" si="82"/>
        <v>0</v>
      </c>
      <c r="T226" s="53" t="e">
        <f t="shared" si="83"/>
        <v>#DIV/0!</v>
      </c>
    </row>
    <row r="227" spans="3:20">
      <c r="C227" s="4">
        <f t="shared" si="84"/>
        <v>0</v>
      </c>
      <c r="D227" s="74">
        <f t="shared" si="85"/>
        <v>0</v>
      </c>
      <c r="E227" s="75" t="e">
        <f t="shared" si="86"/>
        <v>#DIV/0!</v>
      </c>
      <c r="H227" s="4">
        <f t="shared" si="75"/>
        <v>0</v>
      </c>
      <c r="I227" s="64">
        <f t="shared" si="76"/>
        <v>0</v>
      </c>
      <c r="J227" s="53" t="e">
        <f t="shared" si="77"/>
        <v>#DIV/0!</v>
      </c>
      <c r="M227" s="4">
        <f t="shared" si="78"/>
        <v>0</v>
      </c>
      <c r="N227" s="64">
        <f t="shared" si="79"/>
        <v>0</v>
      </c>
      <c r="O227" s="53" t="e">
        <f t="shared" si="80"/>
        <v>#DIV/0!</v>
      </c>
      <c r="R227" s="4">
        <f t="shared" si="81"/>
        <v>0</v>
      </c>
      <c r="S227" s="64">
        <f t="shared" si="82"/>
        <v>0</v>
      </c>
      <c r="T227" s="53" t="e">
        <f t="shared" si="83"/>
        <v>#DIV/0!</v>
      </c>
    </row>
    <row r="228" spans="3:20">
      <c r="C228" s="4">
        <f t="shared" si="84"/>
        <v>0</v>
      </c>
      <c r="D228" s="74">
        <f t="shared" si="85"/>
        <v>0</v>
      </c>
      <c r="E228" s="75" t="e">
        <f t="shared" si="86"/>
        <v>#DIV/0!</v>
      </c>
      <c r="H228" s="4">
        <f t="shared" si="75"/>
        <v>0</v>
      </c>
      <c r="I228" s="64">
        <f t="shared" si="76"/>
        <v>0</v>
      </c>
      <c r="J228" s="53" t="e">
        <f t="shared" si="77"/>
        <v>#DIV/0!</v>
      </c>
      <c r="M228" s="4">
        <f t="shared" si="78"/>
        <v>0</v>
      </c>
      <c r="N228" s="64">
        <f t="shared" si="79"/>
        <v>0</v>
      </c>
      <c r="O228" s="53" t="e">
        <f t="shared" si="80"/>
        <v>#DIV/0!</v>
      </c>
      <c r="R228" s="4">
        <f t="shared" si="81"/>
        <v>0</v>
      </c>
      <c r="S228" s="64">
        <f t="shared" si="82"/>
        <v>0</v>
      </c>
      <c r="T228" s="53" t="e">
        <f t="shared" si="83"/>
        <v>#DIV/0!</v>
      </c>
    </row>
    <row r="229" spans="3:20">
      <c r="C229" s="4">
        <f t="shared" si="84"/>
        <v>0</v>
      </c>
      <c r="D229" s="74">
        <f t="shared" si="85"/>
        <v>0</v>
      </c>
      <c r="E229" s="75" t="e">
        <f t="shared" si="86"/>
        <v>#DIV/0!</v>
      </c>
      <c r="H229" s="4">
        <f t="shared" si="75"/>
        <v>0</v>
      </c>
      <c r="I229" s="64">
        <f t="shared" si="76"/>
        <v>0</v>
      </c>
      <c r="J229" s="53" t="e">
        <f t="shared" si="77"/>
        <v>#DIV/0!</v>
      </c>
      <c r="M229" s="4">
        <f t="shared" si="78"/>
        <v>0</v>
      </c>
      <c r="N229" s="64">
        <f t="shared" si="79"/>
        <v>0</v>
      </c>
      <c r="O229" s="53" t="e">
        <f t="shared" si="80"/>
        <v>#DIV/0!</v>
      </c>
      <c r="R229" s="4">
        <f t="shared" si="81"/>
        <v>0</v>
      </c>
      <c r="S229" s="64">
        <f t="shared" si="82"/>
        <v>0</v>
      </c>
      <c r="T229" s="53" t="e">
        <f t="shared" si="83"/>
        <v>#DIV/0!</v>
      </c>
    </row>
    <row r="230" spans="3:20">
      <c r="C230" s="4">
        <f t="shared" si="84"/>
        <v>0</v>
      </c>
      <c r="D230" s="74">
        <f t="shared" si="85"/>
        <v>0</v>
      </c>
      <c r="E230" s="75" t="e">
        <f t="shared" si="86"/>
        <v>#DIV/0!</v>
      </c>
      <c r="H230" s="4">
        <f t="shared" si="75"/>
        <v>0</v>
      </c>
      <c r="I230" s="64">
        <f t="shared" si="76"/>
        <v>0</v>
      </c>
      <c r="J230" s="53" t="e">
        <f t="shared" si="77"/>
        <v>#DIV/0!</v>
      </c>
      <c r="M230" s="4">
        <f t="shared" si="78"/>
        <v>0</v>
      </c>
      <c r="N230" s="64">
        <f t="shared" si="79"/>
        <v>0</v>
      </c>
      <c r="O230" s="53" t="e">
        <f t="shared" si="80"/>
        <v>#DIV/0!</v>
      </c>
      <c r="R230" s="4">
        <f t="shared" si="81"/>
        <v>0</v>
      </c>
      <c r="S230" s="64">
        <f t="shared" si="82"/>
        <v>0</v>
      </c>
      <c r="T230" s="53" t="e">
        <f t="shared" si="83"/>
        <v>#DIV/0!</v>
      </c>
    </row>
    <row r="231" spans="3:20">
      <c r="C231" s="4">
        <f t="shared" si="84"/>
        <v>0</v>
      </c>
      <c r="D231" s="74">
        <f t="shared" si="85"/>
        <v>0</v>
      </c>
      <c r="E231" s="75" t="e">
        <f t="shared" si="86"/>
        <v>#DIV/0!</v>
      </c>
      <c r="H231" s="4">
        <f t="shared" si="75"/>
        <v>0</v>
      </c>
      <c r="I231" s="64">
        <f t="shared" si="76"/>
        <v>0</v>
      </c>
      <c r="J231" s="53" t="e">
        <f t="shared" si="77"/>
        <v>#DIV/0!</v>
      </c>
      <c r="M231" s="4">
        <f t="shared" si="78"/>
        <v>0</v>
      </c>
      <c r="N231" s="64">
        <f t="shared" si="79"/>
        <v>0</v>
      </c>
      <c r="O231" s="53" t="e">
        <f t="shared" si="80"/>
        <v>#DIV/0!</v>
      </c>
      <c r="R231" s="4">
        <f t="shared" si="81"/>
        <v>0</v>
      </c>
      <c r="S231" s="64">
        <f t="shared" si="82"/>
        <v>0</v>
      </c>
      <c r="T231" s="53" t="e">
        <f t="shared" si="83"/>
        <v>#DIV/0!</v>
      </c>
    </row>
    <row r="232" spans="3:20">
      <c r="C232" s="4">
        <f t="shared" si="84"/>
        <v>0</v>
      </c>
      <c r="D232" s="74">
        <f t="shared" si="85"/>
        <v>0</v>
      </c>
      <c r="E232" s="75" t="e">
        <f t="shared" si="86"/>
        <v>#DIV/0!</v>
      </c>
      <c r="H232" s="4">
        <f t="shared" ref="H232:H295" si="87">(F232)/($AD$11*$AD$5)</f>
        <v>0</v>
      </c>
      <c r="I232" s="64">
        <f t="shared" ref="I232:I295" si="88">(F232*$AD$6)/($AA$11*$AD$5)</f>
        <v>0</v>
      </c>
      <c r="J232" s="53" t="e">
        <f t="shared" ref="J232:J295" si="89">(G232*$AD$6)/(2*$AD$7*$AD$11*(H232^2))</f>
        <v>#DIV/0!</v>
      </c>
      <c r="M232" s="4">
        <f t="shared" ref="M232:M295" si="90">(K232)/($AD$11*$AE$5)</f>
        <v>0</v>
      </c>
      <c r="N232" s="64">
        <f t="shared" ref="N232:N295" si="91">(K232*$AE$6)/($AA$11*$AE$5)</f>
        <v>0</v>
      </c>
      <c r="O232" s="53" t="e">
        <f t="shared" ref="O232:O295" si="92">(L232*$AE$6)/(2*$AE$7*$AD$11*(M232^2))</f>
        <v>#DIV/0!</v>
      </c>
      <c r="R232" s="4">
        <f t="shared" ref="R232:R295" si="93">(P232)/($AD$11*$AF$5)</f>
        <v>0</v>
      </c>
      <c r="S232" s="64">
        <f t="shared" ref="S232:S295" si="94">(P232*$AF$6)/($AA$11*$AF$5)</f>
        <v>0</v>
      </c>
      <c r="T232" s="53" t="e">
        <f t="shared" ref="T232:T295" si="95">(Q232*$AF$6)/(2*$AF$7*$AD$11*(R232^2))</f>
        <v>#DIV/0!</v>
      </c>
    </row>
    <row r="233" spans="3:20">
      <c r="C233" s="4">
        <f t="shared" si="84"/>
        <v>0</v>
      </c>
      <c r="D233" s="74">
        <f t="shared" si="85"/>
        <v>0</v>
      </c>
      <c r="E233" s="75" t="e">
        <f t="shared" si="86"/>
        <v>#DIV/0!</v>
      </c>
      <c r="H233" s="4">
        <f t="shared" si="87"/>
        <v>0</v>
      </c>
      <c r="I233" s="64">
        <f t="shared" si="88"/>
        <v>0</v>
      </c>
      <c r="J233" s="53" t="e">
        <f t="shared" si="89"/>
        <v>#DIV/0!</v>
      </c>
      <c r="M233" s="4">
        <f t="shared" si="90"/>
        <v>0</v>
      </c>
      <c r="N233" s="64">
        <f t="shared" si="91"/>
        <v>0</v>
      </c>
      <c r="O233" s="53" t="e">
        <f t="shared" si="92"/>
        <v>#DIV/0!</v>
      </c>
      <c r="R233" s="4">
        <f t="shared" si="93"/>
        <v>0</v>
      </c>
      <c r="S233" s="64">
        <f t="shared" si="94"/>
        <v>0</v>
      </c>
      <c r="T233" s="53" t="e">
        <f t="shared" si="95"/>
        <v>#DIV/0!</v>
      </c>
    </row>
    <row r="234" spans="3:20">
      <c r="C234" s="4">
        <f t="shared" si="84"/>
        <v>0</v>
      </c>
      <c r="D234" s="74">
        <f t="shared" si="85"/>
        <v>0</v>
      </c>
      <c r="E234" s="75" t="e">
        <f t="shared" si="86"/>
        <v>#DIV/0!</v>
      </c>
      <c r="H234" s="4">
        <f t="shared" si="87"/>
        <v>0</v>
      </c>
      <c r="I234" s="64">
        <f t="shared" si="88"/>
        <v>0</v>
      </c>
      <c r="J234" s="53" t="e">
        <f t="shared" si="89"/>
        <v>#DIV/0!</v>
      </c>
      <c r="M234" s="4">
        <f t="shared" si="90"/>
        <v>0</v>
      </c>
      <c r="N234" s="64">
        <f t="shared" si="91"/>
        <v>0</v>
      </c>
      <c r="O234" s="53" t="e">
        <f t="shared" si="92"/>
        <v>#DIV/0!</v>
      </c>
      <c r="R234" s="4">
        <f t="shared" si="93"/>
        <v>0</v>
      </c>
      <c r="S234" s="64">
        <f t="shared" si="94"/>
        <v>0</v>
      </c>
      <c r="T234" s="53" t="e">
        <f t="shared" si="95"/>
        <v>#DIV/0!</v>
      </c>
    </row>
    <row r="235" spans="3:20">
      <c r="C235" s="4">
        <f t="shared" si="84"/>
        <v>0</v>
      </c>
      <c r="D235" s="74">
        <f t="shared" si="85"/>
        <v>0</v>
      </c>
      <c r="E235" s="75" t="e">
        <f t="shared" si="86"/>
        <v>#DIV/0!</v>
      </c>
      <c r="H235" s="4">
        <f t="shared" si="87"/>
        <v>0</v>
      </c>
      <c r="I235" s="64">
        <f t="shared" si="88"/>
        <v>0</v>
      </c>
      <c r="J235" s="53" t="e">
        <f t="shared" si="89"/>
        <v>#DIV/0!</v>
      </c>
      <c r="M235" s="4">
        <f t="shared" si="90"/>
        <v>0</v>
      </c>
      <c r="N235" s="64">
        <f t="shared" si="91"/>
        <v>0</v>
      </c>
      <c r="O235" s="53" t="e">
        <f t="shared" si="92"/>
        <v>#DIV/0!</v>
      </c>
      <c r="R235" s="4">
        <f t="shared" si="93"/>
        <v>0</v>
      </c>
      <c r="S235" s="64">
        <f t="shared" si="94"/>
        <v>0</v>
      </c>
      <c r="T235" s="53" t="e">
        <f t="shared" si="95"/>
        <v>#DIV/0!</v>
      </c>
    </row>
    <row r="236" spans="3:20">
      <c r="C236" s="4">
        <f t="shared" si="84"/>
        <v>0</v>
      </c>
      <c r="D236" s="74">
        <f t="shared" si="85"/>
        <v>0</v>
      </c>
      <c r="E236" s="75" t="e">
        <f t="shared" si="86"/>
        <v>#DIV/0!</v>
      </c>
      <c r="H236" s="4">
        <f t="shared" si="87"/>
        <v>0</v>
      </c>
      <c r="I236" s="64">
        <f t="shared" si="88"/>
        <v>0</v>
      </c>
      <c r="J236" s="53" t="e">
        <f t="shared" si="89"/>
        <v>#DIV/0!</v>
      </c>
      <c r="M236" s="4">
        <f t="shared" si="90"/>
        <v>0</v>
      </c>
      <c r="N236" s="64">
        <f t="shared" si="91"/>
        <v>0</v>
      </c>
      <c r="O236" s="53" t="e">
        <f t="shared" si="92"/>
        <v>#DIV/0!</v>
      </c>
      <c r="R236" s="4">
        <f t="shared" si="93"/>
        <v>0</v>
      </c>
      <c r="S236" s="64">
        <f t="shared" si="94"/>
        <v>0</v>
      </c>
      <c r="T236" s="53" t="e">
        <f t="shared" si="95"/>
        <v>#DIV/0!</v>
      </c>
    </row>
    <row r="237" spans="3:20">
      <c r="C237" s="4">
        <f t="shared" si="84"/>
        <v>0</v>
      </c>
      <c r="D237" s="74">
        <f t="shared" si="85"/>
        <v>0</v>
      </c>
      <c r="E237" s="75" t="e">
        <f t="shared" si="86"/>
        <v>#DIV/0!</v>
      </c>
      <c r="H237" s="4">
        <f t="shared" si="87"/>
        <v>0</v>
      </c>
      <c r="I237" s="64">
        <f t="shared" si="88"/>
        <v>0</v>
      </c>
      <c r="J237" s="53" t="e">
        <f t="shared" si="89"/>
        <v>#DIV/0!</v>
      </c>
      <c r="M237" s="4">
        <f t="shared" si="90"/>
        <v>0</v>
      </c>
      <c r="N237" s="64">
        <f t="shared" si="91"/>
        <v>0</v>
      </c>
      <c r="O237" s="53" t="e">
        <f t="shared" si="92"/>
        <v>#DIV/0!</v>
      </c>
      <c r="R237" s="4">
        <f t="shared" si="93"/>
        <v>0</v>
      </c>
      <c r="S237" s="64">
        <f t="shared" si="94"/>
        <v>0</v>
      </c>
      <c r="T237" s="53" t="e">
        <f t="shared" si="95"/>
        <v>#DIV/0!</v>
      </c>
    </row>
    <row r="238" spans="3:20">
      <c r="C238" s="4">
        <f t="shared" si="84"/>
        <v>0</v>
      </c>
      <c r="D238" s="74">
        <f t="shared" si="85"/>
        <v>0</v>
      </c>
      <c r="E238" s="75" t="e">
        <f t="shared" si="86"/>
        <v>#DIV/0!</v>
      </c>
      <c r="H238" s="4">
        <f t="shared" si="87"/>
        <v>0</v>
      </c>
      <c r="I238" s="64">
        <f t="shared" si="88"/>
        <v>0</v>
      </c>
      <c r="J238" s="53" t="e">
        <f t="shared" si="89"/>
        <v>#DIV/0!</v>
      </c>
      <c r="M238" s="4">
        <f t="shared" si="90"/>
        <v>0</v>
      </c>
      <c r="N238" s="64">
        <f t="shared" si="91"/>
        <v>0</v>
      </c>
      <c r="O238" s="53" t="e">
        <f t="shared" si="92"/>
        <v>#DIV/0!</v>
      </c>
      <c r="R238" s="4">
        <f t="shared" si="93"/>
        <v>0</v>
      </c>
      <c r="S238" s="64">
        <f t="shared" si="94"/>
        <v>0</v>
      </c>
      <c r="T238" s="53" t="e">
        <f t="shared" si="95"/>
        <v>#DIV/0!</v>
      </c>
    </row>
    <row r="239" spans="3:20">
      <c r="C239" s="4">
        <f t="shared" si="84"/>
        <v>0</v>
      </c>
      <c r="D239" s="74">
        <f t="shared" si="85"/>
        <v>0</v>
      </c>
      <c r="E239" s="75" t="e">
        <f t="shared" si="86"/>
        <v>#DIV/0!</v>
      </c>
      <c r="H239" s="4">
        <f t="shared" si="87"/>
        <v>0</v>
      </c>
      <c r="I239" s="64">
        <f t="shared" si="88"/>
        <v>0</v>
      </c>
      <c r="J239" s="53" t="e">
        <f t="shared" si="89"/>
        <v>#DIV/0!</v>
      </c>
      <c r="M239" s="4">
        <f t="shared" si="90"/>
        <v>0</v>
      </c>
      <c r="N239" s="64">
        <f t="shared" si="91"/>
        <v>0</v>
      </c>
      <c r="O239" s="53" t="e">
        <f t="shared" si="92"/>
        <v>#DIV/0!</v>
      </c>
      <c r="R239" s="4">
        <f t="shared" si="93"/>
        <v>0</v>
      </c>
      <c r="S239" s="64">
        <f t="shared" si="94"/>
        <v>0</v>
      </c>
      <c r="T239" s="53" t="e">
        <f t="shared" si="95"/>
        <v>#DIV/0!</v>
      </c>
    </row>
    <row r="240" spans="3:20">
      <c r="C240" s="4">
        <f t="shared" si="84"/>
        <v>0</v>
      </c>
      <c r="D240" s="74">
        <f t="shared" si="85"/>
        <v>0</v>
      </c>
      <c r="E240" s="75" t="e">
        <f t="shared" si="86"/>
        <v>#DIV/0!</v>
      </c>
      <c r="H240" s="4">
        <f t="shared" si="87"/>
        <v>0</v>
      </c>
      <c r="I240" s="64">
        <f t="shared" si="88"/>
        <v>0</v>
      </c>
      <c r="J240" s="53" t="e">
        <f t="shared" si="89"/>
        <v>#DIV/0!</v>
      </c>
      <c r="M240" s="4">
        <f t="shared" si="90"/>
        <v>0</v>
      </c>
      <c r="N240" s="64">
        <f t="shared" si="91"/>
        <v>0</v>
      </c>
      <c r="O240" s="53" t="e">
        <f t="shared" si="92"/>
        <v>#DIV/0!</v>
      </c>
      <c r="R240" s="4">
        <f t="shared" si="93"/>
        <v>0</v>
      </c>
      <c r="S240" s="64">
        <f t="shared" si="94"/>
        <v>0</v>
      </c>
      <c r="T240" s="53" t="e">
        <f t="shared" si="95"/>
        <v>#DIV/0!</v>
      </c>
    </row>
    <row r="241" spans="3:20">
      <c r="C241" s="4">
        <f t="shared" si="84"/>
        <v>0</v>
      </c>
      <c r="D241" s="74">
        <f t="shared" si="85"/>
        <v>0</v>
      </c>
      <c r="E241" s="75" t="e">
        <f t="shared" si="86"/>
        <v>#DIV/0!</v>
      </c>
      <c r="H241" s="4">
        <f t="shared" si="87"/>
        <v>0</v>
      </c>
      <c r="I241" s="64">
        <f t="shared" si="88"/>
        <v>0</v>
      </c>
      <c r="J241" s="53" t="e">
        <f t="shared" si="89"/>
        <v>#DIV/0!</v>
      </c>
      <c r="M241" s="4">
        <f t="shared" si="90"/>
        <v>0</v>
      </c>
      <c r="N241" s="64">
        <f t="shared" si="91"/>
        <v>0</v>
      </c>
      <c r="O241" s="53" t="e">
        <f t="shared" si="92"/>
        <v>#DIV/0!</v>
      </c>
      <c r="R241" s="4">
        <f t="shared" si="93"/>
        <v>0</v>
      </c>
      <c r="S241" s="64">
        <f t="shared" si="94"/>
        <v>0</v>
      </c>
      <c r="T241" s="53" t="e">
        <f t="shared" si="95"/>
        <v>#DIV/0!</v>
      </c>
    </row>
    <row r="242" spans="3:20">
      <c r="C242" s="4">
        <f t="shared" si="84"/>
        <v>0</v>
      </c>
      <c r="D242" s="74">
        <f t="shared" si="85"/>
        <v>0</v>
      </c>
      <c r="E242" s="75" t="e">
        <f t="shared" si="86"/>
        <v>#DIV/0!</v>
      </c>
      <c r="H242" s="4">
        <f t="shared" si="87"/>
        <v>0</v>
      </c>
      <c r="I242" s="64">
        <f t="shared" si="88"/>
        <v>0</v>
      </c>
      <c r="J242" s="53" t="e">
        <f t="shared" si="89"/>
        <v>#DIV/0!</v>
      </c>
      <c r="M242" s="4">
        <f t="shared" si="90"/>
        <v>0</v>
      </c>
      <c r="N242" s="64">
        <f t="shared" si="91"/>
        <v>0</v>
      </c>
      <c r="O242" s="53" t="e">
        <f t="shared" si="92"/>
        <v>#DIV/0!</v>
      </c>
      <c r="R242" s="4">
        <f t="shared" si="93"/>
        <v>0</v>
      </c>
      <c r="S242" s="64">
        <f t="shared" si="94"/>
        <v>0</v>
      </c>
      <c r="T242" s="53" t="e">
        <f t="shared" si="95"/>
        <v>#DIV/0!</v>
      </c>
    </row>
    <row r="243" spans="3:20">
      <c r="C243" s="4">
        <f t="shared" si="84"/>
        <v>0</v>
      </c>
      <c r="D243" s="74">
        <f t="shared" si="85"/>
        <v>0</v>
      </c>
      <c r="E243" s="75" t="e">
        <f t="shared" si="86"/>
        <v>#DIV/0!</v>
      </c>
      <c r="H243" s="4">
        <f t="shared" si="87"/>
        <v>0</v>
      </c>
      <c r="I243" s="64">
        <f t="shared" si="88"/>
        <v>0</v>
      </c>
      <c r="J243" s="53" t="e">
        <f t="shared" si="89"/>
        <v>#DIV/0!</v>
      </c>
      <c r="M243" s="4">
        <f t="shared" si="90"/>
        <v>0</v>
      </c>
      <c r="N243" s="64">
        <f t="shared" si="91"/>
        <v>0</v>
      </c>
      <c r="O243" s="53" t="e">
        <f t="shared" si="92"/>
        <v>#DIV/0!</v>
      </c>
      <c r="R243" s="4">
        <f t="shared" si="93"/>
        <v>0</v>
      </c>
      <c r="S243" s="64">
        <f t="shared" si="94"/>
        <v>0</v>
      </c>
      <c r="T243" s="53" t="e">
        <f t="shared" si="95"/>
        <v>#DIV/0!</v>
      </c>
    </row>
    <row r="244" spans="3:20">
      <c r="C244" s="4">
        <f t="shared" si="84"/>
        <v>0</v>
      </c>
      <c r="D244" s="74">
        <f t="shared" si="85"/>
        <v>0</v>
      </c>
      <c r="E244" s="75" t="e">
        <f t="shared" si="86"/>
        <v>#DIV/0!</v>
      </c>
      <c r="H244" s="4">
        <f t="shared" si="87"/>
        <v>0</v>
      </c>
      <c r="I244" s="64">
        <f t="shared" si="88"/>
        <v>0</v>
      </c>
      <c r="J244" s="53" t="e">
        <f t="shared" si="89"/>
        <v>#DIV/0!</v>
      </c>
      <c r="M244" s="4">
        <f t="shared" si="90"/>
        <v>0</v>
      </c>
      <c r="N244" s="64">
        <f t="shared" si="91"/>
        <v>0</v>
      </c>
      <c r="O244" s="53" t="e">
        <f t="shared" si="92"/>
        <v>#DIV/0!</v>
      </c>
      <c r="R244" s="4">
        <f t="shared" si="93"/>
        <v>0</v>
      </c>
      <c r="S244" s="64">
        <f t="shared" si="94"/>
        <v>0</v>
      </c>
      <c r="T244" s="53" t="e">
        <f t="shared" si="95"/>
        <v>#DIV/0!</v>
      </c>
    </row>
    <row r="245" spans="3:20">
      <c r="C245" s="4">
        <f t="shared" si="84"/>
        <v>0</v>
      </c>
      <c r="D245" s="74">
        <f t="shared" si="85"/>
        <v>0</v>
      </c>
      <c r="E245" s="75" t="e">
        <f t="shared" si="86"/>
        <v>#DIV/0!</v>
      </c>
      <c r="H245" s="4">
        <f t="shared" si="87"/>
        <v>0</v>
      </c>
      <c r="I245" s="64">
        <f t="shared" si="88"/>
        <v>0</v>
      </c>
      <c r="J245" s="53" t="e">
        <f t="shared" si="89"/>
        <v>#DIV/0!</v>
      </c>
      <c r="M245" s="4">
        <f t="shared" si="90"/>
        <v>0</v>
      </c>
      <c r="N245" s="64">
        <f t="shared" si="91"/>
        <v>0</v>
      </c>
      <c r="O245" s="53" t="e">
        <f t="shared" si="92"/>
        <v>#DIV/0!</v>
      </c>
      <c r="R245" s="4">
        <f t="shared" si="93"/>
        <v>0</v>
      </c>
      <c r="S245" s="64">
        <f t="shared" si="94"/>
        <v>0</v>
      </c>
      <c r="T245" s="53" t="e">
        <f t="shared" si="95"/>
        <v>#DIV/0!</v>
      </c>
    </row>
    <row r="246" spans="3:20">
      <c r="C246" s="4">
        <f t="shared" si="84"/>
        <v>0</v>
      </c>
      <c r="D246" s="74">
        <f t="shared" si="85"/>
        <v>0</v>
      </c>
      <c r="E246" s="75" t="e">
        <f t="shared" si="86"/>
        <v>#DIV/0!</v>
      </c>
      <c r="H246" s="4">
        <f t="shared" si="87"/>
        <v>0</v>
      </c>
      <c r="I246" s="64">
        <f t="shared" si="88"/>
        <v>0</v>
      </c>
      <c r="J246" s="53" t="e">
        <f t="shared" si="89"/>
        <v>#DIV/0!</v>
      </c>
      <c r="M246" s="4">
        <f t="shared" si="90"/>
        <v>0</v>
      </c>
      <c r="N246" s="64">
        <f t="shared" si="91"/>
        <v>0</v>
      </c>
      <c r="O246" s="53" t="e">
        <f t="shared" si="92"/>
        <v>#DIV/0!</v>
      </c>
      <c r="R246" s="4">
        <f t="shared" si="93"/>
        <v>0</v>
      </c>
      <c r="S246" s="64">
        <f t="shared" si="94"/>
        <v>0</v>
      </c>
      <c r="T246" s="53" t="e">
        <f t="shared" si="95"/>
        <v>#DIV/0!</v>
      </c>
    </row>
    <row r="247" spans="3:20">
      <c r="C247" s="4">
        <f t="shared" si="84"/>
        <v>0</v>
      </c>
      <c r="D247" s="74">
        <f t="shared" si="85"/>
        <v>0</v>
      </c>
      <c r="E247" s="75" t="e">
        <f t="shared" si="86"/>
        <v>#DIV/0!</v>
      </c>
      <c r="H247" s="4">
        <f t="shared" si="87"/>
        <v>0</v>
      </c>
      <c r="I247" s="64">
        <f t="shared" si="88"/>
        <v>0</v>
      </c>
      <c r="J247" s="53" t="e">
        <f t="shared" si="89"/>
        <v>#DIV/0!</v>
      </c>
      <c r="M247" s="4">
        <f t="shared" si="90"/>
        <v>0</v>
      </c>
      <c r="N247" s="64">
        <f t="shared" si="91"/>
        <v>0</v>
      </c>
      <c r="O247" s="53" t="e">
        <f t="shared" si="92"/>
        <v>#DIV/0!</v>
      </c>
      <c r="R247" s="4">
        <f t="shared" si="93"/>
        <v>0</v>
      </c>
      <c r="S247" s="64">
        <f t="shared" si="94"/>
        <v>0</v>
      </c>
      <c r="T247" s="53" t="e">
        <f t="shared" si="95"/>
        <v>#DIV/0!</v>
      </c>
    </row>
    <row r="248" spans="3:20">
      <c r="C248" s="4">
        <f t="shared" si="84"/>
        <v>0</v>
      </c>
      <c r="D248" s="74">
        <f t="shared" si="85"/>
        <v>0</v>
      </c>
      <c r="E248" s="75" t="e">
        <f t="shared" si="86"/>
        <v>#DIV/0!</v>
      </c>
      <c r="H248" s="4">
        <f t="shared" si="87"/>
        <v>0</v>
      </c>
      <c r="I248" s="64">
        <f t="shared" si="88"/>
        <v>0</v>
      </c>
      <c r="J248" s="53" t="e">
        <f t="shared" si="89"/>
        <v>#DIV/0!</v>
      </c>
      <c r="M248" s="4">
        <f t="shared" si="90"/>
        <v>0</v>
      </c>
      <c r="N248" s="64">
        <f t="shared" si="91"/>
        <v>0</v>
      </c>
      <c r="O248" s="53" t="e">
        <f t="shared" si="92"/>
        <v>#DIV/0!</v>
      </c>
      <c r="R248" s="4">
        <f t="shared" si="93"/>
        <v>0</v>
      </c>
      <c r="S248" s="64">
        <f t="shared" si="94"/>
        <v>0</v>
      </c>
      <c r="T248" s="53" t="e">
        <f t="shared" si="95"/>
        <v>#DIV/0!</v>
      </c>
    </row>
    <row r="249" spans="3:20">
      <c r="C249" s="4">
        <f t="shared" si="84"/>
        <v>0</v>
      </c>
      <c r="D249" s="74">
        <f t="shared" si="85"/>
        <v>0</v>
      </c>
      <c r="E249" s="75" t="e">
        <f t="shared" si="86"/>
        <v>#DIV/0!</v>
      </c>
      <c r="H249" s="4">
        <f t="shared" si="87"/>
        <v>0</v>
      </c>
      <c r="I249" s="64">
        <f t="shared" si="88"/>
        <v>0</v>
      </c>
      <c r="J249" s="53" t="e">
        <f t="shared" si="89"/>
        <v>#DIV/0!</v>
      </c>
      <c r="M249" s="4">
        <f t="shared" si="90"/>
        <v>0</v>
      </c>
      <c r="N249" s="64">
        <f t="shared" si="91"/>
        <v>0</v>
      </c>
      <c r="O249" s="53" t="e">
        <f t="shared" si="92"/>
        <v>#DIV/0!</v>
      </c>
      <c r="R249" s="4">
        <f t="shared" si="93"/>
        <v>0</v>
      </c>
      <c r="S249" s="64">
        <f t="shared" si="94"/>
        <v>0</v>
      </c>
      <c r="T249" s="53" t="e">
        <f t="shared" si="95"/>
        <v>#DIV/0!</v>
      </c>
    </row>
    <row r="250" spans="3:20">
      <c r="C250" s="4">
        <f t="shared" si="84"/>
        <v>0</v>
      </c>
      <c r="D250" s="74">
        <f t="shared" si="85"/>
        <v>0</v>
      </c>
      <c r="E250" s="75" t="e">
        <f t="shared" si="86"/>
        <v>#DIV/0!</v>
      </c>
      <c r="H250" s="4">
        <f t="shared" si="87"/>
        <v>0</v>
      </c>
      <c r="I250" s="64">
        <f t="shared" si="88"/>
        <v>0</v>
      </c>
      <c r="J250" s="53" t="e">
        <f t="shared" si="89"/>
        <v>#DIV/0!</v>
      </c>
      <c r="M250" s="4">
        <f t="shared" si="90"/>
        <v>0</v>
      </c>
      <c r="N250" s="64">
        <f t="shared" si="91"/>
        <v>0</v>
      </c>
      <c r="O250" s="53" t="e">
        <f t="shared" si="92"/>
        <v>#DIV/0!</v>
      </c>
      <c r="R250" s="4">
        <f t="shared" si="93"/>
        <v>0</v>
      </c>
      <c r="S250" s="64">
        <f t="shared" si="94"/>
        <v>0</v>
      </c>
      <c r="T250" s="53" t="e">
        <f t="shared" si="95"/>
        <v>#DIV/0!</v>
      </c>
    </row>
    <row r="251" spans="3:20">
      <c r="C251" s="4">
        <f t="shared" si="84"/>
        <v>0</v>
      </c>
      <c r="D251" s="74">
        <f t="shared" si="85"/>
        <v>0</v>
      </c>
      <c r="E251" s="75" t="e">
        <f t="shared" si="86"/>
        <v>#DIV/0!</v>
      </c>
      <c r="H251" s="4">
        <f t="shared" si="87"/>
        <v>0</v>
      </c>
      <c r="I251" s="64">
        <f t="shared" si="88"/>
        <v>0</v>
      </c>
      <c r="J251" s="53" t="e">
        <f t="shared" si="89"/>
        <v>#DIV/0!</v>
      </c>
      <c r="M251" s="4">
        <f t="shared" si="90"/>
        <v>0</v>
      </c>
      <c r="N251" s="64">
        <f t="shared" si="91"/>
        <v>0</v>
      </c>
      <c r="O251" s="53" t="e">
        <f t="shared" si="92"/>
        <v>#DIV/0!</v>
      </c>
      <c r="R251" s="4">
        <f t="shared" si="93"/>
        <v>0</v>
      </c>
      <c r="S251" s="64">
        <f t="shared" si="94"/>
        <v>0</v>
      </c>
      <c r="T251" s="53" t="e">
        <f t="shared" si="95"/>
        <v>#DIV/0!</v>
      </c>
    </row>
    <row r="252" spans="3:20">
      <c r="C252" s="4">
        <f t="shared" si="84"/>
        <v>0</v>
      </c>
      <c r="D252" s="74">
        <f t="shared" si="85"/>
        <v>0</v>
      </c>
      <c r="E252" s="75" t="e">
        <f t="shared" si="86"/>
        <v>#DIV/0!</v>
      </c>
      <c r="H252" s="4">
        <f t="shared" si="87"/>
        <v>0</v>
      </c>
      <c r="I252" s="64">
        <f t="shared" si="88"/>
        <v>0</v>
      </c>
      <c r="J252" s="53" t="e">
        <f t="shared" si="89"/>
        <v>#DIV/0!</v>
      </c>
      <c r="M252" s="4">
        <f t="shared" si="90"/>
        <v>0</v>
      </c>
      <c r="N252" s="64">
        <f t="shared" si="91"/>
        <v>0</v>
      </c>
      <c r="O252" s="53" t="e">
        <f t="shared" si="92"/>
        <v>#DIV/0!</v>
      </c>
      <c r="R252" s="4">
        <f t="shared" si="93"/>
        <v>0</v>
      </c>
      <c r="S252" s="64">
        <f t="shared" si="94"/>
        <v>0</v>
      </c>
      <c r="T252" s="53" t="e">
        <f t="shared" si="95"/>
        <v>#DIV/0!</v>
      </c>
    </row>
    <row r="253" spans="3:20">
      <c r="C253" s="4">
        <f t="shared" si="84"/>
        <v>0</v>
      </c>
      <c r="D253" s="74">
        <f t="shared" si="85"/>
        <v>0</v>
      </c>
      <c r="E253" s="75" t="e">
        <f t="shared" si="86"/>
        <v>#DIV/0!</v>
      </c>
      <c r="H253" s="4">
        <f t="shared" si="87"/>
        <v>0</v>
      </c>
      <c r="I253" s="64">
        <f t="shared" si="88"/>
        <v>0</v>
      </c>
      <c r="J253" s="53" t="e">
        <f t="shared" si="89"/>
        <v>#DIV/0!</v>
      </c>
      <c r="M253" s="4">
        <f t="shared" si="90"/>
        <v>0</v>
      </c>
      <c r="N253" s="64">
        <f t="shared" si="91"/>
        <v>0</v>
      </c>
      <c r="O253" s="53" t="e">
        <f t="shared" si="92"/>
        <v>#DIV/0!</v>
      </c>
      <c r="R253" s="4">
        <f t="shared" si="93"/>
        <v>0</v>
      </c>
      <c r="S253" s="64">
        <f t="shared" si="94"/>
        <v>0</v>
      </c>
      <c r="T253" s="53" t="e">
        <f t="shared" si="95"/>
        <v>#DIV/0!</v>
      </c>
    </row>
    <row r="254" spans="3:20">
      <c r="C254" s="4">
        <f t="shared" si="84"/>
        <v>0</v>
      </c>
      <c r="D254" s="74">
        <f t="shared" si="85"/>
        <v>0</v>
      </c>
      <c r="E254" s="75" t="e">
        <f t="shared" si="86"/>
        <v>#DIV/0!</v>
      </c>
      <c r="H254" s="4">
        <f t="shared" si="87"/>
        <v>0</v>
      </c>
      <c r="I254" s="64">
        <f t="shared" si="88"/>
        <v>0</v>
      </c>
      <c r="J254" s="53" t="e">
        <f t="shared" si="89"/>
        <v>#DIV/0!</v>
      </c>
      <c r="M254" s="4">
        <f t="shared" si="90"/>
        <v>0</v>
      </c>
      <c r="N254" s="64">
        <f t="shared" si="91"/>
        <v>0</v>
      </c>
      <c r="O254" s="53" t="e">
        <f t="shared" si="92"/>
        <v>#DIV/0!</v>
      </c>
      <c r="R254" s="4">
        <f t="shared" si="93"/>
        <v>0</v>
      </c>
      <c r="S254" s="64">
        <f t="shared" si="94"/>
        <v>0</v>
      </c>
      <c r="T254" s="53" t="e">
        <f t="shared" si="95"/>
        <v>#DIV/0!</v>
      </c>
    </row>
    <row r="255" spans="3:20">
      <c r="C255" s="4">
        <f t="shared" si="84"/>
        <v>0</v>
      </c>
      <c r="D255" s="74">
        <f t="shared" si="85"/>
        <v>0</v>
      </c>
      <c r="E255" s="75" t="e">
        <f t="shared" si="86"/>
        <v>#DIV/0!</v>
      </c>
      <c r="H255" s="4">
        <f t="shared" si="87"/>
        <v>0</v>
      </c>
      <c r="I255" s="64">
        <f t="shared" si="88"/>
        <v>0</v>
      </c>
      <c r="J255" s="53" t="e">
        <f t="shared" si="89"/>
        <v>#DIV/0!</v>
      </c>
      <c r="M255" s="4">
        <f t="shared" si="90"/>
        <v>0</v>
      </c>
      <c r="N255" s="64">
        <f t="shared" si="91"/>
        <v>0</v>
      </c>
      <c r="O255" s="53" t="e">
        <f t="shared" si="92"/>
        <v>#DIV/0!</v>
      </c>
      <c r="R255" s="4">
        <f t="shared" si="93"/>
        <v>0</v>
      </c>
      <c r="S255" s="64">
        <f t="shared" si="94"/>
        <v>0</v>
      </c>
      <c r="T255" s="53" t="e">
        <f t="shared" si="95"/>
        <v>#DIV/0!</v>
      </c>
    </row>
    <row r="256" spans="3:20">
      <c r="C256" s="4">
        <f t="shared" si="84"/>
        <v>0</v>
      </c>
      <c r="D256" s="74">
        <f t="shared" si="85"/>
        <v>0</v>
      </c>
      <c r="E256" s="75" t="e">
        <f t="shared" si="86"/>
        <v>#DIV/0!</v>
      </c>
      <c r="H256" s="4">
        <f t="shared" si="87"/>
        <v>0</v>
      </c>
      <c r="I256" s="64">
        <f t="shared" si="88"/>
        <v>0</v>
      </c>
      <c r="J256" s="53" t="e">
        <f t="shared" si="89"/>
        <v>#DIV/0!</v>
      </c>
      <c r="M256" s="4">
        <f t="shared" si="90"/>
        <v>0</v>
      </c>
      <c r="N256" s="64">
        <f t="shared" si="91"/>
        <v>0</v>
      </c>
      <c r="O256" s="53" t="e">
        <f t="shared" si="92"/>
        <v>#DIV/0!</v>
      </c>
      <c r="R256" s="4">
        <f t="shared" si="93"/>
        <v>0</v>
      </c>
      <c r="S256" s="64">
        <f t="shared" si="94"/>
        <v>0</v>
      </c>
      <c r="T256" s="53" t="e">
        <f t="shared" si="95"/>
        <v>#DIV/0!</v>
      </c>
    </row>
    <row r="257" spans="3:20">
      <c r="C257" s="4">
        <f t="shared" si="84"/>
        <v>0</v>
      </c>
      <c r="D257" s="74">
        <f t="shared" si="85"/>
        <v>0</v>
      </c>
      <c r="E257" s="75" t="e">
        <f t="shared" si="86"/>
        <v>#DIV/0!</v>
      </c>
      <c r="H257" s="4">
        <f t="shared" si="87"/>
        <v>0</v>
      </c>
      <c r="I257" s="64">
        <f t="shared" si="88"/>
        <v>0</v>
      </c>
      <c r="J257" s="53" t="e">
        <f t="shared" si="89"/>
        <v>#DIV/0!</v>
      </c>
      <c r="M257" s="4">
        <f t="shared" si="90"/>
        <v>0</v>
      </c>
      <c r="N257" s="64">
        <f t="shared" si="91"/>
        <v>0</v>
      </c>
      <c r="O257" s="53" t="e">
        <f t="shared" si="92"/>
        <v>#DIV/0!</v>
      </c>
      <c r="R257" s="4">
        <f t="shared" si="93"/>
        <v>0</v>
      </c>
      <c r="S257" s="64">
        <f t="shared" si="94"/>
        <v>0</v>
      </c>
      <c r="T257" s="53" t="e">
        <f t="shared" si="95"/>
        <v>#DIV/0!</v>
      </c>
    </row>
    <row r="258" spans="3:20">
      <c r="C258" s="4">
        <f t="shared" si="84"/>
        <v>0</v>
      </c>
      <c r="D258" s="74">
        <f t="shared" si="85"/>
        <v>0</v>
      </c>
      <c r="E258" s="75" t="e">
        <f t="shared" si="86"/>
        <v>#DIV/0!</v>
      </c>
      <c r="H258" s="4">
        <f t="shared" si="87"/>
        <v>0</v>
      </c>
      <c r="I258" s="64">
        <f t="shared" si="88"/>
        <v>0</v>
      </c>
      <c r="J258" s="53" t="e">
        <f t="shared" si="89"/>
        <v>#DIV/0!</v>
      </c>
      <c r="M258" s="4">
        <f t="shared" si="90"/>
        <v>0</v>
      </c>
      <c r="N258" s="64">
        <f t="shared" si="91"/>
        <v>0</v>
      </c>
      <c r="O258" s="53" t="e">
        <f t="shared" si="92"/>
        <v>#DIV/0!</v>
      </c>
      <c r="R258" s="4">
        <f t="shared" si="93"/>
        <v>0</v>
      </c>
      <c r="S258" s="64">
        <f t="shared" si="94"/>
        <v>0</v>
      </c>
      <c r="T258" s="53" t="e">
        <f t="shared" si="95"/>
        <v>#DIV/0!</v>
      </c>
    </row>
    <row r="259" spans="3:20">
      <c r="C259" s="4">
        <f t="shared" si="84"/>
        <v>0</v>
      </c>
      <c r="D259" s="74">
        <f t="shared" si="85"/>
        <v>0</v>
      </c>
      <c r="E259" s="75" t="e">
        <f t="shared" si="86"/>
        <v>#DIV/0!</v>
      </c>
      <c r="H259" s="4">
        <f t="shared" si="87"/>
        <v>0</v>
      </c>
      <c r="I259" s="64">
        <f t="shared" si="88"/>
        <v>0</v>
      </c>
      <c r="J259" s="53" t="e">
        <f t="shared" si="89"/>
        <v>#DIV/0!</v>
      </c>
      <c r="M259" s="4">
        <f t="shared" si="90"/>
        <v>0</v>
      </c>
      <c r="N259" s="64">
        <f t="shared" si="91"/>
        <v>0</v>
      </c>
      <c r="O259" s="53" t="e">
        <f t="shared" si="92"/>
        <v>#DIV/0!</v>
      </c>
      <c r="R259" s="4">
        <f t="shared" si="93"/>
        <v>0</v>
      </c>
      <c r="S259" s="64">
        <f t="shared" si="94"/>
        <v>0</v>
      </c>
      <c r="T259" s="53" t="e">
        <f t="shared" si="95"/>
        <v>#DIV/0!</v>
      </c>
    </row>
    <row r="260" spans="3:20">
      <c r="C260" s="4">
        <f t="shared" si="84"/>
        <v>0</v>
      </c>
      <c r="D260" s="74">
        <f t="shared" si="85"/>
        <v>0</v>
      </c>
      <c r="E260" s="75" t="e">
        <f t="shared" si="86"/>
        <v>#DIV/0!</v>
      </c>
      <c r="H260" s="4">
        <f t="shared" si="87"/>
        <v>0</v>
      </c>
      <c r="I260" s="64">
        <f t="shared" si="88"/>
        <v>0</v>
      </c>
      <c r="J260" s="53" t="e">
        <f t="shared" si="89"/>
        <v>#DIV/0!</v>
      </c>
      <c r="M260" s="4">
        <f t="shared" si="90"/>
        <v>0</v>
      </c>
      <c r="N260" s="64">
        <f t="shared" si="91"/>
        <v>0</v>
      </c>
      <c r="O260" s="53" t="e">
        <f t="shared" si="92"/>
        <v>#DIV/0!</v>
      </c>
      <c r="R260" s="4">
        <f t="shared" si="93"/>
        <v>0</v>
      </c>
      <c r="S260" s="64">
        <f t="shared" si="94"/>
        <v>0</v>
      </c>
      <c r="T260" s="53" t="e">
        <f t="shared" si="95"/>
        <v>#DIV/0!</v>
      </c>
    </row>
    <row r="261" spans="3:20">
      <c r="C261" s="4">
        <f t="shared" si="84"/>
        <v>0</v>
      </c>
      <c r="D261" s="74">
        <f t="shared" si="85"/>
        <v>0</v>
      </c>
      <c r="E261" s="75" t="e">
        <f t="shared" si="86"/>
        <v>#DIV/0!</v>
      </c>
      <c r="H261" s="4">
        <f t="shared" si="87"/>
        <v>0</v>
      </c>
      <c r="I261" s="64">
        <f t="shared" si="88"/>
        <v>0</v>
      </c>
      <c r="J261" s="53" t="e">
        <f t="shared" si="89"/>
        <v>#DIV/0!</v>
      </c>
      <c r="M261" s="4">
        <f t="shared" si="90"/>
        <v>0</v>
      </c>
      <c r="N261" s="64">
        <f t="shared" si="91"/>
        <v>0</v>
      </c>
      <c r="O261" s="53" t="e">
        <f t="shared" si="92"/>
        <v>#DIV/0!</v>
      </c>
      <c r="R261" s="4">
        <f t="shared" si="93"/>
        <v>0</v>
      </c>
      <c r="S261" s="64">
        <f t="shared" si="94"/>
        <v>0</v>
      </c>
      <c r="T261" s="53" t="e">
        <f t="shared" si="95"/>
        <v>#DIV/0!</v>
      </c>
    </row>
    <row r="262" spans="3:20">
      <c r="C262" s="4">
        <f t="shared" si="84"/>
        <v>0</v>
      </c>
      <c r="D262" s="74">
        <f t="shared" si="85"/>
        <v>0</v>
      </c>
      <c r="E262" s="75" t="e">
        <f t="shared" si="86"/>
        <v>#DIV/0!</v>
      </c>
      <c r="H262" s="4">
        <f t="shared" si="87"/>
        <v>0</v>
      </c>
      <c r="I262" s="64">
        <f t="shared" si="88"/>
        <v>0</v>
      </c>
      <c r="J262" s="53" t="e">
        <f t="shared" si="89"/>
        <v>#DIV/0!</v>
      </c>
      <c r="M262" s="4">
        <f t="shared" si="90"/>
        <v>0</v>
      </c>
      <c r="N262" s="64">
        <f t="shared" si="91"/>
        <v>0</v>
      </c>
      <c r="O262" s="53" t="e">
        <f t="shared" si="92"/>
        <v>#DIV/0!</v>
      </c>
      <c r="R262" s="4">
        <f t="shared" si="93"/>
        <v>0</v>
      </c>
      <c r="S262" s="64">
        <f t="shared" si="94"/>
        <v>0</v>
      </c>
      <c r="T262" s="53" t="e">
        <f t="shared" si="95"/>
        <v>#DIV/0!</v>
      </c>
    </row>
    <row r="263" spans="3:20">
      <c r="C263" s="4">
        <f t="shared" si="84"/>
        <v>0</v>
      </c>
      <c r="D263" s="74">
        <f t="shared" si="85"/>
        <v>0</v>
      </c>
      <c r="E263" s="75" t="e">
        <f t="shared" si="86"/>
        <v>#DIV/0!</v>
      </c>
      <c r="H263" s="4">
        <f t="shared" si="87"/>
        <v>0</v>
      </c>
      <c r="I263" s="64">
        <f t="shared" si="88"/>
        <v>0</v>
      </c>
      <c r="J263" s="53" t="e">
        <f t="shared" si="89"/>
        <v>#DIV/0!</v>
      </c>
      <c r="M263" s="4">
        <f t="shared" si="90"/>
        <v>0</v>
      </c>
      <c r="N263" s="64">
        <f t="shared" si="91"/>
        <v>0</v>
      </c>
      <c r="O263" s="53" t="e">
        <f t="shared" si="92"/>
        <v>#DIV/0!</v>
      </c>
      <c r="R263" s="4">
        <f t="shared" si="93"/>
        <v>0</v>
      </c>
      <c r="S263" s="64">
        <f t="shared" si="94"/>
        <v>0</v>
      </c>
      <c r="T263" s="53" t="e">
        <f t="shared" si="95"/>
        <v>#DIV/0!</v>
      </c>
    </row>
    <row r="264" spans="3:20">
      <c r="C264" s="4">
        <f t="shared" si="84"/>
        <v>0</v>
      </c>
      <c r="D264" s="74">
        <f t="shared" si="85"/>
        <v>0</v>
      </c>
      <c r="E264" s="75" t="e">
        <f t="shared" si="86"/>
        <v>#DIV/0!</v>
      </c>
      <c r="H264" s="4">
        <f t="shared" si="87"/>
        <v>0</v>
      </c>
      <c r="I264" s="64">
        <f t="shared" si="88"/>
        <v>0</v>
      </c>
      <c r="J264" s="53" t="e">
        <f t="shared" si="89"/>
        <v>#DIV/0!</v>
      </c>
      <c r="M264" s="4">
        <f t="shared" si="90"/>
        <v>0</v>
      </c>
      <c r="N264" s="64">
        <f t="shared" si="91"/>
        <v>0</v>
      </c>
      <c r="O264" s="53" t="e">
        <f t="shared" si="92"/>
        <v>#DIV/0!</v>
      </c>
      <c r="R264" s="4">
        <f t="shared" si="93"/>
        <v>0</v>
      </c>
      <c r="S264" s="64">
        <f t="shared" si="94"/>
        <v>0</v>
      </c>
      <c r="T264" s="53" t="e">
        <f t="shared" si="95"/>
        <v>#DIV/0!</v>
      </c>
    </row>
    <row r="265" spans="3:20">
      <c r="C265" s="4">
        <f t="shared" si="84"/>
        <v>0</v>
      </c>
      <c r="D265" s="74">
        <f t="shared" si="85"/>
        <v>0</v>
      </c>
      <c r="E265" s="75" t="e">
        <f t="shared" si="86"/>
        <v>#DIV/0!</v>
      </c>
      <c r="H265" s="4">
        <f t="shared" si="87"/>
        <v>0</v>
      </c>
      <c r="I265" s="64">
        <f t="shared" si="88"/>
        <v>0</v>
      </c>
      <c r="J265" s="53" t="e">
        <f t="shared" si="89"/>
        <v>#DIV/0!</v>
      </c>
      <c r="M265" s="4">
        <f t="shared" si="90"/>
        <v>0</v>
      </c>
      <c r="N265" s="64">
        <f t="shared" si="91"/>
        <v>0</v>
      </c>
      <c r="O265" s="53" t="e">
        <f t="shared" si="92"/>
        <v>#DIV/0!</v>
      </c>
      <c r="R265" s="4">
        <f t="shared" si="93"/>
        <v>0</v>
      </c>
      <c r="S265" s="64">
        <f t="shared" si="94"/>
        <v>0</v>
      </c>
      <c r="T265" s="53" t="e">
        <f t="shared" si="95"/>
        <v>#DIV/0!</v>
      </c>
    </row>
    <row r="266" spans="3:20">
      <c r="C266" s="4">
        <f t="shared" si="84"/>
        <v>0</v>
      </c>
      <c r="D266" s="74">
        <f t="shared" si="85"/>
        <v>0</v>
      </c>
      <c r="E266" s="75" t="e">
        <f t="shared" si="86"/>
        <v>#DIV/0!</v>
      </c>
      <c r="H266" s="4">
        <f t="shared" si="87"/>
        <v>0</v>
      </c>
      <c r="I266" s="64">
        <f t="shared" si="88"/>
        <v>0</v>
      </c>
      <c r="J266" s="53" t="e">
        <f t="shared" si="89"/>
        <v>#DIV/0!</v>
      </c>
      <c r="M266" s="4">
        <f t="shared" si="90"/>
        <v>0</v>
      </c>
      <c r="N266" s="64">
        <f t="shared" si="91"/>
        <v>0</v>
      </c>
      <c r="O266" s="53" t="e">
        <f t="shared" si="92"/>
        <v>#DIV/0!</v>
      </c>
      <c r="R266" s="4">
        <f t="shared" si="93"/>
        <v>0</v>
      </c>
      <c r="S266" s="64">
        <f t="shared" si="94"/>
        <v>0</v>
      </c>
      <c r="T266" s="53" t="e">
        <f t="shared" si="95"/>
        <v>#DIV/0!</v>
      </c>
    </row>
    <row r="267" spans="3:20">
      <c r="C267" s="4">
        <f t="shared" si="84"/>
        <v>0</v>
      </c>
      <c r="D267" s="74">
        <f t="shared" si="85"/>
        <v>0</v>
      </c>
      <c r="E267" s="75" t="e">
        <f t="shared" si="86"/>
        <v>#DIV/0!</v>
      </c>
      <c r="H267" s="4">
        <f t="shared" si="87"/>
        <v>0</v>
      </c>
      <c r="I267" s="64">
        <f t="shared" si="88"/>
        <v>0</v>
      </c>
      <c r="J267" s="53" t="e">
        <f t="shared" si="89"/>
        <v>#DIV/0!</v>
      </c>
      <c r="M267" s="4">
        <f t="shared" si="90"/>
        <v>0</v>
      </c>
      <c r="N267" s="64">
        <f t="shared" si="91"/>
        <v>0</v>
      </c>
      <c r="O267" s="53" t="e">
        <f t="shared" si="92"/>
        <v>#DIV/0!</v>
      </c>
      <c r="R267" s="4">
        <f t="shared" si="93"/>
        <v>0</v>
      </c>
      <c r="S267" s="64">
        <f t="shared" si="94"/>
        <v>0</v>
      </c>
      <c r="T267" s="53" t="e">
        <f t="shared" si="95"/>
        <v>#DIV/0!</v>
      </c>
    </row>
    <row r="268" spans="3:20">
      <c r="C268" s="4">
        <f t="shared" si="84"/>
        <v>0</v>
      </c>
      <c r="D268" s="74">
        <f t="shared" si="85"/>
        <v>0</v>
      </c>
      <c r="E268" s="75" t="e">
        <f t="shared" si="86"/>
        <v>#DIV/0!</v>
      </c>
      <c r="H268" s="4">
        <f t="shared" si="87"/>
        <v>0</v>
      </c>
      <c r="I268" s="64">
        <f t="shared" si="88"/>
        <v>0</v>
      </c>
      <c r="J268" s="53" t="e">
        <f t="shared" si="89"/>
        <v>#DIV/0!</v>
      </c>
      <c r="M268" s="4">
        <f t="shared" si="90"/>
        <v>0</v>
      </c>
      <c r="N268" s="64">
        <f t="shared" si="91"/>
        <v>0</v>
      </c>
      <c r="O268" s="53" t="e">
        <f t="shared" si="92"/>
        <v>#DIV/0!</v>
      </c>
      <c r="R268" s="4">
        <f t="shared" si="93"/>
        <v>0</v>
      </c>
      <c r="S268" s="64">
        <f t="shared" si="94"/>
        <v>0</v>
      </c>
      <c r="T268" s="53" t="e">
        <f t="shared" si="95"/>
        <v>#DIV/0!</v>
      </c>
    </row>
    <row r="269" spans="3:20">
      <c r="C269" s="4">
        <f t="shared" si="84"/>
        <v>0</v>
      </c>
      <c r="D269" s="74">
        <f t="shared" si="85"/>
        <v>0</v>
      </c>
      <c r="E269" s="75" t="e">
        <f t="shared" si="86"/>
        <v>#DIV/0!</v>
      </c>
      <c r="H269" s="4">
        <f t="shared" si="87"/>
        <v>0</v>
      </c>
      <c r="I269" s="64">
        <f t="shared" si="88"/>
        <v>0</v>
      </c>
      <c r="J269" s="53" t="e">
        <f t="shared" si="89"/>
        <v>#DIV/0!</v>
      </c>
      <c r="M269" s="4">
        <f t="shared" si="90"/>
        <v>0</v>
      </c>
      <c r="N269" s="64">
        <f t="shared" si="91"/>
        <v>0</v>
      </c>
      <c r="O269" s="53" t="e">
        <f t="shared" si="92"/>
        <v>#DIV/0!</v>
      </c>
      <c r="R269" s="4">
        <f t="shared" si="93"/>
        <v>0</v>
      </c>
      <c r="S269" s="64">
        <f t="shared" si="94"/>
        <v>0</v>
      </c>
      <c r="T269" s="53" t="e">
        <f t="shared" si="95"/>
        <v>#DIV/0!</v>
      </c>
    </row>
    <row r="270" spans="3:20">
      <c r="C270" s="4">
        <f t="shared" si="84"/>
        <v>0</v>
      </c>
      <c r="D270" s="74">
        <f t="shared" si="85"/>
        <v>0</v>
      </c>
      <c r="E270" s="75" t="e">
        <f t="shared" si="86"/>
        <v>#DIV/0!</v>
      </c>
      <c r="H270" s="4">
        <f t="shared" si="87"/>
        <v>0</v>
      </c>
      <c r="I270" s="64">
        <f t="shared" si="88"/>
        <v>0</v>
      </c>
      <c r="J270" s="53" t="e">
        <f t="shared" si="89"/>
        <v>#DIV/0!</v>
      </c>
      <c r="M270" s="4">
        <f t="shared" si="90"/>
        <v>0</v>
      </c>
      <c r="N270" s="64">
        <f t="shared" si="91"/>
        <v>0</v>
      </c>
      <c r="O270" s="53" t="e">
        <f t="shared" si="92"/>
        <v>#DIV/0!</v>
      </c>
      <c r="R270" s="4">
        <f t="shared" si="93"/>
        <v>0</v>
      </c>
      <c r="S270" s="64">
        <f t="shared" si="94"/>
        <v>0</v>
      </c>
      <c r="T270" s="53" t="e">
        <f t="shared" si="95"/>
        <v>#DIV/0!</v>
      </c>
    </row>
    <row r="271" spans="3:20">
      <c r="C271" s="4">
        <f t="shared" si="84"/>
        <v>0</v>
      </c>
      <c r="D271" s="74">
        <f t="shared" si="85"/>
        <v>0</v>
      </c>
      <c r="E271" s="75" t="e">
        <f t="shared" si="86"/>
        <v>#DIV/0!</v>
      </c>
      <c r="H271" s="4">
        <f t="shared" si="87"/>
        <v>0</v>
      </c>
      <c r="I271" s="64">
        <f t="shared" si="88"/>
        <v>0</v>
      </c>
      <c r="J271" s="53" t="e">
        <f t="shared" si="89"/>
        <v>#DIV/0!</v>
      </c>
      <c r="M271" s="4">
        <f t="shared" si="90"/>
        <v>0</v>
      </c>
      <c r="N271" s="64">
        <f t="shared" si="91"/>
        <v>0</v>
      </c>
      <c r="O271" s="53" t="e">
        <f t="shared" si="92"/>
        <v>#DIV/0!</v>
      </c>
      <c r="R271" s="4">
        <f t="shared" si="93"/>
        <v>0</v>
      </c>
      <c r="S271" s="64">
        <f t="shared" si="94"/>
        <v>0</v>
      </c>
      <c r="T271" s="53" t="e">
        <f t="shared" si="95"/>
        <v>#DIV/0!</v>
      </c>
    </row>
    <row r="272" spans="3:20">
      <c r="C272" s="4">
        <f t="shared" si="84"/>
        <v>0</v>
      </c>
      <c r="D272" s="74">
        <f t="shared" si="85"/>
        <v>0</v>
      </c>
      <c r="E272" s="75" t="e">
        <f t="shared" si="86"/>
        <v>#DIV/0!</v>
      </c>
      <c r="H272" s="4">
        <f t="shared" si="87"/>
        <v>0</v>
      </c>
      <c r="I272" s="64">
        <f t="shared" si="88"/>
        <v>0</v>
      </c>
      <c r="J272" s="53" t="e">
        <f t="shared" si="89"/>
        <v>#DIV/0!</v>
      </c>
      <c r="M272" s="4">
        <f t="shared" si="90"/>
        <v>0</v>
      </c>
      <c r="N272" s="64">
        <f t="shared" si="91"/>
        <v>0</v>
      </c>
      <c r="O272" s="53" t="e">
        <f t="shared" si="92"/>
        <v>#DIV/0!</v>
      </c>
      <c r="R272" s="4">
        <f t="shared" si="93"/>
        <v>0</v>
      </c>
      <c r="S272" s="64">
        <f t="shared" si="94"/>
        <v>0</v>
      </c>
      <c r="T272" s="53" t="e">
        <f t="shared" si="95"/>
        <v>#DIV/0!</v>
      </c>
    </row>
    <row r="273" spans="3:20">
      <c r="C273" s="4">
        <f t="shared" ref="C273:C329" si="96">(A273)/($AD$11*$AC$5)</f>
        <v>0</v>
      </c>
      <c r="D273" s="74">
        <f t="shared" ref="D273:D329" si="97">(A273*$AC$6)/($AA$11*$AC$5)</f>
        <v>0</v>
      </c>
      <c r="E273" s="75" t="e">
        <f t="shared" ref="E273:E329" si="98">(B273*$AC$6)/(2*$AC$7*$AD$11*(C273^2))</f>
        <v>#DIV/0!</v>
      </c>
      <c r="H273" s="4">
        <f t="shared" si="87"/>
        <v>0</v>
      </c>
      <c r="I273" s="64">
        <f t="shared" si="88"/>
        <v>0</v>
      </c>
      <c r="J273" s="53" t="e">
        <f t="shared" si="89"/>
        <v>#DIV/0!</v>
      </c>
      <c r="M273" s="4">
        <f t="shared" si="90"/>
        <v>0</v>
      </c>
      <c r="N273" s="64">
        <f t="shared" si="91"/>
        <v>0</v>
      </c>
      <c r="O273" s="53" t="e">
        <f t="shared" si="92"/>
        <v>#DIV/0!</v>
      </c>
      <c r="R273" s="4">
        <f t="shared" si="93"/>
        <v>0</v>
      </c>
      <c r="S273" s="64">
        <f t="shared" si="94"/>
        <v>0</v>
      </c>
      <c r="T273" s="53" t="e">
        <f t="shared" si="95"/>
        <v>#DIV/0!</v>
      </c>
    </row>
    <row r="274" spans="3:20">
      <c r="C274" s="4">
        <f t="shared" si="96"/>
        <v>0</v>
      </c>
      <c r="D274" s="74">
        <f t="shared" si="97"/>
        <v>0</v>
      </c>
      <c r="E274" s="75" t="e">
        <f t="shared" si="98"/>
        <v>#DIV/0!</v>
      </c>
      <c r="H274" s="4">
        <f t="shared" si="87"/>
        <v>0</v>
      </c>
      <c r="I274" s="64">
        <f t="shared" si="88"/>
        <v>0</v>
      </c>
      <c r="J274" s="53" t="e">
        <f t="shared" si="89"/>
        <v>#DIV/0!</v>
      </c>
      <c r="M274" s="4">
        <f t="shared" si="90"/>
        <v>0</v>
      </c>
      <c r="N274" s="64">
        <f t="shared" si="91"/>
        <v>0</v>
      </c>
      <c r="O274" s="53" t="e">
        <f t="shared" si="92"/>
        <v>#DIV/0!</v>
      </c>
      <c r="R274" s="4">
        <f t="shared" si="93"/>
        <v>0</v>
      </c>
      <c r="S274" s="64">
        <f t="shared" si="94"/>
        <v>0</v>
      </c>
      <c r="T274" s="53" t="e">
        <f t="shared" si="95"/>
        <v>#DIV/0!</v>
      </c>
    </row>
    <row r="275" spans="3:20">
      <c r="C275" s="4">
        <f t="shared" si="96"/>
        <v>0</v>
      </c>
      <c r="D275" s="74">
        <f t="shared" si="97"/>
        <v>0</v>
      </c>
      <c r="E275" s="75" t="e">
        <f t="shared" si="98"/>
        <v>#DIV/0!</v>
      </c>
      <c r="H275" s="4">
        <f t="shared" si="87"/>
        <v>0</v>
      </c>
      <c r="I275" s="64">
        <f t="shared" si="88"/>
        <v>0</v>
      </c>
      <c r="J275" s="53" t="e">
        <f t="shared" si="89"/>
        <v>#DIV/0!</v>
      </c>
      <c r="M275" s="4">
        <f t="shared" si="90"/>
        <v>0</v>
      </c>
      <c r="N275" s="64">
        <f t="shared" si="91"/>
        <v>0</v>
      </c>
      <c r="O275" s="53" t="e">
        <f t="shared" si="92"/>
        <v>#DIV/0!</v>
      </c>
      <c r="R275" s="4">
        <f t="shared" si="93"/>
        <v>0</v>
      </c>
      <c r="S275" s="64">
        <f t="shared" si="94"/>
        <v>0</v>
      </c>
      <c r="T275" s="53" t="e">
        <f t="shared" si="95"/>
        <v>#DIV/0!</v>
      </c>
    </row>
    <row r="276" spans="3:20">
      <c r="C276" s="4">
        <f t="shared" si="96"/>
        <v>0</v>
      </c>
      <c r="D276" s="74">
        <f t="shared" si="97"/>
        <v>0</v>
      </c>
      <c r="E276" s="75" t="e">
        <f t="shared" si="98"/>
        <v>#DIV/0!</v>
      </c>
      <c r="H276" s="4">
        <f t="shared" si="87"/>
        <v>0</v>
      </c>
      <c r="I276" s="64">
        <f t="shared" si="88"/>
        <v>0</v>
      </c>
      <c r="J276" s="53" t="e">
        <f t="shared" si="89"/>
        <v>#DIV/0!</v>
      </c>
      <c r="M276" s="4">
        <f t="shared" si="90"/>
        <v>0</v>
      </c>
      <c r="N276" s="64">
        <f t="shared" si="91"/>
        <v>0</v>
      </c>
      <c r="O276" s="53" t="e">
        <f t="shared" si="92"/>
        <v>#DIV/0!</v>
      </c>
      <c r="R276" s="4">
        <f t="shared" si="93"/>
        <v>0</v>
      </c>
      <c r="S276" s="64">
        <f t="shared" si="94"/>
        <v>0</v>
      </c>
      <c r="T276" s="53" t="e">
        <f t="shared" si="95"/>
        <v>#DIV/0!</v>
      </c>
    </row>
    <row r="277" spans="3:20">
      <c r="C277" s="4">
        <f t="shared" si="96"/>
        <v>0</v>
      </c>
      <c r="D277" s="74">
        <f t="shared" si="97"/>
        <v>0</v>
      </c>
      <c r="E277" s="75" t="e">
        <f t="shared" si="98"/>
        <v>#DIV/0!</v>
      </c>
      <c r="H277" s="4">
        <f t="shared" si="87"/>
        <v>0</v>
      </c>
      <c r="I277" s="64">
        <f t="shared" si="88"/>
        <v>0</v>
      </c>
      <c r="J277" s="53" t="e">
        <f t="shared" si="89"/>
        <v>#DIV/0!</v>
      </c>
      <c r="M277" s="4">
        <f t="shared" si="90"/>
        <v>0</v>
      </c>
      <c r="N277" s="64">
        <f t="shared" si="91"/>
        <v>0</v>
      </c>
      <c r="O277" s="53" t="e">
        <f t="shared" si="92"/>
        <v>#DIV/0!</v>
      </c>
      <c r="R277" s="4">
        <f t="shared" si="93"/>
        <v>0</v>
      </c>
      <c r="S277" s="64">
        <f t="shared" si="94"/>
        <v>0</v>
      </c>
      <c r="T277" s="53" t="e">
        <f t="shared" si="95"/>
        <v>#DIV/0!</v>
      </c>
    </row>
    <row r="278" spans="3:20">
      <c r="C278" s="4">
        <f t="shared" si="96"/>
        <v>0</v>
      </c>
      <c r="D278" s="74">
        <f t="shared" si="97"/>
        <v>0</v>
      </c>
      <c r="E278" s="75" t="e">
        <f t="shared" si="98"/>
        <v>#DIV/0!</v>
      </c>
      <c r="H278" s="4">
        <f t="shared" si="87"/>
        <v>0</v>
      </c>
      <c r="I278" s="64">
        <f t="shared" si="88"/>
        <v>0</v>
      </c>
      <c r="J278" s="53" t="e">
        <f t="shared" si="89"/>
        <v>#DIV/0!</v>
      </c>
      <c r="M278" s="4">
        <f t="shared" si="90"/>
        <v>0</v>
      </c>
      <c r="N278" s="64">
        <f t="shared" si="91"/>
        <v>0</v>
      </c>
      <c r="O278" s="53" t="e">
        <f t="shared" si="92"/>
        <v>#DIV/0!</v>
      </c>
      <c r="R278" s="4">
        <f t="shared" si="93"/>
        <v>0</v>
      </c>
      <c r="S278" s="64">
        <f t="shared" si="94"/>
        <v>0</v>
      </c>
      <c r="T278" s="53" t="e">
        <f t="shared" si="95"/>
        <v>#DIV/0!</v>
      </c>
    </row>
    <row r="279" spans="3:20">
      <c r="C279" s="4">
        <f t="shared" si="96"/>
        <v>0</v>
      </c>
      <c r="D279" s="74">
        <f t="shared" si="97"/>
        <v>0</v>
      </c>
      <c r="E279" s="75" t="e">
        <f t="shared" si="98"/>
        <v>#DIV/0!</v>
      </c>
      <c r="H279" s="4">
        <f t="shared" si="87"/>
        <v>0</v>
      </c>
      <c r="I279" s="64">
        <f t="shared" si="88"/>
        <v>0</v>
      </c>
      <c r="J279" s="53" t="e">
        <f t="shared" si="89"/>
        <v>#DIV/0!</v>
      </c>
      <c r="M279" s="4">
        <f t="shared" si="90"/>
        <v>0</v>
      </c>
      <c r="N279" s="64">
        <f t="shared" si="91"/>
        <v>0</v>
      </c>
      <c r="O279" s="53" t="e">
        <f t="shared" si="92"/>
        <v>#DIV/0!</v>
      </c>
      <c r="R279" s="4">
        <f t="shared" si="93"/>
        <v>0</v>
      </c>
      <c r="S279" s="64">
        <f t="shared" si="94"/>
        <v>0</v>
      </c>
      <c r="T279" s="53" t="e">
        <f t="shared" si="95"/>
        <v>#DIV/0!</v>
      </c>
    </row>
    <row r="280" spans="3:20">
      <c r="C280" s="4">
        <f t="shared" si="96"/>
        <v>0</v>
      </c>
      <c r="D280" s="74">
        <f t="shared" si="97"/>
        <v>0</v>
      </c>
      <c r="E280" s="75" t="e">
        <f t="shared" si="98"/>
        <v>#DIV/0!</v>
      </c>
      <c r="H280" s="4">
        <f t="shared" si="87"/>
        <v>0</v>
      </c>
      <c r="I280" s="64">
        <f t="shared" si="88"/>
        <v>0</v>
      </c>
      <c r="J280" s="53" t="e">
        <f t="shared" si="89"/>
        <v>#DIV/0!</v>
      </c>
      <c r="M280" s="4">
        <f t="shared" si="90"/>
        <v>0</v>
      </c>
      <c r="N280" s="64">
        <f t="shared" si="91"/>
        <v>0</v>
      </c>
      <c r="O280" s="53" t="e">
        <f t="shared" si="92"/>
        <v>#DIV/0!</v>
      </c>
      <c r="R280" s="4">
        <f t="shared" si="93"/>
        <v>0</v>
      </c>
      <c r="S280" s="64">
        <f t="shared" si="94"/>
        <v>0</v>
      </c>
      <c r="T280" s="53" t="e">
        <f t="shared" si="95"/>
        <v>#DIV/0!</v>
      </c>
    </row>
    <row r="281" spans="3:20">
      <c r="C281" s="4">
        <f t="shared" si="96"/>
        <v>0</v>
      </c>
      <c r="D281" s="74">
        <f t="shared" si="97"/>
        <v>0</v>
      </c>
      <c r="E281" s="75" t="e">
        <f t="shared" si="98"/>
        <v>#DIV/0!</v>
      </c>
      <c r="H281" s="4">
        <f t="shared" si="87"/>
        <v>0</v>
      </c>
      <c r="I281" s="64">
        <f t="shared" si="88"/>
        <v>0</v>
      </c>
      <c r="J281" s="53" t="e">
        <f t="shared" si="89"/>
        <v>#DIV/0!</v>
      </c>
      <c r="M281" s="4">
        <f t="shared" si="90"/>
        <v>0</v>
      </c>
      <c r="N281" s="64">
        <f t="shared" si="91"/>
        <v>0</v>
      </c>
      <c r="O281" s="53" t="e">
        <f t="shared" si="92"/>
        <v>#DIV/0!</v>
      </c>
      <c r="R281" s="4">
        <f t="shared" si="93"/>
        <v>0</v>
      </c>
      <c r="S281" s="64">
        <f t="shared" si="94"/>
        <v>0</v>
      </c>
      <c r="T281" s="53" t="e">
        <f t="shared" si="95"/>
        <v>#DIV/0!</v>
      </c>
    </row>
    <row r="282" spans="3:20">
      <c r="C282" s="4">
        <f t="shared" si="96"/>
        <v>0</v>
      </c>
      <c r="D282" s="74">
        <f t="shared" si="97"/>
        <v>0</v>
      </c>
      <c r="E282" s="75" t="e">
        <f t="shared" si="98"/>
        <v>#DIV/0!</v>
      </c>
      <c r="H282" s="4">
        <f t="shared" si="87"/>
        <v>0</v>
      </c>
      <c r="I282" s="64">
        <f t="shared" si="88"/>
        <v>0</v>
      </c>
      <c r="J282" s="53" t="e">
        <f t="shared" si="89"/>
        <v>#DIV/0!</v>
      </c>
      <c r="M282" s="4">
        <f t="shared" si="90"/>
        <v>0</v>
      </c>
      <c r="N282" s="64">
        <f t="shared" si="91"/>
        <v>0</v>
      </c>
      <c r="O282" s="53" t="e">
        <f t="shared" si="92"/>
        <v>#DIV/0!</v>
      </c>
      <c r="R282" s="4">
        <f t="shared" si="93"/>
        <v>0</v>
      </c>
      <c r="S282" s="64">
        <f t="shared" si="94"/>
        <v>0</v>
      </c>
      <c r="T282" s="53" t="e">
        <f t="shared" si="95"/>
        <v>#DIV/0!</v>
      </c>
    </row>
    <row r="283" spans="3:20">
      <c r="C283" s="4">
        <f t="shared" si="96"/>
        <v>0</v>
      </c>
      <c r="D283" s="74">
        <f t="shared" si="97"/>
        <v>0</v>
      </c>
      <c r="E283" s="75" t="e">
        <f t="shared" si="98"/>
        <v>#DIV/0!</v>
      </c>
      <c r="H283" s="4">
        <f t="shared" si="87"/>
        <v>0</v>
      </c>
      <c r="I283" s="64">
        <f t="shared" si="88"/>
        <v>0</v>
      </c>
      <c r="J283" s="53" t="e">
        <f t="shared" si="89"/>
        <v>#DIV/0!</v>
      </c>
      <c r="M283" s="4">
        <f t="shared" si="90"/>
        <v>0</v>
      </c>
      <c r="N283" s="64">
        <f t="shared" si="91"/>
        <v>0</v>
      </c>
      <c r="O283" s="53" t="e">
        <f t="shared" si="92"/>
        <v>#DIV/0!</v>
      </c>
      <c r="R283" s="4">
        <f t="shared" si="93"/>
        <v>0</v>
      </c>
      <c r="S283" s="64">
        <f t="shared" si="94"/>
        <v>0</v>
      </c>
      <c r="T283" s="53" t="e">
        <f t="shared" si="95"/>
        <v>#DIV/0!</v>
      </c>
    </row>
    <row r="284" spans="3:20">
      <c r="C284" s="4">
        <f t="shared" si="96"/>
        <v>0</v>
      </c>
      <c r="D284" s="74">
        <f t="shared" si="97"/>
        <v>0</v>
      </c>
      <c r="E284" s="75" t="e">
        <f t="shared" si="98"/>
        <v>#DIV/0!</v>
      </c>
      <c r="H284" s="4">
        <f t="shared" si="87"/>
        <v>0</v>
      </c>
      <c r="I284" s="64">
        <f t="shared" si="88"/>
        <v>0</v>
      </c>
      <c r="J284" s="53" t="e">
        <f t="shared" si="89"/>
        <v>#DIV/0!</v>
      </c>
      <c r="M284" s="4">
        <f t="shared" si="90"/>
        <v>0</v>
      </c>
      <c r="N284" s="64">
        <f t="shared" si="91"/>
        <v>0</v>
      </c>
      <c r="O284" s="53" t="e">
        <f t="shared" si="92"/>
        <v>#DIV/0!</v>
      </c>
      <c r="R284" s="4">
        <f t="shared" si="93"/>
        <v>0</v>
      </c>
      <c r="S284" s="64">
        <f t="shared" si="94"/>
        <v>0</v>
      </c>
      <c r="T284" s="53" t="e">
        <f t="shared" si="95"/>
        <v>#DIV/0!</v>
      </c>
    </row>
    <row r="285" spans="3:20">
      <c r="C285" s="4">
        <f t="shared" si="96"/>
        <v>0</v>
      </c>
      <c r="D285" s="74">
        <f t="shared" si="97"/>
        <v>0</v>
      </c>
      <c r="E285" s="75" t="e">
        <f t="shared" si="98"/>
        <v>#DIV/0!</v>
      </c>
      <c r="H285" s="4">
        <f t="shared" si="87"/>
        <v>0</v>
      </c>
      <c r="I285" s="64">
        <f t="shared" si="88"/>
        <v>0</v>
      </c>
      <c r="J285" s="53" t="e">
        <f t="shared" si="89"/>
        <v>#DIV/0!</v>
      </c>
      <c r="M285" s="4">
        <f t="shared" si="90"/>
        <v>0</v>
      </c>
      <c r="N285" s="64">
        <f t="shared" si="91"/>
        <v>0</v>
      </c>
      <c r="O285" s="53" t="e">
        <f t="shared" si="92"/>
        <v>#DIV/0!</v>
      </c>
      <c r="R285" s="4">
        <f t="shared" si="93"/>
        <v>0</v>
      </c>
      <c r="S285" s="64">
        <f t="shared" si="94"/>
        <v>0</v>
      </c>
      <c r="T285" s="53" t="e">
        <f t="shared" si="95"/>
        <v>#DIV/0!</v>
      </c>
    </row>
    <row r="286" spans="3:20">
      <c r="C286" s="4">
        <f t="shared" si="96"/>
        <v>0</v>
      </c>
      <c r="D286" s="74">
        <f t="shared" si="97"/>
        <v>0</v>
      </c>
      <c r="E286" s="75" t="e">
        <f t="shared" si="98"/>
        <v>#DIV/0!</v>
      </c>
      <c r="H286" s="4">
        <f t="shared" si="87"/>
        <v>0</v>
      </c>
      <c r="I286" s="64">
        <f t="shared" si="88"/>
        <v>0</v>
      </c>
      <c r="J286" s="53" t="e">
        <f t="shared" si="89"/>
        <v>#DIV/0!</v>
      </c>
      <c r="M286" s="4">
        <f t="shared" si="90"/>
        <v>0</v>
      </c>
      <c r="N286" s="64">
        <f t="shared" si="91"/>
        <v>0</v>
      </c>
      <c r="O286" s="53" t="e">
        <f t="shared" si="92"/>
        <v>#DIV/0!</v>
      </c>
      <c r="R286" s="4">
        <f t="shared" si="93"/>
        <v>0</v>
      </c>
      <c r="S286" s="64">
        <f t="shared" si="94"/>
        <v>0</v>
      </c>
      <c r="T286" s="53" t="e">
        <f t="shared" si="95"/>
        <v>#DIV/0!</v>
      </c>
    </row>
    <row r="287" spans="3:20">
      <c r="C287" s="4">
        <f t="shared" si="96"/>
        <v>0</v>
      </c>
      <c r="D287" s="74">
        <f t="shared" si="97"/>
        <v>0</v>
      </c>
      <c r="E287" s="75" t="e">
        <f t="shared" si="98"/>
        <v>#DIV/0!</v>
      </c>
      <c r="H287" s="4">
        <f t="shared" si="87"/>
        <v>0</v>
      </c>
      <c r="I287" s="64">
        <f t="shared" si="88"/>
        <v>0</v>
      </c>
      <c r="J287" s="53" t="e">
        <f t="shared" si="89"/>
        <v>#DIV/0!</v>
      </c>
      <c r="M287" s="4">
        <f t="shared" si="90"/>
        <v>0</v>
      </c>
      <c r="N287" s="64">
        <f t="shared" si="91"/>
        <v>0</v>
      </c>
      <c r="O287" s="53" t="e">
        <f t="shared" si="92"/>
        <v>#DIV/0!</v>
      </c>
      <c r="R287" s="4">
        <f t="shared" si="93"/>
        <v>0</v>
      </c>
      <c r="S287" s="64">
        <f t="shared" si="94"/>
        <v>0</v>
      </c>
      <c r="T287" s="53" t="e">
        <f t="shared" si="95"/>
        <v>#DIV/0!</v>
      </c>
    </row>
    <row r="288" spans="3:20">
      <c r="C288" s="4">
        <f t="shared" si="96"/>
        <v>0</v>
      </c>
      <c r="D288" s="74">
        <f t="shared" si="97"/>
        <v>0</v>
      </c>
      <c r="E288" s="75" t="e">
        <f t="shared" si="98"/>
        <v>#DIV/0!</v>
      </c>
      <c r="H288" s="4">
        <f t="shared" si="87"/>
        <v>0</v>
      </c>
      <c r="I288" s="64">
        <f t="shared" si="88"/>
        <v>0</v>
      </c>
      <c r="J288" s="53" t="e">
        <f t="shared" si="89"/>
        <v>#DIV/0!</v>
      </c>
      <c r="M288" s="4">
        <f t="shared" si="90"/>
        <v>0</v>
      </c>
      <c r="N288" s="64">
        <f t="shared" si="91"/>
        <v>0</v>
      </c>
      <c r="O288" s="53" t="e">
        <f t="shared" si="92"/>
        <v>#DIV/0!</v>
      </c>
      <c r="R288" s="4">
        <f t="shared" si="93"/>
        <v>0</v>
      </c>
      <c r="S288" s="64">
        <f t="shared" si="94"/>
        <v>0</v>
      </c>
      <c r="T288" s="53" t="e">
        <f t="shared" si="95"/>
        <v>#DIV/0!</v>
      </c>
    </row>
    <row r="289" spans="3:20">
      <c r="C289" s="4">
        <f t="shared" si="96"/>
        <v>0</v>
      </c>
      <c r="D289" s="74">
        <f t="shared" si="97"/>
        <v>0</v>
      </c>
      <c r="E289" s="75" t="e">
        <f t="shared" si="98"/>
        <v>#DIV/0!</v>
      </c>
      <c r="H289" s="4">
        <f t="shared" si="87"/>
        <v>0</v>
      </c>
      <c r="I289" s="64">
        <f t="shared" si="88"/>
        <v>0</v>
      </c>
      <c r="J289" s="53" t="e">
        <f t="shared" si="89"/>
        <v>#DIV/0!</v>
      </c>
      <c r="M289" s="4">
        <f t="shared" si="90"/>
        <v>0</v>
      </c>
      <c r="N289" s="64">
        <f t="shared" si="91"/>
        <v>0</v>
      </c>
      <c r="O289" s="53" t="e">
        <f t="shared" si="92"/>
        <v>#DIV/0!</v>
      </c>
      <c r="R289" s="4">
        <f t="shared" si="93"/>
        <v>0</v>
      </c>
      <c r="S289" s="64">
        <f t="shared" si="94"/>
        <v>0</v>
      </c>
      <c r="T289" s="53" t="e">
        <f t="shared" si="95"/>
        <v>#DIV/0!</v>
      </c>
    </row>
    <row r="290" spans="3:20">
      <c r="C290" s="4">
        <f t="shared" si="96"/>
        <v>0</v>
      </c>
      <c r="D290" s="74">
        <f t="shared" si="97"/>
        <v>0</v>
      </c>
      <c r="E290" s="75" t="e">
        <f t="shared" si="98"/>
        <v>#DIV/0!</v>
      </c>
      <c r="H290" s="4">
        <f t="shared" si="87"/>
        <v>0</v>
      </c>
      <c r="I290" s="64">
        <f t="shared" si="88"/>
        <v>0</v>
      </c>
      <c r="J290" s="53" t="e">
        <f t="shared" si="89"/>
        <v>#DIV/0!</v>
      </c>
      <c r="M290" s="4">
        <f t="shared" si="90"/>
        <v>0</v>
      </c>
      <c r="N290" s="64">
        <f t="shared" si="91"/>
        <v>0</v>
      </c>
      <c r="O290" s="53" t="e">
        <f t="shared" si="92"/>
        <v>#DIV/0!</v>
      </c>
      <c r="R290" s="4">
        <f t="shared" si="93"/>
        <v>0</v>
      </c>
      <c r="S290" s="64">
        <f t="shared" si="94"/>
        <v>0</v>
      </c>
      <c r="T290" s="53" t="e">
        <f t="shared" si="95"/>
        <v>#DIV/0!</v>
      </c>
    </row>
    <row r="291" spans="3:20">
      <c r="C291" s="4">
        <f t="shared" si="96"/>
        <v>0</v>
      </c>
      <c r="D291" s="74">
        <f t="shared" si="97"/>
        <v>0</v>
      </c>
      <c r="E291" s="75" t="e">
        <f t="shared" si="98"/>
        <v>#DIV/0!</v>
      </c>
      <c r="H291" s="4">
        <f t="shared" si="87"/>
        <v>0</v>
      </c>
      <c r="I291" s="64">
        <f t="shared" si="88"/>
        <v>0</v>
      </c>
      <c r="J291" s="53" t="e">
        <f t="shared" si="89"/>
        <v>#DIV/0!</v>
      </c>
      <c r="M291" s="4">
        <f t="shared" si="90"/>
        <v>0</v>
      </c>
      <c r="N291" s="64">
        <f t="shared" si="91"/>
        <v>0</v>
      </c>
      <c r="O291" s="53" t="e">
        <f t="shared" si="92"/>
        <v>#DIV/0!</v>
      </c>
      <c r="R291" s="4">
        <f t="shared" si="93"/>
        <v>0</v>
      </c>
      <c r="S291" s="64">
        <f t="shared" si="94"/>
        <v>0</v>
      </c>
      <c r="T291" s="53" t="e">
        <f t="shared" si="95"/>
        <v>#DIV/0!</v>
      </c>
    </row>
    <row r="292" spans="3:20">
      <c r="C292" s="4">
        <f t="shared" si="96"/>
        <v>0</v>
      </c>
      <c r="D292" s="74">
        <f t="shared" si="97"/>
        <v>0</v>
      </c>
      <c r="E292" s="75" t="e">
        <f t="shared" si="98"/>
        <v>#DIV/0!</v>
      </c>
      <c r="H292" s="4">
        <f t="shared" si="87"/>
        <v>0</v>
      </c>
      <c r="I292" s="64">
        <f t="shared" si="88"/>
        <v>0</v>
      </c>
      <c r="J292" s="53" t="e">
        <f t="shared" si="89"/>
        <v>#DIV/0!</v>
      </c>
      <c r="M292" s="4">
        <f t="shared" si="90"/>
        <v>0</v>
      </c>
      <c r="N292" s="64">
        <f t="shared" si="91"/>
        <v>0</v>
      </c>
      <c r="O292" s="53" t="e">
        <f t="shared" si="92"/>
        <v>#DIV/0!</v>
      </c>
      <c r="R292" s="4">
        <f t="shared" si="93"/>
        <v>0</v>
      </c>
      <c r="S292" s="64">
        <f t="shared" si="94"/>
        <v>0</v>
      </c>
      <c r="T292" s="53" t="e">
        <f t="shared" si="95"/>
        <v>#DIV/0!</v>
      </c>
    </row>
    <row r="293" spans="3:20">
      <c r="C293" s="4">
        <f t="shared" si="96"/>
        <v>0</v>
      </c>
      <c r="D293" s="74">
        <f t="shared" si="97"/>
        <v>0</v>
      </c>
      <c r="E293" s="75" t="e">
        <f t="shared" si="98"/>
        <v>#DIV/0!</v>
      </c>
      <c r="H293" s="4">
        <f t="shared" si="87"/>
        <v>0</v>
      </c>
      <c r="I293" s="64">
        <f t="shared" si="88"/>
        <v>0</v>
      </c>
      <c r="J293" s="53" t="e">
        <f t="shared" si="89"/>
        <v>#DIV/0!</v>
      </c>
      <c r="M293" s="4">
        <f t="shared" si="90"/>
        <v>0</v>
      </c>
      <c r="N293" s="64">
        <f t="shared" si="91"/>
        <v>0</v>
      </c>
      <c r="O293" s="53" t="e">
        <f t="shared" si="92"/>
        <v>#DIV/0!</v>
      </c>
      <c r="R293" s="4">
        <f t="shared" si="93"/>
        <v>0</v>
      </c>
      <c r="S293" s="64">
        <f t="shared" si="94"/>
        <v>0</v>
      </c>
      <c r="T293" s="53" t="e">
        <f t="shared" si="95"/>
        <v>#DIV/0!</v>
      </c>
    </row>
    <row r="294" spans="3:20">
      <c r="C294" s="4">
        <f t="shared" si="96"/>
        <v>0</v>
      </c>
      <c r="D294" s="74">
        <f t="shared" si="97"/>
        <v>0</v>
      </c>
      <c r="E294" s="75" t="e">
        <f t="shared" si="98"/>
        <v>#DIV/0!</v>
      </c>
      <c r="H294" s="4">
        <f t="shared" si="87"/>
        <v>0</v>
      </c>
      <c r="I294" s="64">
        <f t="shared" si="88"/>
        <v>0</v>
      </c>
      <c r="J294" s="53" t="e">
        <f t="shared" si="89"/>
        <v>#DIV/0!</v>
      </c>
      <c r="M294" s="4">
        <f t="shared" si="90"/>
        <v>0</v>
      </c>
      <c r="N294" s="64">
        <f t="shared" si="91"/>
        <v>0</v>
      </c>
      <c r="O294" s="53" t="e">
        <f t="shared" si="92"/>
        <v>#DIV/0!</v>
      </c>
      <c r="R294" s="4">
        <f t="shared" si="93"/>
        <v>0</v>
      </c>
      <c r="S294" s="64">
        <f t="shared" si="94"/>
        <v>0</v>
      </c>
      <c r="T294" s="53" t="e">
        <f t="shared" si="95"/>
        <v>#DIV/0!</v>
      </c>
    </row>
    <row r="295" spans="3:20">
      <c r="C295" s="4">
        <f t="shared" si="96"/>
        <v>0</v>
      </c>
      <c r="D295" s="74">
        <f t="shared" si="97"/>
        <v>0</v>
      </c>
      <c r="E295" s="75" t="e">
        <f t="shared" si="98"/>
        <v>#DIV/0!</v>
      </c>
      <c r="H295" s="4">
        <f t="shared" si="87"/>
        <v>0</v>
      </c>
      <c r="I295" s="64">
        <f t="shared" si="88"/>
        <v>0</v>
      </c>
      <c r="J295" s="53" t="e">
        <f t="shared" si="89"/>
        <v>#DIV/0!</v>
      </c>
      <c r="M295" s="4">
        <f t="shared" si="90"/>
        <v>0</v>
      </c>
      <c r="N295" s="64">
        <f t="shared" si="91"/>
        <v>0</v>
      </c>
      <c r="O295" s="53" t="e">
        <f t="shared" si="92"/>
        <v>#DIV/0!</v>
      </c>
      <c r="R295" s="4">
        <f t="shared" si="93"/>
        <v>0</v>
      </c>
      <c r="S295" s="64">
        <f t="shared" si="94"/>
        <v>0</v>
      </c>
      <c r="T295" s="53" t="e">
        <f t="shared" si="95"/>
        <v>#DIV/0!</v>
      </c>
    </row>
    <row r="296" spans="3:20">
      <c r="C296" s="4">
        <f t="shared" si="96"/>
        <v>0</v>
      </c>
      <c r="D296" s="74">
        <f t="shared" si="97"/>
        <v>0</v>
      </c>
      <c r="E296" s="75" t="e">
        <f t="shared" si="98"/>
        <v>#DIV/0!</v>
      </c>
      <c r="H296" s="4">
        <f t="shared" ref="H296:H343" si="99">(F296)/($AD$11*$AD$5)</f>
        <v>0</v>
      </c>
      <c r="I296" s="64">
        <f t="shared" ref="I296:I343" si="100">(F296*$AD$6)/($AA$11*$AD$5)</f>
        <v>0</v>
      </c>
      <c r="J296" s="53" t="e">
        <f t="shared" ref="J296:J343" si="101">(G296*$AD$6)/(2*$AD$7*$AD$11*(H296^2))</f>
        <v>#DIV/0!</v>
      </c>
      <c r="M296" s="4">
        <f t="shared" ref="M296:M304" si="102">(K296)/($AD$11*$AE$5)</f>
        <v>0</v>
      </c>
      <c r="N296" s="64">
        <f t="shared" ref="N296:N304" si="103">(K296*$AE$6)/($AA$11*$AE$5)</f>
        <v>0</v>
      </c>
      <c r="O296" s="53" t="e">
        <f t="shared" ref="O296:O304" si="104">(L296*$AE$6)/(2*$AE$7*$AD$11*(M296^2))</f>
        <v>#DIV/0!</v>
      </c>
      <c r="R296" s="4">
        <f t="shared" ref="R296:R359" si="105">(P296)/($AD$11*$AF$5)</f>
        <v>0</v>
      </c>
      <c r="S296" s="64">
        <f t="shared" ref="S296:S359" si="106">(P296*$AF$6)/($AA$11*$AF$5)</f>
        <v>0</v>
      </c>
      <c r="T296" s="53" t="e">
        <f t="shared" ref="T296:T359" si="107">(Q296*$AF$6)/(2*$AF$7*$AD$11*(R296^2))</f>
        <v>#DIV/0!</v>
      </c>
    </row>
    <row r="297" spans="3:20">
      <c r="C297" s="4">
        <f t="shared" si="96"/>
        <v>0</v>
      </c>
      <c r="D297" s="74">
        <f t="shared" si="97"/>
        <v>0</v>
      </c>
      <c r="E297" s="75" t="e">
        <f t="shared" si="98"/>
        <v>#DIV/0!</v>
      </c>
      <c r="H297" s="4">
        <f t="shared" si="99"/>
        <v>0</v>
      </c>
      <c r="I297" s="64">
        <f t="shared" si="100"/>
        <v>0</v>
      </c>
      <c r="J297" s="53" t="e">
        <f t="shared" si="101"/>
        <v>#DIV/0!</v>
      </c>
      <c r="M297" s="4">
        <f t="shared" si="102"/>
        <v>0</v>
      </c>
      <c r="N297" s="64">
        <f t="shared" si="103"/>
        <v>0</v>
      </c>
      <c r="O297" s="53" t="e">
        <f t="shared" si="104"/>
        <v>#DIV/0!</v>
      </c>
      <c r="R297" s="4">
        <f t="shared" si="105"/>
        <v>0</v>
      </c>
      <c r="S297" s="64">
        <f t="shared" si="106"/>
        <v>0</v>
      </c>
      <c r="T297" s="53" t="e">
        <f t="shared" si="107"/>
        <v>#DIV/0!</v>
      </c>
    </row>
    <row r="298" spans="3:20">
      <c r="C298" s="4">
        <f t="shared" si="96"/>
        <v>0</v>
      </c>
      <c r="D298" s="74">
        <f t="shared" si="97"/>
        <v>0</v>
      </c>
      <c r="E298" s="75" t="e">
        <f t="shared" si="98"/>
        <v>#DIV/0!</v>
      </c>
      <c r="H298" s="4">
        <f t="shared" si="99"/>
        <v>0</v>
      </c>
      <c r="I298" s="64">
        <f t="shared" si="100"/>
        <v>0</v>
      </c>
      <c r="J298" s="53" t="e">
        <f t="shared" si="101"/>
        <v>#DIV/0!</v>
      </c>
      <c r="M298" s="4">
        <f t="shared" si="102"/>
        <v>0</v>
      </c>
      <c r="N298" s="64">
        <f t="shared" si="103"/>
        <v>0</v>
      </c>
      <c r="O298" s="53" t="e">
        <f t="shared" si="104"/>
        <v>#DIV/0!</v>
      </c>
      <c r="R298" s="4">
        <f t="shared" si="105"/>
        <v>0</v>
      </c>
      <c r="S298" s="64">
        <f t="shared" si="106"/>
        <v>0</v>
      </c>
      <c r="T298" s="53" t="e">
        <f t="shared" si="107"/>
        <v>#DIV/0!</v>
      </c>
    </row>
    <row r="299" spans="3:20">
      <c r="C299" s="4">
        <f t="shared" si="96"/>
        <v>0</v>
      </c>
      <c r="D299" s="74">
        <f t="shared" si="97"/>
        <v>0</v>
      </c>
      <c r="E299" s="75" t="e">
        <f t="shared" si="98"/>
        <v>#DIV/0!</v>
      </c>
      <c r="H299" s="4">
        <f t="shared" si="99"/>
        <v>0</v>
      </c>
      <c r="I299" s="64">
        <f t="shared" si="100"/>
        <v>0</v>
      </c>
      <c r="J299" s="53" t="e">
        <f t="shared" si="101"/>
        <v>#DIV/0!</v>
      </c>
      <c r="M299" s="4">
        <f t="shared" si="102"/>
        <v>0</v>
      </c>
      <c r="N299" s="64">
        <f t="shared" si="103"/>
        <v>0</v>
      </c>
      <c r="O299" s="53" t="e">
        <f t="shared" si="104"/>
        <v>#DIV/0!</v>
      </c>
      <c r="R299" s="4">
        <f t="shared" si="105"/>
        <v>0</v>
      </c>
      <c r="S299" s="64">
        <f t="shared" si="106"/>
        <v>0</v>
      </c>
      <c r="T299" s="53" t="e">
        <f t="shared" si="107"/>
        <v>#DIV/0!</v>
      </c>
    </row>
    <row r="300" spans="3:20">
      <c r="C300" s="4">
        <f t="shared" si="96"/>
        <v>0</v>
      </c>
      <c r="D300" s="74">
        <f t="shared" si="97"/>
        <v>0</v>
      </c>
      <c r="E300" s="75" t="e">
        <f t="shared" si="98"/>
        <v>#DIV/0!</v>
      </c>
      <c r="H300" s="4">
        <f t="shared" si="99"/>
        <v>0</v>
      </c>
      <c r="I300" s="64">
        <f t="shared" si="100"/>
        <v>0</v>
      </c>
      <c r="J300" s="53" t="e">
        <f t="shared" si="101"/>
        <v>#DIV/0!</v>
      </c>
      <c r="M300" s="4">
        <f t="shared" si="102"/>
        <v>0</v>
      </c>
      <c r="N300" s="64">
        <f t="shared" si="103"/>
        <v>0</v>
      </c>
      <c r="O300" s="53" t="e">
        <f t="shared" si="104"/>
        <v>#DIV/0!</v>
      </c>
      <c r="R300" s="4">
        <f t="shared" si="105"/>
        <v>0</v>
      </c>
      <c r="S300" s="64">
        <f t="shared" si="106"/>
        <v>0</v>
      </c>
      <c r="T300" s="53" t="e">
        <f t="shared" si="107"/>
        <v>#DIV/0!</v>
      </c>
    </row>
    <row r="301" spans="3:20">
      <c r="C301" s="4">
        <f t="shared" si="96"/>
        <v>0</v>
      </c>
      <c r="D301" s="74">
        <f t="shared" si="97"/>
        <v>0</v>
      </c>
      <c r="E301" s="75" t="e">
        <f t="shared" si="98"/>
        <v>#DIV/0!</v>
      </c>
      <c r="H301" s="4">
        <f t="shared" si="99"/>
        <v>0</v>
      </c>
      <c r="I301" s="64">
        <f t="shared" si="100"/>
        <v>0</v>
      </c>
      <c r="J301" s="53" t="e">
        <f t="shared" si="101"/>
        <v>#DIV/0!</v>
      </c>
      <c r="M301" s="4">
        <f t="shared" si="102"/>
        <v>0</v>
      </c>
      <c r="N301" s="64">
        <f t="shared" si="103"/>
        <v>0</v>
      </c>
      <c r="O301" s="53" t="e">
        <f t="shared" si="104"/>
        <v>#DIV/0!</v>
      </c>
      <c r="R301" s="4">
        <f t="shared" si="105"/>
        <v>0</v>
      </c>
      <c r="S301" s="64">
        <f t="shared" si="106"/>
        <v>0</v>
      </c>
      <c r="T301" s="53" t="e">
        <f t="shared" si="107"/>
        <v>#DIV/0!</v>
      </c>
    </row>
    <row r="302" spans="3:20">
      <c r="C302" s="4">
        <f t="shared" si="96"/>
        <v>0</v>
      </c>
      <c r="D302" s="74">
        <f t="shared" si="97"/>
        <v>0</v>
      </c>
      <c r="E302" s="75" t="e">
        <f t="shared" si="98"/>
        <v>#DIV/0!</v>
      </c>
      <c r="H302" s="4">
        <f t="shared" si="99"/>
        <v>0</v>
      </c>
      <c r="I302" s="64">
        <f t="shared" si="100"/>
        <v>0</v>
      </c>
      <c r="J302" s="53" t="e">
        <f t="shared" si="101"/>
        <v>#DIV/0!</v>
      </c>
      <c r="M302" s="4">
        <f t="shared" si="102"/>
        <v>0</v>
      </c>
      <c r="N302" s="64">
        <f t="shared" si="103"/>
        <v>0</v>
      </c>
      <c r="O302" s="53" t="e">
        <f t="shared" si="104"/>
        <v>#DIV/0!</v>
      </c>
      <c r="R302" s="4">
        <f t="shared" si="105"/>
        <v>0</v>
      </c>
      <c r="S302" s="64">
        <f t="shared" si="106"/>
        <v>0</v>
      </c>
      <c r="T302" s="53" t="e">
        <f t="shared" si="107"/>
        <v>#DIV/0!</v>
      </c>
    </row>
    <row r="303" spans="3:20">
      <c r="C303" s="4">
        <f t="shared" si="96"/>
        <v>0</v>
      </c>
      <c r="D303" s="74">
        <f t="shared" si="97"/>
        <v>0</v>
      </c>
      <c r="E303" s="75" t="e">
        <f t="shared" si="98"/>
        <v>#DIV/0!</v>
      </c>
      <c r="H303" s="4">
        <f t="shared" si="99"/>
        <v>0</v>
      </c>
      <c r="I303" s="64">
        <f t="shared" si="100"/>
        <v>0</v>
      </c>
      <c r="J303" s="53" t="e">
        <f t="shared" si="101"/>
        <v>#DIV/0!</v>
      </c>
      <c r="M303" s="4">
        <f t="shared" si="102"/>
        <v>0</v>
      </c>
      <c r="N303" s="64">
        <f t="shared" si="103"/>
        <v>0</v>
      </c>
      <c r="O303" s="53" t="e">
        <f t="shared" si="104"/>
        <v>#DIV/0!</v>
      </c>
      <c r="R303" s="4">
        <f t="shared" si="105"/>
        <v>0</v>
      </c>
      <c r="S303" s="64">
        <f t="shared" si="106"/>
        <v>0</v>
      </c>
      <c r="T303" s="53" t="e">
        <f t="shared" si="107"/>
        <v>#DIV/0!</v>
      </c>
    </row>
    <row r="304" spans="3:20">
      <c r="C304" s="4">
        <f t="shared" si="96"/>
        <v>0</v>
      </c>
      <c r="D304" s="74">
        <f t="shared" si="97"/>
        <v>0</v>
      </c>
      <c r="E304" s="75" t="e">
        <f t="shared" si="98"/>
        <v>#DIV/0!</v>
      </c>
      <c r="H304" s="4">
        <f t="shared" si="99"/>
        <v>0</v>
      </c>
      <c r="I304" s="64">
        <f t="shared" si="100"/>
        <v>0</v>
      </c>
      <c r="J304" s="53" t="e">
        <f t="shared" si="101"/>
        <v>#DIV/0!</v>
      </c>
      <c r="M304" s="4">
        <f t="shared" si="102"/>
        <v>0</v>
      </c>
      <c r="N304" s="64">
        <f t="shared" si="103"/>
        <v>0</v>
      </c>
      <c r="O304" s="53" t="e">
        <f t="shared" si="104"/>
        <v>#DIV/0!</v>
      </c>
      <c r="R304" s="4">
        <f t="shared" si="105"/>
        <v>0</v>
      </c>
      <c r="S304" s="64">
        <f t="shared" si="106"/>
        <v>0</v>
      </c>
      <c r="T304" s="53" t="e">
        <f t="shared" si="107"/>
        <v>#DIV/0!</v>
      </c>
    </row>
    <row r="305" spans="3:20">
      <c r="C305" s="4">
        <f t="shared" si="96"/>
        <v>0</v>
      </c>
      <c r="D305" s="74">
        <f t="shared" si="97"/>
        <v>0</v>
      </c>
      <c r="E305" s="75" t="e">
        <f t="shared" si="98"/>
        <v>#DIV/0!</v>
      </c>
      <c r="H305" s="4">
        <f t="shared" si="99"/>
        <v>0</v>
      </c>
      <c r="I305" s="64">
        <f t="shared" si="100"/>
        <v>0</v>
      </c>
      <c r="J305" s="53" t="e">
        <f t="shared" si="101"/>
        <v>#DIV/0!</v>
      </c>
      <c r="R305" s="4">
        <f t="shared" si="105"/>
        <v>0</v>
      </c>
      <c r="S305" s="64">
        <f t="shared" si="106"/>
        <v>0</v>
      </c>
      <c r="T305" s="53" t="e">
        <f t="shared" si="107"/>
        <v>#DIV/0!</v>
      </c>
    </row>
    <row r="306" spans="3:20">
      <c r="C306" s="4">
        <f t="shared" si="96"/>
        <v>0</v>
      </c>
      <c r="D306" s="74">
        <f t="shared" si="97"/>
        <v>0</v>
      </c>
      <c r="E306" s="75" t="e">
        <f t="shared" si="98"/>
        <v>#DIV/0!</v>
      </c>
      <c r="H306" s="4">
        <f t="shared" si="99"/>
        <v>0</v>
      </c>
      <c r="I306" s="64">
        <f t="shared" si="100"/>
        <v>0</v>
      </c>
      <c r="J306" s="53" t="e">
        <f t="shared" si="101"/>
        <v>#DIV/0!</v>
      </c>
      <c r="R306" s="4">
        <f t="shared" si="105"/>
        <v>0</v>
      </c>
      <c r="S306" s="64">
        <f t="shared" si="106"/>
        <v>0</v>
      </c>
      <c r="T306" s="53" t="e">
        <f t="shared" si="107"/>
        <v>#DIV/0!</v>
      </c>
    </row>
    <row r="307" spans="3:20">
      <c r="C307" s="4">
        <f t="shared" si="96"/>
        <v>0</v>
      </c>
      <c r="D307" s="74">
        <f t="shared" si="97"/>
        <v>0</v>
      </c>
      <c r="E307" s="75" t="e">
        <f t="shared" si="98"/>
        <v>#DIV/0!</v>
      </c>
      <c r="H307" s="4">
        <f t="shared" si="99"/>
        <v>0</v>
      </c>
      <c r="I307" s="64">
        <f t="shared" si="100"/>
        <v>0</v>
      </c>
      <c r="J307" s="53" t="e">
        <f t="shared" si="101"/>
        <v>#DIV/0!</v>
      </c>
      <c r="R307" s="4">
        <f t="shared" si="105"/>
        <v>0</v>
      </c>
      <c r="S307" s="64">
        <f t="shared" si="106"/>
        <v>0</v>
      </c>
      <c r="T307" s="53" t="e">
        <f t="shared" si="107"/>
        <v>#DIV/0!</v>
      </c>
    </row>
    <row r="308" spans="3:20">
      <c r="C308" s="4">
        <f t="shared" si="96"/>
        <v>0</v>
      </c>
      <c r="D308" s="74">
        <f t="shared" si="97"/>
        <v>0</v>
      </c>
      <c r="E308" s="75" t="e">
        <f t="shared" si="98"/>
        <v>#DIV/0!</v>
      </c>
      <c r="H308" s="4">
        <f t="shared" si="99"/>
        <v>0</v>
      </c>
      <c r="I308" s="64">
        <f t="shared" si="100"/>
        <v>0</v>
      </c>
      <c r="J308" s="53" t="e">
        <f t="shared" si="101"/>
        <v>#DIV/0!</v>
      </c>
      <c r="R308" s="4">
        <f t="shared" si="105"/>
        <v>0</v>
      </c>
      <c r="S308" s="64">
        <f t="shared" si="106"/>
        <v>0</v>
      </c>
      <c r="T308" s="53" t="e">
        <f t="shared" si="107"/>
        <v>#DIV/0!</v>
      </c>
    </row>
    <row r="309" spans="3:20">
      <c r="C309" s="4">
        <f t="shared" si="96"/>
        <v>0</v>
      </c>
      <c r="D309" s="74">
        <f t="shared" si="97"/>
        <v>0</v>
      </c>
      <c r="E309" s="75" t="e">
        <f t="shared" si="98"/>
        <v>#DIV/0!</v>
      </c>
      <c r="H309" s="4">
        <f t="shared" si="99"/>
        <v>0</v>
      </c>
      <c r="I309" s="64">
        <f t="shared" si="100"/>
        <v>0</v>
      </c>
      <c r="J309" s="53" t="e">
        <f t="shared" si="101"/>
        <v>#DIV/0!</v>
      </c>
      <c r="R309" s="4">
        <f t="shared" si="105"/>
        <v>0</v>
      </c>
      <c r="S309" s="64">
        <f t="shared" si="106"/>
        <v>0</v>
      </c>
      <c r="T309" s="53" t="e">
        <f t="shared" si="107"/>
        <v>#DIV/0!</v>
      </c>
    </row>
    <row r="310" spans="3:20">
      <c r="C310" s="4">
        <f t="shared" si="96"/>
        <v>0</v>
      </c>
      <c r="D310" s="74">
        <f t="shared" si="97"/>
        <v>0</v>
      </c>
      <c r="E310" s="75" t="e">
        <f t="shared" si="98"/>
        <v>#DIV/0!</v>
      </c>
      <c r="H310" s="4">
        <f t="shared" si="99"/>
        <v>0</v>
      </c>
      <c r="I310" s="64">
        <f t="shared" si="100"/>
        <v>0</v>
      </c>
      <c r="J310" s="53" t="e">
        <f t="shared" si="101"/>
        <v>#DIV/0!</v>
      </c>
      <c r="R310" s="4">
        <f t="shared" si="105"/>
        <v>0</v>
      </c>
      <c r="S310" s="64">
        <f t="shared" si="106"/>
        <v>0</v>
      </c>
      <c r="T310" s="53" t="e">
        <f t="shared" si="107"/>
        <v>#DIV/0!</v>
      </c>
    </row>
    <row r="311" spans="3:20">
      <c r="C311" s="4">
        <f t="shared" si="96"/>
        <v>0</v>
      </c>
      <c r="D311" s="74">
        <f t="shared" si="97"/>
        <v>0</v>
      </c>
      <c r="E311" s="75" t="e">
        <f t="shared" si="98"/>
        <v>#DIV/0!</v>
      </c>
      <c r="H311" s="4">
        <f t="shared" si="99"/>
        <v>0</v>
      </c>
      <c r="I311" s="64">
        <f t="shared" si="100"/>
        <v>0</v>
      </c>
      <c r="J311" s="53" t="e">
        <f t="shared" si="101"/>
        <v>#DIV/0!</v>
      </c>
      <c r="R311" s="4">
        <f t="shared" si="105"/>
        <v>0</v>
      </c>
      <c r="S311" s="64">
        <f t="shared" si="106"/>
        <v>0</v>
      </c>
      <c r="T311" s="53" t="e">
        <f t="shared" si="107"/>
        <v>#DIV/0!</v>
      </c>
    </row>
    <row r="312" spans="3:20">
      <c r="C312" s="4">
        <f t="shared" si="96"/>
        <v>0</v>
      </c>
      <c r="D312" s="74">
        <f t="shared" si="97"/>
        <v>0</v>
      </c>
      <c r="E312" s="75" t="e">
        <f t="shared" si="98"/>
        <v>#DIV/0!</v>
      </c>
      <c r="H312" s="4">
        <f t="shared" si="99"/>
        <v>0</v>
      </c>
      <c r="I312" s="64">
        <f t="shared" si="100"/>
        <v>0</v>
      </c>
      <c r="J312" s="53" t="e">
        <f t="shared" si="101"/>
        <v>#DIV/0!</v>
      </c>
      <c r="R312" s="4">
        <f t="shared" si="105"/>
        <v>0</v>
      </c>
      <c r="S312" s="64">
        <f t="shared" si="106"/>
        <v>0</v>
      </c>
      <c r="T312" s="53" t="e">
        <f t="shared" si="107"/>
        <v>#DIV/0!</v>
      </c>
    </row>
    <row r="313" spans="3:20">
      <c r="C313" s="4">
        <f t="shared" si="96"/>
        <v>0</v>
      </c>
      <c r="D313" s="74">
        <f t="shared" si="97"/>
        <v>0</v>
      </c>
      <c r="E313" s="75" t="e">
        <f t="shared" si="98"/>
        <v>#DIV/0!</v>
      </c>
      <c r="H313" s="4">
        <f t="shared" si="99"/>
        <v>0</v>
      </c>
      <c r="I313" s="64">
        <f t="shared" si="100"/>
        <v>0</v>
      </c>
      <c r="J313" s="53" t="e">
        <f t="shared" si="101"/>
        <v>#DIV/0!</v>
      </c>
      <c r="R313" s="4">
        <f t="shared" si="105"/>
        <v>0</v>
      </c>
      <c r="S313" s="64">
        <f t="shared" si="106"/>
        <v>0</v>
      </c>
      <c r="T313" s="53" t="e">
        <f t="shared" si="107"/>
        <v>#DIV/0!</v>
      </c>
    </row>
    <row r="314" spans="3:20">
      <c r="C314" s="4">
        <f t="shared" si="96"/>
        <v>0</v>
      </c>
      <c r="D314" s="74">
        <f t="shared" si="97"/>
        <v>0</v>
      </c>
      <c r="E314" s="75" t="e">
        <f t="shared" si="98"/>
        <v>#DIV/0!</v>
      </c>
      <c r="H314" s="4">
        <f t="shared" si="99"/>
        <v>0</v>
      </c>
      <c r="I314" s="64">
        <f t="shared" si="100"/>
        <v>0</v>
      </c>
      <c r="J314" s="53" t="e">
        <f t="shared" si="101"/>
        <v>#DIV/0!</v>
      </c>
      <c r="R314" s="4">
        <f t="shared" si="105"/>
        <v>0</v>
      </c>
      <c r="S314" s="64">
        <f t="shared" si="106"/>
        <v>0</v>
      </c>
      <c r="T314" s="53" t="e">
        <f t="shared" si="107"/>
        <v>#DIV/0!</v>
      </c>
    </row>
    <row r="315" spans="3:20">
      <c r="C315" s="4">
        <f t="shared" si="96"/>
        <v>0</v>
      </c>
      <c r="D315" s="74">
        <f t="shared" si="97"/>
        <v>0</v>
      </c>
      <c r="E315" s="75" t="e">
        <f t="shared" si="98"/>
        <v>#DIV/0!</v>
      </c>
      <c r="H315" s="4">
        <f t="shared" si="99"/>
        <v>0</v>
      </c>
      <c r="I315" s="64">
        <f t="shared" si="100"/>
        <v>0</v>
      </c>
      <c r="J315" s="53" t="e">
        <f t="shared" si="101"/>
        <v>#DIV/0!</v>
      </c>
      <c r="R315" s="4">
        <f t="shared" si="105"/>
        <v>0</v>
      </c>
      <c r="S315" s="64">
        <f t="shared" si="106"/>
        <v>0</v>
      </c>
      <c r="T315" s="53" t="e">
        <f t="shared" si="107"/>
        <v>#DIV/0!</v>
      </c>
    </row>
    <row r="316" spans="3:20">
      <c r="C316" s="4">
        <f t="shared" si="96"/>
        <v>0</v>
      </c>
      <c r="D316" s="74">
        <f t="shared" si="97"/>
        <v>0</v>
      </c>
      <c r="E316" s="75" t="e">
        <f t="shared" si="98"/>
        <v>#DIV/0!</v>
      </c>
      <c r="H316" s="4">
        <f t="shared" si="99"/>
        <v>0</v>
      </c>
      <c r="I316" s="64">
        <f t="shared" si="100"/>
        <v>0</v>
      </c>
      <c r="J316" s="53" t="e">
        <f t="shared" si="101"/>
        <v>#DIV/0!</v>
      </c>
      <c r="R316" s="4">
        <f t="shared" si="105"/>
        <v>0</v>
      </c>
      <c r="S316" s="64">
        <f t="shared" si="106"/>
        <v>0</v>
      </c>
      <c r="T316" s="53" t="e">
        <f t="shared" si="107"/>
        <v>#DIV/0!</v>
      </c>
    </row>
    <row r="317" spans="3:20">
      <c r="C317" s="4">
        <f t="shared" si="96"/>
        <v>0</v>
      </c>
      <c r="D317" s="74">
        <f t="shared" si="97"/>
        <v>0</v>
      </c>
      <c r="E317" s="75" t="e">
        <f t="shared" si="98"/>
        <v>#DIV/0!</v>
      </c>
      <c r="H317" s="4">
        <f t="shared" si="99"/>
        <v>0</v>
      </c>
      <c r="I317" s="64">
        <f t="shared" si="100"/>
        <v>0</v>
      </c>
      <c r="J317" s="53" t="e">
        <f t="shared" si="101"/>
        <v>#DIV/0!</v>
      </c>
      <c r="R317" s="4">
        <f t="shared" si="105"/>
        <v>0</v>
      </c>
      <c r="S317" s="64">
        <f t="shared" si="106"/>
        <v>0</v>
      </c>
      <c r="T317" s="53" t="e">
        <f t="shared" si="107"/>
        <v>#DIV/0!</v>
      </c>
    </row>
    <row r="318" spans="3:20">
      <c r="C318" s="4">
        <f t="shared" si="96"/>
        <v>0</v>
      </c>
      <c r="D318" s="74">
        <f t="shared" si="97"/>
        <v>0</v>
      </c>
      <c r="E318" s="75" t="e">
        <f t="shared" si="98"/>
        <v>#DIV/0!</v>
      </c>
      <c r="H318" s="4">
        <f t="shared" si="99"/>
        <v>0</v>
      </c>
      <c r="I318" s="64">
        <f t="shared" si="100"/>
        <v>0</v>
      </c>
      <c r="J318" s="53" t="e">
        <f t="shared" si="101"/>
        <v>#DIV/0!</v>
      </c>
      <c r="R318" s="4">
        <f t="shared" si="105"/>
        <v>0</v>
      </c>
      <c r="S318" s="64">
        <f t="shared" si="106"/>
        <v>0</v>
      </c>
      <c r="T318" s="53" t="e">
        <f t="shared" si="107"/>
        <v>#DIV/0!</v>
      </c>
    </row>
    <row r="319" spans="3:20">
      <c r="C319" s="4">
        <f t="shared" si="96"/>
        <v>0</v>
      </c>
      <c r="D319" s="74">
        <f t="shared" si="97"/>
        <v>0</v>
      </c>
      <c r="E319" s="75" t="e">
        <f t="shared" si="98"/>
        <v>#DIV/0!</v>
      </c>
      <c r="H319" s="4">
        <f t="shared" si="99"/>
        <v>0</v>
      </c>
      <c r="I319" s="64">
        <f t="shared" si="100"/>
        <v>0</v>
      </c>
      <c r="J319" s="53" t="e">
        <f t="shared" si="101"/>
        <v>#DIV/0!</v>
      </c>
      <c r="R319" s="4">
        <f t="shared" si="105"/>
        <v>0</v>
      </c>
      <c r="S319" s="64">
        <f t="shared" si="106"/>
        <v>0</v>
      </c>
      <c r="T319" s="53" t="e">
        <f t="shared" si="107"/>
        <v>#DIV/0!</v>
      </c>
    </row>
    <row r="320" spans="3:20">
      <c r="C320" s="4">
        <f t="shared" si="96"/>
        <v>0</v>
      </c>
      <c r="D320" s="74">
        <f t="shared" si="97"/>
        <v>0</v>
      </c>
      <c r="E320" s="75" t="e">
        <f t="shared" si="98"/>
        <v>#DIV/0!</v>
      </c>
      <c r="H320" s="4">
        <f t="shared" si="99"/>
        <v>0</v>
      </c>
      <c r="I320" s="64">
        <f t="shared" si="100"/>
        <v>0</v>
      </c>
      <c r="J320" s="53" t="e">
        <f t="shared" si="101"/>
        <v>#DIV/0!</v>
      </c>
      <c r="R320" s="4">
        <f t="shared" si="105"/>
        <v>0</v>
      </c>
      <c r="S320" s="64">
        <f t="shared" si="106"/>
        <v>0</v>
      </c>
      <c r="T320" s="53" t="e">
        <f t="shared" si="107"/>
        <v>#DIV/0!</v>
      </c>
    </row>
    <row r="321" spans="3:20">
      <c r="C321" s="4">
        <f t="shared" si="96"/>
        <v>0</v>
      </c>
      <c r="D321" s="74">
        <f t="shared" si="97"/>
        <v>0</v>
      </c>
      <c r="E321" s="75" t="e">
        <f t="shared" si="98"/>
        <v>#DIV/0!</v>
      </c>
      <c r="H321" s="4">
        <f t="shared" si="99"/>
        <v>0</v>
      </c>
      <c r="I321" s="64">
        <f t="shared" si="100"/>
        <v>0</v>
      </c>
      <c r="J321" s="53" t="e">
        <f t="shared" si="101"/>
        <v>#DIV/0!</v>
      </c>
      <c r="R321" s="4">
        <f t="shared" si="105"/>
        <v>0</v>
      </c>
      <c r="S321" s="64">
        <f t="shared" si="106"/>
        <v>0</v>
      </c>
      <c r="T321" s="53" t="e">
        <f t="shared" si="107"/>
        <v>#DIV/0!</v>
      </c>
    </row>
    <row r="322" spans="3:20">
      <c r="C322" s="4">
        <f t="shared" si="96"/>
        <v>0</v>
      </c>
      <c r="D322" s="74">
        <f t="shared" si="97"/>
        <v>0</v>
      </c>
      <c r="E322" s="75" t="e">
        <f t="shared" si="98"/>
        <v>#DIV/0!</v>
      </c>
      <c r="H322" s="4">
        <f t="shared" si="99"/>
        <v>0</v>
      </c>
      <c r="I322" s="64">
        <f t="shared" si="100"/>
        <v>0</v>
      </c>
      <c r="J322" s="53" t="e">
        <f t="shared" si="101"/>
        <v>#DIV/0!</v>
      </c>
      <c r="R322" s="4">
        <f t="shared" si="105"/>
        <v>0</v>
      </c>
      <c r="S322" s="64">
        <f t="shared" si="106"/>
        <v>0</v>
      </c>
      <c r="T322" s="53" t="e">
        <f t="shared" si="107"/>
        <v>#DIV/0!</v>
      </c>
    </row>
    <row r="323" spans="3:20">
      <c r="C323" s="4">
        <f t="shared" si="96"/>
        <v>0</v>
      </c>
      <c r="D323" s="74">
        <f t="shared" si="97"/>
        <v>0</v>
      </c>
      <c r="E323" s="75" t="e">
        <f t="shared" si="98"/>
        <v>#DIV/0!</v>
      </c>
      <c r="H323" s="4">
        <f t="shared" si="99"/>
        <v>0</v>
      </c>
      <c r="I323" s="64">
        <f t="shared" si="100"/>
        <v>0</v>
      </c>
      <c r="J323" s="53" t="e">
        <f t="shared" si="101"/>
        <v>#DIV/0!</v>
      </c>
      <c r="R323" s="4">
        <f t="shared" si="105"/>
        <v>0</v>
      </c>
      <c r="S323" s="64">
        <f t="shared" si="106"/>
        <v>0</v>
      </c>
      <c r="T323" s="53" t="e">
        <f t="shared" si="107"/>
        <v>#DIV/0!</v>
      </c>
    </row>
    <row r="324" spans="3:20">
      <c r="C324" s="4">
        <f t="shared" si="96"/>
        <v>0</v>
      </c>
      <c r="D324" s="74">
        <f t="shared" si="97"/>
        <v>0</v>
      </c>
      <c r="E324" s="75" t="e">
        <f t="shared" si="98"/>
        <v>#DIV/0!</v>
      </c>
      <c r="H324" s="4">
        <f t="shared" si="99"/>
        <v>0</v>
      </c>
      <c r="I324" s="64">
        <f t="shared" si="100"/>
        <v>0</v>
      </c>
      <c r="J324" s="53" t="e">
        <f t="shared" si="101"/>
        <v>#DIV/0!</v>
      </c>
      <c r="R324" s="4">
        <f t="shared" si="105"/>
        <v>0</v>
      </c>
      <c r="S324" s="64">
        <f t="shared" si="106"/>
        <v>0</v>
      </c>
      <c r="T324" s="53" t="e">
        <f t="shared" si="107"/>
        <v>#DIV/0!</v>
      </c>
    </row>
    <row r="325" spans="3:20">
      <c r="C325" s="4">
        <f t="shared" si="96"/>
        <v>0</v>
      </c>
      <c r="D325" s="74">
        <f t="shared" si="97"/>
        <v>0</v>
      </c>
      <c r="E325" s="75" t="e">
        <f t="shared" si="98"/>
        <v>#DIV/0!</v>
      </c>
      <c r="H325" s="4">
        <f t="shared" si="99"/>
        <v>0</v>
      </c>
      <c r="I325" s="64">
        <f t="shared" si="100"/>
        <v>0</v>
      </c>
      <c r="J325" s="53" t="e">
        <f t="shared" si="101"/>
        <v>#DIV/0!</v>
      </c>
      <c r="R325" s="4">
        <f t="shared" si="105"/>
        <v>0</v>
      </c>
      <c r="S325" s="64">
        <f t="shared" si="106"/>
        <v>0</v>
      </c>
      <c r="T325" s="53" t="e">
        <f t="shared" si="107"/>
        <v>#DIV/0!</v>
      </c>
    </row>
    <row r="326" spans="3:20">
      <c r="C326" s="4">
        <f t="shared" si="96"/>
        <v>0</v>
      </c>
      <c r="D326" s="74">
        <f t="shared" si="97"/>
        <v>0</v>
      </c>
      <c r="E326" s="75" t="e">
        <f t="shared" si="98"/>
        <v>#DIV/0!</v>
      </c>
      <c r="H326" s="4">
        <f t="shared" si="99"/>
        <v>0</v>
      </c>
      <c r="I326" s="64">
        <f t="shared" si="100"/>
        <v>0</v>
      </c>
      <c r="J326" s="53" t="e">
        <f t="shared" si="101"/>
        <v>#DIV/0!</v>
      </c>
      <c r="R326" s="4">
        <f t="shared" si="105"/>
        <v>0</v>
      </c>
      <c r="S326" s="64">
        <f t="shared" si="106"/>
        <v>0</v>
      </c>
      <c r="T326" s="53" t="e">
        <f t="shared" si="107"/>
        <v>#DIV/0!</v>
      </c>
    </row>
    <row r="327" spans="3:20">
      <c r="C327" s="4">
        <f t="shared" si="96"/>
        <v>0</v>
      </c>
      <c r="D327" s="74">
        <f t="shared" si="97"/>
        <v>0</v>
      </c>
      <c r="E327" s="75" t="e">
        <f t="shared" si="98"/>
        <v>#DIV/0!</v>
      </c>
      <c r="H327" s="4">
        <f t="shared" si="99"/>
        <v>0</v>
      </c>
      <c r="I327" s="64">
        <f t="shared" si="100"/>
        <v>0</v>
      </c>
      <c r="J327" s="53" t="e">
        <f t="shared" si="101"/>
        <v>#DIV/0!</v>
      </c>
      <c r="R327" s="4">
        <f t="shared" si="105"/>
        <v>0</v>
      </c>
      <c r="S327" s="64">
        <f t="shared" si="106"/>
        <v>0</v>
      </c>
      <c r="T327" s="53" t="e">
        <f t="shared" si="107"/>
        <v>#DIV/0!</v>
      </c>
    </row>
    <row r="328" spans="3:20">
      <c r="C328" s="4">
        <f t="shared" si="96"/>
        <v>0</v>
      </c>
      <c r="D328" s="74">
        <f t="shared" si="97"/>
        <v>0</v>
      </c>
      <c r="E328" s="75" t="e">
        <f t="shared" si="98"/>
        <v>#DIV/0!</v>
      </c>
      <c r="H328" s="4">
        <f t="shared" si="99"/>
        <v>0</v>
      </c>
      <c r="I328" s="64">
        <f t="shared" si="100"/>
        <v>0</v>
      </c>
      <c r="J328" s="53" t="e">
        <f t="shared" si="101"/>
        <v>#DIV/0!</v>
      </c>
      <c r="R328" s="4">
        <f t="shared" si="105"/>
        <v>0</v>
      </c>
      <c r="S328" s="64">
        <f t="shared" si="106"/>
        <v>0</v>
      </c>
      <c r="T328" s="53" t="e">
        <f t="shared" si="107"/>
        <v>#DIV/0!</v>
      </c>
    </row>
    <row r="329" spans="3:20">
      <c r="C329" s="4">
        <f t="shared" si="96"/>
        <v>0</v>
      </c>
      <c r="D329" s="74">
        <f t="shared" si="97"/>
        <v>0</v>
      </c>
      <c r="E329" s="75" t="e">
        <f t="shared" si="98"/>
        <v>#DIV/0!</v>
      </c>
      <c r="H329" s="4">
        <f t="shared" si="99"/>
        <v>0</v>
      </c>
      <c r="I329" s="64">
        <f t="shared" si="100"/>
        <v>0</v>
      </c>
      <c r="J329" s="53" t="e">
        <f t="shared" si="101"/>
        <v>#DIV/0!</v>
      </c>
      <c r="R329" s="4">
        <f t="shared" si="105"/>
        <v>0</v>
      </c>
      <c r="S329" s="64">
        <f t="shared" si="106"/>
        <v>0</v>
      </c>
      <c r="T329" s="53" t="e">
        <f t="shared" si="107"/>
        <v>#DIV/0!</v>
      </c>
    </row>
    <row r="330" spans="3:20">
      <c r="H330" s="4">
        <f t="shared" si="99"/>
        <v>0</v>
      </c>
      <c r="I330" s="64">
        <f t="shared" si="100"/>
        <v>0</v>
      </c>
      <c r="J330" s="53" t="e">
        <f t="shared" si="101"/>
        <v>#DIV/0!</v>
      </c>
      <c r="R330" s="4">
        <f t="shared" si="105"/>
        <v>0</v>
      </c>
      <c r="S330" s="64">
        <f t="shared" si="106"/>
        <v>0</v>
      </c>
      <c r="T330" s="53" t="e">
        <f t="shared" si="107"/>
        <v>#DIV/0!</v>
      </c>
    </row>
    <row r="331" spans="3:20">
      <c r="H331" s="4">
        <f t="shared" si="99"/>
        <v>0</v>
      </c>
      <c r="I331" s="64">
        <f t="shared" si="100"/>
        <v>0</v>
      </c>
      <c r="J331" s="53" t="e">
        <f t="shared" si="101"/>
        <v>#DIV/0!</v>
      </c>
      <c r="R331" s="4">
        <f t="shared" si="105"/>
        <v>0</v>
      </c>
      <c r="S331" s="64">
        <f t="shared" si="106"/>
        <v>0</v>
      </c>
      <c r="T331" s="53" t="e">
        <f t="shared" si="107"/>
        <v>#DIV/0!</v>
      </c>
    </row>
    <row r="332" spans="3:20">
      <c r="H332" s="4">
        <f t="shared" si="99"/>
        <v>0</v>
      </c>
      <c r="I332" s="64">
        <f t="shared" si="100"/>
        <v>0</v>
      </c>
      <c r="J332" s="53" t="e">
        <f t="shared" si="101"/>
        <v>#DIV/0!</v>
      </c>
      <c r="R332" s="4">
        <f t="shared" si="105"/>
        <v>0</v>
      </c>
      <c r="S332" s="64">
        <f t="shared" si="106"/>
        <v>0</v>
      </c>
      <c r="T332" s="53" t="e">
        <f t="shared" si="107"/>
        <v>#DIV/0!</v>
      </c>
    </row>
    <row r="333" spans="3:20">
      <c r="H333" s="4">
        <f t="shared" si="99"/>
        <v>0</v>
      </c>
      <c r="I333" s="64">
        <f t="shared" si="100"/>
        <v>0</v>
      </c>
      <c r="J333" s="53" t="e">
        <f t="shared" si="101"/>
        <v>#DIV/0!</v>
      </c>
      <c r="R333" s="4">
        <f t="shared" si="105"/>
        <v>0</v>
      </c>
      <c r="S333" s="64">
        <f t="shared" si="106"/>
        <v>0</v>
      </c>
      <c r="T333" s="53" t="e">
        <f t="shared" si="107"/>
        <v>#DIV/0!</v>
      </c>
    </row>
    <row r="334" spans="3:20">
      <c r="H334" s="4">
        <f t="shared" si="99"/>
        <v>0</v>
      </c>
      <c r="I334" s="64">
        <f t="shared" si="100"/>
        <v>0</v>
      </c>
      <c r="J334" s="53" t="e">
        <f t="shared" si="101"/>
        <v>#DIV/0!</v>
      </c>
      <c r="R334" s="4">
        <f t="shared" si="105"/>
        <v>0</v>
      </c>
      <c r="S334" s="64">
        <f t="shared" si="106"/>
        <v>0</v>
      </c>
      <c r="T334" s="53" t="e">
        <f t="shared" si="107"/>
        <v>#DIV/0!</v>
      </c>
    </row>
    <row r="335" spans="3:20">
      <c r="H335" s="4">
        <f t="shared" si="99"/>
        <v>0</v>
      </c>
      <c r="I335" s="64">
        <f t="shared" si="100"/>
        <v>0</v>
      </c>
      <c r="J335" s="53" t="e">
        <f t="shared" si="101"/>
        <v>#DIV/0!</v>
      </c>
      <c r="R335" s="4">
        <f t="shared" si="105"/>
        <v>0</v>
      </c>
      <c r="S335" s="64">
        <f t="shared" si="106"/>
        <v>0</v>
      </c>
      <c r="T335" s="53" t="e">
        <f t="shared" si="107"/>
        <v>#DIV/0!</v>
      </c>
    </row>
    <row r="336" spans="3:20">
      <c r="H336" s="4">
        <f t="shared" si="99"/>
        <v>0</v>
      </c>
      <c r="I336" s="64">
        <f t="shared" si="100"/>
        <v>0</v>
      </c>
      <c r="J336" s="53" t="e">
        <f t="shared" si="101"/>
        <v>#DIV/0!</v>
      </c>
      <c r="R336" s="4">
        <f t="shared" si="105"/>
        <v>0</v>
      </c>
      <c r="S336" s="64">
        <f t="shared" si="106"/>
        <v>0</v>
      </c>
      <c r="T336" s="53" t="e">
        <f t="shared" si="107"/>
        <v>#DIV/0!</v>
      </c>
    </row>
    <row r="337" spans="8:20">
      <c r="H337" s="4">
        <f t="shared" si="99"/>
        <v>0</v>
      </c>
      <c r="I337" s="64">
        <f t="shared" si="100"/>
        <v>0</v>
      </c>
      <c r="J337" s="53" t="e">
        <f t="shared" si="101"/>
        <v>#DIV/0!</v>
      </c>
      <c r="R337" s="4">
        <f t="shared" si="105"/>
        <v>0</v>
      </c>
      <c r="S337" s="64">
        <f t="shared" si="106"/>
        <v>0</v>
      </c>
      <c r="T337" s="53" t="e">
        <f t="shared" si="107"/>
        <v>#DIV/0!</v>
      </c>
    </row>
    <row r="338" spans="8:20">
      <c r="H338" s="4">
        <f t="shared" si="99"/>
        <v>0</v>
      </c>
      <c r="I338" s="64">
        <f t="shared" si="100"/>
        <v>0</v>
      </c>
      <c r="J338" s="53" t="e">
        <f t="shared" si="101"/>
        <v>#DIV/0!</v>
      </c>
      <c r="R338" s="4">
        <f t="shared" si="105"/>
        <v>0</v>
      </c>
      <c r="S338" s="64">
        <f t="shared" si="106"/>
        <v>0</v>
      </c>
      <c r="T338" s="53" t="e">
        <f t="shared" si="107"/>
        <v>#DIV/0!</v>
      </c>
    </row>
    <row r="339" spans="8:20">
      <c r="H339" s="4">
        <f t="shared" si="99"/>
        <v>0</v>
      </c>
      <c r="I339" s="64">
        <f t="shared" si="100"/>
        <v>0</v>
      </c>
      <c r="J339" s="53" t="e">
        <f t="shared" si="101"/>
        <v>#DIV/0!</v>
      </c>
      <c r="R339" s="4">
        <f t="shared" si="105"/>
        <v>0</v>
      </c>
      <c r="S339" s="64">
        <f t="shared" si="106"/>
        <v>0</v>
      </c>
      <c r="T339" s="53" t="e">
        <f t="shared" si="107"/>
        <v>#DIV/0!</v>
      </c>
    </row>
    <row r="340" spans="8:20">
      <c r="H340" s="4">
        <f t="shared" si="99"/>
        <v>0</v>
      </c>
      <c r="I340" s="64">
        <f t="shared" si="100"/>
        <v>0</v>
      </c>
      <c r="J340" s="53" t="e">
        <f t="shared" si="101"/>
        <v>#DIV/0!</v>
      </c>
      <c r="R340" s="4">
        <f t="shared" si="105"/>
        <v>0</v>
      </c>
      <c r="S340" s="64">
        <f t="shared" si="106"/>
        <v>0</v>
      </c>
      <c r="T340" s="53" t="e">
        <f t="shared" si="107"/>
        <v>#DIV/0!</v>
      </c>
    </row>
    <row r="341" spans="8:20">
      <c r="H341" s="4">
        <f t="shared" si="99"/>
        <v>0</v>
      </c>
      <c r="I341" s="64">
        <f t="shared" si="100"/>
        <v>0</v>
      </c>
      <c r="J341" s="53" t="e">
        <f t="shared" si="101"/>
        <v>#DIV/0!</v>
      </c>
      <c r="R341" s="4">
        <f t="shared" si="105"/>
        <v>0</v>
      </c>
      <c r="S341" s="64">
        <f t="shared" si="106"/>
        <v>0</v>
      </c>
      <c r="T341" s="53" t="e">
        <f t="shared" si="107"/>
        <v>#DIV/0!</v>
      </c>
    </row>
    <row r="342" spans="8:20">
      <c r="H342" s="4">
        <f t="shared" si="99"/>
        <v>0</v>
      </c>
      <c r="I342" s="64">
        <f t="shared" si="100"/>
        <v>0</v>
      </c>
      <c r="J342" s="53" t="e">
        <f t="shared" si="101"/>
        <v>#DIV/0!</v>
      </c>
      <c r="R342" s="4">
        <f t="shared" si="105"/>
        <v>0</v>
      </c>
      <c r="S342" s="64">
        <f t="shared" si="106"/>
        <v>0</v>
      </c>
      <c r="T342" s="53" t="e">
        <f t="shared" si="107"/>
        <v>#DIV/0!</v>
      </c>
    </row>
    <row r="343" spans="8:20">
      <c r="H343" s="4">
        <f t="shared" si="99"/>
        <v>0</v>
      </c>
      <c r="I343" s="64">
        <f t="shared" si="100"/>
        <v>0</v>
      </c>
      <c r="J343" s="53" t="e">
        <f t="shared" si="101"/>
        <v>#DIV/0!</v>
      </c>
      <c r="R343" s="4">
        <f t="shared" si="105"/>
        <v>0</v>
      </c>
      <c r="S343" s="64">
        <f t="shared" si="106"/>
        <v>0</v>
      </c>
      <c r="T343" s="53" t="e">
        <f t="shared" si="107"/>
        <v>#DIV/0!</v>
      </c>
    </row>
    <row r="344" spans="8:20">
      <c r="R344" s="4">
        <f t="shared" si="105"/>
        <v>0</v>
      </c>
      <c r="S344" s="64">
        <f t="shared" si="106"/>
        <v>0</v>
      </c>
      <c r="T344" s="53" t="e">
        <f t="shared" si="107"/>
        <v>#DIV/0!</v>
      </c>
    </row>
    <row r="345" spans="8:20">
      <c r="R345" s="4">
        <f t="shared" si="105"/>
        <v>0</v>
      </c>
      <c r="S345" s="64">
        <f t="shared" si="106"/>
        <v>0</v>
      </c>
      <c r="T345" s="53" t="e">
        <f t="shared" si="107"/>
        <v>#DIV/0!</v>
      </c>
    </row>
    <row r="346" spans="8:20">
      <c r="R346" s="4">
        <f t="shared" si="105"/>
        <v>0</v>
      </c>
      <c r="S346" s="64">
        <f t="shared" si="106"/>
        <v>0</v>
      </c>
      <c r="T346" s="53" t="e">
        <f t="shared" si="107"/>
        <v>#DIV/0!</v>
      </c>
    </row>
    <row r="347" spans="8:20">
      <c r="R347" s="4">
        <f t="shared" si="105"/>
        <v>0</v>
      </c>
      <c r="S347" s="64">
        <f t="shared" si="106"/>
        <v>0</v>
      </c>
      <c r="T347" s="53" t="e">
        <f t="shared" si="107"/>
        <v>#DIV/0!</v>
      </c>
    </row>
    <row r="348" spans="8:20">
      <c r="R348" s="4">
        <f t="shared" si="105"/>
        <v>0</v>
      </c>
      <c r="S348" s="64">
        <f t="shared" si="106"/>
        <v>0</v>
      </c>
      <c r="T348" s="53" t="e">
        <f t="shared" si="107"/>
        <v>#DIV/0!</v>
      </c>
    </row>
    <row r="349" spans="8:20">
      <c r="R349" s="4">
        <f t="shared" si="105"/>
        <v>0</v>
      </c>
      <c r="S349" s="64">
        <f t="shared" si="106"/>
        <v>0</v>
      </c>
      <c r="T349" s="53" t="e">
        <f t="shared" si="107"/>
        <v>#DIV/0!</v>
      </c>
    </row>
    <row r="350" spans="8:20">
      <c r="R350" s="4">
        <f t="shared" si="105"/>
        <v>0</v>
      </c>
      <c r="S350" s="64">
        <f t="shared" si="106"/>
        <v>0</v>
      </c>
      <c r="T350" s="53" t="e">
        <f t="shared" si="107"/>
        <v>#DIV/0!</v>
      </c>
    </row>
    <row r="351" spans="8:20">
      <c r="R351" s="4">
        <f t="shared" si="105"/>
        <v>0</v>
      </c>
      <c r="S351" s="64">
        <f t="shared" si="106"/>
        <v>0</v>
      </c>
      <c r="T351" s="53" t="e">
        <f t="shared" si="107"/>
        <v>#DIV/0!</v>
      </c>
    </row>
    <row r="352" spans="8:20">
      <c r="R352" s="4">
        <f t="shared" si="105"/>
        <v>0</v>
      </c>
      <c r="S352" s="64">
        <f t="shared" si="106"/>
        <v>0</v>
      </c>
      <c r="T352" s="53" t="e">
        <f t="shared" si="107"/>
        <v>#DIV/0!</v>
      </c>
    </row>
    <row r="353" spans="18:20">
      <c r="R353" s="4">
        <f t="shared" si="105"/>
        <v>0</v>
      </c>
      <c r="S353" s="64">
        <f t="shared" si="106"/>
        <v>0</v>
      </c>
      <c r="T353" s="53" t="e">
        <f t="shared" si="107"/>
        <v>#DIV/0!</v>
      </c>
    </row>
    <row r="354" spans="18:20">
      <c r="R354" s="4">
        <f t="shared" si="105"/>
        <v>0</v>
      </c>
      <c r="S354" s="64">
        <f t="shared" si="106"/>
        <v>0</v>
      </c>
      <c r="T354" s="53" t="e">
        <f t="shared" si="107"/>
        <v>#DIV/0!</v>
      </c>
    </row>
    <row r="355" spans="18:20">
      <c r="R355" s="4">
        <f t="shared" si="105"/>
        <v>0</v>
      </c>
      <c r="S355" s="64">
        <f t="shared" si="106"/>
        <v>0</v>
      </c>
      <c r="T355" s="53" t="e">
        <f t="shared" si="107"/>
        <v>#DIV/0!</v>
      </c>
    </row>
    <row r="356" spans="18:20">
      <c r="R356" s="4">
        <f t="shared" si="105"/>
        <v>0</v>
      </c>
      <c r="S356" s="64">
        <f t="shared" si="106"/>
        <v>0</v>
      </c>
      <c r="T356" s="53" t="e">
        <f t="shared" si="107"/>
        <v>#DIV/0!</v>
      </c>
    </row>
    <row r="357" spans="18:20">
      <c r="R357" s="4">
        <f t="shared" si="105"/>
        <v>0</v>
      </c>
      <c r="S357" s="64">
        <f t="shared" si="106"/>
        <v>0</v>
      </c>
      <c r="T357" s="53" t="e">
        <f t="shared" si="107"/>
        <v>#DIV/0!</v>
      </c>
    </row>
    <row r="358" spans="18:20">
      <c r="R358" s="4">
        <f t="shared" si="105"/>
        <v>0</v>
      </c>
      <c r="S358" s="64">
        <f t="shared" si="106"/>
        <v>0</v>
      </c>
      <c r="T358" s="53" t="e">
        <f t="shared" si="107"/>
        <v>#DIV/0!</v>
      </c>
    </row>
    <row r="359" spans="18:20">
      <c r="R359" s="4">
        <f t="shared" si="105"/>
        <v>0</v>
      </c>
      <c r="S359" s="64">
        <f t="shared" si="106"/>
        <v>0</v>
      </c>
      <c r="T359" s="53" t="e">
        <f t="shared" si="107"/>
        <v>#DIV/0!</v>
      </c>
    </row>
    <row r="360" spans="18:20">
      <c r="R360" s="4">
        <f t="shared" ref="R360:R362" si="108">(P360)/($AD$11*$AF$5)</f>
        <v>0</v>
      </c>
      <c r="S360" s="64">
        <f t="shared" ref="S360:S362" si="109">(P360*$AF$6)/($AA$11*$AF$5)</f>
        <v>0</v>
      </c>
      <c r="T360" s="53" t="e">
        <f t="shared" ref="T360:T362" si="110">(Q360*$AF$6)/(2*$AF$7*$AD$11*(R360^2))</f>
        <v>#DIV/0!</v>
      </c>
    </row>
    <row r="361" spans="18:20">
      <c r="R361" s="4">
        <f t="shared" si="108"/>
        <v>0</v>
      </c>
      <c r="S361" s="64">
        <f t="shared" si="109"/>
        <v>0</v>
      </c>
      <c r="T361" s="53" t="e">
        <f t="shared" si="110"/>
        <v>#DIV/0!</v>
      </c>
    </row>
    <row r="362" spans="18:20">
      <c r="R362" s="4">
        <f t="shared" si="108"/>
        <v>0</v>
      </c>
      <c r="S362" s="64">
        <f t="shared" si="109"/>
        <v>0</v>
      </c>
      <c r="T362" s="53" t="e">
        <f t="shared" si="110"/>
        <v>#DIV/0!</v>
      </c>
    </row>
  </sheetData>
  <mergeCells count="25">
    <mergeCell ref="AA9:AF9"/>
    <mergeCell ref="AA10:AC10"/>
    <mergeCell ref="AD10:AF10"/>
    <mergeCell ref="A37:Y37"/>
    <mergeCell ref="A38:E38"/>
    <mergeCell ref="F38:J38"/>
    <mergeCell ref="K38:O38"/>
    <mergeCell ref="P38:T38"/>
    <mergeCell ref="U38:Y38"/>
    <mergeCell ref="AI1:BG1"/>
    <mergeCell ref="A2:E2"/>
    <mergeCell ref="A1:Y1"/>
    <mergeCell ref="A24:Y24"/>
    <mergeCell ref="A25:E25"/>
    <mergeCell ref="F25:J25"/>
    <mergeCell ref="K25:O25"/>
    <mergeCell ref="P25:T25"/>
    <mergeCell ref="U25:Y25"/>
    <mergeCell ref="U2:Y2"/>
    <mergeCell ref="P2:T2"/>
    <mergeCell ref="K2:O2"/>
    <mergeCell ref="F2:J2"/>
    <mergeCell ref="AA1:AG1"/>
    <mergeCell ref="AA11:AC11"/>
    <mergeCell ref="AD11:AF11"/>
  </mergeCells>
  <conditionalFormatting sqref="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2"/>
  <sheetViews>
    <sheetView topLeftCell="D283" workbookViewId="0">
      <selection activeCell="S4" sqref="S4:T302"/>
    </sheetView>
  </sheetViews>
  <sheetFormatPr defaultRowHeight="13.8"/>
  <cols>
    <col min="13" max="14" width="9.296875" bestFit="1" customWidth="1"/>
    <col min="15" max="15" width="9.59765625" bestFit="1" customWidth="1"/>
    <col min="18" max="19" width="9.296875" bestFit="1" customWidth="1"/>
    <col min="20" max="20" width="10.59765625" bestFit="1" customWidth="1"/>
    <col min="27" max="27" width="10.59765625" bestFit="1" customWidth="1"/>
    <col min="28" max="30" width="9.3984375" bestFit="1" customWidth="1"/>
  </cols>
  <sheetData>
    <row r="1" spans="1:30" ht="60.6" thickBot="1">
      <c r="A1" s="79" t="s">
        <v>30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1"/>
      <c r="AA1" s="110" t="s">
        <v>24</v>
      </c>
      <c r="AB1" s="111"/>
      <c r="AC1" s="111"/>
      <c r="AD1" s="111"/>
    </row>
    <row r="2" spans="1:30" ht="15">
      <c r="A2" s="82" t="s">
        <v>14</v>
      </c>
      <c r="B2" s="83"/>
      <c r="C2" s="83"/>
      <c r="D2" s="83"/>
      <c r="E2" s="84"/>
      <c r="F2" s="85" t="s">
        <v>33</v>
      </c>
      <c r="G2" s="86"/>
      <c r="H2" s="86"/>
      <c r="I2" s="86"/>
      <c r="J2" s="87"/>
      <c r="K2" s="88" t="s">
        <v>32</v>
      </c>
      <c r="L2" s="89"/>
      <c r="M2" s="89"/>
      <c r="N2" s="89"/>
      <c r="O2" s="90"/>
      <c r="P2" s="91" t="s">
        <v>31</v>
      </c>
      <c r="Q2" s="92"/>
      <c r="R2" s="92"/>
      <c r="S2" s="92"/>
      <c r="T2" s="93"/>
      <c r="U2" s="94" t="s">
        <v>18</v>
      </c>
      <c r="V2" s="95"/>
      <c r="W2" s="95"/>
      <c r="X2" s="95"/>
      <c r="Y2" s="96"/>
      <c r="AA2" s="36" t="s">
        <v>10</v>
      </c>
      <c r="AB2" s="37" t="s">
        <v>2</v>
      </c>
      <c r="AC2" s="37" t="s">
        <v>3</v>
      </c>
      <c r="AD2" s="37" t="s">
        <v>4</v>
      </c>
    </row>
    <row r="3" spans="1:30" ht="15">
      <c r="A3" s="9" t="s">
        <v>22</v>
      </c>
      <c r="B3" s="15" t="s">
        <v>13</v>
      </c>
      <c r="C3" s="15" t="s">
        <v>21</v>
      </c>
      <c r="D3" s="71" t="s">
        <v>20</v>
      </c>
      <c r="E3" s="50" t="s">
        <v>19</v>
      </c>
      <c r="F3" s="10" t="s">
        <v>22</v>
      </c>
      <c r="G3" s="17" t="s">
        <v>13</v>
      </c>
      <c r="H3" s="17" t="s">
        <v>21</v>
      </c>
      <c r="I3" s="69" t="s">
        <v>20</v>
      </c>
      <c r="J3" s="54" t="s">
        <v>19</v>
      </c>
      <c r="K3" s="11" t="s">
        <v>22</v>
      </c>
      <c r="L3" s="19" t="s">
        <v>13</v>
      </c>
      <c r="M3" s="19" t="s">
        <v>21</v>
      </c>
      <c r="N3" s="62" t="s">
        <v>20</v>
      </c>
      <c r="O3" s="56" t="s">
        <v>19</v>
      </c>
      <c r="P3" s="12" t="s">
        <v>22</v>
      </c>
      <c r="Q3" s="21" t="s">
        <v>13</v>
      </c>
      <c r="R3" s="21" t="s">
        <v>21</v>
      </c>
      <c r="S3" s="67" t="s">
        <v>20</v>
      </c>
      <c r="T3" s="58" t="s">
        <v>19</v>
      </c>
      <c r="U3" s="13" t="s">
        <v>12</v>
      </c>
      <c r="V3" s="23" t="s">
        <v>13</v>
      </c>
      <c r="W3" s="23" t="s">
        <v>21</v>
      </c>
      <c r="X3" s="65" t="s">
        <v>20</v>
      </c>
      <c r="Y3" s="60" t="s">
        <v>19</v>
      </c>
      <c r="AA3" s="39" t="s">
        <v>6</v>
      </c>
      <c r="AB3" s="2">
        <v>1.4902999999999999E-5</v>
      </c>
      <c r="AC3" s="2">
        <v>1.8678999999999999E-5</v>
      </c>
      <c r="AD3" s="2">
        <v>1.9094E-5</v>
      </c>
    </row>
    <row r="4" spans="1:30" ht="15">
      <c r="F4">
        <v>0.14524000000000001</v>
      </c>
      <c r="G4">
        <v>85692</v>
      </c>
      <c r="H4" s="1">
        <f>F4/($AB$11*$AB$5)</f>
        <v>1.1735313376138621</v>
      </c>
      <c r="I4" s="1">
        <f>(F4*$AB$6)/($AA$11*$AB$5)</f>
        <v>4958.908530577698</v>
      </c>
      <c r="J4" s="78">
        <f>(G4*$AB$6)/(2*$AB$7*$AB$11*H4^2)</f>
        <v>0.94180234725500389</v>
      </c>
      <c r="K4">
        <v>0.16708999999999999</v>
      </c>
      <c r="L4">
        <v>34404</v>
      </c>
      <c r="M4" s="78">
        <f>K4/($AB$11*$AB$5)</f>
        <v>1.3500781547913812</v>
      </c>
      <c r="N4" s="78">
        <f>(K4*$AB$6)/($AA$11*$AB$5)</f>
        <v>5704.9299530034941</v>
      </c>
      <c r="O4" s="78">
        <f>(L4*$AC$6)/(2*$AC$7*$AB$11*M4^2)</f>
        <v>0.37326715689332801</v>
      </c>
      <c r="P4">
        <v>0.16986000000000001</v>
      </c>
      <c r="Q4">
        <v>28749.999999999996</v>
      </c>
      <c r="R4" s="78">
        <f>P4/($AB$11*$AB$5)</f>
        <v>1.3724596048408884</v>
      </c>
      <c r="S4" s="78">
        <f>(P4*$AB$6)/($AA$11*$AB$5)</f>
        <v>5799.5056665101056</v>
      </c>
      <c r="T4" s="78">
        <f>(Q4*$AD$6)/(2*$AD$7*$AB$11*R4^2)</f>
        <v>0.35584414622229071</v>
      </c>
      <c r="AA4" s="39" t="s">
        <v>7</v>
      </c>
      <c r="AB4" s="2">
        <v>1.6466999999999999E-2</v>
      </c>
      <c r="AC4" s="2">
        <v>1.5796999999999999E-2</v>
      </c>
      <c r="AD4" s="2">
        <v>1.3697000000000001E-2</v>
      </c>
    </row>
    <row r="5" spans="1:30" ht="15">
      <c r="F5">
        <v>0.14488000000000001</v>
      </c>
      <c r="G5">
        <v>85833</v>
      </c>
      <c r="H5" s="1">
        <f t="shared" ref="H5:H68" si="0">F5/($AB$11*$AB$5)</f>
        <v>1.1706225571020128</v>
      </c>
      <c r="I5" s="1">
        <f t="shared" ref="I5:I68" si="1">(F5*$AB$6)/($AA$11*$AB$5)</f>
        <v>4946.6171021075243</v>
      </c>
      <c r="J5" s="78">
        <f t="shared" ref="J5:J68" si="2">(G5*$AB$6)/(2*$AB$7*$AB$11*H5^2)</f>
        <v>0.94804595008448078</v>
      </c>
      <c r="K5">
        <v>0.16757</v>
      </c>
      <c r="L5">
        <v>34442</v>
      </c>
      <c r="M5" s="78">
        <f t="shared" ref="M5:M68" si="3">K5/($AB$11*$AB$5)</f>
        <v>1.3539565288071802</v>
      </c>
      <c r="N5" s="78">
        <f t="shared" ref="N5:N68" si="4">(K5*$AB$6)/($AA$11*$AB$5)</f>
        <v>5721.3185242970585</v>
      </c>
      <c r="O5" s="78">
        <f t="shared" ref="O5:O68" si="5">(L5*$AC$6)/(2*$AC$7*$AB$11*M5^2)</f>
        <v>0.37154171458843122</v>
      </c>
      <c r="P5">
        <v>0.16977999999999999</v>
      </c>
      <c r="Q5">
        <v>28910.999999999996</v>
      </c>
      <c r="R5" s="78">
        <f t="shared" ref="R5:R68" si="6">P5/($AB$11*$AB$5)</f>
        <v>1.3718132091715882</v>
      </c>
      <c r="S5" s="78">
        <f t="shared" ref="S5:S68" si="7">(P5*$AB$6)/($AA$11*$AB$5)</f>
        <v>5796.7742379611773</v>
      </c>
      <c r="T5" s="78">
        <f t="shared" ref="T5:T68" si="8">(Q5*$AD$6)/(2*$AD$7*$AB$11*R5^2)</f>
        <v>0.35817417694397879</v>
      </c>
      <c r="AA5" s="39" t="s">
        <v>8</v>
      </c>
      <c r="AB5" s="2">
        <f t="shared" ref="AB5:AD5" si="9">(AB3/AB7)</f>
        <v>1.2419166666666667E-4</v>
      </c>
      <c r="AC5" s="2">
        <f t="shared" si="9"/>
        <v>1.5565833333333333E-4</v>
      </c>
      <c r="AD5" s="2">
        <f t="shared" si="9"/>
        <v>1.5911666666666667E-4</v>
      </c>
    </row>
    <row r="6" spans="1:30" ht="15">
      <c r="F6">
        <v>0.14416000000000001</v>
      </c>
      <c r="G6">
        <v>85694</v>
      </c>
      <c r="H6" s="1">
        <f t="shared" si="0"/>
        <v>1.1648049960783142</v>
      </c>
      <c r="I6" s="1">
        <f t="shared" si="1"/>
        <v>4922.0342451671777</v>
      </c>
      <c r="J6" s="78">
        <f t="shared" si="2"/>
        <v>0.95598887371961272</v>
      </c>
      <c r="K6">
        <v>0.16819999999999999</v>
      </c>
      <c r="L6">
        <v>34458</v>
      </c>
      <c r="M6" s="78">
        <f t="shared" si="3"/>
        <v>1.3590468947029164</v>
      </c>
      <c r="N6" s="78">
        <f t="shared" si="4"/>
        <v>5742.8285241198619</v>
      </c>
      <c r="O6" s="78">
        <f t="shared" si="5"/>
        <v>0.3689349863421737</v>
      </c>
      <c r="P6">
        <v>0.16958000000000001</v>
      </c>
      <c r="Q6">
        <v>28481</v>
      </c>
      <c r="R6" s="78">
        <f t="shared" si="6"/>
        <v>1.3701972199983388</v>
      </c>
      <c r="S6" s="78">
        <f t="shared" si="7"/>
        <v>5789.9456665888592</v>
      </c>
      <c r="T6" s="78">
        <f t="shared" si="8"/>
        <v>0.35367974462916046</v>
      </c>
      <c r="AA6" s="39" t="s">
        <v>9</v>
      </c>
      <c r="AB6" s="2">
        <f t="shared" ref="AB6:AD6" si="10">(4*AB3)/AB4</f>
        <v>3.6200886621728305E-3</v>
      </c>
      <c r="AC6" s="2">
        <f t="shared" si="10"/>
        <v>4.729758814964867E-3</v>
      </c>
      <c r="AD6" s="2">
        <f t="shared" si="10"/>
        <v>5.5761115572753152E-3</v>
      </c>
    </row>
    <row r="7" spans="1:30" ht="15.75" thickBot="1">
      <c r="F7">
        <v>0.14532999999999999</v>
      </c>
      <c r="G7">
        <v>85319</v>
      </c>
      <c r="H7" s="1">
        <f t="shared" si="0"/>
        <v>1.1742585327418242</v>
      </c>
      <c r="I7" s="1">
        <f t="shared" si="1"/>
        <v>4961.9813876952403</v>
      </c>
      <c r="J7" s="78">
        <f t="shared" si="2"/>
        <v>0.93654182937301644</v>
      </c>
      <c r="K7">
        <v>0.16711999999999999</v>
      </c>
      <c r="L7">
        <v>34268</v>
      </c>
      <c r="M7" s="78">
        <f t="shared" si="3"/>
        <v>1.3503205531673685</v>
      </c>
      <c r="N7" s="78">
        <f t="shared" si="4"/>
        <v>5705.9542387093406</v>
      </c>
      <c r="O7" s="78">
        <f t="shared" si="5"/>
        <v>0.37165815117078532</v>
      </c>
      <c r="P7">
        <v>0.16841</v>
      </c>
      <c r="Q7">
        <v>28519</v>
      </c>
      <c r="R7" s="78">
        <f t="shared" si="6"/>
        <v>1.3607436833348285</v>
      </c>
      <c r="S7" s="78">
        <f t="shared" si="7"/>
        <v>5749.9985240607957</v>
      </c>
      <c r="T7" s="78">
        <f t="shared" si="8"/>
        <v>0.359089542655049</v>
      </c>
      <c r="AA7" s="40" t="s">
        <v>11</v>
      </c>
      <c r="AB7" s="41">
        <f t="shared" ref="AB7:AD7" si="11">120/1000</f>
        <v>0.12</v>
      </c>
      <c r="AC7" s="41">
        <f t="shared" si="11"/>
        <v>0.12</v>
      </c>
      <c r="AD7" s="41">
        <f t="shared" si="11"/>
        <v>0.12</v>
      </c>
    </row>
    <row r="8" spans="1:30" ht="15.75" thickBot="1">
      <c r="F8">
        <v>0.14484</v>
      </c>
      <c r="G8">
        <v>84854</v>
      </c>
      <c r="H8" s="1">
        <f t="shared" si="0"/>
        <v>1.1702993592673627</v>
      </c>
      <c r="I8" s="1">
        <f t="shared" si="1"/>
        <v>4945.2513878330601</v>
      </c>
      <c r="J8" s="78">
        <f t="shared" si="2"/>
        <v>0.93775039824231288</v>
      </c>
      <c r="K8">
        <v>0.1658</v>
      </c>
      <c r="L8">
        <v>34323</v>
      </c>
      <c r="M8" s="78">
        <f t="shared" si="3"/>
        <v>1.3396550246239214</v>
      </c>
      <c r="N8" s="78">
        <f t="shared" si="4"/>
        <v>5660.88566765204</v>
      </c>
      <c r="O8" s="78">
        <f t="shared" si="5"/>
        <v>0.37820559190628833</v>
      </c>
      <c r="P8">
        <v>0.16850000000000001</v>
      </c>
      <c r="Q8">
        <v>28492</v>
      </c>
      <c r="R8" s="78">
        <f t="shared" si="6"/>
        <v>1.3614708784627909</v>
      </c>
      <c r="S8" s="78">
        <f t="shared" si="7"/>
        <v>5753.0713811783398</v>
      </c>
      <c r="T8" s="78">
        <f t="shared" si="8"/>
        <v>0.35836644757980901</v>
      </c>
      <c r="AA8" s="1"/>
      <c r="AB8" s="1"/>
      <c r="AC8" s="1"/>
      <c r="AD8" s="1"/>
    </row>
    <row r="9" spans="1:30" ht="20.25">
      <c r="F9">
        <v>0.14316999999999999</v>
      </c>
      <c r="G9">
        <v>84461</v>
      </c>
      <c r="H9" s="1">
        <f t="shared" si="0"/>
        <v>1.1568058496707285</v>
      </c>
      <c r="I9" s="1">
        <f t="shared" si="1"/>
        <v>4888.2328168742006</v>
      </c>
      <c r="J9" s="78">
        <f t="shared" si="2"/>
        <v>0.95530959335268606</v>
      </c>
      <c r="K9">
        <v>0.16650999999999999</v>
      </c>
      <c r="L9">
        <v>34062</v>
      </c>
      <c r="M9" s="78">
        <f t="shared" si="3"/>
        <v>1.3453917861889573</v>
      </c>
      <c r="N9" s="78">
        <f t="shared" si="4"/>
        <v>5685.1270960237698</v>
      </c>
      <c r="O9" s="78">
        <f t="shared" si="5"/>
        <v>0.37213563639137437</v>
      </c>
      <c r="P9">
        <v>0.16808999999999999</v>
      </c>
      <c r="Q9">
        <v>28253</v>
      </c>
      <c r="R9" s="78">
        <f t="shared" si="6"/>
        <v>1.3581581006576291</v>
      </c>
      <c r="S9" s="78">
        <f t="shared" si="7"/>
        <v>5739.0728098650861</v>
      </c>
      <c r="T9" s="78">
        <f t="shared" si="8"/>
        <v>0.35709603781776961</v>
      </c>
      <c r="AA9" s="103" t="s">
        <v>27</v>
      </c>
      <c r="AB9" s="104"/>
      <c r="AC9" s="104"/>
      <c r="AD9" s="105"/>
    </row>
    <row r="10" spans="1:30" ht="15">
      <c r="F10">
        <v>0.14244999999999999</v>
      </c>
      <c r="G10">
        <v>84433</v>
      </c>
      <c r="H10" s="1">
        <f t="shared" si="0"/>
        <v>1.15098828864703</v>
      </c>
      <c r="I10" s="1">
        <f t="shared" si="1"/>
        <v>4863.6499599338549</v>
      </c>
      <c r="J10" s="78">
        <f t="shared" si="2"/>
        <v>0.96467113393608195</v>
      </c>
      <c r="K10">
        <v>0.16627</v>
      </c>
      <c r="L10">
        <v>34006</v>
      </c>
      <c r="M10" s="78">
        <f t="shared" si="3"/>
        <v>1.3434525991810577</v>
      </c>
      <c r="N10" s="78">
        <f t="shared" si="4"/>
        <v>5676.9328103769885</v>
      </c>
      <c r="O10" s="78">
        <f t="shared" si="5"/>
        <v>0.3725971380978052</v>
      </c>
      <c r="P10">
        <v>0.16763</v>
      </c>
      <c r="Q10">
        <v>28303</v>
      </c>
      <c r="R10" s="78">
        <f t="shared" si="6"/>
        <v>1.3544413255591552</v>
      </c>
      <c r="S10" s="78">
        <f t="shared" si="7"/>
        <v>5723.3670957087543</v>
      </c>
      <c r="T10" s="78">
        <f t="shared" si="8"/>
        <v>0.35969400351046404</v>
      </c>
      <c r="AA10" s="77" t="s">
        <v>25</v>
      </c>
      <c r="AB10" s="108" t="s">
        <v>26</v>
      </c>
      <c r="AC10" s="108"/>
      <c r="AD10" s="109"/>
    </row>
    <row r="11" spans="1:30" ht="16.5" thickBot="1">
      <c r="F11">
        <v>0.14299999999999999</v>
      </c>
      <c r="G11">
        <v>83745</v>
      </c>
      <c r="H11" s="1">
        <f t="shared" si="0"/>
        <v>1.1554322588734665</v>
      </c>
      <c r="I11" s="1">
        <f t="shared" si="1"/>
        <v>4882.4285312077291</v>
      </c>
      <c r="J11" s="78">
        <f t="shared" si="2"/>
        <v>0.94946461042952945</v>
      </c>
      <c r="K11">
        <v>0.16536999999999999</v>
      </c>
      <c r="L11">
        <v>33754</v>
      </c>
      <c r="M11" s="78">
        <f t="shared" si="3"/>
        <v>1.3361806479014344</v>
      </c>
      <c r="N11" s="78">
        <f t="shared" si="4"/>
        <v>5646.2042392015546</v>
      </c>
      <c r="O11" s="78">
        <f t="shared" si="5"/>
        <v>0.37387252504927881</v>
      </c>
      <c r="P11">
        <v>0.16758999999999999</v>
      </c>
      <c r="Q11">
        <v>28315</v>
      </c>
      <c r="R11" s="78">
        <f t="shared" si="6"/>
        <v>1.3541181277245051</v>
      </c>
      <c r="S11" s="78">
        <f t="shared" si="7"/>
        <v>5722.0013814342901</v>
      </c>
      <c r="T11" s="78">
        <f t="shared" si="8"/>
        <v>0.36001830296078402</v>
      </c>
      <c r="AA11" s="76">
        <v>8.5374248628593903E-4</v>
      </c>
      <c r="AB11" s="101">
        <v>996.55</v>
      </c>
      <c r="AC11" s="101"/>
      <c r="AD11" s="102"/>
    </row>
    <row r="12" spans="1:30" ht="15">
      <c r="F12">
        <v>0.14249999999999999</v>
      </c>
      <c r="G12">
        <v>83365</v>
      </c>
      <c r="H12" s="1">
        <f t="shared" si="0"/>
        <v>1.1513922859403423</v>
      </c>
      <c r="I12" s="1">
        <f t="shared" si="1"/>
        <v>4865.3571027769331</v>
      </c>
      <c r="J12" s="78">
        <f t="shared" si="2"/>
        <v>0.95180064699477473</v>
      </c>
      <c r="K12">
        <v>0.16531999999999999</v>
      </c>
      <c r="L12">
        <v>33826</v>
      </c>
      <c r="M12" s="78">
        <f t="shared" si="3"/>
        <v>1.3357766506081221</v>
      </c>
      <c r="N12" s="78">
        <f t="shared" si="4"/>
        <v>5644.4970963584756</v>
      </c>
      <c r="O12" s="78">
        <f t="shared" si="5"/>
        <v>0.37489669273423953</v>
      </c>
      <c r="P12">
        <v>0.16639000000000001</v>
      </c>
      <c r="Q12">
        <v>28185</v>
      </c>
      <c r="R12" s="78">
        <f t="shared" si="6"/>
        <v>1.3444221926850077</v>
      </c>
      <c r="S12" s="78">
        <f t="shared" si="7"/>
        <v>5681.0299532003792</v>
      </c>
      <c r="T12" s="78">
        <f t="shared" si="8"/>
        <v>0.36355306638483625</v>
      </c>
    </row>
    <row r="13" spans="1:30" ht="15">
      <c r="F13">
        <v>0.14219000000000001</v>
      </c>
      <c r="G13">
        <v>83040</v>
      </c>
      <c r="H13" s="1">
        <f t="shared" si="0"/>
        <v>1.1488875027218057</v>
      </c>
      <c r="I13" s="1">
        <f t="shared" si="1"/>
        <v>4854.7728171498402</v>
      </c>
      <c r="J13" s="78">
        <f t="shared" si="2"/>
        <v>0.95222855756470048</v>
      </c>
      <c r="K13">
        <v>0.16492999999999999</v>
      </c>
      <c r="L13">
        <v>33441</v>
      </c>
      <c r="M13" s="78">
        <f t="shared" si="3"/>
        <v>1.3326254717202854</v>
      </c>
      <c r="N13" s="78">
        <f t="shared" si="4"/>
        <v>5631.1813821824544</v>
      </c>
      <c r="O13" s="78">
        <f t="shared" si="5"/>
        <v>0.37238458573820687</v>
      </c>
      <c r="P13">
        <v>0.1668</v>
      </c>
      <c r="Q13">
        <v>28171</v>
      </c>
      <c r="R13" s="78">
        <f t="shared" si="6"/>
        <v>1.3477349704901693</v>
      </c>
      <c r="S13" s="78">
        <f t="shared" si="7"/>
        <v>5695.028524513632</v>
      </c>
      <c r="T13" s="78">
        <f t="shared" si="8"/>
        <v>0.36158831493717847</v>
      </c>
    </row>
    <row r="14" spans="1:30" ht="15">
      <c r="F14">
        <v>0.14154</v>
      </c>
      <c r="G14">
        <v>82552</v>
      </c>
      <c r="H14" s="1">
        <f t="shared" si="0"/>
        <v>1.1436355379087444</v>
      </c>
      <c r="I14" s="1">
        <f t="shared" si="1"/>
        <v>4832.5799601898052</v>
      </c>
      <c r="J14" s="78">
        <f t="shared" si="2"/>
        <v>0.95534709371850335</v>
      </c>
      <c r="K14">
        <v>0.16377</v>
      </c>
      <c r="L14">
        <v>33154</v>
      </c>
      <c r="M14" s="78">
        <f t="shared" si="3"/>
        <v>1.3232527345154377</v>
      </c>
      <c r="N14" s="78">
        <f t="shared" si="4"/>
        <v>5591.5756682230067</v>
      </c>
      <c r="O14" s="78">
        <f t="shared" si="5"/>
        <v>0.37443720342514486</v>
      </c>
      <c r="P14">
        <v>0.16638</v>
      </c>
      <c r="Q14">
        <v>28008</v>
      </c>
      <c r="R14" s="78">
        <f t="shared" si="6"/>
        <v>1.344341393226345</v>
      </c>
      <c r="S14" s="78">
        <f t="shared" si="7"/>
        <v>5680.6885246317634</v>
      </c>
      <c r="T14" s="78">
        <f t="shared" si="8"/>
        <v>0.36131340474262119</v>
      </c>
    </row>
    <row r="15" spans="1:30" ht="15">
      <c r="F15">
        <v>0.14165</v>
      </c>
      <c r="G15">
        <v>82322</v>
      </c>
      <c r="H15" s="1">
        <f t="shared" si="0"/>
        <v>1.1445243319540317</v>
      </c>
      <c r="I15" s="1">
        <f t="shared" si="1"/>
        <v>4836.33567444458</v>
      </c>
      <c r="J15" s="78">
        <f t="shared" si="2"/>
        <v>0.95120631559367985</v>
      </c>
      <c r="K15">
        <v>0.16341</v>
      </c>
      <c r="L15">
        <v>33237</v>
      </c>
      <c r="M15" s="78">
        <f t="shared" si="3"/>
        <v>1.3203439540035884</v>
      </c>
      <c r="N15" s="78">
        <f t="shared" si="4"/>
        <v>5579.2842397528339</v>
      </c>
      <c r="O15" s="78">
        <f t="shared" si="5"/>
        <v>0.37703035324362472</v>
      </c>
      <c r="P15">
        <v>0.16594999999999999</v>
      </c>
      <c r="Q15">
        <v>27852</v>
      </c>
      <c r="R15" s="78">
        <f t="shared" si="6"/>
        <v>1.3408670165038583</v>
      </c>
      <c r="S15" s="78">
        <f t="shared" si="7"/>
        <v>5666.007096181278</v>
      </c>
      <c r="T15" s="78">
        <f t="shared" si="8"/>
        <v>0.36116535974530917</v>
      </c>
    </row>
    <row r="16" spans="1:30" ht="15">
      <c r="F16">
        <v>0.14102999999999999</v>
      </c>
      <c r="G16">
        <v>81842</v>
      </c>
      <c r="H16" s="1">
        <f t="shared" si="0"/>
        <v>1.1395147655169577</v>
      </c>
      <c r="I16" s="1">
        <f t="shared" si="1"/>
        <v>4815.1671031903925</v>
      </c>
      <c r="J16" s="78">
        <f t="shared" si="2"/>
        <v>0.95399300841413071</v>
      </c>
      <c r="K16">
        <v>0.16306000000000001</v>
      </c>
      <c r="L16">
        <v>33091</v>
      </c>
      <c r="M16" s="78">
        <f t="shared" si="3"/>
        <v>1.3175159729504018</v>
      </c>
      <c r="N16" s="78">
        <f t="shared" si="4"/>
        <v>5567.3342398512759</v>
      </c>
      <c r="O16" s="78">
        <f t="shared" si="5"/>
        <v>0.37698734653916838</v>
      </c>
      <c r="P16">
        <v>0.16516</v>
      </c>
      <c r="Q16">
        <v>27747</v>
      </c>
      <c r="R16" s="78">
        <f t="shared" si="6"/>
        <v>1.3344838592695225</v>
      </c>
      <c r="S16" s="78">
        <f t="shared" si="7"/>
        <v>5639.0342392606208</v>
      </c>
      <c r="T16" s="78">
        <f t="shared" si="8"/>
        <v>0.36325408102673984</v>
      </c>
    </row>
    <row r="17" spans="6:20" ht="15">
      <c r="F17">
        <v>0.14088000000000001</v>
      </c>
      <c r="G17">
        <v>81551</v>
      </c>
      <c r="H17" s="1">
        <f t="shared" si="0"/>
        <v>1.1383027736370208</v>
      </c>
      <c r="I17" s="1">
        <f t="shared" si="1"/>
        <v>4810.0456746611544</v>
      </c>
      <c r="J17" s="78">
        <f t="shared" si="2"/>
        <v>0.95262631642985918</v>
      </c>
      <c r="K17">
        <v>0.16339000000000001</v>
      </c>
      <c r="L17">
        <v>32901</v>
      </c>
      <c r="M17" s="78">
        <f t="shared" si="3"/>
        <v>1.3201823550862637</v>
      </c>
      <c r="N17" s="78">
        <f t="shared" si="4"/>
        <v>5578.6013826156022</v>
      </c>
      <c r="O17" s="78">
        <f t="shared" si="5"/>
        <v>0.37331024653521433</v>
      </c>
      <c r="P17">
        <v>0.16486000000000001</v>
      </c>
      <c r="Q17">
        <v>27644.000000000004</v>
      </c>
      <c r="R17" s="78">
        <f t="shared" si="6"/>
        <v>1.3320598755096482</v>
      </c>
      <c r="S17" s="78">
        <f t="shared" si="7"/>
        <v>5628.7913822021428</v>
      </c>
      <c r="T17" s="78">
        <f t="shared" si="8"/>
        <v>0.36322397732143097</v>
      </c>
    </row>
    <row r="18" spans="6:20" ht="15">
      <c r="F18">
        <v>0.13988</v>
      </c>
      <c r="G18">
        <v>81341</v>
      </c>
      <c r="H18" s="1">
        <f t="shared" si="0"/>
        <v>1.1302228277707727</v>
      </c>
      <c r="I18" s="1">
        <f t="shared" si="1"/>
        <v>4775.9028177995615</v>
      </c>
      <c r="J18" s="78">
        <f t="shared" si="2"/>
        <v>0.96380734103436894</v>
      </c>
      <c r="K18">
        <v>0.16306999999999999</v>
      </c>
      <c r="L18">
        <v>32650</v>
      </c>
      <c r="M18" s="78">
        <f t="shared" si="3"/>
        <v>1.317596772409064</v>
      </c>
      <c r="N18" s="78">
        <f t="shared" si="4"/>
        <v>5567.6756684198917</v>
      </c>
      <c r="O18" s="78">
        <f t="shared" si="5"/>
        <v>0.37191766029735063</v>
      </c>
      <c r="P18">
        <v>0.16355</v>
      </c>
      <c r="Q18">
        <v>27213</v>
      </c>
      <c r="R18" s="78">
        <f t="shared" si="6"/>
        <v>1.3214751464248633</v>
      </c>
      <c r="S18" s="78">
        <f t="shared" si="7"/>
        <v>5584.064239713457</v>
      </c>
      <c r="T18" s="78">
        <f t="shared" si="8"/>
        <v>0.36331183143798745</v>
      </c>
    </row>
    <row r="19" spans="6:20" ht="15">
      <c r="F19">
        <v>0.13997000000000001</v>
      </c>
      <c r="G19">
        <v>80773</v>
      </c>
      <c r="H19" s="1">
        <f t="shared" si="0"/>
        <v>1.130950022898735</v>
      </c>
      <c r="I19" s="1">
        <f t="shared" si="1"/>
        <v>4778.9756749171056</v>
      </c>
      <c r="J19" s="78">
        <f t="shared" si="2"/>
        <v>0.95584672839738782</v>
      </c>
      <c r="K19">
        <v>0.16206000000000001</v>
      </c>
      <c r="L19">
        <v>32545</v>
      </c>
      <c r="M19" s="78">
        <f t="shared" si="3"/>
        <v>1.3094360270841539</v>
      </c>
      <c r="N19" s="78">
        <f t="shared" si="4"/>
        <v>5533.1913829896839</v>
      </c>
      <c r="O19" s="78">
        <f t="shared" si="5"/>
        <v>0.37535686620917535</v>
      </c>
      <c r="P19">
        <v>0.16345999999999999</v>
      </c>
      <c r="Q19">
        <v>27089.999999999996</v>
      </c>
      <c r="R19" s="78">
        <f t="shared" si="6"/>
        <v>1.3207479512969009</v>
      </c>
      <c r="S19" s="78">
        <f t="shared" si="7"/>
        <v>5580.9913825959129</v>
      </c>
      <c r="T19" s="78">
        <f t="shared" si="8"/>
        <v>0.3620680743598732</v>
      </c>
    </row>
    <row r="20" spans="6:20" ht="15">
      <c r="F20">
        <v>0.14022999999999999</v>
      </c>
      <c r="G20">
        <v>80661</v>
      </c>
      <c r="H20" s="1">
        <f t="shared" si="0"/>
        <v>1.1330508088239595</v>
      </c>
      <c r="I20" s="1">
        <f t="shared" si="1"/>
        <v>4787.8528177011185</v>
      </c>
      <c r="J20" s="78">
        <f t="shared" si="2"/>
        <v>0.95098508074877752</v>
      </c>
      <c r="K20">
        <v>0.16102</v>
      </c>
      <c r="L20">
        <v>32512.999999999996</v>
      </c>
      <c r="M20" s="78">
        <f t="shared" si="3"/>
        <v>1.3010328833832556</v>
      </c>
      <c r="N20" s="78">
        <f t="shared" si="4"/>
        <v>5497.6828118536268</v>
      </c>
      <c r="O20" s="78">
        <f t="shared" si="5"/>
        <v>0.37984739931819317</v>
      </c>
      <c r="P20">
        <v>0.16438</v>
      </c>
      <c r="Q20">
        <v>27166</v>
      </c>
      <c r="R20" s="78">
        <f t="shared" si="6"/>
        <v>1.3281815014938492</v>
      </c>
      <c r="S20" s="78">
        <f t="shared" si="7"/>
        <v>5612.4028109085784</v>
      </c>
      <c r="T20" s="78">
        <f t="shared" si="8"/>
        <v>0.35903100975405</v>
      </c>
    </row>
    <row r="21" spans="6:20" ht="15">
      <c r="F21">
        <v>0.14026</v>
      </c>
      <c r="G21">
        <v>80395</v>
      </c>
      <c r="H21" s="1">
        <f t="shared" si="0"/>
        <v>1.1332932071999469</v>
      </c>
      <c r="I21" s="1">
        <f t="shared" si="1"/>
        <v>4788.8771034069669</v>
      </c>
      <c r="J21" s="78">
        <f t="shared" si="2"/>
        <v>0.94744354287943089</v>
      </c>
      <c r="K21">
        <v>0.16158999999999998</v>
      </c>
      <c r="L21">
        <v>32268.999999999996</v>
      </c>
      <c r="M21" s="78">
        <f t="shared" si="3"/>
        <v>1.305638452527017</v>
      </c>
      <c r="N21" s="78">
        <f t="shared" si="4"/>
        <v>5517.1442402647344</v>
      </c>
      <c r="O21" s="78">
        <f t="shared" si="5"/>
        <v>0.37434178165329252</v>
      </c>
      <c r="P21">
        <v>0.16374</v>
      </c>
      <c r="Q21">
        <v>27012.000000000004</v>
      </c>
      <c r="R21" s="78">
        <f t="shared" si="6"/>
        <v>1.3230103361394503</v>
      </c>
      <c r="S21" s="78">
        <f t="shared" si="7"/>
        <v>5590.5513825171583</v>
      </c>
      <c r="T21" s="78">
        <f t="shared" si="8"/>
        <v>0.35979190287949164</v>
      </c>
    </row>
    <row r="22" spans="6:20" ht="15">
      <c r="F22">
        <v>0.13974</v>
      </c>
      <c r="G22">
        <v>79745</v>
      </c>
      <c r="H22" s="1">
        <f t="shared" si="0"/>
        <v>1.129091635349498</v>
      </c>
      <c r="I22" s="1">
        <f t="shared" si="1"/>
        <v>4771.1228178389383</v>
      </c>
      <c r="J22" s="78">
        <f t="shared" si="2"/>
        <v>0.94679063689229026</v>
      </c>
      <c r="K22">
        <v>0.16181000000000001</v>
      </c>
      <c r="L22">
        <v>32174.000000000004</v>
      </c>
      <c r="M22" s="78">
        <f t="shared" si="3"/>
        <v>1.3074160406175916</v>
      </c>
      <c r="N22" s="78">
        <f t="shared" si="4"/>
        <v>5524.655668774285</v>
      </c>
      <c r="O22" s="78">
        <f t="shared" si="5"/>
        <v>0.37222548080833617</v>
      </c>
      <c r="P22">
        <v>0.16278000000000001</v>
      </c>
      <c r="Q22">
        <v>26793</v>
      </c>
      <c r="R22" s="78">
        <f t="shared" si="6"/>
        <v>1.3152535881078522</v>
      </c>
      <c r="S22" s="78">
        <f t="shared" si="7"/>
        <v>5557.7742399300305</v>
      </c>
      <c r="T22" s="78">
        <f t="shared" si="8"/>
        <v>0.36109666064639889</v>
      </c>
    </row>
    <row r="23" spans="6:20" ht="15">
      <c r="F23">
        <v>0.13938999999999999</v>
      </c>
      <c r="G23">
        <v>79430</v>
      </c>
      <c r="H23" s="1">
        <f t="shared" si="0"/>
        <v>1.1262636542963109</v>
      </c>
      <c r="I23" s="1">
        <f t="shared" si="1"/>
        <v>4759.1728179373804</v>
      </c>
      <c r="J23" s="78">
        <f t="shared" si="2"/>
        <v>0.94779256214868257</v>
      </c>
      <c r="K23">
        <v>0.16042999999999999</v>
      </c>
      <c r="L23">
        <v>31996.000000000004</v>
      </c>
      <c r="M23" s="78">
        <f t="shared" si="3"/>
        <v>1.2962657153221693</v>
      </c>
      <c r="N23" s="78">
        <f t="shared" si="4"/>
        <v>5477.5385263052867</v>
      </c>
      <c r="O23" s="78">
        <f t="shared" si="5"/>
        <v>0.37656181535422012</v>
      </c>
      <c r="P23">
        <v>0.16286999999999999</v>
      </c>
      <c r="Q23">
        <v>26797</v>
      </c>
      <c r="R23" s="78">
        <f t="shared" si="6"/>
        <v>1.3159807832358144</v>
      </c>
      <c r="S23" s="78">
        <f t="shared" si="7"/>
        <v>5560.8470970475737</v>
      </c>
      <c r="T23" s="78">
        <f t="shared" si="8"/>
        <v>0.36075154512113561</v>
      </c>
    </row>
    <row r="24" spans="6:20" ht="15">
      <c r="F24">
        <v>0.13891999999999999</v>
      </c>
      <c r="G24">
        <v>79143</v>
      </c>
      <c r="H24" s="1">
        <f t="shared" si="0"/>
        <v>1.1224660797391746</v>
      </c>
      <c r="I24" s="1">
        <f t="shared" si="1"/>
        <v>4743.1256752124318</v>
      </c>
      <c r="J24" s="78">
        <f t="shared" si="2"/>
        <v>0.95076881651302025</v>
      </c>
      <c r="K24">
        <v>0.16012999999999999</v>
      </c>
      <c r="L24">
        <v>31780.999999999996</v>
      </c>
      <c r="M24" s="78">
        <f t="shared" si="3"/>
        <v>1.293841731562295</v>
      </c>
      <c r="N24" s="78">
        <f t="shared" si="4"/>
        <v>5467.2956692468097</v>
      </c>
      <c r="O24" s="78">
        <f t="shared" si="5"/>
        <v>0.37543426651180212</v>
      </c>
      <c r="P24">
        <v>0.16227</v>
      </c>
      <c r="Q24">
        <v>26734.999999999996</v>
      </c>
      <c r="R24" s="78">
        <f t="shared" si="6"/>
        <v>1.3111328157160658</v>
      </c>
      <c r="S24" s="78">
        <f t="shared" si="7"/>
        <v>5540.3613829306178</v>
      </c>
      <c r="T24" s="78">
        <f t="shared" si="8"/>
        <v>0.36258341285092038</v>
      </c>
    </row>
    <row r="25" spans="6:20" ht="15">
      <c r="F25">
        <v>0.13816999999999999</v>
      </c>
      <c r="G25">
        <v>78708</v>
      </c>
      <c r="H25" s="1">
        <f t="shared" si="0"/>
        <v>1.1164061203394884</v>
      </c>
      <c r="I25" s="1">
        <f t="shared" si="1"/>
        <v>4717.5185325662378</v>
      </c>
      <c r="J25" s="78">
        <f t="shared" si="2"/>
        <v>0.95583588586859169</v>
      </c>
      <c r="K25">
        <v>0.15864999999999999</v>
      </c>
      <c r="L25">
        <v>31527</v>
      </c>
      <c r="M25" s="78">
        <f t="shared" si="3"/>
        <v>1.2818834116802478</v>
      </c>
      <c r="N25" s="78">
        <f t="shared" si="4"/>
        <v>5416.7642410916533</v>
      </c>
      <c r="O25" s="78">
        <f t="shared" si="5"/>
        <v>0.37941478615208224</v>
      </c>
      <c r="P25">
        <v>0.16208999999999998</v>
      </c>
      <c r="Q25">
        <v>26655</v>
      </c>
      <c r="R25" s="78">
        <f t="shared" si="6"/>
        <v>1.309678425460141</v>
      </c>
      <c r="S25" s="78">
        <f t="shared" si="7"/>
        <v>5534.2156686955304</v>
      </c>
      <c r="T25" s="78">
        <f t="shared" si="8"/>
        <v>0.36230177247332973</v>
      </c>
    </row>
    <row r="26" spans="6:20" ht="15">
      <c r="F26">
        <v>0.13758999999999999</v>
      </c>
      <c r="G26">
        <v>78272</v>
      </c>
      <c r="H26" s="1">
        <f t="shared" si="0"/>
        <v>1.1117197517370647</v>
      </c>
      <c r="I26" s="1">
        <f t="shared" si="1"/>
        <v>4697.7156755865144</v>
      </c>
      <c r="J26" s="78">
        <f t="shared" si="2"/>
        <v>0.95857182458207579</v>
      </c>
      <c r="K26">
        <v>0.15923999999999999</v>
      </c>
      <c r="L26">
        <v>31530.000000000004</v>
      </c>
      <c r="M26" s="78">
        <f t="shared" si="3"/>
        <v>1.2866505797413341</v>
      </c>
      <c r="N26" s="78">
        <f t="shared" si="4"/>
        <v>5436.9085266399925</v>
      </c>
      <c r="O26" s="78">
        <f t="shared" si="5"/>
        <v>0.37664429256461701</v>
      </c>
      <c r="P26">
        <v>0.16170000000000001</v>
      </c>
      <c r="Q26">
        <v>26443</v>
      </c>
      <c r="R26" s="78">
        <f t="shared" si="6"/>
        <v>1.3065272465723046</v>
      </c>
      <c r="S26" s="78">
        <f t="shared" si="7"/>
        <v>5520.8999545195102</v>
      </c>
      <c r="T26" s="78">
        <f t="shared" si="8"/>
        <v>0.36115605591329214</v>
      </c>
    </row>
    <row r="27" spans="6:20" ht="15">
      <c r="F27">
        <v>0.13711999999999999</v>
      </c>
      <c r="G27">
        <v>77812</v>
      </c>
      <c r="H27" s="1">
        <f t="shared" si="0"/>
        <v>1.1079221771799281</v>
      </c>
      <c r="I27" s="1">
        <f t="shared" si="1"/>
        <v>4681.6685328615658</v>
      </c>
      <c r="J27" s="78">
        <f t="shared" si="2"/>
        <v>0.95948223659532839</v>
      </c>
      <c r="K27">
        <v>0.15906000000000001</v>
      </c>
      <c r="L27">
        <v>31524.999999999996</v>
      </c>
      <c r="M27" s="78">
        <f t="shared" si="3"/>
        <v>1.2851961894854096</v>
      </c>
      <c r="N27" s="78">
        <f t="shared" si="4"/>
        <v>5430.762812404907</v>
      </c>
      <c r="O27" s="78">
        <f t="shared" si="5"/>
        <v>0.37743736957091983</v>
      </c>
      <c r="P27">
        <v>0.16122</v>
      </c>
      <c r="Q27">
        <v>26323.999999999996</v>
      </c>
      <c r="R27" s="78">
        <f t="shared" si="6"/>
        <v>1.3026488725565053</v>
      </c>
      <c r="S27" s="78">
        <f t="shared" si="7"/>
        <v>5504.5113832259458</v>
      </c>
      <c r="T27" s="78">
        <f t="shared" si="8"/>
        <v>0.36167481240306198</v>
      </c>
    </row>
    <row r="28" spans="6:20" ht="15">
      <c r="F28">
        <v>0.13750000000000001</v>
      </c>
      <c r="G28">
        <v>77609</v>
      </c>
      <c r="H28" s="1">
        <f t="shared" si="0"/>
        <v>1.1109925566091026</v>
      </c>
      <c r="I28" s="1">
        <f t="shared" si="1"/>
        <v>4694.6428184689721</v>
      </c>
      <c r="J28" s="78">
        <f t="shared" si="2"/>
        <v>0.95169691402725709</v>
      </c>
      <c r="K28">
        <v>0.15841</v>
      </c>
      <c r="L28">
        <v>31274.999999999996</v>
      </c>
      <c r="M28" s="78">
        <f t="shared" si="3"/>
        <v>1.2799442246723485</v>
      </c>
      <c r="N28" s="78">
        <f t="shared" si="4"/>
        <v>5408.5699554448702</v>
      </c>
      <c r="O28" s="78">
        <f t="shared" si="5"/>
        <v>0.37752341100059966</v>
      </c>
      <c r="P28">
        <v>0.16172</v>
      </c>
      <c r="Q28">
        <v>26007.999999999996</v>
      </c>
      <c r="R28" s="78">
        <f t="shared" si="6"/>
        <v>1.3066888454896293</v>
      </c>
      <c r="S28" s="78">
        <f t="shared" si="7"/>
        <v>5521.5828116567418</v>
      </c>
      <c r="T28" s="78">
        <f t="shared" si="8"/>
        <v>0.35512701222399906</v>
      </c>
    </row>
    <row r="29" spans="6:20" ht="15">
      <c r="F29">
        <v>0.13664999999999999</v>
      </c>
      <c r="G29">
        <v>77218</v>
      </c>
      <c r="H29" s="1">
        <f t="shared" si="0"/>
        <v>1.1041246026227916</v>
      </c>
      <c r="I29" s="1">
        <f t="shared" si="1"/>
        <v>4665.6213901366173</v>
      </c>
      <c r="J29" s="78">
        <f t="shared" si="2"/>
        <v>0.95871880651783825</v>
      </c>
      <c r="K29">
        <v>0.15739999999999998</v>
      </c>
      <c r="L29">
        <v>31147.000000000004</v>
      </c>
      <c r="M29" s="78">
        <f t="shared" si="3"/>
        <v>1.2717834793474379</v>
      </c>
      <c r="N29" s="78">
        <f t="shared" si="4"/>
        <v>5374.0856700146624</v>
      </c>
      <c r="O29" s="78">
        <f t="shared" si="5"/>
        <v>0.38081892670095363</v>
      </c>
      <c r="P29">
        <v>0.15922</v>
      </c>
      <c r="Q29">
        <v>25774.999999999996</v>
      </c>
      <c r="R29" s="78">
        <f t="shared" si="6"/>
        <v>1.2864889808240092</v>
      </c>
      <c r="S29" s="78">
        <f t="shared" si="7"/>
        <v>5436.22566950276</v>
      </c>
      <c r="T29" s="78">
        <f t="shared" si="8"/>
        <v>0.36308445133980749</v>
      </c>
    </row>
    <row r="30" spans="6:20" ht="15">
      <c r="F30">
        <v>0.13653999999999999</v>
      </c>
      <c r="G30">
        <v>76902</v>
      </c>
      <c r="H30" s="1">
        <f t="shared" si="0"/>
        <v>1.1032358085775043</v>
      </c>
      <c r="I30" s="1">
        <f t="shared" si="1"/>
        <v>4661.8656758818424</v>
      </c>
      <c r="J30" s="78">
        <f t="shared" si="2"/>
        <v>0.95633446518620746</v>
      </c>
      <c r="K30">
        <v>0.15817999999999999</v>
      </c>
      <c r="L30">
        <v>30943</v>
      </c>
      <c r="M30" s="78">
        <f t="shared" si="3"/>
        <v>1.2780858371231112</v>
      </c>
      <c r="N30" s="78">
        <f t="shared" si="4"/>
        <v>5400.7170983667038</v>
      </c>
      <c r="O30" s="78">
        <f t="shared" si="5"/>
        <v>0.37460281169218712</v>
      </c>
      <c r="P30">
        <v>0.15958</v>
      </c>
      <c r="Q30">
        <v>25748</v>
      </c>
      <c r="R30" s="78">
        <f t="shared" si="6"/>
        <v>1.2893977613358585</v>
      </c>
      <c r="S30" s="78">
        <f t="shared" si="7"/>
        <v>5448.5170979729346</v>
      </c>
      <c r="T30" s="78">
        <f t="shared" si="8"/>
        <v>0.36106949234339092</v>
      </c>
    </row>
    <row r="31" spans="6:20" ht="15">
      <c r="F31">
        <v>0.13597000000000001</v>
      </c>
      <c r="G31">
        <v>76484</v>
      </c>
      <c r="H31" s="1">
        <f t="shared" si="0"/>
        <v>1.098630239433743</v>
      </c>
      <c r="I31" s="1">
        <f t="shared" si="1"/>
        <v>4642.4042474707348</v>
      </c>
      <c r="J31" s="78">
        <f t="shared" si="2"/>
        <v>0.9591275538162648</v>
      </c>
      <c r="K31">
        <v>0.15728999999999999</v>
      </c>
      <c r="L31">
        <v>30652</v>
      </c>
      <c r="M31" s="78">
        <f t="shared" si="3"/>
        <v>1.2708946853021506</v>
      </c>
      <c r="N31" s="78">
        <f t="shared" si="4"/>
        <v>5370.3299557598875</v>
      </c>
      <c r="O31" s="78">
        <f t="shared" si="5"/>
        <v>0.37529117311251536</v>
      </c>
      <c r="P31">
        <v>0.159</v>
      </c>
      <c r="Q31">
        <v>25709</v>
      </c>
      <c r="R31" s="78">
        <f t="shared" si="6"/>
        <v>1.2847113927334348</v>
      </c>
      <c r="S31" s="78">
        <f t="shared" si="7"/>
        <v>5428.7142409932103</v>
      </c>
      <c r="T31" s="78">
        <f t="shared" si="8"/>
        <v>0.36315761228502558</v>
      </c>
    </row>
    <row r="32" spans="6:20" ht="15">
      <c r="F32">
        <v>0.13619999999999999</v>
      </c>
      <c r="G32">
        <v>76231</v>
      </c>
      <c r="H32" s="1">
        <f t="shared" si="0"/>
        <v>1.1004886269829799</v>
      </c>
      <c r="I32" s="1">
        <f t="shared" si="1"/>
        <v>4650.2571045489003</v>
      </c>
      <c r="J32" s="78">
        <f t="shared" si="2"/>
        <v>0.95272897091991737</v>
      </c>
      <c r="K32">
        <v>0.15687999999999999</v>
      </c>
      <c r="L32">
        <v>30703.999999999996</v>
      </c>
      <c r="M32" s="78">
        <f t="shared" si="3"/>
        <v>1.267581907496989</v>
      </c>
      <c r="N32" s="78">
        <f t="shared" si="4"/>
        <v>5356.3313844466347</v>
      </c>
      <c r="O32" s="78">
        <f t="shared" si="5"/>
        <v>0.37789535520071699</v>
      </c>
      <c r="P32">
        <v>0.15917999999999999</v>
      </c>
      <c r="Q32">
        <v>25740</v>
      </c>
      <c r="R32" s="78">
        <f t="shared" si="6"/>
        <v>1.2861657829893594</v>
      </c>
      <c r="S32" s="78">
        <f t="shared" si="7"/>
        <v>5434.8599552282967</v>
      </c>
      <c r="T32" s="78">
        <f t="shared" si="8"/>
        <v>0.36277366969879221</v>
      </c>
    </row>
    <row r="33" spans="6:20" ht="15">
      <c r="F33">
        <v>0.13494999999999999</v>
      </c>
      <c r="G33">
        <v>75613</v>
      </c>
      <c r="H33" s="1">
        <f t="shared" si="0"/>
        <v>1.0903886946501697</v>
      </c>
      <c r="I33" s="1">
        <f t="shared" si="1"/>
        <v>4607.5785334719103</v>
      </c>
      <c r="J33" s="78">
        <f t="shared" si="2"/>
        <v>0.96259291637618127</v>
      </c>
      <c r="K33">
        <v>0.15712999999999999</v>
      </c>
      <c r="L33">
        <v>30516</v>
      </c>
      <c r="M33" s="78">
        <f t="shared" si="3"/>
        <v>1.2696018939635509</v>
      </c>
      <c r="N33" s="78">
        <f t="shared" si="4"/>
        <v>5364.8670986620327</v>
      </c>
      <c r="O33" s="78">
        <f t="shared" si="5"/>
        <v>0.37438733011807784</v>
      </c>
      <c r="P33">
        <v>0.15806000000000001</v>
      </c>
      <c r="Q33">
        <v>25461</v>
      </c>
      <c r="R33" s="78">
        <f t="shared" si="6"/>
        <v>1.2771162436191617</v>
      </c>
      <c r="S33" s="78">
        <f t="shared" si="7"/>
        <v>5396.6199555433141</v>
      </c>
      <c r="T33" s="78">
        <f t="shared" si="8"/>
        <v>0.36394496714531605</v>
      </c>
    </row>
    <row r="34" spans="6:20" ht="15">
      <c r="F34">
        <v>0.13453000000000001</v>
      </c>
      <c r="G34">
        <v>75138</v>
      </c>
      <c r="H34" s="1">
        <f t="shared" si="0"/>
        <v>1.0869951173863459</v>
      </c>
      <c r="I34" s="1">
        <f t="shared" si="1"/>
        <v>4593.2385335900417</v>
      </c>
      <c r="J34" s="78">
        <f t="shared" si="2"/>
        <v>0.96252787681382879</v>
      </c>
      <c r="K34">
        <v>0.15703999999999999</v>
      </c>
      <c r="L34">
        <v>30264.999999999996</v>
      </c>
      <c r="M34" s="78">
        <f t="shared" si="3"/>
        <v>1.2688746988355886</v>
      </c>
      <c r="N34" s="78">
        <f t="shared" si="4"/>
        <v>5361.7942415444886</v>
      </c>
      <c r="O34" s="78">
        <f t="shared" si="5"/>
        <v>0.37173363881626748</v>
      </c>
      <c r="P34">
        <v>0.15767999999999999</v>
      </c>
      <c r="Q34">
        <v>25162</v>
      </c>
      <c r="R34" s="78">
        <f t="shared" si="6"/>
        <v>1.2740458641899872</v>
      </c>
      <c r="S34" s="78">
        <f t="shared" si="7"/>
        <v>5383.6456699359078</v>
      </c>
      <c r="T34" s="78">
        <f t="shared" si="8"/>
        <v>0.36140666031107077</v>
      </c>
    </row>
    <row r="35" spans="6:20" ht="15">
      <c r="F35">
        <v>0.13431999999999999</v>
      </c>
      <c r="G35">
        <v>75124</v>
      </c>
      <c r="H35" s="1">
        <f t="shared" si="0"/>
        <v>1.0852983287544336</v>
      </c>
      <c r="I35" s="1">
        <f t="shared" si="1"/>
        <v>4586.0685336491069</v>
      </c>
      <c r="J35" s="78">
        <f t="shared" si="2"/>
        <v>0.96536001753644851</v>
      </c>
      <c r="K35">
        <v>0.15611</v>
      </c>
      <c r="L35">
        <v>30162</v>
      </c>
      <c r="M35" s="78">
        <f t="shared" si="3"/>
        <v>1.2613603491799779</v>
      </c>
      <c r="N35" s="78">
        <f t="shared" si="4"/>
        <v>5330.0413846632082</v>
      </c>
      <c r="O35" s="78">
        <f t="shared" si="5"/>
        <v>0.37489568866347656</v>
      </c>
      <c r="P35">
        <v>0.15776999999999999</v>
      </c>
      <c r="Q35">
        <v>25139</v>
      </c>
      <c r="R35" s="78">
        <f t="shared" si="6"/>
        <v>1.2747730593179496</v>
      </c>
      <c r="S35" s="78">
        <f t="shared" si="7"/>
        <v>5386.718527053451</v>
      </c>
      <c r="T35" s="78">
        <f t="shared" si="8"/>
        <v>0.3606644719408677</v>
      </c>
    </row>
    <row r="36" spans="6:20" ht="15">
      <c r="F36">
        <v>0.13405999999999998</v>
      </c>
      <c r="G36">
        <v>74818</v>
      </c>
      <c r="H36" s="1">
        <f t="shared" si="0"/>
        <v>1.0831975428292091</v>
      </c>
      <c r="I36" s="1">
        <f t="shared" si="1"/>
        <v>4577.1913908650931</v>
      </c>
      <c r="J36" s="78">
        <f t="shared" si="2"/>
        <v>0.96516071038641782</v>
      </c>
      <c r="K36">
        <v>0.15561</v>
      </c>
      <c r="L36">
        <v>29981.000000000004</v>
      </c>
      <c r="M36" s="78">
        <f t="shared" si="3"/>
        <v>1.2573203762468539</v>
      </c>
      <c r="N36" s="78">
        <f t="shared" si="4"/>
        <v>5312.9699562324122</v>
      </c>
      <c r="O36" s="78">
        <f t="shared" si="5"/>
        <v>0.37504455690899813</v>
      </c>
      <c r="P36">
        <v>0.15722</v>
      </c>
      <c r="Q36">
        <v>24938</v>
      </c>
      <c r="R36" s="78">
        <f t="shared" si="6"/>
        <v>1.2703290890915133</v>
      </c>
      <c r="S36" s="78">
        <f t="shared" si="7"/>
        <v>5367.9399557795759</v>
      </c>
      <c r="T36" s="78">
        <f t="shared" si="8"/>
        <v>0.36028837800202812</v>
      </c>
    </row>
    <row r="37" spans="6:20" ht="15">
      <c r="F37">
        <v>0.13369</v>
      </c>
      <c r="G37">
        <v>74463</v>
      </c>
      <c r="H37" s="1">
        <f t="shared" si="0"/>
        <v>1.0802079628586974</v>
      </c>
      <c r="I37" s="1">
        <f t="shared" si="1"/>
        <v>4564.5585338263036</v>
      </c>
      <c r="J37" s="78">
        <f t="shared" si="2"/>
        <v>0.96590553017699265</v>
      </c>
      <c r="K37">
        <v>0.15504000000000001</v>
      </c>
      <c r="L37">
        <v>29931.999999999996</v>
      </c>
      <c r="M37" s="78">
        <f t="shared" si="3"/>
        <v>1.2527148071030927</v>
      </c>
      <c r="N37" s="78">
        <f t="shared" si="4"/>
        <v>5293.5085278213046</v>
      </c>
      <c r="O37" s="78">
        <f t="shared" si="5"/>
        <v>0.37718983040422877</v>
      </c>
      <c r="P37">
        <v>0.15692</v>
      </c>
      <c r="Q37">
        <v>25036.999999999996</v>
      </c>
      <c r="R37" s="78">
        <f t="shared" si="6"/>
        <v>1.2679051053316388</v>
      </c>
      <c r="S37" s="78">
        <f t="shared" si="7"/>
        <v>5357.697098721098</v>
      </c>
      <c r="T37" s="78">
        <f t="shared" si="8"/>
        <v>0.36310305825454681</v>
      </c>
    </row>
    <row r="38" spans="6:20" ht="15">
      <c r="F38">
        <v>0.13303999999999999</v>
      </c>
      <c r="G38">
        <v>73860</v>
      </c>
      <c r="H38" s="1">
        <f t="shared" si="0"/>
        <v>1.0749559980456362</v>
      </c>
      <c r="I38" s="1">
        <f t="shared" si="1"/>
        <v>4542.3656768662686</v>
      </c>
      <c r="J38" s="78">
        <f t="shared" si="2"/>
        <v>0.96746842673519184</v>
      </c>
      <c r="K38">
        <v>0.15456999999999999</v>
      </c>
      <c r="L38">
        <v>29745</v>
      </c>
      <c r="M38" s="78">
        <f t="shared" si="3"/>
        <v>1.2489172325459559</v>
      </c>
      <c r="N38" s="78">
        <f t="shared" si="4"/>
        <v>5277.4613850963542</v>
      </c>
      <c r="O38" s="78">
        <f t="shared" si="5"/>
        <v>0.37711631134469487</v>
      </c>
      <c r="P38">
        <v>0.15606999999999999</v>
      </c>
      <c r="Q38">
        <v>24824</v>
      </c>
      <c r="R38" s="78">
        <f t="shared" si="6"/>
        <v>1.261037151345328</v>
      </c>
      <c r="S38" s="78">
        <f t="shared" si="7"/>
        <v>5328.6756703887431</v>
      </c>
      <c r="T38" s="78">
        <f t="shared" si="8"/>
        <v>0.36394614048218471</v>
      </c>
    </row>
    <row r="39" spans="6:20" ht="15">
      <c r="F39">
        <v>0.13291</v>
      </c>
      <c r="G39">
        <v>74032</v>
      </c>
      <c r="H39" s="1">
        <f t="shared" si="0"/>
        <v>1.073905605083024</v>
      </c>
      <c r="I39" s="1">
        <f t="shared" si="1"/>
        <v>4537.9271054742621</v>
      </c>
      <c r="J39" s="78">
        <f t="shared" si="2"/>
        <v>0.97161930687590115</v>
      </c>
      <c r="K39">
        <v>0.15431999999999998</v>
      </c>
      <c r="L39">
        <v>29584</v>
      </c>
      <c r="M39" s="78">
        <f t="shared" si="3"/>
        <v>1.2468972460793939</v>
      </c>
      <c r="N39" s="78">
        <f t="shared" si="4"/>
        <v>5268.9256708809562</v>
      </c>
      <c r="O39" s="78">
        <f t="shared" si="5"/>
        <v>0.37629133901359285</v>
      </c>
      <c r="P39">
        <v>0.15503</v>
      </c>
      <c r="Q39">
        <v>24700</v>
      </c>
      <c r="R39" s="78">
        <f t="shared" si="6"/>
        <v>1.2526340076444302</v>
      </c>
      <c r="S39" s="78">
        <f t="shared" si="7"/>
        <v>5293.1670992526879</v>
      </c>
      <c r="T39" s="78">
        <f t="shared" si="8"/>
        <v>0.36700305175205283</v>
      </c>
    </row>
    <row r="40" spans="6:20" ht="15">
      <c r="F40">
        <v>0.13224</v>
      </c>
      <c r="G40">
        <v>73443</v>
      </c>
      <c r="H40" s="1">
        <f t="shared" si="0"/>
        <v>1.0684920413526378</v>
      </c>
      <c r="I40" s="1">
        <f t="shared" si="1"/>
        <v>4515.0513913769946</v>
      </c>
      <c r="J40" s="78">
        <f t="shared" si="2"/>
        <v>0.97368100426400839</v>
      </c>
      <c r="K40">
        <v>0.15348000000000001</v>
      </c>
      <c r="L40">
        <v>29479</v>
      </c>
      <c r="M40" s="78">
        <f t="shared" si="3"/>
        <v>1.2401100915517458</v>
      </c>
      <c r="N40" s="78">
        <f t="shared" si="4"/>
        <v>5240.2456711172199</v>
      </c>
      <c r="O40" s="78">
        <f t="shared" si="5"/>
        <v>0.37907131681490408</v>
      </c>
      <c r="P40">
        <v>0.15517999999999998</v>
      </c>
      <c r="Q40">
        <v>24596</v>
      </c>
      <c r="R40" s="78">
        <f t="shared" si="6"/>
        <v>1.2538459995243671</v>
      </c>
      <c r="S40" s="78">
        <f t="shared" si="7"/>
        <v>5298.2885277819269</v>
      </c>
      <c r="T40" s="78">
        <f t="shared" si="8"/>
        <v>0.36475160005234131</v>
      </c>
    </row>
    <row r="41" spans="6:20" ht="15">
      <c r="F41">
        <v>0.13244</v>
      </c>
      <c r="G41">
        <v>72907</v>
      </c>
      <c r="H41" s="1">
        <f t="shared" si="0"/>
        <v>1.0701080305258874</v>
      </c>
      <c r="I41" s="1">
        <f t="shared" si="1"/>
        <v>4521.8799627493127</v>
      </c>
      <c r="J41" s="78">
        <f t="shared" si="2"/>
        <v>0.9636578284357421</v>
      </c>
      <c r="K41">
        <v>0.15451000000000001</v>
      </c>
      <c r="L41">
        <v>29434</v>
      </c>
      <c r="M41" s="78">
        <f t="shared" si="3"/>
        <v>1.2484324357939811</v>
      </c>
      <c r="N41" s="78">
        <f t="shared" si="4"/>
        <v>5275.4128136846603</v>
      </c>
      <c r="O41" s="78">
        <f t="shared" si="5"/>
        <v>0.37346323803797365</v>
      </c>
      <c r="P41">
        <v>0.15487999999999999</v>
      </c>
      <c r="Q41">
        <v>24141</v>
      </c>
      <c r="R41" s="78">
        <f t="shared" si="6"/>
        <v>1.2514220157644929</v>
      </c>
      <c r="S41" s="78">
        <f t="shared" si="7"/>
        <v>5288.0456707234489</v>
      </c>
      <c r="T41" s="78">
        <f t="shared" si="8"/>
        <v>0.35939232019621964</v>
      </c>
    </row>
    <row r="42" spans="6:20" ht="15">
      <c r="F42">
        <v>0.13235</v>
      </c>
      <c r="G42">
        <v>72554</v>
      </c>
      <c r="H42" s="1">
        <f t="shared" si="0"/>
        <v>1.0693808353979251</v>
      </c>
      <c r="I42" s="1">
        <f t="shared" si="1"/>
        <v>4518.8071056317694</v>
      </c>
      <c r="J42" s="78">
        <f t="shared" si="2"/>
        <v>0.96029670623543251</v>
      </c>
      <c r="K42">
        <v>0.15342</v>
      </c>
      <c r="L42">
        <v>29174</v>
      </c>
      <c r="M42" s="78">
        <f t="shared" si="3"/>
        <v>1.2396252947997708</v>
      </c>
      <c r="N42" s="78">
        <f t="shared" si="4"/>
        <v>5238.1970997055241</v>
      </c>
      <c r="O42" s="78">
        <f t="shared" si="5"/>
        <v>0.37544279960115556</v>
      </c>
      <c r="P42">
        <v>0.15448000000000001</v>
      </c>
      <c r="Q42">
        <v>24171</v>
      </c>
      <c r="R42" s="78">
        <f t="shared" si="6"/>
        <v>1.2481900374179937</v>
      </c>
      <c r="S42" s="78">
        <f t="shared" si="7"/>
        <v>5274.3885279788119</v>
      </c>
      <c r="T42" s="78">
        <f t="shared" si="8"/>
        <v>0.36170483422800076</v>
      </c>
    </row>
    <row r="43" spans="6:20" ht="15">
      <c r="F43">
        <v>0.13222999999999999</v>
      </c>
      <c r="G43">
        <v>72160</v>
      </c>
      <c r="H43" s="1">
        <f t="shared" si="0"/>
        <v>1.0684112418939753</v>
      </c>
      <c r="I43" s="1">
        <f t="shared" si="1"/>
        <v>4514.7099628083779</v>
      </c>
      <c r="J43" s="78">
        <f t="shared" si="2"/>
        <v>0.95681615309369394</v>
      </c>
      <c r="K43">
        <v>0.15312999999999999</v>
      </c>
      <c r="L43">
        <v>29242</v>
      </c>
      <c r="M43" s="78">
        <f t="shared" si="3"/>
        <v>1.2372821104985587</v>
      </c>
      <c r="N43" s="78">
        <f t="shared" si="4"/>
        <v>5228.295671215662</v>
      </c>
      <c r="O43" s="78">
        <f t="shared" si="5"/>
        <v>0.37774460081949784</v>
      </c>
      <c r="P43">
        <v>0.15483</v>
      </c>
      <c r="Q43">
        <v>24295</v>
      </c>
      <c r="R43" s="78">
        <f t="shared" si="6"/>
        <v>1.2510180184711805</v>
      </c>
      <c r="S43" s="78">
        <f t="shared" si="7"/>
        <v>5286.3385278803698</v>
      </c>
      <c r="T43" s="78">
        <f t="shared" si="8"/>
        <v>0.36191859076440808</v>
      </c>
    </row>
    <row r="44" spans="6:20" ht="15">
      <c r="F44">
        <v>0.13103000000000001</v>
      </c>
      <c r="G44">
        <v>71804</v>
      </c>
      <c r="H44" s="1">
        <f t="shared" si="0"/>
        <v>1.0587153068544777</v>
      </c>
      <c r="I44" s="1">
        <f t="shared" si="1"/>
        <v>4473.7385345744678</v>
      </c>
      <c r="J44" s="78">
        <f t="shared" si="2"/>
        <v>0.96961455488316517</v>
      </c>
      <c r="K44">
        <v>0.15234999999999999</v>
      </c>
      <c r="L44">
        <v>28842</v>
      </c>
      <c r="M44" s="78">
        <f t="shared" si="3"/>
        <v>1.2309797527228854</v>
      </c>
      <c r="N44" s="78">
        <f t="shared" si="4"/>
        <v>5201.6642428636196</v>
      </c>
      <c r="O44" s="78">
        <f t="shared" si="5"/>
        <v>0.37640225211165962</v>
      </c>
      <c r="P44">
        <v>0.15382999999999999</v>
      </c>
      <c r="Q44">
        <v>24155</v>
      </c>
      <c r="R44" s="78">
        <f t="shared" si="6"/>
        <v>1.2429380726049324</v>
      </c>
      <c r="S44" s="78">
        <f t="shared" si="7"/>
        <v>5252.1956710187769</v>
      </c>
      <c r="T44" s="78">
        <f t="shared" si="8"/>
        <v>0.36452656075795498</v>
      </c>
    </row>
    <row r="45" spans="6:20" ht="15">
      <c r="F45">
        <v>0.13075999999999999</v>
      </c>
      <c r="G45">
        <v>71358</v>
      </c>
      <c r="H45" s="1">
        <f t="shared" si="0"/>
        <v>1.0565337214705905</v>
      </c>
      <c r="I45" s="1">
        <f t="shared" si="1"/>
        <v>4464.5199632218373</v>
      </c>
      <c r="J45" s="78">
        <f t="shared" si="2"/>
        <v>0.96757539364129497</v>
      </c>
      <c r="K45">
        <v>0.15140000000000001</v>
      </c>
      <c r="L45">
        <v>28863</v>
      </c>
      <c r="M45" s="78">
        <f t="shared" si="3"/>
        <v>1.2233038041499498</v>
      </c>
      <c r="N45" s="78">
        <f t="shared" si="4"/>
        <v>5169.2285288451076</v>
      </c>
      <c r="O45" s="78">
        <f t="shared" si="5"/>
        <v>0.38141825675229474</v>
      </c>
      <c r="P45">
        <v>0.15325</v>
      </c>
      <c r="Q45">
        <v>23975</v>
      </c>
      <c r="R45" s="78">
        <f t="shared" si="6"/>
        <v>1.2382517040025087</v>
      </c>
      <c r="S45" s="78">
        <f t="shared" si="7"/>
        <v>5232.3928140390535</v>
      </c>
      <c r="T45" s="78">
        <f t="shared" si="8"/>
        <v>0.36455399834352098</v>
      </c>
    </row>
    <row r="46" spans="6:20" ht="15">
      <c r="F46">
        <v>0.13016</v>
      </c>
      <c r="G46">
        <v>71016</v>
      </c>
      <c r="H46" s="1">
        <f t="shared" si="0"/>
        <v>1.051685753950842</v>
      </c>
      <c r="I46" s="1">
        <f t="shared" si="1"/>
        <v>4444.0342491048823</v>
      </c>
      <c r="J46" s="78">
        <f t="shared" si="2"/>
        <v>0.97183625544744279</v>
      </c>
      <c r="K46">
        <v>0.15045</v>
      </c>
      <c r="L46">
        <v>28619</v>
      </c>
      <c r="M46" s="78">
        <f t="shared" si="3"/>
        <v>1.2156278555770141</v>
      </c>
      <c r="N46" s="78">
        <f t="shared" si="4"/>
        <v>5136.7928148265946</v>
      </c>
      <c r="O46" s="78">
        <f t="shared" si="5"/>
        <v>0.3829850561273333</v>
      </c>
      <c r="P46">
        <v>0.15256</v>
      </c>
      <c r="Q46">
        <v>23998</v>
      </c>
      <c r="R46" s="78">
        <f t="shared" si="6"/>
        <v>1.2326765413547975</v>
      </c>
      <c r="S46" s="78">
        <f t="shared" si="7"/>
        <v>5208.8342428045544</v>
      </c>
      <c r="T46" s="78">
        <f t="shared" si="8"/>
        <v>0.36821197225526447</v>
      </c>
    </row>
    <row r="47" spans="6:20" ht="15">
      <c r="F47">
        <v>0.13000999999999999</v>
      </c>
      <c r="G47">
        <v>70774</v>
      </c>
      <c r="H47" s="1">
        <f t="shared" si="0"/>
        <v>1.0504737620709046</v>
      </c>
      <c r="I47" s="1">
        <f t="shared" si="1"/>
        <v>4438.9128205756433</v>
      </c>
      <c r="J47" s="78">
        <f t="shared" si="2"/>
        <v>0.97076071976623846</v>
      </c>
      <c r="K47">
        <v>0.15103</v>
      </c>
      <c r="L47">
        <v>28610.000000000004</v>
      </c>
      <c r="M47" s="78">
        <f t="shared" si="3"/>
        <v>1.220314224179438</v>
      </c>
      <c r="N47" s="78">
        <f t="shared" si="4"/>
        <v>5156.5956718063171</v>
      </c>
      <c r="O47" s="78">
        <f t="shared" si="5"/>
        <v>0.37992963541577235</v>
      </c>
      <c r="P47">
        <v>0.15187</v>
      </c>
      <c r="Q47">
        <v>23758</v>
      </c>
      <c r="R47" s="78">
        <f t="shared" si="6"/>
        <v>1.2271013787070864</v>
      </c>
      <c r="S47" s="78">
        <f t="shared" si="7"/>
        <v>5185.2756715700552</v>
      </c>
      <c r="T47" s="78">
        <f t="shared" si="8"/>
        <v>0.36784944783844137</v>
      </c>
    </row>
    <row r="48" spans="6:20" ht="15">
      <c r="F48">
        <v>0.12984999999999999</v>
      </c>
      <c r="G48">
        <v>70240</v>
      </c>
      <c r="H48" s="1">
        <f t="shared" si="0"/>
        <v>1.049180970732305</v>
      </c>
      <c r="I48" s="1">
        <f t="shared" si="1"/>
        <v>4433.4499634777885</v>
      </c>
      <c r="J48" s="78">
        <f t="shared" si="2"/>
        <v>0.96581192820668527</v>
      </c>
      <c r="K48">
        <v>0.15057000000000001</v>
      </c>
      <c r="L48">
        <v>28399.000000000004</v>
      </c>
      <c r="M48" s="78">
        <f t="shared" si="3"/>
        <v>1.2165974490809641</v>
      </c>
      <c r="N48" s="78">
        <f t="shared" si="4"/>
        <v>5140.8899576499862</v>
      </c>
      <c r="O48" s="78">
        <f t="shared" si="5"/>
        <v>0.37943545082653096</v>
      </c>
      <c r="P48">
        <v>0.15207999999999999</v>
      </c>
      <c r="Q48">
        <v>23545</v>
      </c>
      <c r="R48" s="78">
        <f t="shared" si="6"/>
        <v>1.2287981673389985</v>
      </c>
      <c r="S48" s="78">
        <f t="shared" si="7"/>
        <v>5192.44567151099</v>
      </c>
      <c r="T48" s="78">
        <f t="shared" si="8"/>
        <v>0.36354544154144092</v>
      </c>
    </row>
    <row r="49" spans="6:20" ht="15">
      <c r="F49">
        <v>0.13003999999999999</v>
      </c>
      <c r="G49">
        <v>70133</v>
      </c>
      <c r="H49" s="1">
        <f t="shared" si="0"/>
        <v>1.050716160446892</v>
      </c>
      <c r="I49" s="1">
        <f t="shared" si="1"/>
        <v>4439.9371062814907</v>
      </c>
      <c r="J49" s="78">
        <f t="shared" si="2"/>
        <v>0.9615247438316098</v>
      </c>
      <c r="K49">
        <v>0.15037999999999999</v>
      </c>
      <c r="L49">
        <v>28387</v>
      </c>
      <c r="M49" s="78">
        <f t="shared" si="3"/>
        <v>1.2150622593663767</v>
      </c>
      <c r="N49" s="78">
        <f t="shared" si="4"/>
        <v>5134.4028148462821</v>
      </c>
      <c r="O49" s="78">
        <f t="shared" si="5"/>
        <v>0.38023412814929536</v>
      </c>
      <c r="P49">
        <v>0.15104000000000001</v>
      </c>
      <c r="Q49">
        <v>23343</v>
      </c>
      <c r="R49" s="78">
        <f t="shared" si="6"/>
        <v>1.2203950236381005</v>
      </c>
      <c r="S49" s="78">
        <f t="shared" si="7"/>
        <v>5156.9371003749347</v>
      </c>
      <c r="T49" s="78">
        <f t="shared" si="8"/>
        <v>0.365407058685569</v>
      </c>
    </row>
    <row r="50" spans="6:20" ht="15">
      <c r="F50">
        <v>0.12839999999999999</v>
      </c>
      <c r="G50">
        <v>69699</v>
      </c>
      <c r="H50" s="1">
        <f t="shared" si="0"/>
        <v>1.0374650492262454</v>
      </c>
      <c r="I50" s="1">
        <f t="shared" si="1"/>
        <v>4383.9428210284786</v>
      </c>
      <c r="J50" s="78">
        <f t="shared" si="2"/>
        <v>0.98014080390734271</v>
      </c>
      <c r="K50">
        <v>0.14971000000000001</v>
      </c>
      <c r="L50">
        <v>28058</v>
      </c>
      <c r="M50" s="78">
        <f t="shared" si="3"/>
        <v>1.2096486956359906</v>
      </c>
      <c r="N50" s="78">
        <f t="shared" si="4"/>
        <v>5111.5271007490164</v>
      </c>
      <c r="O50" s="78">
        <f t="shared" si="5"/>
        <v>0.37919870719661797</v>
      </c>
      <c r="P50">
        <v>0.15060999999999999</v>
      </c>
      <c r="Q50">
        <v>23380</v>
      </c>
      <c r="R50" s="78">
        <f t="shared" si="6"/>
        <v>1.2169206469156137</v>
      </c>
      <c r="S50" s="78">
        <f t="shared" si="7"/>
        <v>5142.2556719244494</v>
      </c>
      <c r="T50" s="78">
        <f t="shared" si="8"/>
        <v>0.3680790557628234</v>
      </c>
    </row>
    <row r="51" spans="6:20" ht="15">
      <c r="F51">
        <v>0.1288</v>
      </c>
      <c r="G51">
        <v>69465</v>
      </c>
      <c r="H51" s="1">
        <f t="shared" si="0"/>
        <v>1.0406970275727445</v>
      </c>
      <c r="I51" s="1">
        <f t="shared" si="1"/>
        <v>4397.5999637731165</v>
      </c>
      <c r="J51" s="78">
        <f t="shared" si="2"/>
        <v>0.97079221252488346</v>
      </c>
      <c r="K51">
        <v>0.14996999999999999</v>
      </c>
      <c r="L51">
        <v>28046</v>
      </c>
      <c r="M51" s="78">
        <f t="shared" si="3"/>
        <v>1.2117494815612151</v>
      </c>
      <c r="N51" s="78">
        <f t="shared" si="4"/>
        <v>5120.4042435330293</v>
      </c>
      <c r="O51" s="78">
        <f t="shared" si="5"/>
        <v>0.37772341250135666</v>
      </c>
      <c r="P51">
        <v>0.15146999999999999</v>
      </c>
      <c r="Q51">
        <v>23223</v>
      </c>
      <c r="R51" s="78">
        <f t="shared" si="6"/>
        <v>1.2238694003605872</v>
      </c>
      <c r="S51" s="78">
        <f t="shared" si="7"/>
        <v>5171.6185288254183</v>
      </c>
      <c r="T51" s="78">
        <f t="shared" si="8"/>
        <v>0.36146752688596012</v>
      </c>
    </row>
    <row r="52" spans="6:20" ht="15">
      <c r="F52">
        <v>0.12923999999999999</v>
      </c>
      <c r="G52">
        <v>68927</v>
      </c>
      <c r="H52" s="1">
        <f t="shared" si="0"/>
        <v>1.0442522037538937</v>
      </c>
      <c r="I52" s="1">
        <f t="shared" si="1"/>
        <v>4412.6228207922168</v>
      </c>
      <c r="J52" s="78">
        <f t="shared" si="2"/>
        <v>0.95672571624129488</v>
      </c>
      <c r="K52">
        <v>0.14865</v>
      </c>
      <c r="L52">
        <v>27783.999999999996</v>
      </c>
      <c r="M52" s="78">
        <f t="shared" si="3"/>
        <v>1.2010839530177677</v>
      </c>
      <c r="N52" s="78">
        <f t="shared" si="4"/>
        <v>5075.3356724757277</v>
      </c>
      <c r="O52" s="78">
        <f t="shared" si="5"/>
        <v>0.3808699431402105</v>
      </c>
      <c r="P52">
        <v>0.15023999999999998</v>
      </c>
      <c r="Q52">
        <v>22971</v>
      </c>
      <c r="R52" s="78">
        <f t="shared" si="6"/>
        <v>1.213931066945102</v>
      </c>
      <c r="S52" s="78">
        <f t="shared" si="7"/>
        <v>5129.622814885659</v>
      </c>
      <c r="T52" s="78">
        <f t="shared" si="8"/>
        <v>0.36342346798881175</v>
      </c>
    </row>
    <row r="53" spans="6:20" ht="15">
      <c r="F53">
        <v>0.12842000000000001</v>
      </c>
      <c r="G53">
        <v>68700</v>
      </c>
      <c r="H53" s="1">
        <f t="shared" si="0"/>
        <v>1.0376266481435705</v>
      </c>
      <c r="I53" s="1">
        <f t="shared" si="1"/>
        <v>4384.6256781657121</v>
      </c>
      <c r="J53" s="78">
        <f t="shared" si="2"/>
        <v>0.96579149318220192</v>
      </c>
      <c r="K53">
        <v>0.14829999999999999</v>
      </c>
      <c r="L53">
        <v>27606.000000000004</v>
      </c>
      <c r="M53" s="78">
        <f t="shared" si="3"/>
        <v>1.1982559719645809</v>
      </c>
      <c r="N53" s="78">
        <f t="shared" si="4"/>
        <v>5063.3856725741707</v>
      </c>
      <c r="O53" s="78">
        <f t="shared" si="5"/>
        <v>0.38021823322080411</v>
      </c>
      <c r="P53">
        <v>0.14992</v>
      </c>
      <c r="Q53">
        <v>23127</v>
      </c>
      <c r="R53" s="78">
        <f t="shared" si="6"/>
        <v>1.2113454842679028</v>
      </c>
      <c r="S53" s="78">
        <f t="shared" si="7"/>
        <v>5118.6971006899503</v>
      </c>
      <c r="T53" s="78">
        <f t="shared" si="8"/>
        <v>0.36745517635363778</v>
      </c>
    </row>
    <row r="54" spans="6:20" ht="15">
      <c r="F54">
        <v>0.12731000000000001</v>
      </c>
      <c r="G54">
        <v>68331</v>
      </c>
      <c r="H54" s="1">
        <f t="shared" si="0"/>
        <v>1.0286579082320351</v>
      </c>
      <c r="I54" s="1">
        <f t="shared" si="1"/>
        <v>4346.7271070493434</v>
      </c>
      <c r="J54" s="78">
        <f t="shared" si="2"/>
        <v>0.97742785181408143</v>
      </c>
      <c r="K54">
        <v>0.14774000000000001</v>
      </c>
      <c r="L54">
        <v>27467.999999999996</v>
      </c>
      <c r="M54" s="78">
        <f t="shared" si="3"/>
        <v>1.1937312022794822</v>
      </c>
      <c r="N54" s="78">
        <f t="shared" si="4"/>
        <v>5044.2656727316789</v>
      </c>
      <c r="O54" s="78">
        <f t="shared" si="5"/>
        <v>0.38119097271434238</v>
      </c>
      <c r="P54">
        <v>0.14962999999999999</v>
      </c>
      <c r="Q54">
        <v>23005</v>
      </c>
      <c r="R54" s="78">
        <f t="shared" si="6"/>
        <v>1.2090022999666907</v>
      </c>
      <c r="S54" s="78">
        <f t="shared" si="7"/>
        <v>5108.7956722000881</v>
      </c>
      <c r="T54" s="78">
        <f t="shared" si="8"/>
        <v>0.36693496899702321</v>
      </c>
    </row>
    <row r="55" spans="6:20" ht="15">
      <c r="F55">
        <v>0.12698000000000001</v>
      </c>
      <c r="G55">
        <v>67972</v>
      </c>
      <c r="H55" s="1">
        <f t="shared" si="0"/>
        <v>1.0259915260961734</v>
      </c>
      <c r="I55" s="1">
        <f t="shared" si="1"/>
        <v>4335.459964285018</v>
      </c>
      <c r="J55" s="78">
        <f t="shared" si="2"/>
        <v>0.97735282614761276</v>
      </c>
      <c r="K55">
        <v>0.1474</v>
      </c>
      <c r="L55">
        <v>27395.999999999996</v>
      </c>
      <c r="M55" s="78">
        <f t="shared" si="3"/>
        <v>1.1909840206849578</v>
      </c>
      <c r="N55" s="78">
        <f t="shared" si="4"/>
        <v>5032.6571013987368</v>
      </c>
      <c r="O55" s="78">
        <f t="shared" si="5"/>
        <v>0.38194774327348774</v>
      </c>
      <c r="P55">
        <v>0.14915999999999999</v>
      </c>
      <c r="Q55">
        <v>22662</v>
      </c>
      <c r="R55" s="78">
        <f t="shared" si="6"/>
        <v>1.2052047254095541</v>
      </c>
      <c r="S55" s="78">
        <f t="shared" si="7"/>
        <v>5092.7485294751395</v>
      </c>
      <c r="T55" s="78">
        <f t="shared" si="8"/>
        <v>0.36374556111116718</v>
      </c>
    </row>
    <row r="56" spans="6:20" ht="15">
      <c r="F56">
        <v>0.12655</v>
      </c>
      <c r="G56">
        <v>67572</v>
      </c>
      <c r="H56" s="1">
        <f t="shared" si="0"/>
        <v>1.0225171493736867</v>
      </c>
      <c r="I56" s="1">
        <f t="shared" si="1"/>
        <v>4320.7785358345327</v>
      </c>
      <c r="J56" s="78">
        <f t="shared" si="2"/>
        <v>0.97821528432213845</v>
      </c>
      <c r="K56">
        <v>0.14681</v>
      </c>
      <c r="L56">
        <v>27335</v>
      </c>
      <c r="M56" s="78">
        <f t="shared" si="3"/>
        <v>1.1862168526238714</v>
      </c>
      <c r="N56" s="78">
        <f t="shared" si="4"/>
        <v>5012.5128158503967</v>
      </c>
      <c r="O56" s="78">
        <f t="shared" si="5"/>
        <v>0.38416656000352722</v>
      </c>
      <c r="P56">
        <v>0.14888999999999999</v>
      </c>
      <c r="Q56">
        <v>22359</v>
      </c>
      <c r="R56" s="78">
        <f t="shared" si="6"/>
        <v>1.2030231400256672</v>
      </c>
      <c r="S56" s="78">
        <f t="shared" si="7"/>
        <v>5083.5299581225099</v>
      </c>
      <c r="T56" s="78">
        <f t="shared" si="8"/>
        <v>0.36018492530940838</v>
      </c>
    </row>
    <row r="57" spans="6:20" ht="15">
      <c r="F57">
        <v>0.12675999999999998</v>
      </c>
      <c r="G57">
        <v>67160</v>
      </c>
      <c r="H57" s="1">
        <f t="shared" si="0"/>
        <v>1.0242139380055986</v>
      </c>
      <c r="I57" s="1">
        <f t="shared" si="1"/>
        <v>4327.9485357754675</v>
      </c>
      <c r="J57" s="78">
        <f t="shared" si="2"/>
        <v>0.96903217281091147</v>
      </c>
      <c r="K57">
        <v>0.14613000000000001</v>
      </c>
      <c r="L57">
        <v>27200.000000000004</v>
      </c>
      <c r="M57" s="78">
        <f t="shared" si="3"/>
        <v>1.1807224894348229</v>
      </c>
      <c r="N57" s="78">
        <f t="shared" si="4"/>
        <v>4989.2956731845152</v>
      </c>
      <c r="O57" s="78">
        <f t="shared" si="5"/>
        <v>0.38583524195789792</v>
      </c>
      <c r="P57">
        <v>0.14874999999999999</v>
      </c>
      <c r="Q57">
        <v>22532</v>
      </c>
      <c r="R57" s="78">
        <f t="shared" si="6"/>
        <v>1.2018919476043926</v>
      </c>
      <c r="S57" s="78">
        <f t="shared" si="7"/>
        <v>5078.7499581618868</v>
      </c>
      <c r="T57" s="78">
        <f t="shared" si="8"/>
        <v>0.36365537424986838</v>
      </c>
    </row>
    <row r="58" spans="6:20" ht="15">
      <c r="F58">
        <v>0.12586</v>
      </c>
      <c r="G58">
        <v>67031</v>
      </c>
      <c r="H58" s="1">
        <f t="shared" si="0"/>
        <v>1.0169419867259755</v>
      </c>
      <c r="I58" s="1">
        <f t="shared" si="1"/>
        <v>4297.2199646000345</v>
      </c>
      <c r="J58" s="78">
        <f t="shared" si="2"/>
        <v>0.98105242019344607</v>
      </c>
      <c r="K58">
        <v>0.14652999999999999</v>
      </c>
      <c r="L58">
        <v>26973.000000000004</v>
      </c>
      <c r="M58" s="78">
        <f t="shared" si="3"/>
        <v>1.1839544677813219</v>
      </c>
      <c r="N58" s="78">
        <f t="shared" si="4"/>
        <v>5002.9528159291522</v>
      </c>
      <c r="O58" s="78">
        <f t="shared" si="5"/>
        <v>0.38052913249178233</v>
      </c>
      <c r="P58">
        <v>0.14799000000000001</v>
      </c>
      <c r="Q58">
        <v>22410</v>
      </c>
      <c r="R58" s="78">
        <f t="shared" si="6"/>
        <v>1.1957511887460441</v>
      </c>
      <c r="S58" s="78">
        <f t="shared" si="7"/>
        <v>5052.8013869470769</v>
      </c>
      <c r="T58" s="78">
        <f t="shared" si="8"/>
        <v>0.36541076081746082</v>
      </c>
    </row>
    <row r="59" spans="6:20" ht="15">
      <c r="F59">
        <v>0.12601000000000001</v>
      </c>
      <c r="G59">
        <v>66548</v>
      </c>
      <c r="H59" s="1">
        <f t="shared" si="0"/>
        <v>1.0181539786059128</v>
      </c>
      <c r="I59" s="1">
        <f t="shared" si="1"/>
        <v>4302.3413931292735</v>
      </c>
      <c r="J59" s="78">
        <f t="shared" si="2"/>
        <v>0.97166588425060996</v>
      </c>
      <c r="K59">
        <v>0.14615</v>
      </c>
      <c r="L59">
        <v>26978.999999999996</v>
      </c>
      <c r="M59" s="78">
        <f t="shared" si="3"/>
        <v>1.1808840883521476</v>
      </c>
      <c r="N59" s="78">
        <f t="shared" si="4"/>
        <v>4989.9785303217459</v>
      </c>
      <c r="O59" s="78">
        <f t="shared" si="5"/>
        <v>0.38259559598950638</v>
      </c>
      <c r="P59">
        <v>0.14726999999999998</v>
      </c>
      <c r="Q59">
        <v>22379</v>
      </c>
      <c r="R59" s="78">
        <f t="shared" si="6"/>
        <v>1.1899336277223453</v>
      </c>
      <c r="S59" s="78">
        <f t="shared" si="7"/>
        <v>5028.2185300067295</v>
      </c>
      <c r="T59" s="78">
        <f t="shared" si="8"/>
        <v>0.36848203494666204</v>
      </c>
    </row>
    <row r="60" spans="6:20" ht="15">
      <c r="F60">
        <v>0.126</v>
      </c>
      <c r="G60">
        <v>66176</v>
      </c>
      <c r="H60" s="1">
        <f t="shared" si="0"/>
        <v>1.0180731791472502</v>
      </c>
      <c r="I60" s="1">
        <f t="shared" si="1"/>
        <v>4301.9999645606576</v>
      </c>
      <c r="J60" s="78">
        <f t="shared" si="2"/>
        <v>0.96638769704608152</v>
      </c>
      <c r="K60">
        <v>0.14434</v>
      </c>
      <c r="L60">
        <v>26721</v>
      </c>
      <c r="M60" s="78">
        <f t="shared" si="3"/>
        <v>1.1662593863342388</v>
      </c>
      <c r="N60" s="78">
        <f t="shared" si="4"/>
        <v>4928.1799594022641</v>
      </c>
      <c r="O60" s="78">
        <f t="shared" si="5"/>
        <v>0.38850003563797347</v>
      </c>
      <c r="P60">
        <v>0.14590999999999998</v>
      </c>
      <c r="Q60">
        <v>22304</v>
      </c>
      <c r="R60" s="78">
        <f t="shared" si="6"/>
        <v>1.1789449013442481</v>
      </c>
      <c r="S60" s="78">
        <f t="shared" si="7"/>
        <v>4981.7842446749637</v>
      </c>
      <c r="T60" s="78">
        <f t="shared" si="8"/>
        <v>0.37412511029082607</v>
      </c>
    </row>
    <row r="61" spans="6:20" ht="15">
      <c r="F61">
        <v>0.12542</v>
      </c>
      <c r="G61">
        <v>65840</v>
      </c>
      <c r="H61" s="1">
        <f t="shared" si="0"/>
        <v>1.0133868105448263</v>
      </c>
      <c r="I61" s="1">
        <f t="shared" si="1"/>
        <v>4282.1971075809342</v>
      </c>
      <c r="J61" s="78">
        <f t="shared" si="2"/>
        <v>0.97039421581233598</v>
      </c>
      <c r="K61">
        <v>0.14474000000000001</v>
      </c>
      <c r="L61">
        <v>26706.000000000004</v>
      </c>
      <c r="M61" s="78">
        <f t="shared" si="3"/>
        <v>1.1694913646807381</v>
      </c>
      <c r="N61" s="78">
        <f t="shared" si="4"/>
        <v>4941.837102146902</v>
      </c>
      <c r="O61" s="78">
        <f t="shared" si="5"/>
        <v>0.38613882076440781</v>
      </c>
      <c r="P61">
        <v>0.14643999999999999</v>
      </c>
      <c r="Q61">
        <v>22171</v>
      </c>
      <c r="R61" s="78">
        <f t="shared" si="6"/>
        <v>1.1832272726533595</v>
      </c>
      <c r="S61" s="78">
        <f t="shared" si="7"/>
        <v>4999.879958811608</v>
      </c>
      <c r="T61" s="78">
        <f t="shared" si="8"/>
        <v>0.36920711175418086</v>
      </c>
    </row>
    <row r="62" spans="6:20" ht="15">
      <c r="F62">
        <v>0.12517999999999999</v>
      </c>
      <c r="G62">
        <v>65640</v>
      </c>
      <c r="H62" s="1">
        <f t="shared" si="0"/>
        <v>1.0114476235369267</v>
      </c>
      <c r="I62" s="1">
        <f t="shared" si="1"/>
        <v>4274.0028219341511</v>
      </c>
      <c r="J62" s="78">
        <f t="shared" si="2"/>
        <v>0.97115968999033797</v>
      </c>
      <c r="K62">
        <v>0.14424000000000001</v>
      </c>
      <c r="L62">
        <v>26475</v>
      </c>
      <c r="M62" s="78">
        <f t="shared" si="3"/>
        <v>1.1654513917476141</v>
      </c>
      <c r="N62" s="78">
        <f t="shared" si="4"/>
        <v>4924.7656737161051</v>
      </c>
      <c r="O62" s="78">
        <f t="shared" si="5"/>
        <v>0.38545732150049189</v>
      </c>
      <c r="P62">
        <v>0.14671999999999999</v>
      </c>
      <c r="Q62">
        <v>22056</v>
      </c>
      <c r="R62" s="78">
        <f t="shared" si="6"/>
        <v>1.1854896574959091</v>
      </c>
      <c r="S62" s="78">
        <f t="shared" si="7"/>
        <v>5009.4399587328535</v>
      </c>
      <c r="T62" s="78">
        <f t="shared" si="8"/>
        <v>0.36589151034886391</v>
      </c>
    </row>
    <row r="63" spans="6:20" ht="15">
      <c r="F63">
        <v>0.12411</v>
      </c>
      <c r="G63">
        <v>65312</v>
      </c>
      <c r="H63" s="1">
        <f t="shared" si="0"/>
        <v>1.0028020814600414</v>
      </c>
      <c r="I63" s="1">
        <f t="shared" si="1"/>
        <v>4237.4699650922475</v>
      </c>
      <c r="J63" s="78">
        <f t="shared" si="2"/>
        <v>0.98304047983797482</v>
      </c>
      <c r="K63">
        <v>0.14404999999999998</v>
      </c>
      <c r="L63">
        <v>26401.000000000004</v>
      </c>
      <c r="M63" s="78">
        <f t="shared" si="3"/>
        <v>1.1639162020330267</v>
      </c>
      <c r="N63" s="78">
        <f t="shared" si="4"/>
        <v>4918.2785309124019</v>
      </c>
      <c r="O63" s="78">
        <f t="shared" si="5"/>
        <v>0.38539458628251211</v>
      </c>
      <c r="P63">
        <v>0.14498</v>
      </c>
      <c r="Q63">
        <v>21938</v>
      </c>
      <c r="R63" s="78">
        <f t="shared" si="6"/>
        <v>1.1714305516886374</v>
      </c>
      <c r="S63" s="78">
        <f t="shared" si="7"/>
        <v>4950.0313877936833</v>
      </c>
      <c r="T63" s="78">
        <f t="shared" si="8"/>
        <v>0.37272202561885048</v>
      </c>
    </row>
    <row r="64" spans="6:20" ht="15">
      <c r="F64">
        <v>0.12409000000000001</v>
      </c>
      <c r="G64">
        <v>65076</v>
      </c>
      <c r="H64" s="1">
        <f t="shared" si="0"/>
        <v>1.0026404825427164</v>
      </c>
      <c r="I64" s="1">
        <f t="shared" si="1"/>
        <v>4236.7871079550159</v>
      </c>
      <c r="J64" s="78">
        <f t="shared" si="2"/>
        <v>0.97980409725814266</v>
      </c>
      <c r="K64">
        <v>0.14316000000000001</v>
      </c>
      <c r="L64">
        <v>26292</v>
      </c>
      <c r="M64" s="78">
        <f t="shared" si="3"/>
        <v>1.1567250502120663</v>
      </c>
      <c r="N64" s="78">
        <f t="shared" si="4"/>
        <v>4887.8913883055848</v>
      </c>
      <c r="O64" s="78">
        <f t="shared" si="5"/>
        <v>0.38859034161185385</v>
      </c>
      <c r="P64">
        <v>0.14545</v>
      </c>
      <c r="Q64">
        <v>21799</v>
      </c>
      <c r="R64" s="78">
        <f t="shared" si="6"/>
        <v>1.175228126245774</v>
      </c>
      <c r="S64" s="78">
        <f t="shared" si="7"/>
        <v>4966.0785305186309</v>
      </c>
      <c r="T64" s="78">
        <f t="shared" si="8"/>
        <v>0.36797078272359296</v>
      </c>
    </row>
    <row r="65" spans="6:20" ht="15">
      <c r="F65">
        <v>0.12406</v>
      </c>
      <c r="G65">
        <v>64464</v>
      </c>
      <c r="H65" s="1">
        <f t="shared" si="0"/>
        <v>1.002398084166729</v>
      </c>
      <c r="I65" s="1">
        <f t="shared" si="1"/>
        <v>4235.7628222491685</v>
      </c>
      <c r="J65" s="78">
        <f t="shared" si="2"/>
        <v>0.97105910843201948</v>
      </c>
      <c r="K65">
        <v>0.14288999999999999</v>
      </c>
      <c r="L65">
        <v>26154</v>
      </c>
      <c r="M65" s="78">
        <f t="shared" si="3"/>
        <v>1.1545434648281792</v>
      </c>
      <c r="N65" s="78">
        <f t="shared" si="4"/>
        <v>4878.6728169529542</v>
      </c>
      <c r="O65" s="78">
        <f t="shared" si="5"/>
        <v>0.38801293598417369</v>
      </c>
      <c r="P65">
        <v>0.14477000000000001</v>
      </c>
      <c r="Q65">
        <v>21783</v>
      </c>
      <c r="R65" s="78">
        <f t="shared" si="6"/>
        <v>1.1697337630567255</v>
      </c>
      <c r="S65" s="78">
        <f t="shared" si="7"/>
        <v>4942.8613878527494</v>
      </c>
      <c r="T65" s="78">
        <f t="shared" si="8"/>
        <v>0.37116307069087995</v>
      </c>
    </row>
    <row r="66" spans="6:20" ht="15">
      <c r="F66">
        <v>0.12340999999999999</v>
      </c>
      <c r="G66">
        <v>64149</v>
      </c>
      <c r="H66" s="1">
        <f t="shared" si="0"/>
        <v>0.9971461193536677</v>
      </c>
      <c r="I66" s="1">
        <f t="shared" si="1"/>
        <v>4213.5699652891326</v>
      </c>
      <c r="J66" s="78">
        <f t="shared" si="2"/>
        <v>0.97652003025118272</v>
      </c>
      <c r="K66">
        <v>0.14260999999999999</v>
      </c>
      <c r="L66">
        <v>25833</v>
      </c>
      <c r="M66" s="78">
        <f t="shared" si="3"/>
        <v>1.1522810799856296</v>
      </c>
      <c r="N66" s="78">
        <f t="shared" si="4"/>
        <v>4869.1128170317079</v>
      </c>
      <c r="O66" s="78">
        <f t="shared" si="5"/>
        <v>0.38475709942484504</v>
      </c>
      <c r="P66">
        <v>0.14402000000000001</v>
      </c>
      <c r="Q66">
        <v>21445</v>
      </c>
      <c r="R66" s="78">
        <f t="shared" si="6"/>
        <v>1.1636738036570395</v>
      </c>
      <c r="S66" s="78">
        <f t="shared" si="7"/>
        <v>4917.2542452065545</v>
      </c>
      <c r="T66" s="78">
        <f t="shared" si="8"/>
        <v>0.36921952035704936</v>
      </c>
    </row>
    <row r="67" spans="6:20" ht="15">
      <c r="F67">
        <v>0.12322</v>
      </c>
      <c r="G67">
        <v>63987.000000000007</v>
      </c>
      <c r="H67" s="1">
        <f t="shared" si="0"/>
        <v>0.9956109296390806</v>
      </c>
      <c r="I67" s="1">
        <f t="shared" si="1"/>
        <v>4207.0828224854304</v>
      </c>
      <c r="J67" s="78">
        <f t="shared" si="2"/>
        <v>0.97706017075176366</v>
      </c>
      <c r="K67">
        <v>0.14235999999999999</v>
      </c>
      <c r="L67">
        <v>25834</v>
      </c>
      <c r="M67" s="78">
        <f t="shared" si="3"/>
        <v>1.1502610935190676</v>
      </c>
      <c r="N67" s="78">
        <f t="shared" si="4"/>
        <v>4860.5771028163108</v>
      </c>
      <c r="O67" s="78">
        <f t="shared" si="5"/>
        <v>0.38612458491485963</v>
      </c>
      <c r="P67">
        <v>0.14399000000000001</v>
      </c>
      <c r="Q67">
        <v>21479</v>
      </c>
      <c r="R67" s="78">
        <f t="shared" si="6"/>
        <v>1.1634314052810522</v>
      </c>
      <c r="S67" s="78">
        <f t="shared" si="7"/>
        <v>4916.2299595007071</v>
      </c>
      <c r="T67" s="78">
        <f t="shared" si="8"/>
        <v>0.36995901200057363</v>
      </c>
    </row>
    <row r="68" spans="6:20" ht="15">
      <c r="F68">
        <v>0.12323999999999999</v>
      </c>
      <c r="G68">
        <v>63537.999999999993</v>
      </c>
      <c r="H68" s="1">
        <f t="shared" si="0"/>
        <v>0.99577252855640552</v>
      </c>
      <c r="I68" s="1">
        <f t="shared" si="1"/>
        <v>4207.7656796226611</v>
      </c>
      <c r="J68" s="78">
        <f t="shared" si="2"/>
        <v>0.96988921681362439</v>
      </c>
      <c r="K68">
        <v>0.14141999999999999</v>
      </c>
      <c r="L68">
        <v>25581</v>
      </c>
      <c r="M68" s="78">
        <f t="shared" si="3"/>
        <v>1.1426659444047944</v>
      </c>
      <c r="N68" s="78">
        <f t="shared" si="4"/>
        <v>4828.4828173664137</v>
      </c>
      <c r="O68" s="78">
        <f t="shared" si="5"/>
        <v>0.38744281347985571</v>
      </c>
      <c r="P68">
        <v>0.14388000000000001</v>
      </c>
      <c r="Q68">
        <v>21225</v>
      </c>
      <c r="R68" s="78">
        <f t="shared" si="6"/>
        <v>1.1625426112357649</v>
      </c>
      <c r="S68" s="78">
        <f t="shared" si="7"/>
        <v>4912.4742452459313</v>
      </c>
      <c r="T68" s="78">
        <f t="shared" si="8"/>
        <v>0.36614327094936472</v>
      </c>
    </row>
    <row r="69" spans="6:20" ht="15">
      <c r="F69">
        <v>0.12267</v>
      </c>
      <c r="G69">
        <v>63244.999999999993</v>
      </c>
      <c r="H69" s="1">
        <f t="shared" ref="H69:H132" si="12">F69/($AB$11*$AB$5)</f>
        <v>0.99116695941264432</v>
      </c>
      <c r="I69" s="1">
        <f t="shared" ref="I69:I132" si="13">(F69*$AB$6)/($AA$11*$AB$5)</f>
        <v>4188.3042512115544</v>
      </c>
      <c r="J69" s="78">
        <f t="shared" ref="J69:J132" si="14">(G69*$AB$6)/(2*$AB$7*$AB$11*H69^2)</f>
        <v>0.97440933567902621</v>
      </c>
      <c r="K69">
        <v>0.14133000000000001</v>
      </c>
      <c r="L69">
        <v>25549</v>
      </c>
      <c r="M69" s="78">
        <f t="shared" ref="M69:M132" si="15">K69/($AB$11*$AB$5)</f>
        <v>1.1419387492768325</v>
      </c>
      <c r="N69" s="78">
        <f t="shared" ref="N69:N132" si="16">(K69*$AB$6)/($AA$11*$AB$5)</f>
        <v>4825.4099602488714</v>
      </c>
      <c r="O69" s="78">
        <f t="shared" ref="O69:O132" si="17">(L69*$AC$6)/(2*$AC$7*$AB$11*M69^2)</f>
        <v>0.38745114285550508</v>
      </c>
      <c r="P69">
        <v>0.14482999999999999</v>
      </c>
      <c r="Q69">
        <v>21165</v>
      </c>
      <c r="R69" s="78">
        <f t="shared" ref="R69:R132" si="18">P69/($AB$11*$AB$5)</f>
        <v>1.1702185598087003</v>
      </c>
      <c r="S69" s="78">
        <f t="shared" ref="S69:S132" si="19">(P69*$AB$6)/($AA$11*$AB$5)</f>
        <v>4944.9099592644443</v>
      </c>
      <c r="T69" s="78">
        <f t="shared" ref="T69:T132" si="20">(Q69*$AD$6)/(2*$AD$7*$AB$11*R69^2)</f>
        <v>0.36033415356808002</v>
      </c>
    </row>
    <row r="70" spans="6:20" ht="15">
      <c r="F70">
        <v>0.12245</v>
      </c>
      <c r="G70">
        <v>62874</v>
      </c>
      <c r="H70" s="1">
        <f t="shared" si="12"/>
        <v>0.98938937132206972</v>
      </c>
      <c r="I70" s="1">
        <f t="shared" si="13"/>
        <v>4180.7928227020038</v>
      </c>
      <c r="J70" s="78">
        <f t="shared" si="14"/>
        <v>0.97217731219285475</v>
      </c>
      <c r="K70">
        <v>0.14135999999999999</v>
      </c>
      <c r="L70">
        <v>25459</v>
      </c>
      <c r="M70" s="78">
        <f t="shared" si="15"/>
        <v>1.1421811476528196</v>
      </c>
      <c r="N70" s="78">
        <f t="shared" si="16"/>
        <v>4826.4342459547188</v>
      </c>
      <c r="O70" s="78">
        <f t="shared" si="17"/>
        <v>0.38592243464144887</v>
      </c>
      <c r="P70">
        <v>0.14366000000000001</v>
      </c>
      <c r="Q70">
        <v>21159</v>
      </c>
      <c r="R70" s="78">
        <f t="shared" si="18"/>
        <v>1.1607650231451903</v>
      </c>
      <c r="S70" s="78">
        <f t="shared" si="19"/>
        <v>4904.9628167363817</v>
      </c>
      <c r="T70" s="78">
        <f t="shared" si="20"/>
        <v>0.36612352136918408</v>
      </c>
    </row>
    <row r="71" spans="6:20" ht="15">
      <c r="F71">
        <v>0.12212000000000001</v>
      </c>
      <c r="G71">
        <v>62517</v>
      </c>
      <c r="H71" s="1">
        <f t="shared" si="12"/>
        <v>0.98672298918620793</v>
      </c>
      <c r="I71" s="1">
        <f t="shared" si="13"/>
        <v>4169.5256799376784</v>
      </c>
      <c r="J71" s="78">
        <f t="shared" si="14"/>
        <v>0.97188864474168946</v>
      </c>
      <c r="K71">
        <v>0.14105000000000001</v>
      </c>
      <c r="L71">
        <v>25313.000000000004</v>
      </c>
      <c r="M71" s="78">
        <f t="shared" si="15"/>
        <v>1.1396763644342829</v>
      </c>
      <c r="N71" s="78">
        <f t="shared" si="16"/>
        <v>4815.849960327625</v>
      </c>
      <c r="O71" s="78">
        <f t="shared" si="17"/>
        <v>0.3853977687686761</v>
      </c>
      <c r="P71">
        <v>0.14230999999999999</v>
      </c>
      <c r="Q71">
        <v>21017</v>
      </c>
      <c r="R71" s="78">
        <f t="shared" si="18"/>
        <v>1.1498570962257553</v>
      </c>
      <c r="S71" s="78">
        <f t="shared" si="19"/>
        <v>4858.8699599732317</v>
      </c>
      <c r="T71" s="78">
        <f t="shared" si="20"/>
        <v>0.37059888069562291</v>
      </c>
    </row>
    <row r="72" spans="6:20" ht="15">
      <c r="F72">
        <v>0.12212000000000001</v>
      </c>
      <c r="G72">
        <v>62327.999999999993</v>
      </c>
      <c r="H72" s="1">
        <f t="shared" si="12"/>
        <v>0.98672298918620793</v>
      </c>
      <c r="I72" s="1">
        <f t="shared" si="13"/>
        <v>4169.5256799376784</v>
      </c>
      <c r="J72" s="78">
        <f t="shared" si="14"/>
        <v>0.96895045266823443</v>
      </c>
      <c r="K72">
        <v>0.14049</v>
      </c>
      <c r="L72">
        <v>25285.999999999996</v>
      </c>
      <c r="M72" s="78">
        <f t="shared" si="15"/>
        <v>1.1351515947491839</v>
      </c>
      <c r="N72" s="78">
        <f t="shared" si="16"/>
        <v>4796.7299604851332</v>
      </c>
      <c r="O72" s="78">
        <f t="shared" si="17"/>
        <v>0.38806195428664697</v>
      </c>
      <c r="P72">
        <v>0.14246</v>
      </c>
      <c r="Q72">
        <v>20987</v>
      </c>
      <c r="R72" s="78">
        <f t="shared" si="18"/>
        <v>1.1510690881056926</v>
      </c>
      <c r="S72" s="78">
        <f t="shared" si="19"/>
        <v>4863.9913885024698</v>
      </c>
      <c r="T72" s="78">
        <f t="shared" si="20"/>
        <v>0.36929097899737107</v>
      </c>
    </row>
    <row r="73" spans="6:20" ht="15">
      <c r="F73">
        <v>0.12118</v>
      </c>
      <c r="G73">
        <v>61687</v>
      </c>
      <c r="H73" s="1">
        <f t="shared" si="12"/>
        <v>0.97912784007193465</v>
      </c>
      <c r="I73" s="1">
        <f t="shared" si="13"/>
        <v>4137.4313944877813</v>
      </c>
      <c r="J73" s="78">
        <f t="shared" si="14"/>
        <v>0.97392098449987641</v>
      </c>
      <c r="K73">
        <v>0.13985</v>
      </c>
      <c r="L73">
        <v>25006</v>
      </c>
      <c r="M73" s="78">
        <f t="shared" si="15"/>
        <v>1.1299804293947853</v>
      </c>
      <c r="N73" s="78">
        <f t="shared" si="16"/>
        <v>4774.8785320937141</v>
      </c>
      <c r="O73" s="78">
        <f t="shared" si="17"/>
        <v>0.38728532701718138</v>
      </c>
      <c r="P73">
        <v>0.1419</v>
      </c>
      <c r="Q73">
        <v>20683</v>
      </c>
      <c r="R73" s="78">
        <f t="shared" si="18"/>
        <v>1.1465443184205937</v>
      </c>
      <c r="S73" s="78">
        <f t="shared" si="19"/>
        <v>4844.8713886599789</v>
      </c>
      <c r="T73" s="78">
        <f t="shared" si="20"/>
        <v>0.3668199585147156</v>
      </c>
    </row>
    <row r="74" spans="6:20" ht="15">
      <c r="F74">
        <v>0.12075999999999999</v>
      </c>
      <c r="G74">
        <v>61546</v>
      </c>
      <c r="H74" s="1">
        <f t="shared" si="12"/>
        <v>0.97573426280811049</v>
      </c>
      <c r="I74" s="1">
        <f t="shared" si="13"/>
        <v>4123.0913946059127</v>
      </c>
      <c r="J74" s="78">
        <f t="shared" si="14"/>
        <v>0.97846567192718337</v>
      </c>
      <c r="K74">
        <v>0.13963999999999999</v>
      </c>
      <c r="L74">
        <v>24933</v>
      </c>
      <c r="M74" s="78">
        <f t="shared" si="15"/>
        <v>1.1282836407628729</v>
      </c>
      <c r="N74" s="78">
        <f t="shared" si="16"/>
        <v>4767.7085321527784</v>
      </c>
      <c r="O74" s="78">
        <f t="shared" si="17"/>
        <v>0.38731704930381106</v>
      </c>
      <c r="P74">
        <v>0.14024</v>
      </c>
      <c r="Q74">
        <v>20759</v>
      </c>
      <c r="R74" s="78">
        <f t="shared" si="18"/>
        <v>1.1331316082826219</v>
      </c>
      <c r="S74" s="78">
        <f t="shared" si="19"/>
        <v>4788.1942462697352</v>
      </c>
      <c r="T74" s="78">
        <f t="shared" si="20"/>
        <v>0.3769353243557434</v>
      </c>
    </row>
    <row r="75" spans="6:20" ht="15">
      <c r="F75">
        <v>0.12057</v>
      </c>
      <c r="G75">
        <v>61229.999999999993</v>
      </c>
      <c r="H75" s="1">
        <f t="shared" si="12"/>
        <v>0.97419907309352338</v>
      </c>
      <c r="I75" s="1">
        <f t="shared" si="13"/>
        <v>4116.6042518022095</v>
      </c>
      <c r="J75" s="78">
        <f t="shared" si="14"/>
        <v>0.97651227640629967</v>
      </c>
      <c r="K75">
        <v>0.13918</v>
      </c>
      <c r="L75">
        <v>24705</v>
      </c>
      <c r="M75" s="78">
        <f t="shared" si="15"/>
        <v>1.124566865664399</v>
      </c>
      <c r="N75" s="78">
        <f t="shared" si="16"/>
        <v>4752.0028179964474</v>
      </c>
      <c r="O75" s="78">
        <f t="shared" si="17"/>
        <v>0.38631622783902614</v>
      </c>
      <c r="P75">
        <v>0.13954</v>
      </c>
      <c r="Q75">
        <v>20660</v>
      </c>
      <c r="R75" s="78">
        <f t="shared" si="18"/>
        <v>1.1274756461762483</v>
      </c>
      <c r="S75" s="78">
        <f t="shared" si="19"/>
        <v>4764.2942464666203</v>
      </c>
      <c r="T75" s="78">
        <f t="shared" si="20"/>
        <v>0.37891089792243332</v>
      </c>
    </row>
    <row r="76" spans="6:20" ht="15">
      <c r="F76">
        <v>0.12134</v>
      </c>
      <c r="G76">
        <v>60811.000000000007</v>
      </c>
      <c r="H76" s="1">
        <f t="shared" si="12"/>
        <v>0.98042063141053448</v>
      </c>
      <c r="I76" s="1">
        <f t="shared" si="13"/>
        <v>4142.8942515856361</v>
      </c>
      <c r="J76" s="78">
        <f t="shared" si="14"/>
        <v>0.95756030374403478</v>
      </c>
      <c r="K76">
        <v>0.13885</v>
      </c>
      <c r="L76">
        <v>24707</v>
      </c>
      <c r="M76" s="78">
        <f t="shared" si="15"/>
        <v>1.1219004835285371</v>
      </c>
      <c r="N76" s="78">
        <f t="shared" si="16"/>
        <v>4740.7356752321211</v>
      </c>
      <c r="O76" s="78">
        <f t="shared" si="17"/>
        <v>0.38818612200608549</v>
      </c>
      <c r="P76">
        <v>0.14038999999999999</v>
      </c>
      <c r="Q76">
        <v>20428</v>
      </c>
      <c r="R76" s="78">
        <f t="shared" si="18"/>
        <v>1.1343436001625591</v>
      </c>
      <c r="S76" s="78">
        <f t="shared" si="19"/>
        <v>4793.3156747989733</v>
      </c>
      <c r="T76" s="78">
        <f t="shared" si="20"/>
        <v>0.3701329234762385</v>
      </c>
    </row>
    <row r="77" spans="6:20" ht="15">
      <c r="F77">
        <v>0.11999</v>
      </c>
      <c r="G77">
        <v>60285.999999999993</v>
      </c>
      <c r="H77" s="1">
        <f t="shared" si="12"/>
        <v>0.96951270449109961</v>
      </c>
      <c r="I77" s="1">
        <f t="shared" si="13"/>
        <v>4096.8013948224861</v>
      </c>
      <c r="J77" s="78">
        <f t="shared" si="14"/>
        <v>0.97077443854330492</v>
      </c>
      <c r="K77">
        <v>0.13847000000000001</v>
      </c>
      <c r="L77">
        <v>24453</v>
      </c>
      <c r="M77" s="78">
        <f t="shared" si="15"/>
        <v>1.1188301040993631</v>
      </c>
      <c r="N77" s="78">
        <f t="shared" si="16"/>
        <v>4727.7613896247167</v>
      </c>
      <c r="O77" s="78">
        <f t="shared" si="17"/>
        <v>0.3863069497869841</v>
      </c>
      <c r="P77">
        <v>0.14030999999999999</v>
      </c>
      <c r="Q77">
        <v>20398</v>
      </c>
      <c r="R77" s="78">
        <f t="shared" si="18"/>
        <v>1.1336972044932592</v>
      </c>
      <c r="S77" s="78">
        <f t="shared" si="19"/>
        <v>4790.5842462500459</v>
      </c>
      <c r="T77" s="78">
        <f t="shared" si="20"/>
        <v>0.37001093119044237</v>
      </c>
    </row>
    <row r="78" spans="6:20" ht="15">
      <c r="F78">
        <v>0.11917999999999999</v>
      </c>
      <c r="G78">
        <v>60190</v>
      </c>
      <c r="H78" s="1">
        <f t="shared" si="12"/>
        <v>0.96296794833943866</v>
      </c>
      <c r="I78" s="1">
        <f t="shared" si="13"/>
        <v>4069.1456807645964</v>
      </c>
      <c r="J78" s="78">
        <f t="shared" si="14"/>
        <v>0.98244795052276412</v>
      </c>
      <c r="K78">
        <v>0.13858999999999999</v>
      </c>
      <c r="L78">
        <v>24461</v>
      </c>
      <c r="M78" s="78">
        <f t="shared" si="15"/>
        <v>1.1197996976033127</v>
      </c>
      <c r="N78" s="78">
        <f t="shared" si="16"/>
        <v>4731.8585324481073</v>
      </c>
      <c r="O78" s="78">
        <f t="shared" si="17"/>
        <v>0.38576442608665323</v>
      </c>
      <c r="P78">
        <v>0.13944000000000001</v>
      </c>
      <c r="Q78">
        <v>20070</v>
      </c>
      <c r="R78" s="78">
        <f t="shared" si="18"/>
        <v>1.1266676515896237</v>
      </c>
      <c r="S78" s="78">
        <f t="shared" si="19"/>
        <v>4760.8799607804613</v>
      </c>
      <c r="T78" s="78">
        <f t="shared" si="20"/>
        <v>0.36861825650691915</v>
      </c>
    </row>
    <row r="79" spans="6:20" ht="15">
      <c r="F79">
        <v>0.11838</v>
      </c>
      <c r="G79">
        <v>59841</v>
      </c>
      <c r="H79" s="1">
        <f t="shared" si="12"/>
        <v>0.95650399164644029</v>
      </c>
      <c r="I79" s="1">
        <f t="shared" si="13"/>
        <v>4041.8313952753219</v>
      </c>
      <c r="J79" s="78">
        <f t="shared" si="14"/>
        <v>0.9899975982170538</v>
      </c>
      <c r="K79">
        <v>0.13764999999999999</v>
      </c>
      <c r="L79">
        <v>24255</v>
      </c>
      <c r="M79" s="78">
        <f t="shared" si="15"/>
        <v>1.1122045484890395</v>
      </c>
      <c r="N79" s="78">
        <f t="shared" si="16"/>
        <v>4699.7642469982102</v>
      </c>
      <c r="O79" s="78">
        <f t="shared" si="17"/>
        <v>0.38775785596191198</v>
      </c>
      <c r="P79">
        <v>0.13930999999999999</v>
      </c>
      <c r="Q79">
        <v>20075</v>
      </c>
      <c r="R79" s="78">
        <f t="shared" si="18"/>
        <v>1.1256172586270112</v>
      </c>
      <c r="S79" s="78">
        <f t="shared" si="19"/>
        <v>4756.4413893884539</v>
      </c>
      <c r="T79" s="78">
        <f t="shared" si="20"/>
        <v>0.36939854958134744</v>
      </c>
    </row>
    <row r="80" spans="6:20" ht="15">
      <c r="F80">
        <v>0.11819</v>
      </c>
      <c r="G80">
        <v>59609.999999999993</v>
      </c>
      <c r="H80" s="1">
        <f t="shared" si="12"/>
        <v>0.95496880193185318</v>
      </c>
      <c r="I80" s="1">
        <f t="shared" si="13"/>
        <v>4035.3442524716197</v>
      </c>
      <c r="J80" s="78">
        <f t="shared" si="14"/>
        <v>0.98934924433082205</v>
      </c>
      <c r="K80">
        <v>0.13694999999999999</v>
      </c>
      <c r="L80">
        <v>24214</v>
      </c>
      <c r="M80" s="78">
        <f t="shared" si="15"/>
        <v>1.1065485863826658</v>
      </c>
      <c r="N80" s="78">
        <f t="shared" si="16"/>
        <v>4675.8642471950952</v>
      </c>
      <c r="O80" s="78">
        <f t="shared" si="17"/>
        <v>0.39106974912202169</v>
      </c>
      <c r="P80">
        <v>0.13941000000000001</v>
      </c>
      <c r="Q80">
        <v>20060</v>
      </c>
      <c r="R80" s="78">
        <f t="shared" si="18"/>
        <v>1.1264252532136361</v>
      </c>
      <c r="S80" s="78">
        <f t="shared" si="19"/>
        <v>4759.8556750746129</v>
      </c>
      <c r="T80" s="78">
        <f t="shared" si="20"/>
        <v>0.36859317606497788</v>
      </c>
    </row>
    <row r="81" spans="6:20" ht="15">
      <c r="F81">
        <v>0.11731</v>
      </c>
      <c r="G81">
        <v>59196.000000000007</v>
      </c>
      <c r="H81" s="1">
        <f t="shared" si="12"/>
        <v>0.9478584495695549</v>
      </c>
      <c r="I81" s="1">
        <f t="shared" si="13"/>
        <v>4005.2985384334183</v>
      </c>
      <c r="J81" s="78">
        <f t="shared" si="14"/>
        <v>0.9972734606517748</v>
      </c>
      <c r="K81">
        <v>0.13783999999999999</v>
      </c>
      <c r="L81">
        <v>24058</v>
      </c>
      <c r="M81" s="78">
        <f t="shared" si="15"/>
        <v>1.1137397382036267</v>
      </c>
      <c r="N81" s="78">
        <f t="shared" si="16"/>
        <v>4706.2513898019124</v>
      </c>
      <c r="O81" s="78">
        <f t="shared" si="17"/>
        <v>0.38354890705188821</v>
      </c>
      <c r="P81">
        <v>0.13861000000000001</v>
      </c>
      <c r="Q81">
        <v>19817</v>
      </c>
      <c r="R81" s="78">
        <f t="shared" si="18"/>
        <v>1.1199612965206378</v>
      </c>
      <c r="S81" s="78">
        <f t="shared" si="19"/>
        <v>4732.5413895853399</v>
      </c>
      <c r="T81" s="78">
        <f t="shared" si="20"/>
        <v>0.36834349004186079</v>
      </c>
    </row>
    <row r="82" spans="6:20" ht="15">
      <c r="F82">
        <v>0.1177</v>
      </c>
      <c r="G82">
        <v>58912</v>
      </c>
      <c r="H82" s="1">
        <f t="shared" si="12"/>
        <v>0.95100962845739168</v>
      </c>
      <c r="I82" s="1">
        <f t="shared" si="13"/>
        <v>4018.6142526094391</v>
      </c>
      <c r="J82" s="78">
        <f t="shared" si="14"/>
        <v>0.98592257518779014</v>
      </c>
      <c r="K82">
        <v>0.1371</v>
      </c>
      <c r="L82">
        <v>23944</v>
      </c>
      <c r="M82" s="78">
        <f t="shared" si="15"/>
        <v>1.1077605782626032</v>
      </c>
      <c r="N82" s="78">
        <f t="shared" si="16"/>
        <v>4680.9856757243342</v>
      </c>
      <c r="O82" s="78">
        <f t="shared" si="17"/>
        <v>0.38586336924752512</v>
      </c>
      <c r="P82">
        <v>0.13791999999999999</v>
      </c>
      <c r="Q82">
        <v>19823</v>
      </c>
      <c r="R82" s="78">
        <f t="shared" si="18"/>
        <v>1.1143861338729264</v>
      </c>
      <c r="S82" s="78">
        <f t="shared" si="19"/>
        <v>4708.9828183508398</v>
      </c>
      <c r="T82" s="78">
        <f t="shared" si="20"/>
        <v>0.37215092293860957</v>
      </c>
    </row>
    <row r="83" spans="6:20" ht="15">
      <c r="F83">
        <v>0.11781999999999999</v>
      </c>
      <c r="G83">
        <v>58498.000000000007</v>
      </c>
      <c r="H83" s="1">
        <f t="shared" si="12"/>
        <v>0.95197922196134133</v>
      </c>
      <c r="I83" s="1">
        <f t="shared" si="13"/>
        <v>4022.7113954328306</v>
      </c>
      <c r="J83" s="78">
        <f t="shared" si="14"/>
        <v>0.97700087171912975</v>
      </c>
      <c r="K83">
        <v>0.13605999999999999</v>
      </c>
      <c r="L83">
        <v>23837</v>
      </c>
      <c r="M83" s="78">
        <f t="shared" si="15"/>
        <v>1.0993574345617052</v>
      </c>
      <c r="N83" s="78">
        <f t="shared" si="16"/>
        <v>4645.4771045882771</v>
      </c>
      <c r="O83" s="78">
        <f t="shared" si="17"/>
        <v>0.39003395881948999</v>
      </c>
      <c r="P83">
        <v>0.13658000000000001</v>
      </c>
      <c r="Q83">
        <v>19647</v>
      </c>
      <c r="R83" s="78">
        <f t="shared" si="18"/>
        <v>1.1035590064121543</v>
      </c>
      <c r="S83" s="78">
        <f t="shared" si="19"/>
        <v>4663.2313901563066</v>
      </c>
      <c r="T83" s="78">
        <f t="shared" si="20"/>
        <v>0.37611984179364061</v>
      </c>
    </row>
    <row r="84" spans="6:20" ht="15">
      <c r="F84">
        <v>0.11753</v>
      </c>
      <c r="G84">
        <v>58424</v>
      </c>
      <c r="H84" s="1">
        <f t="shared" si="12"/>
        <v>0.94963603766012938</v>
      </c>
      <c r="I84" s="1">
        <f t="shared" si="13"/>
        <v>4012.8099669429685</v>
      </c>
      <c r="J84" s="78">
        <f t="shared" si="14"/>
        <v>0.98058621841308513</v>
      </c>
      <c r="K84">
        <v>0.13511999999999999</v>
      </c>
      <c r="L84">
        <v>23747</v>
      </c>
      <c r="M84" s="78">
        <f t="shared" si="15"/>
        <v>1.091762285447432</v>
      </c>
      <c r="N84" s="78">
        <f t="shared" si="16"/>
        <v>4613.3828191383809</v>
      </c>
      <c r="O84" s="78">
        <f t="shared" si="17"/>
        <v>0.39398640570816851</v>
      </c>
      <c r="P84">
        <v>0.13704</v>
      </c>
      <c r="Q84">
        <v>19613</v>
      </c>
      <c r="R84" s="78">
        <f t="shared" si="18"/>
        <v>1.1072757815106282</v>
      </c>
      <c r="S84" s="78">
        <f t="shared" si="19"/>
        <v>4678.9371043126384</v>
      </c>
      <c r="T84" s="78">
        <f t="shared" si="20"/>
        <v>0.37295251898358145</v>
      </c>
    </row>
    <row r="85" spans="6:20" ht="15">
      <c r="F85">
        <v>0.11695</v>
      </c>
      <c r="G85">
        <v>57798.000000000007</v>
      </c>
      <c r="H85" s="1">
        <f t="shared" si="12"/>
        <v>0.94494966905770561</v>
      </c>
      <c r="I85" s="1">
        <f t="shared" si="13"/>
        <v>3993.0071099632451</v>
      </c>
      <c r="J85" s="78">
        <f t="shared" si="14"/>
        <v>0.97972531131096252</v>
      </c>
      <c r="K85">
        <v>0.13549</v>
      </c>
      <c r="L85">
        <v>23629</v>
      </c>
      <c r="M85" s="78">
        <f t="shared" si="15"/>
        <v>1.0947518654179438</v>
      </c>
      <c r="N85" s="78">
        <f t="shared" si="16"/>
        <v>4626.0156761771705</v>
      </c>
      <c r="O85" s="78">
        <f t="shared" si="17"/>
        <v>0.38989046519885667</v>
      </c>
      <c r="P85">
        <v>0.13675999999999999</v>
      </c>
      <c r="Q85">
        <v>19315</v>
      </c>
      <c r="R85" s="78">
        <f t="shared" si="18"/>
        <v>1.1050133966680789</v>
      </c>
      <c r="S85" s="78">
        <f t="shared" si="19"/>
        <v>4669.3771043913921</v>
      </c>
      <c r="T85" s="78">
        <f t="shared" si="20"/>
        <v>0.36879136569532356</v>
      </c>
    </row>
    <row r="86" spans="6:20" ht="15">
      <c r="F86">
        <v>0.11616</v>
      </c>
      <c r="G86">
        <v>57546</v>
      </c>
      <c r="H86" s="1">
        <f t="shared" si="12"/>
        <v>0.9385665118233697</v>
      </c>
      <c r="I86" s="1">
        <f t="shared" si="13"/>
        <v>3966.0342530425869</v>
      </c>
      <c r="J86" s="78">
        <f t="shared" si="14"/>
        <v>0.98876686583592466</v>
      </c>
      <c r="K86">
        <v>0.13503000000000001</v>
      </c>
      <c r="L86">
        <v>23438</v>
      </c>
      <c r="M86" s="78">
        <f t="shared" si="15"/>
        <v>1.0910350903194699</v>
      </c>
      <c r="N86" s="78">
        <f t="shared" si="16"/>
        <v>4610.3099620208377</v>
      </c>
      <c r="O86" s="78">
        <f t="shared" si="17"/>
        <v>0.38937832491034696</v>
      </c>
      <c r="P86">
        <v>0.13563</v>
      </c>
      <c r="Q86">
        <v>19260</v>
      </c>
      <c r="R86" s="78">
        <f t="shared" si="18"/>
        <v>1.0958830578392187</v>
      </c>
      <c r="S86" s="78">
        <f t="shared" si="19"/>
        <v>4630.7956761377936</v>
      </c>
      <c r="T86" s="78">
        <f t="shared" si="20"/>
        <v>0.37389441299648368</v>
      </c>
    </row>
    <row r="87" spans="6:20" ht="15">
      <c r="F87">
        <v>0.11602</v>
      </c>
      <c r="G87">
        <v>57337.000000000007</v>
      </c>
      <c r="H87" s="1">
        <f t="shared" si="12"/>
        <v>0.9374353194020949</v>
      </c>
      <c r="I87" s="1">
        <f t="shared" si="13"/>
        <v>3961.2542530819637</v>
      </c>
      <c r="J87" s="78">
        <f t="shared" si="14"/>
        <v>0.98755482119038751</v>
      </c>
      <c r="K87">
        <v>0.13461000000000001</v>
      </c>
      <c r="L87">
        <v>23200</v>
      </c>
      <c r="M87" s="78">
        <f t="shared" si="15"/>
        <v>1.0876415130556456</v>
      </c>
      <c r="N87" s="78">
        <f t="shared" si="16"/>
        <v>4595.9699621389691</v>
      </c>
      <c r="O87" s="78">
        <f t="shared" si="17"/>
        <v>0.38783329881476031</v>
      </c>
      <c r="P87">
        <v>0.13594000000000001</v>
      </c>
      <c r="Q87">
        <v>19251</v>
      </c>
      <c r="R87" s="78">
        <f t="shared" si="18"/>
        <v>1.0983878410577554</v>
      </c>
      <c r="S87" s="78">
        <f t="shared" si="19"/>
        <v>4641.3799617648865</v>
      </c>
      <c r="T87" s="78">
        <f t="shared" si="20"/>
        <v>0.37201716532033158</v>
      </c>
    </row>
    <row r="88" spans="6:20" ht="15">
      <c r="F88">
        <v>0.11536</v>
      </c>
      <c r="G88">
        <v>56903</v>
      </c>
      <c r="H88" s="1">
        <f t="shared" si="12"/>
        <v>0.93210255513037132</v>
      </c>
      <c r="I88" s="1">
        <f t="shared" si="13"/>
        <v>3938.7199675533134</v>
      </c>
      <c r="J88" s="78">
        <f t="shared" si="14"/>
        <v>0.99132632388340081</v>
      </c>
      <c r="K88">
        <v>0.13338</v>
      </c>
      <c r="L88">
        <v>23164</v>
      </c>
      <c r="M88" s="78">
        <f t="shared" si="15"/>
        <v>1.0777031796401606</v>
      </c>
      <c r="N88" s="78">
        <f t="shared" si="16"/>
        <v>4553.9742481992098</v>
      </c>
      <c r="O88" s="78">
        <f t="shared" si="17"/>
        <v>0.39440634040055123</v>
      </c>
      <c r="P88">
        <v>0.13603999999999999</v>
      </c>
      <c r="Q88">
        <v>19042</v>
      </c>
      <c r="R88" s="78">
        <f t="shared" si="18"/>
        <v>1.0991958356443803</v>
      </c>
      <c r="S88" s="78">
        <f t="shared" si="19"/>
        <v>4644.7942474510464</v>
      </c>
      <c r="T88" s="78">
        <f t="shared" si="20"/>
        <v>0.36743754496198233</v>
      </c>
    </row>
    <row r="89" spans="6:20" ht="15">
      <c r="F89">
        <v>0.11502</v>
      </c>
      <c r="G89">
        <v>56664</v>
      </c>
      <c r="H89" s="1">
        <f t="shared" si="12"/>
        <v>0.92935537353584696</v>
      </c>
      <c r="I89" s="1">
        <f t="shared" si="13"/>
        <v>3927.1113962203717</v>
      </c>
      <c r="J89" s="78">
        <f t="shared" si="14"/>
        <v>0.99300737075442036</v>
      </c>
      <c r="K89">
        <v>0.13288</v>
      </c>
      <c r="L89">
        <v>22917</v>
      </c>
      <c r="M89" s="78">
        <f t="shared" si="15"/>
        <v>1.0736632067070364</v>
      </c>
      <c r="N89" s="78">
        <f t="shared" si="16"/>
        <v>4536.9028197684138</v>
      </c>
      <c r="O89" s="78">
        <f t="shared" si="17"/>
        <v>0.39314276134562232</v>
      </c>
      <c r="P89">
        <v>0.13458999999999999</v>
      </c>
      <c r="Q89">
        <v>19111</v>
      </c>
      <c r="R89" s="78">
        <f t="shared" si="18"/>
        <v>1.0874799141383205</v>
      </c>
      <c r="S89" s="78">
        <f t="shared" si="19"/>
        <v>4595.2871050017366</v>
      </c>
      <c r="T89" s="78">
        <f t="shared" si="20"/>
        <v>0.37675761813242026</v>
      </c>
    </row>
    <row r="90" spans="6:20" ht="15">
      <c r="F90">
        <v>0.11448999999999999</v>
      </c>
      <c r="G90">
        <v>56294.999999999993</v>
      </c>
      <c r="H90" s="1">
        <f t="shared" si="12"/>
        <v>0.9250730022267355</v>
      </c>
      <c r="I90" s="1">
        <f t="shared" si="13"/>
        <v>3909.0156820837269</v>
      </c>
      <c r="J90" s="78">
        <f t="shared" si="14"/>
        <v>0.99569581691431908</v>
      </c>
      <c r="K90">
        <v>0.13278000000000001</v>
      </c>
      <c r="L90">
        <v>22949</v>
      </c>
      <c r="M90" s="78">
        <f t="shared" si="15"/>
        <v>1.0728552121204118</v>
      </c>
      <c r="N90" s="78">
        <f t="shared" si="16"/>
        <v>4533.4885340822548</v>
      </c>
      <c r="O90" s="78">
        <f t="shared" si="17"/>
        <v>0.39428494544702875</v>
      </c>
      <c r="P90">
        <v>0.13419</v>
      </c>
      <c r="Q90">
        <v>18954</v>
      </c>
      <c r="R90" s="78">
        <f t="shared" si="18"/>
        <v>1.0842479357918215</v>
      </c>
      <c r="S90" s="78">
        <f t="shared" si="19"/>
        <v>4581.6299622571005</v>
      </c>
      <c r="T90" s="78">
        <f t="shared" si="20"/>
        <v>0.37589347488199809</v>
      </c>
    </row>
    <row r="91" spans="6:20" ht="15">
      <c r="F91">
        <v>0.11492999999999999</v>
      </c>
      <c r="G91">
        <v>55982</v>
      </c>
      <c r="H91" s="1">
        <f t="shared" si="12"/>
        <v>0.92862817840788459</v>
      </c>
      <c r="I91" s="1">
        <f t="shared" si="13"/>
        <v>3924.0385391028281</v>
      </c>
      <c r="J91" s="78">
        <f t="shared" si="14"/>
        <v>0.98259277482091811</v>
      </c>
      <c r="K91">
        <v>0.13264000000000001</v>
      </c>
      <c r="L91">
        <v>22743</v>
      </c>
      <c r="M91" s="78">
        <f t="shared" si="15"/>
        <v>1.0717240196991371</v>
      </c>
      <c r="N91" s="78">
        <f t="shared" si="16"/>
        <v>4528.7085341216325</v>
      </c>
      <c r="O91" s="78">
        <f t="shared" si="17"/>
        <v>0.39157096629468197</v>
      </c>
      <c r="P91">
        <v>0.13391</v>
      </c>
      <c r="Q91">
        <v>18788</v>
      </c>
      <c r="R91" s="78">
        <f t="shared" si="18"/>
        <v>1.081985550949272</v>
      </c>
      <c r="S91" s="78">
        <f t="shared" si="19"/>
        <v>4572.0699623358541</v>
      </c>
      <c r="T91" s="78">
        <f t="shared" si="20"/>
        <v>0.37416119831497091</v>
      </c>
    </row>
    <row r="92" spans="6:20" ht="15">
      <c r="F92">
        <v>0.11476</v>
      </c>
      <c r="G92">
        <v>55822.000000000007</v>
      </c>
      <c r="H92" s="1">
        <f t="shared" si="12"/>
        <v>0.92725458761062252</v>
      </c>
      <c r="I92" s="1">
        <f t="shared" si="13"/>
        <v>3918.2342534363579</v>
      </c>
      <c r="J92" s="78">
        <f t="shared" si="14"/>
        <v>0.98268942637621914</v>
      </c>
      <c r="K92">
        <v>0.13206999999999999</v>
      </c>
      <c r="L92">
        <v>22691</v>
      </c>
      <c r="M92" s="78">
        <f t="shared" si="15"/>
        <v>1.0671184505553757</v>
      </c>
      <c r="N92" s="78">
        <f t="shared" si="16"/>
        <v>4509.247105710524</v>
      </c>
      <c r="O92" s="78">
        <f t="shared" si="17"/>
        <v>0.39405517741692475</v>
      </c>
      <c r="P92">
        <v>0.13363</v>
      </c>
      <c r="Q92">
        <v>18788</v>
      </c>
      <c r="R92" s="78">
        <f t="shared" si="18"/>
        <v>1.0797231661067226</v>
      </c>
      <c r="S92" s="78">
        <f t="shared" si="19"/>
        <v>4562.5099624146078</v>
      </c>
      <c r="T92" s="78">
        <f t="shared" si="20"/>
        <v>0.37573082930660939</v>
      </c>
    </row>
    <row r="93" spans="6:20" ht="15">
      <c r="F93">
        <v>0.1137</v>
      </c>
      <c r="G93">
        <v>55387</v>
      </c>
      <c r="H93" s="1">
        <f t="shared" si="12"/>
        <v>0.91868984499239947</v>
      </c>
      <c r="I93" s="1">
        <f t="shared" si="13"/>
        <v>3882.0428251630692</v>
      </c>
      <c r="J93" s="78">
        <f t="shared" si="14"/>
        <v>0.99329644925077598</v>
      </c>
      <c r="K93">
        <v>0.13297</v>
      </c>
      <c r="L93">
        <v>22531</v>
      </c>
      <c r="M93" s="78">
        <f t="shared" si="15"/>
        <v>1.0743904018349988</v>
      </c>
      <c r="N93" s="78">
        <f t="shared" si="16"/>
        <v>4539.9756768859579</v>
      </c>
      <c r="O93" s="78">
        <f t="shared" si="17"/>
        <v>0.38599785200534886</v>
      </c>
      <c r="P93">
        <v>0.13394</v>
      </c>
      <c r="Q93">
        <v>18637</v>
      </c>
      <c r="R93" s="78">
        <f t="shared" si="18"/>
        <v>1.0822279493252596</v>
      </c>
      <c r="S93" s="78">
        <f t="shared" si="19"/>
        <v>4573.0942480417016</v>
      </c>
      <c r="T93" s="78">
        <f t="shared" si="20"/>
        <v>0.37098780375005969</v>
      </c>
    </row>
    <row r="94" spans="6:20" ht="15">
      <c r="F94">
        <v>0.11347</v>
      </c>
      <c r="G94">
        <v>55109</v>
      </c>
      <c r="H94" s="1">
        <f t="shared" si="12"/>
        <v>0.91683145744316252</v>
      </c>
      <c r="I94" s="1">
        <f t="shared" si="13"/>
        <v>3874.1899680849028</v>
      </c>
      <c r="J94" s="78">
        <f t="shared" si="14"/>
        <v>0.99232147611325561</v>
      </c>
      <c r="K94">
        <v>0.13083999999999998</v>
      </c>
      <c r="L94">
        <v>22415</v>
      </c>
      <c r="M94" s="78">
        <f t="shared" si="15"/>
        <v>1.0571801171398905</v>
      </c>
      <c r="N94" s="78">
        <f t="shared" si="16"/>
        <v>4467.2513917707647</v>
      </c>
      <c r="O94" s="78">
        <f t="shared" si="17"/>
        <v>0.39661526935097524</v>
      </c>
      <c r="P94">
        <v>0.13278000000000001</v>
      </c>
      <c r="Q94">
        <v>18506</v>
      </c>
      <c r="R94" s="78">
        <f t="shared" si="18"/>
        <v>1.0728552121204118</v>
      </c>
      <c r="S94" s="78">
        <f t="shared" si="19"/>
        <v>4533.4885340822548</v>
      </c>
      <c r="T94" s="78">
        <f t="shared" si="20"/>
        <v>0.37484476122261118</v>
      </c>
    </row>
    <row r="95" spans="6:20" ht="15">
      <c r="F95">
        <v>0.11275</v>
      </c>
      <c r="G95">
        <v>54762</v>
      </c>
      <c r="H95" s="1">
        <f t="shared" si="12"/>
        <v>0.91101389641946395</v>
      </c>
      <c r="I95" s="1">
        <f t="shared" si="13"/>
        <v>3849.6071111445567</v>
      </c>
      <c r="J95" s="78">
        <f t="shared" si="14"/>
        <v>0.99870717428615408</v>
      </c>
      <c r="K95">
        <v>0.13103000000000001</v>
      </c>
      <c r="L95">
        <v>22226</v>
      </c>
      <c r="M95" s="78">
        <f t="shared" si="15"/>
        <v>1.0587153068544777</v>
      </c>
      <c r="N95" s="78">
        <f t="shared" si="16"/>
        <v>4473.7385345744678</v>
      </c>
      <c r="O95" s="78">
        <f t="shared" si="17"/>
        <v>0.39213136923221625</v>
      </c>
      <c r="P95">
        <v>0.13138</v>
      </c>
      <c r="Q95">
        <v>18369</v>
      </c>
      <c r="R95" s="78">
        <f t="shared" si="18"/>
        <v>1.0615432879076645</v>
      </c>
      <c r="S95" s="78">
        <f t="shared" si="19"/>
        <v>4485.6885344760249</v>
      </c>
      <c r="T95" s="78">
        <f t="shared" si="20"/>
        <v>0.38004166793842192</v>
      </c>
    </row>
    <row r="96" spans="6:20" ht="15">
      <c r="F96">
        <v>0.11223999999999999</v>
      </c>
      <c r="G96">
        <v>54482</v>
      </c>
      <c r="H96" s="1">
        <f t="shared" si="12"/>
        <v>0.90689312402767741</v>
      </c>
      <c r="I96" s="1">
        <f t="shared" si="13"/>
        <v>3832.194254145144</v>
      </c>
      <c r="J96" s="78">
        <f t="shared" si="14"/>
        <v>1.0026507792863979</v>
      </c>
      <c r="K96">
        <v>0.13103000000000001</v>
      </c>
      <c r="L96">
        <v>22085</v>
      </c>
      <c r="M96" s="78">
        <f t="shared" si="15"/>
        <v>1.0587153068544777</v>
      </c>
      <c r="N96" s="78">
        <f t="shared" si="16"/>
        <v>4473.7385345744678</v>
      </c>
      <c r="O96" s="78">
        <f t="shared" si="17"/>
        <v>0.38964371859504615</v>
      </c>
      <c r="P96">
        <v>0.13116</v>
      </c>
      <c r="Q96">
        <v>18373</v>
      </c>
      <c r="R96" s="78">
        <f t="shared" si="18"/>
        <v>1.0597656998170899</v>
      </c>
      <c r="S96" s="78">
        <f t="shared" si="19"/>
        <v>4478.1771059664743</v>
      </c>
      <c r="T96" s="78">
        <f t="shared" si="20"/>
        <v>0.38140069089211082</v>
      </c>
    </row>
    <row r="97" spans="6:20" ht="15">
      <c r="F97">
        <v>0.11254</v>
      </c>
      <c r="G97">
        <v>54186</v>
      </c>
      <c r="H97" s="1">
        <f t="shared" si="12"/>
        <v>0.90931710778755181</v>
      </c>
      <c r="I97" s="1">
        <f t="shared" si="13"/>
        <v>3842.437111203622</v>
      </c>
      <c r="J97" s="78">
        <f t="shared" si="14"/>
        <v>0.99189394901725114</v>
      </c>
      <c r="K97">
        <v>0.13025999999999999</v>
      </c>
      <c r="L97">
        <v>22046</v>
      </c>
      <c r="M97" s="78">
        <f t="shared" si="15"/>
        <v>1.0524937485374666</v>
      </c>
      <c r="N97" s="78">
        <f t="shared" si="16"/>
        <v>4447.4485347910404</v>
      </c>
      <c r="O97" s="78">
        <f t="shared" si="17"/>
        <v>0.39356766781102132</v>
      </c>
      <c r="P97">
        <v>0.13144</v>
      </c>
      <c r="Q97">
        <v>18144</v>
      </c>
      <c r="R97" s="78">
        <f t="shared" si="18"/>
        <v>1.0620280846596395</v>
      </c>
      <c r="S97" s="78">
        <f t="shared" si="19"/>
        <v>4487.7371058877206</v>
      </c>
      <c r="T97" s="78">
        <f t="shared" si="20"/>
        <v>0.37504394022169879</v>
      </c>
    </row>
    <row r="98" spans="6:20" ht="15">
      <c r="F98">
        <v>0.11194</v>
      </c>
      <c r="G98">
        <v>53656.000000000007</v>
      </c>
      <c r="H98" s="1">
        <f t="shared" si="12"/>
        <v>0.90446914026780301</v>
      </c>
      <c r="I98" s="1">
        <f t="shared" si="13"/>
        <v>3821.9513970866665</v>
      </c>
      <c r="J98" s="78">
        <f t="shared" si="14"/>
        <v>0.99274945667857872</v>
      </c>
      <c r="K98">
        <v>0.12953999999999999</v>
      </c>
      <c r="L98">
        <v>21886</v>
      </c>
      <c r="M98" s="78">
        <f t="shared" si="15"/>
        <v>1.046676187513768</v>
      </c>
      <c r="N98" s="78">
        <f t="shared" si="16"/>
        <v>4422.8656778506947</v>
      </c>
      <c r="O98" s="78">
        <f t="shared" si="17"/>
        <v>0.39506664776895123</v>
      </c>
      <c r="P98">
        <v>0.13058</v>
      </c>
      <c r="Q98">
        <v>18205</v>
      </c>
      <c r="R98" s="78">
        <f t="shared" si="18"/>
        <v>1.055079331214666</v>
      </c>
      <c r="S98" s="78">
        <f t="shared" si="19"/>
        <v>4458.3742489867509</v>
      </c>
      <c r="T98" s="78">
        <f t="shared" si="20"/>
        <v>0.38127784566095557</v>
      </c>
    </row>
    <row r="99" spans="6:20" ht="15">
      <c r="F99">
        <v>0.11177999999999999</v>
      </c>
      <c r="G99">
        <v>53519.000000000007</v>
      </c>
      <c r="H99" s="1">
        <f t="shared" si="12"/>
        <v>0.90317634892920329</v>
      </c>
      <c r="I99" s="1">
        <f t="shared" si="13"/>
        <v>3816.4885399888112</v>
      </c>
      <c r="J99" s="78">
        <f t="shared" si="14"/>
        <v>0.99305144882580942</v>
      </c>
      <c r="K99">
        <v>0.12939999999999999</v>
      </c>
      <c r="L99">
        <v>21848</v>
      </c>
      <c r="M99" s="78">
        <f t="shared" si="15"/>
        <v>1.0455449950924933</v>
      </c>
      <c r="N99" s="78">
        <f t="shared" si="16"/>
        <v>4418.0856778900716</v>
      </c>
      <c r="O99" s="78">
        <f t="shared" si="17"/>
        <v>0.39523454114936679</v>
      </c>
      <c r="P99">
        <v>0.13144999999999998</v>
      </c>
      <c r="Q99">
        <v>17927</v>
      </c>
      <c r="R99" s="78">
        <f t="shared" si="18"/>
        <v>1.0621088841183017</v>
      </c>
      <c r="S99" s="78">
        <f t="shared" si="19"/>
        <v>4488.0785344563365</v>
      </c>
      <c r="T99" s="78">
        <f t="shared" si="20"/>
        <v>0.3705020830043077</v>
      </c>
    </row>
    <row r="100" spans="6:20" ht="15">
      <c r="F100">
        <v>0.11104</v>
      </c>
      <c r="G100">
        <v>53215</v>
      </c>
      <c r="H100" s="1">
        <f t="shared" si="12"/>
        <v>0.89719718898817979</v>
      </c>
      <c r="I100" s="1">
        <f t="shared" si="13"/>
        <v>3791.222825911233</v>
      </c>
      <c r="J100" s="78">
        <f t="shared" si="14"/>
        <v>1.0006152790513649</v>
      </c>
      <c r="K100">
        <v>0.12859999999999999</v>
      </c>
      <c r="L100">
        <v>21730</v>
      </c>
      <c r="M100" s="78">
        <f t="shared" si="15"/>
        <v>1.0390810383994951</v>
      </c>
      <c r="N100" s="78">
        <f t="shared" si="16"/>
        <v>4390.7713924007976</v>
      </c>
      <c r="O100" s="78">
        <f t="shared" si="17"/>
        <v>0.39800593386094285</v>
      </c>
      <c r="P100">
        <v>0.13053999999999999</v>
      </c>
      <c r="Q100">
        <v>17868</v>
      </c>
      <c r="R100" s="78">
        <f t="shared" si="18"/>
        <v>1.0547561333800162</v>
      </c>
      <c r="S100" s="78">
        <f t="shared" si="19"/>
        <v>4457.0085347122867</v>
      </c>
      <c r="T100" s="78">
        <f t="shared" si="20"/>
        <v>0.37444923137612968</v>
      </c>
    </row>
    <row r="101" spans="6:20" ht="15">
      <c r="F101">
        <v>0.11054</v>
      </c>
      <c r="G101">
        <v>52968.000000000007</v>
      </c>
      <c r="H101" s="1">
        <f t="shared" si="12"/>
        <v>0.89315721605505582</v>
      </c>
      <c r="I101" s="1">
        <f t="shared" si="13"/>
        <v>3774.1513974804366</v>
      </c>
      <c r="J101" s="78">
        <f t="shared" si="14"/>
        <v>1.0050013016467618</v>
      </c>
      <c r="K101">
        <v>0.12850999999999999</v>
      </c>
      <c r="L101">
        <v>21519</v>
      </c>
      <c r="M101" s="78">
        <f t="shared" si="15"/>
        <v>1.0383538432715327</v>
      </c>
      <c r="N101" s="78">
        <f t="shared" si="16"/>
        <v>4387.6985352832544</v>
      </c>
      <c r="O101" s="78">
        <f t="shared" si="17"/>
        <v>0.39469351995379071</v>
      </c>
      <c r="P101">
        <v>0.12975</v>
      </c>
      <c r="Q101">
        <v>17861</v>
      </c>
      <c r="R101" s="78">
        <f t="shared" si="18"/>
        <v>1.0483729761456804</v>
      </c>
      <c r="S101" s="78">
        <f t="shared" si="19"/>
        <v>4430.0356777916295</v>
      </c>
      <c r="T101" s="78">
        <f t="shared" si="20"/>
        <v>0.37887439319264909</v>
      </c>
    </row>
    <row r="102" spans="6:20" ht="15">
      <c r="F102">
        <v>0.11032</v>
      </c>
      <c r="G102">
        <v>52451</v>
      </c>
      <c r="H102" s="1">
        <f t="shared" si="12"/>
        <v>0.89137962796448122</v>
      </c>
      <c r="I102" s="1">
        <f t="shared" si="13"/>
        <v>3766.6399689708869</v>
      </c>
      <c r="J102" s="78">
        <f t="shared" si="14"/>
        <v>0.99916505409766543</v>
      </c>
      <c r="K102">
        <v>0.12834000000000001</v>
      </c>
      <c r="L102">
        <v>21429</v>
      </c>
      <c r="M102" s="78">
        <f t="shared" si="15"/>
        <v>1.0369802524742706</v>
      </c>
      <c r="N102" s="78">
        <f t="shared" si="16"/>
        <v>4381.8942496167847</v>
      </c>
      <c r="O102" s="78">
        <f t="shared" si="17"/>
        <v>0.39408471698231645</v>
      </c>
      <c r="P102">
        <v>0.12947999999999998</v>
      </c>
      <c r="Q102">
        <v>17646</v>
      </c>
      <c r="R102" s="78">
        <f t="shared" si="18"/>
        <v>1.0461913907617932</v>
      </c>
      <c r="S102" s="78">
        <f t="shared" si="19"/>
        <v>4420.817106438999</v>
      </c>
      <c r="T102" s="78">
        <f t="shared" si="20"/>
        <v>0.37587644423421429</v>
      </c>
    </row>
    <row r="103" spans="6:20" ht="15">
      <c r="F103">
        <v>0.11003</v>
      </c>
      <c r="G103">
        <v>52105</v>
      </c>
      <c r="H103" s="1">
        <f t="shared" si="12"/>
        <v>0.88903644366326939</v>
      </c>
      <c r="I103" s="1">
        <f t="shared" si="13"/>
        <v>3756.7385404810248</v>
      </c>
      <c r="J103" s="78">
        <f t="shared" si="14"/>
        <v>0.99781296859539093</v>
      </c>
      <c r="K103">
        <v>0.12814999999999999</v>
      </c>
      <c r="L103">
        <v>21306</v>
      </c>
      <c r="M103" s="78">
        <f t="shared" si="15"/>
        <v>1.0354450627596834</v>
      </c>
      <c r="N103" s="78">
        <f t="shared" si="16"/>
        <v>4375.4071068130806</v>
      </c>
      <c r="O103" s="78">
        <f t="shared" si="17"/>
        <v>0.39298543938784375</v>
      </c>
      <c r="P103">
        <v>0.12920999999999999</v>
      </c>
      <c r="Q103">
        <v>17576</v>
      </c>
      <c r="R103" s="78">
        <f t="shared" si="18"/>
        <v>1.0440098053779063</v>
      </c>
      <c r="S103" s="78">
        <f t="shared" si="19"/>
        <v>4411.5985350863693</v>
      </c>
      <c r="T103" s="78">
        <f t="shared" si="20"/>
        <v>0.37595166047455564</v>
      </c>
    </row>
    <row r="104" spans="6:20" ht="15">
      <c r="F104">
        <v>0.10944</v>
      </c>
      <c r="G104">
        <v>51949</v>
      </c>
      <c r="H104" s="1">
        <f t="shared" si="12"/>
        <v>0.88426927560218294</v>
      </c>
      <c r="I104" s="1">
        <f t="shared" si="13"/>
        <v>3736.5942549326846</v>
      </c>
      <c r="J104" s="78">
        <f t="shared" si="14"/>
        <v>1.0055808474325074</v>
      </c>
      <c r="K104">
        <v>0.12750999999999998</v>
      </c>
      <c r="L104">
        <v>21232</v>
      </c>
      <c r="M104" s="78">
        <f t="shared" si="15"/>
        <v>1.0302738974052845</v>
      </c>
      <c r="N104" s="78">
        <f t="shared" si="16"/>
        <v>4353.5556784216615</v>
      </c>
      <c r="O104" s="78">
        <f t="shared" si="17"/>
        <v>0.39556164280661654</v>
      </c>
      <c r="P104">
        <v>0.12845000000000001</v>
      </c>
      <c r="Q104">
        <v>17488</v>
      </c>
      <c r="R104" s="78">
        <f t="shared" si="18"/>
        <v>1.0378690465195579</v>
      </c>
      <c r="S104" s="78">
        <f t="shared" si="19"/>
        <v>4385.6499638715595</v>
      </c>
      <c r="T104" s="78">
        <f t="shared" si="20"/>
        <v>0.37850894193655366</v>
      </c>
    </row>
    <row r="105" spans="6:20" ht="15">
      <c r="F105">
        <v>0.1096</v>
      </c>
      <c r="G105">
        <v>51681.999999999993</v>
      </c>
      <c r="H105" s="1">
        <f t="shared" si="12"/>
        <v>0.88556206694078277</v>
      </c>
      <c r="I105" s="1">
        <f t="shared" si="13"/>
        <v>3742.0571120305399</v>
      </c>
      <c r="J105" s="78">
        <f t="shared" si="14"/>
        <v>0.99749372721605523</v>
      </c>
      <c r="K105">
        <v>0.12695000000000001</v>
      </c>
      <c r="L105">
        <v>21043</v>
      </c>
      <c r="M105" s="78">
        <f t="shared" si="15"/>
        <v>1.0257491277201858</v>
      </c>
      <c r="N105" s="78">
        <f t="shared" si="16"/>
        <v>4334.4356785791706</v>
      </c>
      <c r="O105" s="78">
        <f t="shared" si="17"/>
        <v>0.39550684357674815</v>
      </c>
      <c r="P105">
        <v>0.12856000000000001</v>
      </c>
      <c r="Q105">
        <v>17431</v>
      </c>
      <c r="R105" s="78">
        <f t="shared" si="18"/>
        <v>1.0387578405648452</v>
      </c>
      <c r="S105" s="78">
        <f t="shared" si="19"/>
        <v>4389.4056781263344</v>
      </c>
      <c r="T105" s="78">
        <f t="shared" si="20"/>
        <v>0.37662989723663987</v>
      </c>
    </row>
    <row r="106" spans="6:20" ht="15">
      <c r="F106">
        <v>0.10876999999999999</v>
      </c>
      <c r="G106">
        <v>51248.000000000007</v>
      </c>
      <c r="H106" s="1">
        <f t="shared" si="12"/>
        <v>0.87885571187179679</v>
      </c>
      <c r="I106" s="1">
        <f t="shared" si="13"/>
        <v>3713.7185408354176</v>
      </c>
      <c r="J106" s="78">
        <f t="shared" si="14"/>
        <v>1.0042703345278292</v>
      </c>
      <c r="K106">
        <v>0.12659000000000001</v>
      </c>
      <c r="L106">
        <v>21035</v>
      </c>
      <c r="M106" s="78">
        <f t="shared" si="15"/>
        <v>1.0228403472083365</v>
      </c>
      <c r="N106" s="78">
        <f t="shared" si="16"/>
        <v>4322.1442501089969</v>
      </c>
      <c r="O106" s="78">
        <f t="shared" si="17"/>
        <v>0.39760833007481977</v>
      </c>
      <c r="P106">
        <v>0.12767999999999999</v>
      </c>
      <c r="Q106">
        <v>17286</v>
      </c>
      <c r="R106" s="78">
        <f t="shared" si="18"/>
        <v>1.0316474882025468</v>
      </c>
      <c r="S106" s="78">
        <f t="shared" si="19"/>
        <v>4359.3599640881321</v>
      </c>
      <c r="T106" s="78">
        <f t="shared" si="20"/>
        <v>0.37866309216780925</v>
      </c>
    </row>
    <row r="107" spans="6:20" ht="15">
      <c r="F107">
        <v>0.10899</v>
      </c>
      <c r="G107">
        <v>51147</v>
      </c>
      <c r="H107" s="1">
        <f t="shared" si="12"/>
        <v>0.88063329996237139</v>
      </c>
      <c r="I107" s="1">
        <f t="shared" si="13"/>
        <v>3721.2299693449686</v>
      </c>
      <c r="J107" s="78">
        <f t="shared" si="14"/>
        <v>0.99824887672617446</v>
      </c>
      <c r="K107">
        <v>0.12626999999999999</v>
      </c>
      <c r="L107">
        <v>20797</v>
      </c>
      <c r="M107" s="78">
        <f t="shared" si="15"/>
        <v>1.0202547645311371</v>
      </c>
      <c r="N107" s="78">
        <f t="shared" si="16"/>
        <v>4311.2185359132873</v>
      </c>
      <c r="O107" s="78">
        <f t="shared" si="17"/>
        <v>0.39510460251810453</v>
      </c>
      <c r="P107">
        <v>0.12700999999999998</v>
      </c>
      <c r="Q107">
        <v>17274</v>
      </c>
      <c r="R107" s="78">
        <f t="shared" si="18"/>
        <v>1.0262339244721606</v>
      </c>
      <c r="S107" s="78">
        <f t="shared" si="19"/>
        <v>4336.4842499908655</v>
      </c>
      <c r="T107" s="78">
        <f t="shared" si="20"/>
        <v>0.3824030078140907</v>
      </c>
    </row>
    <row r="108" spans="6:20" ht="15">
      <c r="F108">
        <v>0.10818</v>
      </c>
      <c r="G108">
        <v>50822.999999999993</v>
      </c>
      <c r="H108" s="1">
        <f t="shared" si="12"/>
        <v>0.87408854381071044</v>
      </c>
      <c r="I108" s="1">
        <f t="shared" si="13"/>
        <v>3693.5742552870784</v>
      </c>
      <c r="J108" s="78">
        <f t="shared" si="14"/>
        <v>1.0068350198617344</v>
      </c>
      <c r="K108">
        <v>0.12553999999999998</v>
      </c>
      <c r="L108">
        <v>20685</v>
      </c>
      <c r="M108" s="78">
        <f t="shared" si="15"/>
        <v>1.014356404048776</v>
      </c>
      <c r="N108" s="78">
        <f t="shared" si="16"/>
        <v>4286.294250404324</v>
      </c>
      <c r="O108" s="78">
        <f t="shared" si="17"/>
        <v>0.39756032271753056</v>
      </c>
      <c r="P108">
        <v>0.12731000000000001</v>
      </c>
      <c r="Q108">
        <v>17067</v>
      </c>
      <c r="R108" s="78">
        <f t="shared" si="18"/>
        <v>1.0286579082320351</v>
      </c>
      <c r="S108" s="78">
        <f t="shared" si="19"/>
        <v>4346.7271070493434</v>
      </c>
      <c r="T108" s="78">
        <f t="shared" si="20"/>
        <v>0.37604201276793198</v>
      </c>
    </row>
    <row r="109" spans="6:20" ht="15">
      <c r="F109">
        <v>0.10801999999999999</v>
      </c>
      <c r="G109">
        <v>50460.000000000007</v>
      </c>
      <c r="H109" s="1">
        <f t="shared" si="12"/>
        <v>0.87279575247211072</v>
      </c>
      <c r="I109" s="1">
        <f t="shared" si="13"/>
        <v>3688.1113981892236</v>
      </c>
      <c r="J109" s="78">
        <f t="shared" si="14"/>
        <v>1.0026073179088115</v>
      </c>
      <c r="K109">
        <v>0.12464</v>
      </c>
      <c r="L109">
        <v>20613</v>
      </c>
      <c r="M109" s="78">
        <f t="shared" si="15"/>
        <v>1.0070844527691529</v>
      </c>
      <c r="N109" s="78">
        <f t="shared" si="16"/>
        <v>4255.5656792288919</v>
      </c>
      <c r="O109" s="78">
        <f t="shared" si="17"/>
        <v>0.40191857734347136</v>
      </c>
      <c r="P109">
        <v>0.12592</v>
      </c>
      <c r="Q109">
        <v>16990</v>
      </c>
      <c r="R109" s="78">
        <f t="shared" si="18"/>
        <v>1.0174267834779505</v>
      </c>
      <c r="S109" s="78">
        <f t="shared" si="19"/>
        <v>4299.2685360117302</v>
      </c>
      <c r="T109" s="78">
        <f t="shared" si="20"/>
        <v>0.3826556808767046</v>
      </c>
    </row>
    <row r="110" spans="6:20" ht="15">
      <c r="F110">
        <v>0.10765</v>
      </c>
      <c r="G110">
        <v>50022.999999999993</v>
      </c>
      <c r="H110" s="1">
        <f t="shared" si="12"/>
        <v>0.86980617250159897</v>
      </c>
      <c r="I110" s="1">
        <f t="shared" si="13"/>
        <v>3675.4785411504345</v>
      </c>
      <c r="J110" s="78">
        <f t="shared" si="14"/>
        <v>1.0007685190681976</v>
      </c>
      <c r="K110">
        <v>0.12531</v>
      </c>
      <c r="L110">
        <v>20540</v>
      </c>
      <c r="M110" s="78">
        <f t="shared" si="15"/>
        <v>1.0124980164995392</v>
      </c>
      <c r="N110" s="78">
        <f t="shared" si="16"/>
        <v>4278.4413933261585</v>
      </c>
      <c r="O110" s="78">
        <f t="shared" si="17"/>
        <v>0.39622396273893951</v>
      </c>
      <c r="P110">
        <v>0.12584000000000001</v>
      </c>
      <c r="Q110">
        <v>16905</v>
      </c>
      <c r="R110" s="78">
        <f t="shared" si="18"/>
        <v>1.0167803878086505</v>
      </c>
      <c r="S110" s="78">
        <f t="shared" si="19"/>
        <v>4296.5371074628029</v>
      </c>
      <c r="T110" s="78">
        <f t="shared" si="20"/>
        <v>0.38122552593914488</v>
      </c>
    </row>
    <row r="111" spans="6:20" ht="15">
      <c r="F111">
        <v>0.107</v>
      </c>
      <c r="G111">
        <v>49918</v>
      </c>
      <c r="H111" s="1">
        <f t="shared" si="12"/>
        <v>0.86455420768853786</v>
      </c>
      <c r="I111" s="1">
        <f t="shared" si="13"/>
        <v>3653.285684190399</v>
      </c>
      <c r="J111" s="78">
        <f t="shared" si="14"/>
        <v>1.0108380730742663</v>
      </c>
      <c r="K111">
        <v>0.12458</v>
      </c>
      <c r="L111">
        <v>20336</v>
      </c>
      <c r="M111" s="78">
        <f t="shared" si="15"/>
        <v>1.0065996560171779</v>
      </c>
      <c r="N111" s="78">
        <f t="shared" si="16"/>
        <v>4253.5171078171961</v>
      </c>
      <c r="O111" s="78">
        <f t="shared" si="17"/>
        <v>0.39689957877677273</v>
      </c>
      <c r="P111">
        <v>0.12553999999999998</v>
      </c>
      <c r="Q111">
        <v>16836</v>
      </c>
      <c r="R111" s="78">
        <f t="shared" si="18"/>
        <v>1.014356404048776</v>
      </c>
      <c r="S111" s="78">
        <f t="shared" si="19"/>
        <v>4286.294250404324</v>
      </c>
      <c r="T111" s="78">
        <f t="shared" si="20"/>
        <v>0.38148624616132365</v>
      </c>
    </row>
    <row r="112" spans="6:20" ht="15">
      <c r="F112">
        <v>0.1069</v>
      </c>
      <c r="G112">
        <v>49549</v>
      </c>
      <c r="H112" s="1">
        <f t="shared" si="12"/>
        <v>0.86374621310191302</v>
      </c>
      <c r="I112" s="1">
        <f t="shared" si="13"/>
        <v>3649.87139850424</v>
      </c>
      <c r="J112" s="78">
        <f t="shared" si="14"/>
        <v>1.0052439161943267</v>
      </c>
      <c r="K112">
        <v>0.12356999999999999</v>
      </c>
      <c r="L112">
        <v>20196</v>
      </c>
      <c r="M112" s="78">
        <f t="shared" si="15"/>
        <v>0.99843891069226742</v>
      </c>
      <c r="N112" s="78">
        <f t="shared" si="16"/>
        <v>4219.0328223869874</v>
      </c>
      <c r="O112" s="78">
        <f t="shared" si="17"/>
        <v>0.40063697357812794</v>
      </c>
      <c r="P112">
        <v>0.12537000000000001</v>
      </c>
      <c r="Q112">
        <v>16658</v>
      </c>
      <c r="R112" s="78">
        <f t="shared" si="18"/>
        <v>1.012982813251514</v>
      </c>
      <c r="S112" s="78">
        <f t="shared" si="19"/>
        <v>4280.4899647378543</v>
      </c>
      <c r="T112" s="78">
        <f t="shared" si="20"/>
        <v>0.37847728739726716</v>
      </c>
    </row>
    <row r="113" spans="6:20" ht="15">
      <c r="F113">
        <v>0.10638</v>
      </c>
      <c r="G113">
        <v>49128</v>
      </c>
      <c r="H113" s="1">
        <f t="shared" si="12"/>
        <v>0.85954464125146413</v>
      </c>
      <c r="I113" s="1">
        <f t="shared" si="13"/>
        <v>3632.1171129362124</v>
      </c>
      <c r="J113" s="78">
        <f t="shared" si="14"/>
        <v>1.0064705745670868</v>
      </c>
      <c r="K113">
        <v>0.12379000000000001</v>
      </c>
      <c r="L113">
        <v>20153</v>
      </c>
      <c r="M113" s="78">
        <f t="shared" si="15"/>
        <v>1.0002164987828421</v>
      </c>
      <c r="N113" s="78">
        <f t="shared" si="16"/>
        <v>4226.5442508965389</v>
      </c>
      <c r="O113" s="78">
        <f t="shared" si="17"/>
        <v>0.39836423149992078</v>
      </c>
      <c r="P113">
        <v>0.12525</v>
      </c>
      <c r="Q113">
        <v>16566</v>
      </c>
      <c r="R113" s="78">
        <f t="shared" si="18"/>
        <v>1.0120132197475642</v>
      </c>
      <c r="S113" s="78">
        <f t="shared" si="19"/>
        <v>4276.3928219144627</v>
      </c>
      <c r="T113" s="78">
        <f t="shared" si="20"/>
        <v>0.37710857192928227</v>
      </c>
    </row>
    <row r="114" spans="6:20" ht="15">
      <c r="F114">
        <v>0.10639</v>
      </c>
      <c r="G114">
        <v>48836</v>
      </c>
      <c r="H114" s="1">
        <f t="shared" si="12"/>
        <v>0.85962544071012659</v>
      </c>
      <c r="I114" s="1">
        <f t="shared" si="13"/>
        <v>3632.4585415048277</v>
      </c>
      <c r="J114" s="78">
        <f t="shared" si="14"/>
        <v>1.0003003877262162</v>
      </c>
      <c r="K114">
        <v>0.12365000000000001</v>
      </c>
      <c r="L114">
        <v>20038</v>
      </c>
      <c r="M114" s="78">
        <f t="shared" si="15"/>
        <v>0.99908530636156745</v>
      </c>
      <c r="N114" s="78">
        <f t="shared" si="16"/>
        <v>4221.7642509359157</v>
      </c>
      <c r="O114" s="78">
        <f t="shared" si="17"/>
        <v>0.39698846569993418</v>
      </c>
      <c r="P114">
        <v>0.12423999999999999</v>
      </c>
      <c r="Q114">
        <v>16546</v>
      </c>
      <c r="R114" s="78">
        <f t="shared" si="18"/>
        <v>1.0038524744226536</v>
      </c>
      <c r="S114" s="78">
        <f t="shared" si="19"/>
        <v>4241.908536484254</v>
      </c>
      <c r="T114" s="78">
        <f t="shared" si="20"/>
        <v>0.38280213467163426</v>
      </c>
    </row>
    <row r="115" spans="6:20" ht="15">
      <c r="F115">
        <v>0.10596999999999999</v>
      </c>
      <c r="G115">
        <v>48552</v>
      </c>
      <c r="H115" s="1">
        <f t="shared" si="12"/>
        <v>0.85623186344630231</v>
      </c>
      <c r="I115" s="1">
        <f t="shared" si="13"/>
        <v>3618.1185416229587</v>
      </c>
      <c r="J115" s="78">
        <f t="shared" si="14"/>
        <v>1.0023819223091819</v>
      </c>
      <c r="K115">
        <v>0.12306999999999998</v>
      </c>
      <c r="L115">
        <v>19899</v>
      </c>
      <c r="M115" s="78">
        <f t="shared" si="15"/>
        <v>0.99439893775914334</v>
      </c>
      <c r="N115" s="78">
        <f t="shared" si="16"/>
        <v>4201.9613939561905</v>
      </c>
      <c r="O115" s="78">
        <f t="shared" si="17"/>
        <v>0.39795925455485043</v>
      </c>
      <c r="P115">
        <v>0.12442999999999999</v>
      </c>
      <c r="Q115">
        <v>16510</v>
      </c>
      <c r="R115" s="78">
        <f t="shared" si="18"/>
        <v>1.0053876641372406</v>
      </c>
      <c r="S115" s="78">
        <f t="shared" si="19"/>
        <v>4248.3956792879562</v>
      </c>
      <c r="T115" s="78">
        <f t="shared" si="20"/>
        <v>0.38080363680322954</v>
      </c>
    </row>
    <row r="116" spans="6:20" ht="15">
      <c r="F116">
        <v>0.10603</v>
      </c>
      <c r="G116">
        <v>48384</v>
      </c>
      <c r="H116" s="1">
        <f t="shared" si="12"/>
        <v>0.8567166601982773</v>
      </c>
      <c r="I116" s="1">
        <f t="shared" si="13"/>
        <v>3620.1671130346549</v>
      </c>
      <c r="J116" s="78">
        <f t="shared" si="14"/>
        <v>0.99778326713972265</v>
      </c>
      <c r="K116">
        <v>0.12251999999999999</v>
      </c>
      <c r="L116">
        <v>19626</v>
      </c>
      <c r="M116" s="78">
        <f t="shared" si="15"/>
        <v>0.98995496753270695</v>
      </c>
      <c r="N116" s="78">
        <f t="shared" si="16"/>
        <v>4183.1828226823154</v>
      </c>
      <c r="O116" s="78">
        <f t="shared" si="17"/>
        <v>0.39603135902074937</v>
      </c>
      <c r="P116">
        <v>0.12354999999999999</v>
      </c>
      <c r="Q116">
        <v>16405</v>
      </c>
      <c r="R116" s="78">
        <f t="shared" si="18"/>
        <v>0.9982773117749425</v>
      </c>
      <c r="S116" s="78">
        <f t="shared" si="19"/>
        <v>4218.3499652497558</v>
      </c>
      <c r="T116" s="78">
        <f t="shared" si="20"/>
        <v>0.3837911461867356</v>
      </c>
    </row>
    <row r="117" spans="6:20" ht="15">
      <c r="F117">
        <v>0.10572999999999999</v>
      </c>
      <c r="G117">
        <v>47938</v>
      </c>
      <c r="H117" s="1">
        <f t="shared" si="12"/>
        <v>0.85429267643840279</v>
      </c>
      <c r="I117" s="1">
        <f t="shared" si="13"/>
        <v>3609.9242559761765</v>
      </c>
      <c r="J117" s="78">
        <f t="shared" si="14"/>
        <v>0.99420379489080313</v>
      </c>
      <c r="K117">
        <v>0.12189999999999999</v>
      </c>
      <c r="L117">
        <v>19687</v>
      </c>
      <c r="M117" s="78">
        <f t="shared" si="15"/>
        <v>0.98494540109563322</v>
      </c>
      <c r="N117" s="78">
        <f t="shared" si="16"/>
        <v>4162.0142514281279</v>
      </c>
      <c r="O117" s="78">
        <f t="shared" si="17"/>
        <v>0.4013136094779276</v>
      </c>
      <c r="P117">
        <v>0.12281</v>
      </c>
      <c r="Q117">
        <v>16214</v>
      </c>
      <c r="R117" s="78">
        <f t="shared" si="18"/>
        <v>0.99229815183391901</v>
      </c>
      <c r="S117" s="78">
        <f t="shared" si="19"/>
        <v>4193.0842511721776</v>
      </c>
      <c r="T117" s="78">
        <f t="shared" si="20"/>
        <v>0.38390778797323866</v>
      </c>
    </row>
    <row r="118" spans="6:20" ht="15">
      <c r="F118">
        <v>0.10504999999999999</v>
      </c>
      <c r="G118">
        <v>47731</v>
      </c>
      <c r="H118" s="1">
        <f t="shared" si="12"/>
        <v>0.84879831324935417</v>
      </c>
      <c r="I118" s="1">
        <f t="shared" si="13"/>
        <v>3586.7071133102936</v>
      </c>
      <c r="J118" s="78">
        <f t="shared" si="14"/>
        <v>1.0027678226366146</v>
      </c>
      <c r="K118">
        <v>0.12164</v>
      </c>
      <c r="L118">
        <v>19381</v>
      </c>
      <c r="M118" s="78">
        <f t="shared" si="15"/>
        <v>0.98284461517040878</v>
      </c>
      <c r="N118" s="78">
        <f t="shared" si="16"/>
        <v>4153.1371086441141</v>
      </c>
      <c r="O118" s="78">
        <f t="shared" si="17"/>
        <v>0.3967666096532465</v>
      </c>
      <c r="P118">
        <v>0.12217</v>
      </c>
      <c r="Q118">
        <v>16209.000000000002</v>
      </c>
      <c r="R118" s="78">
        <f t="shared" si="18"/>
        <v>0.98712698647952024</v>
      </c>
      <c r="S118" s="78">
        <f t="shared" si="19"/>
        <v>4171.2328227807575</v>
      </c>
      <c r="T118" s="78">
        <f t="shared" si="20"/>
        <v>0.3878209723384527</v>
      </c>
    </row>
    <row r="119" spans="6:20" ht="15">
      <c r="F119">
        <v>0.10527</v>
      </c>
      <c r="G119">
        <v>47309</v>
      </c>
      <c r="H119" s="1">
        <f t="shared" si="12"/>
        <v>0.85057590133992877</v>
      </c>
      <c r="I119" s="1">
        <f t="shared" si="13"/>
        <v>3594.2185418198446</v>
      </c>
      <c r="J119" s="78">
        <f t="shared" si="14"/>
        <v>0.98975223740919838</v>
      </c>
      <c r="K119">
        <v>0.12024</v>
      </c>
      <c r="L119">
        <v>19409</v>
      </c>
      <c r="M119" s="78">
        <f t="shared" si="15"/>
        <v>0.97153269095766159</v>
      </c>
      <c r="N119" s="78">
        <f t="shared" si="16"/>
        <v>4105.3371090378851</v>
      </c>
      <c r="O119" s="78">
        <f t="shared" si="17"/>
        <v>0.40664644761330943</v>
      </c>
      <c r="P119">
        <v>0.12236</v>
      </c>
      <c r="Q119">
        <v>16051.000000000002</v>
      </c>
      <c r="R119" s="78">
        <f t="shared" si="18"/>
        <v>0.98866217619410734</v>
      </c>
      <c r="S119" s="78">
        <f t="shared" si="19"/>
        <v>4177.7199655844606</v>
      </c>
      <c r="T119" s="78">
        <f t="shared" si="20"/>
        <v>0.38284887432688103</v>
      </c>
    </row>
    <row r="120" spans="6:20" ht="15">
      <c r="F120">
        <v>0.10409</v>
      </c>
      <c r="G120">
        <v>47152</v>
      </c>
      <c r="H120" s="1">
        <f t="shared" si="12"/>
        <v>0.84104156521775608</v>
      </c>
      <c r="I120" s="1">
        <f t="shared" si="13"/>
        <v>3553.9299707231653</v>
      </c>
      <c r="J120" s="78">
        <f t="shared" si="14"/>
        <v>1.0089602839565182</v>
      </c>
      <c r="K120">
        <v>0.12028999999999999</v>
      </c>
      <c r="L120">
        <v>19363</v>
      </c>
      <c r="M120" s="78">
        <f t="shared" si="15"/>
        <v>0.9719366882509739</v>
      </c>
      <c r="N120" s="78">
        <f t="shared" si="16"/>
        <v>4107.0442518809641</v>
      </c>
      <c r="O120" s="78">
        <f t="shared" si="17"/>
        <v>0.40534549771577993</v>
      </c>
      <c r="P120">
        <v>0.12118</v>
      </c>
      <c r="Q120">
        <v>15910</v>
      </c>
      <c r="R120" s="78">
        <f t="shared" si="18"/>
        <v>0.97912784007193465</v>
      </c>
      <c r="S120" s="78">
        <f t="shared" si="19"/>
        <v>4137.4313944877813</v>
      </c>
      <c r="T120" s="78">
        <f t="shared" si="20"/>
        <v>0.38691226745977186</v>
      </c>
    </row>
    <row r="121" spans="6:20" ht="15">
      <c r="F121">
        <v>0.10328999999999999</v>
      </c>
      <c r="G121">
        <v>46948</v>
      </c>
      <c r="H121" s="1">
        <f t="shared" si="12"/>
        <v>0.8345776085247576</v>
      </c>
      <c r="I121" s="1">
        <f t="shared" si="13"/>
        <v>3526.6156852338909</v>
      </c>
      <c r="J121" s="78">
        <f t="shared" si="14"/>
        <v>1.0202168942059513</v>
      </c>
      <c r="K121">
        <v>0.11978</v>
      </c>
      <c r="L121">
        <v>19107</v>
      </c>
      <c r="M121" s="78">
        <f t="shared" si="15"/>
        <v>0.96781591585918747</v>
      </c>
      <c r="N121" s="78">
        <f t="shared" si="16"/>
        <v>4089.6313948815518</v>
      </c>
      <c r="O121" s="78">
        <f t="shared" si="17"/>
        <v>0.40339976787359749</v>
      </c>
      <c r="P121">
        <v>0.12175999999999999</v>
      </c>
      <c r="Q121">
        <v>15804.000000000002</v>
      </c>
      <c r="R121" s="78">
        <f t="shared" si="18"/>
        <v>0.98381420867435854</v>
      </c>
      <c r="S121" s="78">
        <f t="shared" si="19"/>
        <v>4157.2342514675047</v>
      </c>
      <c r="T121" s="78">
        <f t="shared" si="20"/>
        <v>0.38068166359866479</v>
      </c>
    </row>
    <row r="122" spans="6:20" ht="15">
      <c r="F122">
        <v>0.10305</v>
      </c>
      <c r="G122">
        <v>46546</v>
      </c>
      <c r="H122" s="1">
        <f t="shared" si="12"/>
        <v>0.83263842151685818</v>
      </c>
      <c r="I122" s="1">
        <f t="shared" si="13"/>
        <v>3518.4213995871091</v>
      </c>
      <c r="J122" s="78">
        <f t="shared" si="14"/>
        <v>1.0161980163194166</v>
      </c>
      <c r="K122">
        <v>0.11975</v>
      </c>
      <c r="L122">
        <v>19061</v>
      </c>
      <c r="M122" s="78">
        <f t="shared" si="15"/>
        <v>0.96757351748319997</v>
      </c>
      <c r="N122" s="78">
        <f t="shared" si="16"/>
        <v>4088.607109175704</v>
      </c>
      <c r="O122" s="78">
        <f t="shared" si="17"/>
        <v>0.40263024471754477</v>
      </c>
      <c r="P122">
        <v>0.12141</v>
      </c>
      <c r="Q122">
        <v>15776.000000000002</v>
      </c>
      <c r="R122" s="78">
        <f t="shared" si="18"/>
        <v>0.98098622762117182</v>
      </c>
      <c r="S122" s="78">
        <f t="shared" si="19"/>
        <v>4145.2842515659477</v>
      </c>
      <c r="T122" s="78">
        <f t="shared" si="20"/>
        <v>0.38220133154340952</v>
      </c>
    </row>
    <row r="123" spans="6:20" ht="15">
      <c r="F123">
        <v>0.10235999999999999</v>
      </c>
      <c r="G123">
        <v>46435</v>
      </c>
      <c r="H123" s="1">
        <f t="shared" si="12"/>
        <v>0.827063258869147</v>
      </c>
      <c r="I123" s="1">
        <f t="shared" si="13"/>
        <v>3494.8628283526095</v>
      </c>
      <c r="J123" s="78">
        <f t="shared" si="14"/>
        <v>1.0274882527884386</v>
      </c>
      <c r="K123">
        <v>0.12041</v>
      </c>
      <c r="L123">
        <v>18975</v>
      </c>
      <c r="M123" s="78">
        <f t="shared" si="15"/>
        <v>0.97290628175492377</v>
      </c>
      <c r="N123" s="78">
        <f t="shared" si="16"/>
        <v>4111.1413947043557</v>
      </c>
      <c r="O123" s="78">
        <f t="shared" si="17"/>
        <v>0.39643175002881592</v>
      </c>
      <c r="P123">
        <v>0.12107</v>
      </c>
      <c r="Q123">
        <v>15684</v>
      </c>
      <c r="R123" s="78">
        <f t="shared" si="18"/>
        <v>0.97823904602664746</v>
      </c>
      <c r="S123" s="78">
        <f t="shared" si="19"/>
        <v>4133.6756802330056</v>
      </c>
      <c r="T123" s="78">
        <f t="shared" si="20"/>
        <v>0.38210961432293267</v>
      </c>
    </row>
    <row r="124" spans="6:20" ht="15">
      <c r="F124">
        <v>0.10201</v>
      </c>
      <c r="G124">
        <v>46036</v>
      </c>
      <c r="H124" s="1">
        <f t="shared" si="12"/>
        <v>0.82423527781596029</v>
      </c>
      <c r="I124" s="1">
        <f t="shared" si="13"/>
        <v>3482.912828451053</v>
      </c>
      <c r="J124" s="78">
        <f t="shared" si="14"/>
        <v>1.0256615054371794</v>
      </c>
      <c r="K124">
        <v>0.11852</v>
      </c>
      <c r="L124">
        <v>18789</v>
      </c>
      <c r="M124" s="78">
        <f t="shared" si="15"/>
        <v>0.95763518406771497</v>
      </c>
      <c r="N124" s="78">
        <f t="shared" si="16"/>
        <v>4046.6113952359451</v>
      </c>
      <c r="O124" s="78">
        <f t="shared" si="17"/>
        <v>0.40516520216317209</v>
      </c>
      <c r="P124">
        <v>0.12035999999999999</v>
      </c>
      <c r="Q124">
        <v>15629.000000000002</v>
      </c>
      <c r="R124" s="78">
        <f t="shared" si="18"/>
        <v>0.97250228446161135</v>
      </c>
      <c r="S124" s="78">
        <f t="shared" si="19"/>
        <v>4109.4342518612757</v>
      </c>
      <c r="T124" s="78">
        <f t="shared" si="20"/>
        <v>0.38527519543396149</v>
      </c>
    </row>
    <row r="125" spans="6:20" ht="15">
      <c r="F125">
        <v>0.10202</v>
      </c>
      <c r="G125">
        <v>45758</v>
      </c>
      <c r="H125" s="1">
        <f t="shared" si="12"/>
        <v>0.82431607727462275</v>
      </c>
      <c r="I125" s="1">
        <f t="shared" si="13"/>
        <v>3483.2542570196683</v>
      </c>
      <c r="J125" s="78">
        <f t="shared" si="14"/>
        <v>1.0192679430193372</v>
      </c>
      <c r="K125">
        <v>0.1181</v>
      </c>
      <c r="L125">
        <v>18719</v>
      </c>
      <c r="M125" s="78">
        <f t="shared" si="15"/>
        <v>0.95424160680389081</v>
      </c>
      <c r="N125" s="78">
        <f t="shared" si="16"/>
        <v>4032.271395354076</v>
      </c>
      <c r="O125" s="78">
        <f t="shared" si="17"/>
        <v>0.40653187862832429</v>
      </c>
      <c r="P125">
        <v>0.12096</v>
      </c>
      <c r="Q125">
        <v>15467</v>
      </c>
      <c r="R125" s="78">
        <f t="shared" si="18"/>
        <v>0.97735025198136016</v>
      </c>
      <c r="S125" s="78">
        <f t="shared" si="19"/>
        <v>4129.9199659782307</v>
      </c>
      <c r="T125" s="78">
        <f t="shared" si="20"/>
        <v>0.37750850949244263</v>
      </c>
    </row>
    <row r="126" spans="6:20" ht="15">
      <c r="F126">
        <v>0.10123</v>
      </c>
      <c r="G126">
        <v>45554</v>
      </c>
      <c r="H126" s="1">
        <f t="shared" si="12"/>
        <v>0.81793292004028684</v>
      </c>
      <c r="I126" s="1">
        <f t="shared" si="13"/>
        <v>3456.2814000990106</v>
      </c>
      <c r="J126" s="78">
        <f t="shared" si="14"/>
        <v>1.0306234352583066</v>
      </c>
      <c r="K126">
        <v>0.11764999999999999</v>
      </c>
      <c r="L126">
        <v>18516</v>
      </c>
      <c r="M126" s="78">
        <f t="shared" si="15"/>
        <v>0.95060563116407915</v>
      </c>
      <c r="N126" s="78">
        <f t="shared" si="16"/>
        <v>4016.9071097663596</v>
      </c>
      <c r="O126" s="78">
        <f t="shared" si="17"/>
        <v>0.40520525311091249</v>
      </c>
      <c r="P126">
        <v>0.11942</v>
      </c>
      <c r="Q126">
        <v>15395</v>
      </c>
      <c r="R126" s="78">
        <f t="shared" si="18"/>
        <v>0.96490713534733819</v>
      </c>
      <c r="S126" s="78">
        <f t="shared" si="19"/>
        <v>4077.3399664113786</v>
      </c>
      <c r="T126" s="78">
        <f t="shared" si="20"/>
        <v>0.38550478758456114</v>
      </c>
    </row>
    <row r="127" spans="6:20" ht="15">
      <c r="F127">
        <v>0.10159</v>
      </c>
      <c r="G127">
        <v>45226</v>
      </c>
      <c r="H127" s="1">
        <f t="shared" si="12"/>
        <v>0.82084170055213612</v>
      </c>
      <c r="I127" s="1">
        <f t="shared" si="13"/>
        <v>3468.5728285691839</v>
      </c>
      <c r="J127" s="78">
        <f t="shared" si="14"/>
        <v>1.0159637855351362</v>
      </c>
      <c r="K127">
        <v>0.11771</v>
      </c>
      <c r="L127">
        <v>18350</v>
      </c>
      <c r="M127" s="78">
        <f t="shared" si="15"/>
        <v>0.95109042791605403</v>
      </c>
      <c r="N127" s="78">
        <f t="shared" si="16"/>
        <v>4018.9556811780553</v>
      </c>
      <c r="O127" s="78">
        <f t="shared" si="17"/>
        <v>0.40116321857661191</v>
      </c>
      <c r="P127">
        <v>0.1193</v>
      </c>
      <c r="Q127">
        <v>15318.000000000002</v>
      </c>
      <c r="R127" s="78">
        <f t="shared" si="18"/>
        <v>0.96393754184338853</v>
      </c>
      <c r="S127" s="78">
        <f t="shared" si="19"/>
        <v>4073.2428235879875</v>
      </c>
      <c r="T127" s="78">
        <f t="shared" si="20"/>
        <v>0.38434868030879693</v>
      </c>
    </row>
    <row r="128" spans="6:20" ht="15">
      <c r="F128">
        <v>0.10144</v>
      </c>
      <c r="G128">
        <v>45032</v>
      </c>
      <c r="H128" s="1">
        <f t="shared" si="12"/>
        <v>0.81962970867219886</v>
      </c>
      <c r="I128" s="1">
        <f t="shared" si="13"/>
        <v>3463.4514000399449</v>
      </c>
      <c r="J128" s="78">
        <f t="shared" si="14"/>
        <v>1.0145996880128183</v>
      </c>
      <c r="K128">
        <v>0.11762</v>
      </c>
      <c r="L128">
        <v>18459</v>
      </c>
      <c r="M128" s="78">
        <f t="shared" si="15"/>
        <v>0.95036323278809176</v>
      </c>
      <c r="N128" s="78">
        <f t="shared" si="16"/>
        <v>4015.8828240605117</v>
      </c>
      <c r="O128" s="78">
        <f t="shared" si="17"/>
        <v>0.40416395388067511</v>
      </c>
      <c r="P128">
        <v>0.11946999999999999</v>
      </c>
      <c r="Q128">
        <v>15193.000000000002</v>
      </c>
      <c r="R128" s="78">
        <f t="shared" si="18"/>
        <v>0.9653111326406506</v>
      </c>
      <c r="S128" s="78">
        <f t="shared" si="19"/>
        <v>4079.0471092544576</v>
      </c>
      <c r="T128" s="78">
        <f t="shared" si="20"/>
        <v>0.38012814545202794</v>
      </c>
    </row>
    <row r="129" spans="6:20" ht="15">
      <c r="F129">
        <v>0.10017999999999999</v>
      </c>
      <c r="G129">
        <v>44636</v>
      </c>
      <c r="H129" s="1">
        <f t="shared" si="12"/>
        <v>0.80944897688072626</v>
      </c>
      <c r="I129" s="1">
        <f t="shared" si="13"/>
        <v>3420.4314003943382</v>
      </c>
      <c r="J129" s="78">
        <f t="shared" si="14"/>
        <v>1.0311341823477489</v>
      </c>
      <c r="K129">
        <v>0.11737</v>
      </c>
      <c r="L129">
        <v>18143</v>
      </c>
      <c r="M129" s="78">
        <f t="shared" si="15"/>
        <v>0.94834324632152978</v>
      </c>
      <c r="N129" s="78">
        <f t="shared" si="16"/>
        <v>4007.3471098451137</v>
      </c>
      <c r="O129" s="78">
        <f t="shared" si="17"/>
        <v>0.39893914197349212</v>
      </c>
      <c r="P129">
        <v>0.11798</v>
      </c>
      <c r="Q129">
        <v>15096.000000000002</v>
      </c>
      <c r="R129" s="78">
        <f t="shared" si="18"/>
        <v>0.95327201329994105</v>
      </c>
      <c r="S129" s="78">
        <f t="shared" si="19"/>
        <v>4028.1742525306854</v>
      </c>
      <c r="T129" s="78">
        <f t="shared" si="20"/>
        <v>0.38730162563279902</v>
      </c>
    </row>
    <row r="130" spans="6:20" ht="15">
      <c r="F130">
        <v>0.10076</v>
      </c>
      <c r="G130">
        <v>44308</v>
      </c>
      <c r="H130" s="1">
        <f t="shared" si="12"/>
        <v>0.81413534548315025</v>
      </c>
      <c r="I130" s="1">
        <f t="shared" si="13"/>
        <v>3440.2342573740621</v>
      </c>
      <c r="J130" s="78">
        <f t="shared" si="14"/>
        <v>1.011807278590557</v>
      </c>
      <c r="K130">
        <v>0.1169</v>
      </c>
      <c r="L130">
        <v>18146</v>
      </c>
      <c r="M130" s="78">
        <f t="shared" si="15"/>
        <v>0.94454567176439319</v>
      </c>
      <c r="N130" s="78">
        <f t="shared" si="16"/>
        <v>3991.2999671201655</v>
      </c>
      <c r="O130" s="78">
        <f t="shared" si="17"/>
        <v>0.40221998185798014</v>
      </c>
      <c r="P130">
        <v>0.11788999999999999</v>
      </c>
      <c r="Q130">
        <v>14942</v>
      </c>
      <c r="R130" s="78">
        <f t="shared" si="18"/>
        <v>0.95254481817197867</v>
      </c>
      <c r="S130" s="78">
        <f t="shared" si="19"/>
        <v>4025.1013954131422</v>
      </c>
      <c r="T130" s="78">
        <f t="shared" si="20"/>
        <v>0.38393615659148023</v>
      </c>
    </row>
    <row r="131" spans="6:20" ht="15">
      <c r="F131">
        <v>9.9959999999999993E-2</v>
      </c>
      <c r="G131">
        <v>44129</v>
      </c>
      <c r="H131" s="1">
        <f t="shared" si="12"/>
        <v>0.80767138879015177</v>
      </c>
      <c r="I131" s="1">
        <f t="shared" si="13"/>
        <v>3412.9199718847881</v>
      </c>
      <c r="J131" s="78">
        <f t="shared" si="14"/>
        <v>1.0239141883211393</v>
      </c>
      <c r="K131">
        <v>0.11642</v>
      </c>
      <c r="L131">
        <v>18041</v>
      </c>
      <c r="M131" s="78">
        <f t="shared" si="15"/>
        <v>0.94066729774859414</v>
      </c>
      <c r="N131" s="78">
        <f t="shared" si="16"/>
        <v>3974.9113958266007</v>
      </c>
      <c r="O131" s="78">
        <f t="shared" si="17"/>
        <v>0.40319689083061472</v>
      </c>
      <c r="P131">
        <v>0.11670999999999999</v>
      </c>
      <c r="Q131">
        <v>14868</v>
      </c>
      <c r="R131" s="78">
        <f t="shared" si="18"/>
        <v>0.94301048204980609</v>
      </c>
      <c r="S131" s="78">
        <f t="shared" si="19"/>
        <v>3984.8128243164629</v>
      </c>
      <c r="T131" s="78">
        <f t="shared" si="20"/>
        <v>0.3897989192639707</v>
      </c>
    </row>
    <row r="132" spans="6:20" ht="15">
      <c r="F132">
        <v>9.9830000000000002E-2</v>
      </c>
      <c r="G132">
        <v>43746</v>
      </c>
      <c r="H132" s="1">
        <f t="shared" si="12"/>
        <v>0.80662099582753954</v>
      </c>
      <c r="I132" s="1">
        <f t="shared" si="13"/>
        <v>3408.4814004927812</v>
      </c>
      <c r="J132" s="78">
        <f t="shared" si="14"/>
        <v>1.0176728216755966</v>
      </c>
      <c r="K132">
        <v>0.11601</v>
      </c>
      <c r="L132">
        <v>17907</v>
      </c>
      <c r="M132" s="78">
        <f t="shared" si="15"/>
        <v>0.93735451994343244</v>
      </c>
      <c r="N132" s="78">
        <f t="shared" si="16"/>
        <v>3960.9128245133479</v>
      </c>
      <c r="O132" s="78">
        <f t="shared" si="17"/>
        <v>0.40303590528998878</v>
      </c>
      <c r="P132">
        <v>0.11692999999999999</v>
      </c>
      <c r="Q132">
        <v>14890</v>
      </c>
      <c r="R132" s="78">
        <f t="shared" si="18"/>
        <v>0.94478807014038058</v>
      </c>
      <c r="S132" s="78">
        <f t="shared" si="19"/>
        <v>3992.324252826013</v>
      </c>
      <c r="T132" s="78">
        <f t="shared" si="20"/>
        <v>0.38890812349534476</v>
      </c>
    </row>
    <row r="133" spans="6:20" ht="15">
      <c r="F133">
        <v>9.9729999999999999E-2</v>
      </c>
      <c r="G133">
        <v>43563</v>
      </c>
      <c r="H133" s="1">
        <f t="shared" ref="H133:H196" si="21">F133/($AB$11*$AB$5)</f>
        <v>0.80581300124091471</v>
      </c>
      <c r="I133" s="1">
        <f t="shared" ref="I133:I196" si="22">(F133*$AB$6)/($AA$11*$AB$5)</f>
        <v>3405.0671148066217</v>
      </c>
      <c r="J133" s="78">
        <f t="shared" ref="J133:J196" si="23">(G133*$AB$6)/(2*$AB$7*$AB$11*H133^2)</f>
        <v>1.0154489898927561</v>
      </c>
      <c r="K133">
        <v>0.11536</v>
      </c>
      <c r="L133">
        <v>17805</v>
      </c>
      <c r="M133" s="78">
        <f t="shared" ref="M133:M196" si="24">K133/($AB$11*$AB$5)</f>
        <v>0.93210255513037132</v>
      </c>
      <c r="N133" s="78">
        <f t="shared" ref="N133:N196" si="25">(K133*$AB$6)/($AA$11*$AB$5)</f>
        <v>3938.7199675533134</v>
      </c>
      <c r="O133" s="78">
        <f t="shared" ref="O133:O196" si="26">(L133*$AC$6)/(2*$AC$7*$AB$11*M133^2)</f>
        <v>0.40526886594147943</v>
      </c>
      <c r="P133">
        <v>0.11706</v>
      </c>
      <c r="Q133">
        <v>14696</v>
      </c>
      <c r="R133" s="78">
        <f t="shared" ref="R133:R196" si="27">P133/($AB$11*$AB$5)</f>
        <v>0.94583846310299291</v>
      </c>
      <c r="S133" s="78">
        <f t="shared" ref="S133:S196" si="28">(P133*$AB$6)/($AA$11*$AB$5)</f>
        <v>3996.7628242180203</v>
      </c>
      <c r="T133" s="78">
        <f t="shared" ref="T133:T196" si="29">(Q133*$AD$6)/(2*$AD$7*$AB$11*R133^2)</f>
        <v>0.38298901723006368</v>
      </c>
    </row>
    <row r="134" spans="6:20" ht="15">
      <c r="F134">
        <v>0.10034999999999999</v>
      </c>
      <c r="G134">
        <v>43294</v>
      </c>
      <c r="H134" s="1">
        <f t="shared" si="21"/>
        <v>0.81082256767798844</v>
      </c>
      <c r="I134" s="1">
        <f t="shared" si="22"/>
        <v>3426.2356860608093</v>
      </c>
      <c r="J134" s="78">
        <f t="shared" si="23"/>
        <v>0.99674698123001715</v>
      </c>
      <c r="K134">
        <v>0.11545999999999999</v>
      </c>
      <c r="L134">
        <v>17706</v>
      </c>
      <c r="M134" s="78">
        <f t="shared" si="24"/>
        <v>0.93291054971699605</v>
      </c>
      <c r="N134" s="78">
        <f t="shared" si="25"/>
        <v>3942.1342532394719</v>
      </c>
      <c r="O134" s="78">
        <f t="shared" si="26"/>
        <v>0.40231767369991922</v>
      </c>
      <c r="P134">
        <v>0.11613999999999999</v>
      </c>
      <c r="Q134">
        <v>14748</v>
      </c>
      <c r="R134" s="78">
        <f t="shared" si="27"/>
        <v>0.93840491290604466</v>
      </c>
      <c r="S134" s="78">
        <f t="shared" si="28"/>
        <v>3965.3513959053548</v>
      </c>
      <c r="T134" s="78">
        <f t="shared" si="29"/>
        <v>0.3904574394391605</v>
      </c>
    </row>
    <row r="135" spans="6:20" ht="15">
      <c r="F135">
        <v>9.9139999999999992E-2</v>
      </c>
      <c r="G135">
        <v>42977</v>
      </c>
      <c r="H135" s="1">
        <f t="shared" si="21"/>
        <v>0.80104583317982836</v>
      </c>
      <c r="I135" s="1">
        <f t="shared" si="22"/>
        <v>3384.922829258282</v>
      </c>
      <c r="J135" s="78">
        <f t="shared" si="23"/>
        <v>1.0137485291590582</v>
      </c>
      <c r="K135">
        <v>0.11506999999999999</v>
      </c>
      <c r="L135">
        <v>17556</v>
      </c>
      <c r="M135" s="78">
        <f t="shared" si="24"/>
        <v>0.92975937082915927</v>
      </c>
      <c r="N135" s="78">
        <f t="shared" si="25"/>
        <v>3928.8185390634508</v>
      </c>
      <c r="O135" s="78">
        <f t="shared" si="26"/>
        <v>0.40161793966708759</v>
      </c>
      <c r="P135">
        <v>0.11472</v>
      </c>
      <c r="Q135">
        <v>14519.000000000002</v>
      </c>
      <c r="R135" s="78">
        <f t="shared" si="27"/>
        <v>0.92693138977597256</v>
      </c>
      <c r="S135" s="78">
        <f t="shared" si="28"/>
        <v>3916.8685391618938</v>
      </c>
      <c r="T135" s="78">
        <f t="shared" si="29"/>
        <v>0.39396953963656622</v>
      </c>
    </row>
    <row r="136" spans="6:20" ht="15">
      <c r="F136">
        <v>9.851E-2</v>
      </c>
      <c r="G136">
        <v>42755</v>
      </c>
      <c r="H136" s="1">
        <f t="shared" si="21"/>
        <v>0.79595546728409217</v>
      </c>
      <c r="I136" s="1">
        <f t="shared" si="22"/>
        <v>3363.4128294354791</v>
      </c>
      <c r="J136" s="78">
        <f t="shared" si="23"/>
        <v>1.0214526570911409</v>
      </c>
      <c r="K136">
        <v>0.11424999999999999</v>
      </c>
      <c r="L136">
        <v>17470</v>
      </c>
      <c r="M136" s="78">
        <f t="shared" si="24"/>
        <v>0.92313381521883586</v>
      </c>
      <c r="N136" s="78">
        <f t="shared" si="25"/>
        <v>3900.8213964369452</v>
      </c>
      <c r="O136" s="78">
        <f t="shared" si="26"/>
        <v>0.40540793549474363</v>
      </c>
      <c r="P136">
        <v>0.11508</v>
      </c>
      <c r="Q136">
        <v>14498</v>
      </c>
      <c r="R136" s="78">
        <f t="shared" si="27"/>
        <v>0.92984017028782184</v>
      </c>
      <c r="S136" s="78">
        <f t="shared" si="28"/>
        <v>3929.159967632067</v>
      </c>
      <c r="T136" s="78">
        <f t="shared" si="29"/>
        <v>0.3909422474933158</v>
      </c>
    </row>
    <row r="137" spans="6:20" ht="15">
      <c r="F137">
        <v>9.8879999999999996E-2</v>
      </c>
      <c r="G137">
        <v>42453</v>
      </c>
      <c r="H137" s="1">
        <f t="shared" si="21"/>
        <v>0.79894504725460391</v>
      </c>
      <c r="I137" s="1">
        <f t="shared" si="22"/>
        <v>3376.0456864742682</v>
      </c>
      <c r="J137" s="78">
        <f t="shared" si="23"/>
        <v>1.0066614555389968</v>
      </c>
      <c r="K137">
        <v>0.11312999999999999</v>
      </c>
      <c r="L137">
        <v>17345</v>
      </c>
      <c r="M137" s="78">
        <f t="shared" si="24"/>
        <v>0.91408427584863816</v>
      </c>
      <c r="N137" s="78">
        <f t="shared" si="25"/>
        <v>3862.5813967519612</v>
      </c>
      <c r="O137" s="78">
        <f t="shared" si="26"/>
        <v>0.41051637737312802</v>
      </c>
      <c r="P137">
        <v>0.11398</v>
      </c>
      <c r="Q137">
        <v>14438</v>
      </c>
      <c r="R137" s="78">
        <f t="shared" si="27"/>
        <v>0.92095222983494895</v>
      </c>
      <c r="S137" s="78">
        <f t="shared" si="28"/>
        <v>3891.6028250843151</v>
      </c>
      <c r="T137" s="78">
        <f t="shared" si="29"/>
        <v>0.3968751881980121</v>
      </c>
    </row>
    <row r="138" spans="6:20" ht="15">
      <c r="F138">
        <v>9.8069999999999991E-2</v>
      </c>
      <c r="G138">
        <v>42262</v>
      </c>
      <c r="H138" s="1">
        <f t="shared" si="21"/>
        <v>0.79240029110294297</v>
      </c>
      <c r="I138" s="1">
        <f t="shared" si="22"/>
        <v>3348.389972416378</v>
      </c>
      <c r="J138" s="78">
        <f t="shared" si="23"/>
        <v>1.0187547928552656</v>
      </c>
      <c r="K138">
        <v>0.11318</v>
      </c>
      <c r="L138">
        <v>17277</v>
      </c>
      <c r="M138" s="78">
        <f t="shared" si="24"/>
        <v>0.91448827314195058</v>
      </c>
      <c r="N138" s="78">
        <f t="shared" si="25"/>
        <v>3864.2885395950416</v>
      </c>
      <c r="O138" s="78">
        <f t="shared" si="26"/>
        <v>0.40854576402991954</v>
      </c>
      <c r="P138">
        <v>0.11384999999999999</v>
      </c>
      <c r="Q138">
        <v>14242</v>
      </c>
      <c r="R138" s="78">
        <f t="shared" si="27"/>
        <v>0.91990183687233673</v>
      </c>
      <c r="S138" s="78">
        <f t="shared" si="28"/>
        <v>3887.1642536923082</v>
      </c>
      <c r="T138" s="78">
        <f t="shared" si="29"/>
        <v>0.39238204645971481</v>
      </c>
    </row>
    <row r="139" spans="6:20" ht="15">
      <c r="F139">
        <v>9.7129999999999994E-2</v>
      </c>
      <c r="G139">
        <v>42005</v>
      </c>
      <c r="H139" s="1">
        <f t="shared" si="21"/>
        <v>0.78480514198866991</v>
      </c>
      <c r="I139" s="1">
        <f t="shared" si="22"/>
        <v>3316.2956869664808</v>
      </c>
      <c r="J139" s="78">
        <f t="shared" si="23"/>
        <v>1.0322530658624751</v>
      </c>
      <c r="K139">
        <v>0.11237</v>
      </c>
      <c r="L139">
        <v>17114</v>
      </c>
      <c r="M139" s="78">
        <f t="shared" si="24"/>
        <v>0.90794351699028963</v>
      </c>
      <c r="N139" s="78">
        <f t="shared" si="25"/>
        <v>3836.6328255371513</v>
      </c>
      <c r="O139" s="78">
        <f t="shared" si="26"/>
        <v>0.4105466604815573</v>
      </c>
      <c r="P139">
        <v>0.11391999999999999</v>
      </c>
      <c r="Q139">
        <v>14188.999999999998</v>
      </c>
      <c r="R139" s="78">
        <f t="shared" si="27"/>
        <v>0.92046743308297407</v>
      </c>
      <c r="S139" s="78">
        <f t="shared" si="28"/>
        <v>3889.5542536726198</v>
      </c>
      <c r="T139" s="78">
        <f t="shared" si="29"/>
        <v>0.39044157184993827</v>
      </c>
    </row>
    <row r="140" spans="6:20" ht="15">
      <c r="F140">
        <v>9.7540000000000002E-2</v>
      </c>
      <c r="G140">
        <v>41622</v>
      </c>
      <c r="H140" s="1">
        <f t="shared" si="21"/>
        <v>0.78811791979383161</v>
      </c>
      <c r="I140" s="1">
        <f t="shared" si="22"/>
        <v>3330.2942582797341</v>
      </c>
      <c r="J140" s="78">
        <f t="shared" si="23"/>
        <v>1.0142602661198417</v>
      </c>
      <c r="K140">
        <v>0.11254</v>
      </c>
      <c r="L140">
        <v>17074</v>
      </c>
      <c r="M140" s="78">
        <f t="shared" si="24"/>
        <v>0.90931710778755181</v>
      </c>
      <c r="N140" s="78">
        <f t="shared" si="25"/>
        <v>3842.437111203622</v>
      </c>
      <c r="O140" s="78">
        <f t="shared" si="26"/>
        <v>0.40835061435646675</v>
      </c>
      <c r="P140">
        <v>0.1129</v>
      </c>
      <c r="Q140">
        <v>14146</v>
      </c>
      <c r="R140" s="78">
        <f t="shared" si="27"/>
        <v>0.9122258882994011</v>
      </c>
      <c r="S140" s="78">
        <f t="shared" si="28"/>
        <v>3854.7285396737952</v>
      </c>
      <c r="T140" s="78">
        <f t="shared" si="29"/>
        <v>0.39632364754981253</v>
      </c>
    </row>
    <row r="141" spans="6:20" ht="15">
      <c r="F141">
        <v>9.6909999999999996E-2</v>
      </c>
      <c r="G141">
        <v>41393</v>
      </c>
      <c r="H141" s="1">
        <f t="shared" si="21"/>
        <v>0.78302755389809531</v>
      </c>
      <c r="I141" s="1">
        <f t="shared" si="22"/>
        <v>3308.7842584569312</v>
      </c>
      <c r="J141" s="78">
        <f t="shared" si="23"/>
        <v>1.0218371460387554</v>
      </c>
      <c r="K141">
        <v>0.11176999999999999</v>
      </c>
      <c r="L141">
        <v>16883</v>
      </c>
      <c r="M141" s="78">
        <f t="shared" si="24"/>
        <v>0.90309554947054083</v>
      </c>
      <c r="N141" s="78">
        <f t="shared" si="25"/>
        <v>3816.1471114201954</v>
      </c>
      <c r="O141" s="78">
        <f t="shared" si="26"/>
        <v>0.40936515834246068</v>
      </c>
      <c r="P141">
        <v>0.1134</v>
      </c>
      <c r="Q141">
        <v>14022.000000000002</v>
      </c>
      <c r="R141" s="78">
        <f t="shared" si="27"/>
        <v>0.91626586123252518</v>
      </c>
      <c r="S141" s="78">
        <f t="shared" si="28"/>
        <v>3871.7999681045912</v>
      </c>
      <c r="T141" s="78">
        <f t="shared" si="29"/>
        <v>0.38939293720577167</v>
      </c>
    </row>
    <row r="142" spans="6:20" ht="15">
      <c r="F142">
        <v>9.6939999999999998E-2</v>
      </c>
      <c r="G142">
        <v>41057</v>
      </c>
      <c r="H142" s="1">
        <f t="shared" si="21"/>
        <v>0.7832699522740828</v>
      </c>
      <c r="I142" s="1">
        <f t="shared" si="22"/>
        <v>3309.8085441627786</v>
      </c>
      <c r="J142" s="78">
        <f t="shared" si="23"/>
        <v>1.0129153480188655</v>
      </c>
      <c r="K142">
        <v>0.11144999999999999</v>
      </c>
      <c r="L142">
        <v>16860</v>
      </c>
      <c r="M142" s="78">
        <f t="shared" si="24"/>
        <v>0.9005099667933415</v>
      </c>
      <c r="N142" s="78">
        <f t="shared" si="25"/>
        <v>3805.2213972244858</v>
      </c>
      <c r="O142" s="78">
        <f t="shared" si="26"/>
        <v>0.41115841435447614</v>
      </c>
      <c r="P142">
        <v>0.11345</v>
      </c>
      <c r="Q142">
        <v>13877.999999999998</v>
      </c>
      <c r="R142" s="78">
        <f t="shared" si="27"/>
        <v>0.91666985852583749</v>
      </c>
      <c r="S142" s="78">
        <f t="shared" si="28"/>
        <v>3873.5071109476712</v>
      </c>
      <c r="T142" s="78">
        <f t="shared" si="29"/>
        <v>0.38505440768629845</v>
      </c>
    </row>
    <row r="143" spans="6:20" ht="15">
      <c r="F143">
        <v>9.6189999999999998E-2</v>
      </c>
      <c r="G143">
        <v>40826</v>
      </c>
      <c r="H143" s="1">
        <f t="shared" si="21"/>
        <v>0.77720999287439674</v>
      </c>
      <c r="I143" s="1">
        <f t="shared" si="22"/>
        <v>3284.2014015165842</v>
      </c>
      <c r="J143" s="78">
        <f t="shared" si="23"/>
        <v>1.0229842601629364</v>
      </c>
      <c r="K143">
        <v>0.11082</v>
      </c>
      <c r="L143">
        <v>16685</v>
      </c>
      <c r="M143" s="78">
        <f t="shared" si="24"/>
        <v>0.89541960089760531</v>
      </c>
      <c r="N143" s="78">
        <f t="shared" si="25"/>
        <v>3783.7113974016829</v>
      </c>
      <c r="O143" s="78">
        <f t="shared" si="26"/>
        <v>0.41153016772558737</v>
      </c>
      <c r="P143">
        <v>0.11257</v>
      </c>
      <c r="Q143">
        <v>13785</v>
      </c>
      <c r="R143" s="78">
        <f t="shared" si="27"/>
        <v>0.90955950616353931</v>
      </c>
      <c r="S143" s="78">
        <f t="shared" si="28"/>
        <v>3843.4613969094703</v>
      </c>
      <c r="T143" s="78">
        <f t="shared" si="29"/>
        <v>0.38847730716486167</v>
      </c>
    </row>
    <row r="144" spans="6:20" ht="15">
      <c r="F144">
        <v>9.6140000000000003E-2</v>
      </c>
      <c r="G144">
        <v>40570</v>
      </c>
      <c r="H144" s="1">
        <f t="shared" si="21"/>
        <v>0.77680599558108443</v>
      </c>
      <c r="I144" s="1">
        <f t="shared" si="22"/>
        <v>3282.4942586735051</v>
      </c>
      <c r="J144" s="78">
        <f t="shared" si="23"/>
        <v>1.0176272827832455</v>
      </c>
      <c r="K144">
        <v>0.11073</v>
      </c>
      <c r="L144">
        <v>16598</v>
      </c>
      <c r="M144" s="78">
        <f t="shared" si="24"/>
        <v>0.89469240576964293</v>
      </c>
      <c r="N144" s="78">
        <f t="shared" si="25"/>
        <v>3780.6385402841397</v>
      </c>
      <c r="O144" s="78">
        <f t="shared" si="26"/>
        <v>0.41005009635526113</v>
      </c>
      <c r="P144">
        <v>0.11230999999999999</v>
      </c>
      <c r="Q144">
        <v>13726</v>
      </c>
      <c r="R144" s="78">
        <f t="shared" si="27"/>
        <v>0.90745872023831475</v>
      </c>
      <c r="S144" s="78">
        <f t="shared" si="28"/>
        <v>3834.5842541254551</v>
      </c>
      <c r="T144" s="78">
        <f t="shared" si="29"/>
        <v>0.38860765958997512</v>
      </c>
    </row>
    <row r="145" spans="6:20" ht="15">
      <c r="F145">
        <v>9.5210000000000003E-2</v>
      </c>
      <c r="G145">
        <v>40346</v>
      </c>
      <c r="H145" s="1">
        <f t="shared" si="21"/>
        <v>0.76929164592547372</v>
      </c>
      <c r="I145" s="1">
        <f t="shared" si="22"/>
        <v>3250.7414017922242</v>
      </c>
      <c r="J145" s="78">
        <f t="shared" si="23"/>
        <v>1.0318755539039417</v>
      </c>
      <c r="K145">
        <v>0.11071</v>
      </c>
      <c r="L145">
        <v>16489</v>
      </c>
      <c r="M145" s="78">
        <f t="shared" si="24"/>
        <v>0.89453080685231801</v>
      </c>
      <c r="N145" s="78">
        <f t="shared" si="25"/>
        <v>3779.9556831469076</v>
      </c>
      <c r="O145" s="78">
        <f t="shared" si="26"/>
        <v>0.40750446753073388</v>
      </c>
      <c r="P145">
        <v>0.11166</v>
      </c>
      <c r="Q145">
        <v>13651</v>
      </c>
      <c r="R145" s="78">
        <f t="shared" si="27"/>
        <v>0.90220675542525353</v>
      </c>
      <c r="S145" s="78">
        <f t="shared" si="28"/>
        <v>3812.3913971654206</v>
      </c>
      <c r="T145" s="78">
        <f t="shared" si="29"/>
        <v>0.39099700972724261</v>
      </c>
    </row>
    <row r="146" spans="6:20" ht="15">
      <c r="F146">
        <v>9.4469999999999998E-2</v>
      </c>
      <c r="G146">
        <v>39940</v>
      </c>
      <c r="H146" s="1">
        <f t="shared" si="21"/>
        <v>0.76331248598445023</v>
      </c>
      <c r="I146" s="1">
        <f t="shared" si="22"/>
        <v>3225.4756877146451</v>
      </c>
      <c r="J146" s="78">
        <f t="shared" si="23"/>
        <v>1.0375575612373107</v>
      </c>
      <c r="K146">
        <v>0.11087</v>
      </c>
      <c r="L146">
        <v>16342.000000000002</v>
      </c>
      <c r="M146" s="78">
        <f t="shared" si="24"/>
        <v>0.89582359819091761</v>
      </c>
      <c r="N146" s="78">
        <f t="shared" si="25"/>
        <v>3785.4185402447624</v>
      </c>
      <c r="O146" s="78">
        <f t="shared" si="26"/>
        <v>0.40270671276168785</v>
      </c>
      <c r="P146">
        <v>0.10987</v>
      </c>
      <c r="Q146">
        <v>13540</v>
      </c>
      <c r="R146" s="78">
        <f t="shared" si="27"/>
        <v>0.88774365232466956</v>
      </c>
      <c r="S146" s="78">
        <f t="shared" si="28"/>
        <v>3751.27568338317</v>
      </c>
      <c r="T146" s="78">
        <f t="shared" si="29"/>
        <v>0.40055728220167208</v>
      </c>
    </row>
    <row r="147" spans="6:20" ht="15">
      <c r="F147">
        <v>9.4219999999999998E-2</v>
      </c>
      <c r="G147">
        <v>39649</v>
      </c>
      <c r="H147" s="1">
        <f t="shared" si="21"/>
        <v>0.76129249951788813</v>
      </c>
      <c r="I147" s="1">
        <f t="shared" si="22"/>
        <v>3216.9399734992471</v>
      </c>
      <c r="J147" s="78">
        <f t="shared" si="23"/>
        <v>1.0354711622995594</v>
      </c>
      <c r="K147">
        <v>0.10894999999999999</v>
      </c>
      <c r="L147">
        <v>16239</v>
      </c>
      <c r="M147" s="78">
        <f t="shared" si="24"/>
        <v>0.88031010212772143</v>
      </c>
      <c r="N147" s="78">
        <f t="shared" si="25"/>
        <v>3719.8642550705049</v>
      </c>
      <c r="O147" s="78">
        <f t="shared" si="26"/>
        <v>0.41439696928291003</v>
      </c>
      <c r="P147">
        <v>0.11022999999999999</v>
      </c>
      <c r="Q147">
        <v>13318</v>
      </c>
      <c r="R147" s="78">
        <f t="shared" si="27"/>
        <v>0.89065243283651885</v>
      </c>
      <c r="S147" s="78">
        <f t="shared" si="28"/>
        <v>3763.5671118533432</v>
      </c>
      <c r="T147" s="78">
        <f t="shared" si="29"/>
        <v>0.39142054031828527</v>
      </c>
    </row>
    <row r="148" spans="6:20" ht="15">
      <c r="F148">
        <v>9.4009999999999996E-2</v>
      </c>
      <c r="G148">
        <v>39486</v>
      </c>
      <c r="H148" s="1">
        <f t="shared" si="21"/>
        <v>0.75959571088597611</v>
      </c>
      <c r="I148" s="1">
        <f t="shared" si="22"/>
        <v>3209.7699735583124</v>
      </c>
      <c r="J148" s="78">
        <f t="shared" si="23"/>
        <v>1.0358264716390035</v>
      </c>
      <c r="K148">
        <v>0.10890999999999999</v>
      </c>
      <c r="L148">
        <v>16171</v>
      </c>
      <c r="M148" s="78">
        <f t="shared" si="24"/>
        <v>0.87998690429307147</v>
      </c>
      <c r="N148" s="78">
        <f t="shared" si="25"/>
        <v>3718.4985407960407</v>
      </c>
      <c r="O148" s="78">
        <f t="shared" si="26"/>
        <v>0.41296487963053469</v>
      </c>
      <c r="P148">
        <v>0.111</v>
      </c>
      <c r="Q148">
        <v>13429</v>
      </c>
      <c r="R148" s="78">
        <f t="shared" si="27"/>
        <v>0.89687399115352995</v>
      </c>
      <c r="S148" s="78">
        <f t="shared" si="28"/>
        <v>3789.8571116367698</v>
      </c>
      <c r="T148" s="78">
        <f t="shared" si="29"/>
        <v>0.3892260802339611</v>
      </c>
    </row>
    <row r="149" spans="6:20" ht="15">
      <c r="F149">
        <v>9.3820000000000001E-2</v>
      </c>
      <c r="G149">
        <v>39232</v>
      </c>
      <c r="H149" s="1">
        <f t="shared" si="21"/>
        <v>0.758060521171389</v>
      </c>
      <c r="I149" s="1">
        <f t="shared" si="22"/>
        <v>3203.2828307546101</v>
      </c>
      <c r="J149" s="78">
        <f t="shared" si="23"/>
        <v>1.0333360030143406</v>
      </c>
      <c r="K149">
        <v>0.10828</v>
      </c>
      <c r="L149">
        <v>16098.000000000002</v>
      </c>
      <c r="M149" s="78">
        <f t="shared" si="24"/>
        <v>0.87489653839733528</v>
      </c>
      <c r="N149" s="78">
        <f t="shared" si="25"/>
        <v>3696.9885409732383</v>
      </c>
      <c r="O149" s="78">
        <f t="shared" si="26"/>
        <v>0.41589833978908108</v>
      </c>
      <c r="P149">
        <v>0.11029</v>
      </c>
      <c r="Q149">
        <v>13330</v>
      </c>
      <c r="R149" s="78">
        <f t="shared" si="27"/>
        <v>0.89113722958849384</v>
      </c>
      <c r="S149" s="78">
        <f t="shared" si="28"/>
        <v>3765.6156832650386</v>
      </c>
      <c r="T149" s="78">
        <f t="shared" si="29"/>
        <v>0.39134707515767592</v>
      </c>
    </row>
    <row r="150" spans="6:20" ht="15">
      <c r="F150">
        <v>9.3479999999999994E-2</v>
      </c>
      <c r="G150">
        <v>38958</v>
      </c>
      <c r="H150" s="1">
        <f t="shared" si="21"/>
        <v>0.75531333957686464</v>
      </c>
      <c r="I150" s="1">
        <f t="shared" si="22"/>
        <v>3191.6742594216685</v>
      </c>
      <c r="J150" s="78">
        <f t="shared" si="23"/>
        <v>1.0335969418257298</v>
      </c>
      <c r="K150">
        <v>0.10776999999999999</v>
      </c>
      <c r="L150">
        <v>15901.000000000002</v>
      </c>
      <c r="M150" s="78">
        <f t="shared" si="24"/>
        <v>0.87077576600554873</v>
      </c>
      <c r="N150" s="78">
        <f t="shared" si="25"/>
        <v>3679.5756839738256</v>
      </c>
      <c r="O150" s="78">
        <f t="shared" si="26"/>
        <v>0.41470610590975665</v>
      </c>
      <c r="P150">
        <v>0.10958</v>
      </c>
      <c r="Q150">
        <v>13170.000000000002</v>
      </c>
      <c r="R150" s="78">
        <f t="shared" si="27"/>
        <v>0.88540046802345773</v>
      </c>
      <c r="S150" s="78">
        <f t="shared" si="28"/>
        <v>3741.3742548933078</v>
      </c>
      <c r="T150" s="78">
        <f t="shared" si="29"/>
        <v>0.39167639522654196</v>
      </c>
    </row>
    <row r="151" spans="6:20" ht="15">
      <c r="F151">
        <v>9.3579999999999997E-2</v>
      </c>
      <c r="G151">
        <v>38633</v>
      </c>
      <c r="H151" s="1">
        <f t="shared" si="21"/>
        <v>0.75612133416348948</v>
      </c>
      <c r="I151" s="1">
        <f t="shared" si="22"/>
        <v>3195.0885451078275</v>
      </c>
      <c r="J151" s="78">
        <f t="shared" si="23"/>
        <v>1.0227849343390032</v>
      </c>
      <c r="K151">
        <v>0.10775999999999999</v>
      </c>
      <c r="L151">
        <v>15767.999999999998</v>
      </c>
      <c r="M151" s="78">
        <f t="shared" si="24"/>
        <v>0.87069496654688627</v>
      </c>
      <c r="N151" s="78">
        <f t="shared" si="25"/>
        <v>3679.2342554052093</v>
      </c>
      <c r="O151" s="78">
        <f t="shared" si="26"/>
        <v>0.4113137270046876</v>
      </c>
      <c r="P151">
        <v>0.10865</v>
      </c>
      <c r="Q151">
        <v>13127</v>
      </c>
      <c r="R151" s="78">
        <f t="shared" si="27"/>
        <v>0.87788611836784702</v>
      </c>
      <c r="S151" s="78">
        <f t="shared" si="28"/>
        <v>3709.6213980120269</v>
      </c>
      <c r="T151" s="78">
        <f t="shared" si="29"/>
        <v>0.397109466668087</v>
      </c>
    </row>
    <row r="152" spans="6:20" ht="15">
      <c r="F152">
        <v>9.3439999999999995E-2</v>
      </c>
      <c r="G152">
        <v>38473</v>
      </c>
      <c r="H152" s="1">
        <f t="shared" si="21"/>
        <v>0.75499014174221468</v>
      </c>
      <c r="I152" s="1">
        <f t="shared" si="22"/>
        <v>3190.3085451472048</v>
      </c>
      <c r="J152" s="78">
        <f t="shared" si="23"/>
        <v>1.0216034780842342</v>
      </c>
      <c r="K152">
        <v>0.10779</v>
      </c>
      <c r="L152">
        <v>15745.999999999998</v>
      </c>
      <c r="M152" s="78">
        <f t="shared" si="24"/>
        <v>0.87093736492287377</v>
      </c>
      <c r="N152" s="78">
        <f t="shared" si="25"/>
        <v>3680.2585411110576</v>
      </c>
      <c r="O152" s="78">
        <f t="shared" si="26"/>
        <v>0.41051124785124754</v>
      </c>
      <c r="P152">
        <v>0.10922999999999999</v>
      </c>
      <c r="Q152">
        <v>13061</v>
      </c>
      <c r="R152" s="78">
        <f t="shared" si="27"/>
        <v>0.88257248697027091</v>
      </c>
      <c r="S152" s="78">
        <f t="shared" si="28"/>
        <v>3729.4242549917508</v>
      </c>
      <c r="T152" s="78">
        <f t="shared" si="29"/>
        <v>0.3909280007902074</v>
      </c>
    </row>
    <row r="153" spans="6:20" ht="15">
      <c r="F153">
        <v>9.3079999999999996E-2</v>
      </c>
      <c r="G153">
        <v>38144</v>
      </c>
      <c r="H153" s="1">
        <f t="shared" si="21"/>
        <v>0.7520813612303654</v>
      </c>
      <c r="I153" s="1">
        <f t="shared" si="22"/>
        <v>3178.0171166770315</v>
      </c>
      <c r="J153" s="78">
        <f t="shared" si="23"/>
        <v>1.0207172499922808</v>
      </c>
      <c r="K153">
        <v>0.10696</v>
      </c>
      <c r="L153">
        <v>15597</v>
      </c>
      <c r="M153" s="78">
        <f t="shared" si="24"/>
        <v>0.8642310098538879</v>
      </c>
      <c r="N153" s="78">
        <f t="shared" si="25"/>
        <v>3651.9199699159358</v>
      </c>
      <c r="O153" s="78">
        <f t="shared" si="26"/>
        <v>0.41296195339724362</v>
      </c>
      <c r="P153">
        <v>0.10814</v>
      </c>
      <c r="Q153">
        <v>12949</v>
      </c>
      <c r="R153" s="78">
        <f t="shared" si="27"/>
        <v>0.87376534597606059</v>
      </c>
      <c r="S153" s="78">
        <f t="shared" si="28"/>
        <v>3692.2085410126151</v>
      </c>
      <c r="T153" s="78">
        <f t="shared" si="29"/>
        <v>0.39542827186783025</v>
      </c>
    </row>
    <row r="154" spans="6:20" ht="15">
      <c r="F154">
        <v>9.196E-2</v>
      </c>
      <c r="G154">
        <v>37893</v>
      </c>
      <c r="H154" s="1">
        <f t="shared" si="21"/>
        <v>0.7430318218601677</v>
      </c>
      <c r="I154" s="1">
        <f t="shared" si="22"/>
        <v>3139.7771169920479</v>
      </c>
      <c r="J154" s="78">
        <f t="shared" si="23"/>
        <v>1.0388504554632347</v>
      </c>
      <c r="K154">
        <v>0.10664999999999999</v>
      </c>
      <c r="L154">
        <v>15562.999999999998</v>
      </c>
      <c r="M154" s="78">
        <f t="shared" si="24"/>
        <v>0.86172622663535103</v>
      </c>
      <c r="N154" s="78">
        <f t="shared" si="25"/>
        <v>3641.3356842888415</v>
      </c>
      <c r="O154" s="78">
        <f t="shared" si="26"/>
        <v>0.41446069960457677</v>
      </c>
      <c r="P154">
        <v>0.10796</v>
      </c>
      <c r="Q154">
        <v>12883</v>
      </c>
      <c r="R154" s="78">
        <f t="shared" si="27"/>
        <v>0.87231095572013595</v>
      </c>
      <c r="S154" s="78">
        <f t="shared" si="28"/>
        <v>3686.0628267775282</v>
      </c>
      <c r="T154" s="78">
        <f t="shared" si="29"/>
        <v>0.39472576164043394</v>
      </c>
    </row>
    <row r="155" spans="6:20" ht="15">
      <c r="F155">
        <v>9.2269999999999991E-2</v>
      </c>
      <c r="G155">
        <v>37585</v>
      </c>
      <c r="H155" s="1">
        <f t="shared" si="21"/>
        <v>0.74553660507870445</v>
      </c>
      <c r="I155" s="1">
        <f t="shared" si="22"/>
        <v>3150.3614026191417</v>
      </c>
      <c r="J155" s="78">
        <f t="shared" si="23"/>
        <v>1.0234944293074082</v>
      </c>
      <c r="K155">
        <v>0.10614999999999999</v>
      </c>
      <c r="L155">
        <v>15461</v>
      </c>
      <c r="M155" s="78">
        <f t="shared" si="24"/>
        <v>0.85768625370222695</v>
      </c>
      <c r="N155" s="78">
        <f t="shared" si="25"/>
        <v>3624.2642558580455</v>
      </c>
      <c r="O155" s="78">
        <f t="shared" si="26"/>
        <v>0.41563234836573021</v>
      </c>
      <c r="P155">
        <v>0.10761</v>
      </c>
      <c r="Q155">
        <v>12789</v>
      </c>
      <c r="R155" s="78">
        <f t="shared" si="27"/>
        <v>0.86948297466694913</v>
      </c>
      <c r="S155" s="78">
        <f t="shared" si="28"/>
        <v>3674.1128268759708</v>
      </c>
      <c r="T155" s="78">
        <f t="shared" si="29"/>
        <v>0.39439876010355618</v>
      </c>
    </row>
    <row r="156" spans="6:20" ht="15">
      <c r="F156">
        <v>9.2200000000000004E-2</v>
      </c>
      <c r="G156">
        <v>37286</v>
      </c>
      <c r="H156" s="1">
        <f t="shared" si="21"/>
        <v>0.74497100886806722</v>
      </c>
      <c r="I156" s="1">
        <f t="shared" si="22"/>
        <v>3147.9714026388306</v>
      </c>
      <c r="J156" s="78">
        <f t="shared" si="23"/>
        <v>1.0168945575678132</v>
      </c>
      <c r="K156">
        <v>0.10636</v>
      </c>
      <c r="L156">
        <v>15339</v>
      </c>
      <c r="M156" s="78">
        <f t="shared" si="24"/>
        <v>0.85938304233413909</v>
      </c>
      <c r="N156" s="78">
        <f t="shared" si="25"/>
        <v>3631.4342557989803</v>
      </c>
      <c r="O156" s="78">
        <f t="shared" si="26"/>
        <v>0.41072595490974173</v>
      </c>
      <c r="P156">
        <v>0.10693999999999999</v>
      </c>
      <c r="Q156">
        <v>12741</v>
      </c>
      <c r="R156" s="78">
        <f t="shared" si="27"/>
        <v>0.86406941093656287</v>
      </c>
      <c r="S156" s="78">
        <f t="shared" si="28"/>
        <v>3651.2371127787037</v>
      </c>
      <c r="T156" s="78">
        <f t="shared" si="29"/>
        <v>0.39785733804403456</v>
      </c>
    </row>
    <row r="157" spans="6:20" ht="15">
      <c r="F157">
        <v>9.085E-2</v>
      </c>
      <c r="G157">
        <v>37092</v>
      </c>
      <c r="H157" s="1">
        <f t="shared" si="21"/>
        <v>0.73406308194863235</v>
      </c>
      <c r="I157" s="1">
        <f t="shared" si="22"/>
        <v>3101.8785458756802</v>
      </c>
      <c r="J157" s="78">
        <f t="shared" si="23"/>
        <v>1.0418911706500869</v>
      </c>
      <c r="K157">
        <v>0.10596</v>
      </c>
      <c r="L157">
        <v>15198</v>
      </c>
      <c r="M157" s="78">
        <f t="shared" si="24"/>
        <v>0.85615106398763985</v>
      </c>
      <c r="N157" s="78">
        <f t="shared" si="25"/>
        <v>3617.7771130543433</v>
      </c>
      <c r="O157" s="78">
        <f t="shared" si="26"/>
        <v>0.41002874014252233</v>
      </c>
      <c r="P157">
        <v>0.10582</v>
      </c>
      <c r="Q157">
        <v>12699</v>
      </c>
      <c r="R157" s="78">
        <f t="shared" si="27"/>
        <v>0.85501987156636516</v>
      </c>
      <c r="S157" s="78">
        <f t="shared" si="28"/>
        <v>3612.9971130937201</v>
      </c>
      <c r="T157" s="78">
        <f t="shared" si="29"/>
        <v>0.40498433534507927</v>
      </c>
    </row>
    <row r="158" spans="6:20" ht="15">
      <c r="F158">
        <v>9.0249999999999997E-2</v>
      </c>
      <c r="G158">
        <v>36779</v>
      </c>
      <c r="H158" s="1">
        <f t="shared" si="21"/>
        <v>0.72921511442888354</v>
      </c>
      <c r="I158" s="1">
        <f t="shared" si="22"/>
        <v>3081.3928317587247</v>
      </c>
      <c r="J158" s="78">
        <f t="shared" si="23"/>
        <v>1.0468813561507699</v>
      </c>
      <c r="K158">
        <v>0.10428</v>
      </c>
      <c r="L158">
        <v>15142</v>
      </c>
      <c r="M158" s="78">
        <f t="shared" si="24"/>
        <v>0.84257675493234319</v>
      </c>
      <c r="N158" s="78">
        <f t="shared" si="25"/>
        <v>3560.4171135268675</v>
      </c>
      <c r="O158" s="78">
        <f t="shared" si="26"/>
        <v>0.42178677138523074</v>
      </c>
      <c r="P158">
        <v>0.10653</v>
      </c>
      <c r="Q158">
        <v>12559.999999999998</v>
      </c>
      <c r="R158" s="78">
        <f t="shared" si="27"/>
        <v>0.86075663313140127</v>
      </c>
      <c r="S158" s="78">
        <f t="shared" si="28"/>
        <v>3637.2385414654509</v>
      </c>
      <c r="T158" s="78">
        <f t="shared" si="29"/>
        <v>0.39523009043390622</v>
      </c>
    </row>
    <row r="159" spans="6:20" ht="15">
      <c r="F159">
        <v>9.1069999999999998E-2</v>
      </c>
      <c r="G159">
        <v>36641</v>
      </c>
      <c r="H159" s="1">
        <f t="shared" si="21"/>
        <v>0.73584067003920695</v>
      </c>
      <c r="I159" s="1">
        <f t="shared" si="22"/>
        <v>3109.3899743852303</v>
      </c>
      <c r="J159" s="78">
        <f t="shared" si="23"/>
        <v>1.0242562308127681</v>
      </c>
      <c r="K159">
        <v>0.10367999999999999</v>
      </c>
      <c r="L159">
        <v>14936</v>
      </c>
      <c r="M159" s="78">
        <f t="shared" si="24"/>
        <v>0.83772878741259438</v>
      </c>
      <c r="N159" s="78">
        <f t="shared" si="25"/>
        <v>3539.931399409912</v>
      </c>
      <c r="O159" s="78">
        <f t="shared" si="26"/>
        <v>0.42087786501555619</v>
      </c>
      <c r="P159">
        <v>0.10659</v>
      </c>
      <c r="Q159">
        <v>12444</v>
      </c>
      <c r="R159" s="78">
        <f t="shared" si="27"/>
        <v>0.86124142988337615</v>
      </c>
      <c r="S159" s="78">
        <f t="shared" si="28"/>
        <v>3639.2871128771471</v>
      </c>
      <c r="T159" s="78">
        <f t="shared" si="29"/>
        <v>0.39113915608197669</v>
      </c>
    </row>
    <row r="160" spans="6:20" ht="15">
      <c r="F160">
        <v>8.9969999999999994E-2</v>
      </c>
      <c r="G160">
        <v>36356</v>
      </c>
      <c r="H160" s="1">
        <f t="shared" si="21"/>
        <v>0.72695272958633406</v>
      </c>
      <c r="I160" s="1">
        <f t="shared" si="22"/>
        <v>3071.8328318374784</v>
      </c>
      <c r="J160" s="78">
        <f t="shared" si="23"/>
        <v>1.0412922201784849</v>
      </c>
      <c r="K160">
        <v>0.10405</v>
      </c>
      <c r="L160">
        <v>15011</v>
      </c>
      <c r="M160" s="78">
        <f t="shared" si="24"/>
        <v>0.84071836738310624</v>
      </c>
      <c r="N160" s="78">
        <f t="shared" si="25"/>
        <v>3552.5642564487016</v>
      </c>
      <c r="O160" s="78">
        <f t="shared" si="26"/>
        <v>0.41998832098369032</v>
      </c>
      <c r="P160">
        <v>0.10523</v>
      </c>
      <c r="Q160">
        <v>12363</v>
      </c>
      <c r="R160" s="78">
        <f t="shared" si="27"/>
        <v>0.85025270350527893</v>
      </c>
      <c r="S160" s="78">
        <f t="shared" si="28"/>
        <v>3592.8528275453805</v>
      </c>
      <c r="T160" s="78">
        <f t="shared" si="29"/>
        <v>0.39870248712839368</v>
      </c>
    </row>
    <row r="161" spans="6:20" ht="15">
      <c r="F161">
        <v>9.01E-2</v>
      </c>
      <c r="G161">
        <v>35970</v>
      </c>
      <c r="H161" s="1">
        <f t="shared" si="21"/>
        <v>0.72800312254894639</v>
      </c>
      <c r="I161" s="1">
        <f t="shared" si="22"/>
        <v>3076.2714032294857</v>
      </c>
      <c r="J161" s="78">
        <f t="shared" si="23"/>
        <v>1.0272657905629081</v>
      </c>
      <c r="K161">
        <v>0.10384</v>
      </c>
      <c r="L161">
        <v>14734</v>
      </c>
      <c r="M161" s="78">
        <f t="shared" si="24"/>
        <v>0.8390215787511941</v>
      </c>
      <c r="N161" s="78">
        <f t="shared" si="25"/>
        <v>3545.3942565077673</v>
      </c>
      <c r="O161" s="78">
        <f t="shared" si="26"/>
        <v>0.41390727944943678</v>
      </c>
      <c r="P161">
        <v>0.10527</v>
      </c>
      <c r="Q161">
        <v>12313</v>
      </c>
      <c r="R161" s="78">
        <f t="shared" si="27"/>
        <v>0.85057590133992877</v>
      </c>
      <c r="S161" s="78">
        <f t="shared" si="28"/>
        <v>3594.2185418198446</v>
      </c>
      <c r="T161" s="78">
        <f t="shared" si="29"/>
        <v>0.39678829291282958</v>
      </c>
    </row>
    <row r="162" spans="6:20" ht="15">
      <c r="F162">
        <v>8.906E-2</v>
      </c>
      <c r="G162">
        <v>35765</v>
      </c>
      <c r="H162" s="1">
        <f t="shared" si="21"/>
        <v>0.71959997884804838</v>
      </c>
      <c r="I162" s="1">
        <f t="shared" si="22"/>
        <v>3040.76283209343</v>
      </c>
      <c r="J162" s="78">
        <f t="shared" si="23"/>
        <v>1.0454055890843659</v>
      </c>
      <c r="K162">
        <v>0.10403999999999999</v>
      </c>
      <c r="L162">
        <v>14626</v>
      </c>
      <c r="M162" s="78">
        <f t="shared" si="24"/>
        <v>0.84063756792444366</v>
      </c>
      <c r="N162" s="78">
        <f t="shared" si="25"/>
        <v>3552.2228278800853</v>
      </c>
      <c r="O162" s="78">
        <f t="shared" si="26"/>
        <v>0.40929518907508111</v>
      </c>
      <c r="P162">
        <v>0.10511999999999999</v>
      </c>
      <c r="Q162">
        <v>12104</v>
      </c>
      <c r="R162" s="78">
        <f t="shared" si="27"/>
        <v>0.84936390945999152</v>
      </c>
      <c r="S162" s="78">
        <f t="shared" si="28"/>
        <v>3589.0971132906052</v>
      </c>
      <c r="T162" s="78">
        <f t="shared" si="29"/>
        <v>0.39116719604608946</v>
      </c>
    </row>
    <row r="163" spans="6:20" ht="15">
      <c r="F163">
        <v>8.8939999999999991E-2</v>
      </c>
      <c r="G163">
        <v>35505</v>
      </c>
      <c r="H163" s="1">
        <f t="shared" si="21"/>
        <v>0.71863038534409862</v>
      </c>
      <c r="I163" s="1">
        <f t="shared" si="22"/>
        <v>3036.665689270038</v>
      </c>
      <c r="J163" s="78">
        <f t="shared" si="23"/>
        <v>1.0406081827524847</v>
      </c>
      <c r="K163">
        <v>0.10328</v>
      </c>
      <c r="L163">
        <v>14606</v>
      </c>
      <c r="M163" s="78">
        <f t="shared" si="24"/>
        <v>0.83449680906609525</v>
      </c>
      <c r="N163" s="78">
        <f t="shared" si="25"/>
        <v>3526.2742566652751</v>
      </c>
      <c r="O163" s="78">
        <f t="shared" si="26"/>
        <v>0.41477311248856097</v>
      </c>
      <c r="P163">
        <v>0.10405</v>
      </c>
      <c r="Q163">
        <v>12164</v>
      </c>
      <c r="R163" s="78">
        <f t="shared" si="27"/>
        <v>0.84071836738310624</v>
      </c>
      <c r="S163" s="78">
        <f t="shared" si="28"/>
        <v>3552.5642564487016</v>
      </c>
      <c r="T163" s="78">
        <f t="shared" si="29"/>
        <v>0.40123282792471693</v>
      </c>
    </row>
    <row r="164" spans="6:20" ht="15">
      <c r="F164">
        <v>8.863E-2</v>
      </c>
      <c r="G164">
        <v>35237</v>
      </c>
      <c r="H164" s="1">
        <f t="shared" si="21"/>
        <v>0.71612560212556176</v>
      </c>
      <c r="I164" s="1">
        <f t="shared" si="22"/>
        <v>3026.0814036429451</v>
      </c>
      <c r="J164" s="78">
        <f t="shared" si="23"/>
        <v>1.0399905611334428</v>
      </c>
      <c r="K164">
        <v>0.10241</v>
      </c>
      <c r="L164">
        <v>14469.000000000002</v>
      </c>
      <c r="M164" s="78">
        <f t="shared" si="24"/>
        <v>0.82746725616245942</v>
      </c>
      <c r="N164" s="78">
        <f t="shared" si="25"/>
        <v>3496.56997119569</v>
      </c>
      <c r="O164" s="78">
        <f t="shared" si="26"/>
        <v>0.41789342892383102</v>
      </c>
      <c r="P164">
        <v>0.10381</v>
      </c>
      <c r="Q164">
        <v>12088</v>
      </c>
      <c r="R164" s="78">
        <f t="shared" si="27"/>
        <v>0.83877918037520671</v>
      </c>
      <c r="S164" s="78">
        <f t="shared" si="28"/>
        <v>3544.3699708019194</v>
      </c>
      <c r="T164" s="78">
        <f t="shared" si="29"/>
        <v>0.40057172034946964</v>
      </c>
    </row>
    <row r="165" spans="6:20" ht="15">
      <c r="F165">
        <v>8.7759999999999991E-2</v>
      </c>
      <c r="G165">
        <v>34966</v>
      </c>
      <c r="H165" s="1">
        <f t="shared" si="21"/>
        <v>0.70909604922192593</v>
      </c>
      <c r="I165" s="1">
        <f t="shared" si="22"/>
        <v>2996.3771181733591</v>
      </c>
      <c r="J165" s="78">
        <f t="shared" si="23"/>
        <v>1.0525547463018179</v>
      </c>
      <c r="K165">
        <v>0.10281</v>
      </c>
      <c r="L165">
        <v>14367</v>
      </c>
      <c r="M165" s="78">
        <f t="shared" si="24"/>
        <v>0.83069923450895866</v>
      </c>
      <c r="N165" s="78">
        <f t="shared" si="25"/>
        <v>3510.2271139403269</v>
      </c>
      <c r="O165" s="78">
        <f t="shared" si="26"/>
        <v>0.41172489866189166</v>
      </c>
      <c r="P165">
        <v>0.10299999999999999</v>
      </c>
      <c r="Q165">
        <v>12020</v>
      </c>
      <c r="R165" s="78">
        <f t="shared" si="27"/>
        <v>0.83223442422354577</v>
      </c>
      <c r="S165" s="78">
        <f t="shared" si="28"/>
        <v>3516.7142567440292</v>
      </c>
      <c r="T165" s="78">
        <f t="shared" si="29"/>
        <v>0.40460778492581495</v>
      </c>
    </row>
    <row r="166" spans="6:20" ht="15">
      <c r="F166">
        <v>8.813E-2</v>
      </c>
      <c r="G166">
        <v>34740</v>
      </c>
      <c r="H166" s="1">
        <f t="shared" si="21"/>
        <v>0.71208562919243779</v>
      </c>
      <c r="I166" s="1">
        <f t="shared" si="22"/>
        <v>3009.0099752121487</v>
      </c>
      <c r="J166" s="78">
        <f t="shared" si="23"/>
        <v>1.0369892248080235</v>
      </c>
      <c r="K166">
        <v>0.1021</v>
      </c>
      <c r="L166">
        <v>14385.999999999998</v>
      </c>
      <c r="M166" s="78">
        <f t="shared" si="24"/>
        <v>0.82496247294392255</v>
      </c>
      <c r="N166" s="78">
        <f t="shared" si="25"/>
        <v>3485.9856855685957</v>
      </c>
      <c r="O166" s="78">
        <f t="shared" si="26"/>
        <v>0.41802314625784148</v>
      </c>
      <c r="P166">
        <v>0.10363</v>
      </c>
      <c r="Q166">
        <v>11792</v>
      </c>
      <c r="R166" s="78">
        <f t="shared" si="27"/>
        <v>0.83732479011928207</v>
      </c>
      <c r="S166" s="78">
        <f t="shared" si="28"/>
        <v>3538.2242565668325</v>
      </c>
      <c r="T166" s="78">
        <f t="shared" si="29"/>
        <v>0.39212153186074872</v>
      </c>
    </row>
    <row r="167" spans="6:20" ht="15">
      <c r="F167">
        <v>8.745E-2</v>
      </c>
      <c r="G167">
        <v>34391</v>
      </c>
      <c r="H167" s="1">
        <f t="shared" si="21"/>
        <v>0.70659126600338906</v>
      </c>
      <c r="I167" s="1">
        <f t="shared" si="22"/>
        <v>2985.7928325462658</v>
      </c>
      <c r="J167" s="78">
        <f t="shared" si="23"/>
        <v>1.0425986215059797</v>
      </c>
      <c r="K167">
        <v>0.10124</v>
      </c>
      <c r="L167">
        <v>14177.999999999998</v>
      </c>
      <c r="M167" s="78">
        <f t="shared" si="24"/>
        <v>0.81801371949894919</v>
      </c>
      <c r="N167" s="78">
        <f t="shared" si="25"/>
        <v>3456.6228286676264</v>
      </c>
      <c r="O167" s="78">
        <f t="shared" si="26"/>
        <v>0.41900813700336087</v>
      </c>
      <c r="P167">
        <v>0.10302</v>
      </c>
      <c r="Q167">
        <v>11762</v>
      </c>
      <c r="R167" s="78">
        <f t="shared" si="27"/>
        <v>0.83239602314087069</v>
      </c>
      <c r="S167" s="78">
        <f t="shared" si="28"/>
        <v>3517.3971138812612</v>
      </c>
      <c r="T167" s="78">
        <f t="shared" si="29"/>
        <v>0.39576948006417734</v>
      </c>
    </row>
    <row r="168" spans="6:20" ht="15">
      <c r="F168">
        <v>8.6980000000000002E-2</v>
      </c>
      <c r="G168">
        <v>34252</v>
      </c>
      <c r="H168" s="1">
        <f t="shared" si="21"/>
        <v>0.70279369144625259</v>
      </c>
      <c r="I168" s="1">
        <f t="shared" si="22"/>
        <v>2969.7456898213172</v>
      </c>
      <c r="J168" s="78">
        <f t="shared" si="23"/>
        <v>1.0496369208395291</v>
      </c>
      <c r="K168">
        <v>0.10094</v>
      </c>
      <c r="L168">
        <v>13995</v>
      </c>
      <c r="M168" s="78">
        <f t="shared" si="24"/>
        <v>0.81558973573907489</v>
      </c>
      <c r="N168" s="78">
        <f t="shared" si="25"/>
        <v>3446.3799716091489</v>
      </c>
      <c r="O168" s="78">
        <f t="shared" si="26"/>
        <v>0.4160620071711848</v>
      </c>
      <c r="P168">
        <v>0.10266</v>
      </c>
      <c r="Q168">
        <v>11683</v>
      </c>
      <c r="R168" s="78">
        <f t="shared" si="27"/>
        <v>0.8294872426290214</v>
      </c>
      <c r="S168" s="78">
        <f t="shared" si="28"/>
        <v>3505.105685411088</v>
      </c>
      <c r="T168" s="78">
        <f t="shared" si="29"/>
        <v>0.3958731740526219</v>
      </c>
    </row>
    <row r="169" spans="6:20" ht="15">
      <c r="F169">
        <v>8.6829999999999991E-2</v>
      </c>
      <c r="G169">
        <v>33946</v>
      </c>
      <c r="H169" s="1">
        <f t="shared" si="21"/>
        <v>0.70158169956631522</v>
      </c>
      <c r="I169" s="1">
        <f t="shared" si="22"/>
        <v>2964.6242612920778</v>
      </c>
      <c r="J169" s="78">
        <f t="shared" si="23"/>
        <v>1.0438569202121055</v>
      </c>
      <c r="K169">
        <v>0.10108</v>
      </c>
      <c r="L169">
        <v>13963</v>
      </c>
      <c r="M169" s="78">
        <f t="shared" si="24"/>
        <v>0.81672092816034958</v>
      </c>
      <c r="N169" s="78">
        <f t="shared" si="25"/>
        <v>3451.1599715697716</v>
      </c>
      <c r="O169" s="78">
        <f t="shared" si="26"/>
        <v>0.41396157380872228</v>
      </c>
      <c r="P169">
        <v>0.10174</v>
      </c>
      <c r="Q169">
        <v>11615</v>
      </c>
      <c r="R169" s="78">
        <f t="shared" si="27"/>
        <v>0.82205369243207327</v>
      </c>
      <c r="S169" s="78">
        <f t="shared" si="28"/>
        <v>3473.6942570984229</v>
      </c>
      <c r="T169" s="78">
        <f t="shared" si="29"/>
        <v>0.4007190267833653</v>
      </c>
    </row>
    <row r="170" spans="6:20" ht="15">
      <c r="F170">
        <v>8.6649999999999991E-2</v>
      </c>
      <c r="G170">
        <v>33650</v>
      </c>
      <c r="H170" s="1">
        <f t="shared" si="21"/>
        <v>0.70012730931039058</v>
      </c>
      <c r="I170" s="1">
        <f t="shared" si="22"/>
        <v>2958.4785470569914</v>
      </c>
      <c r="J170" s="78">
        <f t="shared" si="23"/>
        <v>1.039058272410508</v>
      </c>
      <c r="K170">
        <v>0.10103999999999999</v>
      </c>
      <c r="L170">
        <v>13896</v>
      </c>
      <c r="M170" s="78">
        <f t="shared" si="24"/>
        <v>0.81639773032569962</v>
      </c>
      <c r="N170" s="78">
        <f t="shared" si="25"/>
        <v>3449.7942572953079</v>
      </c>
      <c r="O170" s="78">
        <f t="shared" si="26"/>
        <v>0.41230147473864442</v>
      </c>
      <c r="P170">
        <v>0.1011</v>
      </c>
      <c r="Q170">
        <v>11554</v>
      </c>
      <c r="R170" s="78">
        <f t="shared" si="27"/>
        <v>0.8168825270776745</v>
      </c>
      <c r="S170" s="78">
        <f t="shared" si="28"/>
        <v>3451.8428287070033</v>
      </c>
      <c r="T170" s="78">
        <f t="shared" si="29"/>
        <v>0.40367724423006784</v>
      </c>
    </row>
    <row r="171" spans="6:20" ht="15">
      <c r="F171">
        <v>8.6129999999999998E-2</v>
      </c>
      <c r="G171">
        <v>33316</v>
      </c>
      <c r="H171" s="1">
        <f t="shared" si="21"/>
        <v>0.69592573745994168</v>
      </c>
      <c r="I171" s="1">
        <f t="shared" si="22"/>
        <v>2940.7242614889637</v>
      </c>
      <c r="J171" s="78">
        <f t="shared" si="23"/>
        <v>1.0412042420671941</v>
      </c>
      <c r="K171">
        <v>0.10056999999999999</v>
      </c>
      <c r="L171">
        <v>13827</v>
      </c>
      <c r="M171" s="78">
        <f t="shared" si="24"/>
        <v>0.81260015576856304</v>
      </c>
      <c r="N171" s="78">
        <f t="shared" si="25"/>
        <v>3433.7471145703594</v>
      </c>
      <c r="O171" s="78">
        <f t="shared" si="26"/>
        <v>0.41409770202158752</v>
      </c>
      <c r="P171">
        <v>0.10097</v>
      </c>
      <c r="Q171">
        <v>11544</v>
      </c>
      <c r="R171" s="78">
        <f t="shared" si="27"/>
        <v>0.81583213411506228</v>
      </c>
      <c r="S171" s="78">
        <f t="shared" si="28"/>
        <v>3447.4042573149968</v>
      </c>
      <c r="T171" s="78">
        <f t="shared" si="29"/>
        <v>0.40436710794159297</v>
      </c>
    </row>
    <row r="172" spans="6:20" ht="15">
      <c r="F172">
        <v>8.43E-2</v>
      </c>
      <c r="G172">
        <v>33420</v>
      </c>
      <c r="H172" s="1">
        <f t="shared" si="21"/>
        <v>0.68113943652470788</v>
      </c>
      <c r="I172" s="1">
        <f t="shared" si="22"/>
        <v>2878.2428334322494</v>
      </c>
      <c r="J172" s="78">
        <f t="shared" si="23"/>
        <v>1.0902931063713259</v>
      </c>
      <c r="K172">
        <v>9.985999999999999E-2</v>
      </c>
      <c r="L172">
        <v>13715</v>
      </c>
      <c r="M172" s="78">
        <f t="shared" si="24"/>
        <v>0.80686339420352693</v>
      </c>
      <c r="N172" s="78">
        <f t="shared" si="25"/>
        <v>3409.5056861986286</v>
      </c>
      <c r="O172" s="78">
        <f t="shared" si="26"/>
        <v>0.41660496970441441</v>
      </c>
      <c r="P172">
        <v>0.10052999999999999</v>
      </c>
      <c r="Q172">
        <v>11334</v>
      </c>
      <c r="R172" s="78">
        <f t="shared" si="27"/>
        <v>0.81227695793391308</v>
      </c>
      <c r="S172" s="78">
        <f t="shared" si="28"/>
        <v>3432.3814002958957</v>
      </c>
      <c r="T172" s="78">
        <f t="shared" si="29"/>
        <v>0.40049404194505311</v>
      </c>
    </row>
    <row r="173" spans="6:20" ht="15">
      <c r="F173">
        <v>8.5370000000000001E-2</v>
      </c>
      <c r="G173">
        <v>33024</v>
      </c>
      <c r="H173" s="1">
        <f t="shared" si="21"/>
        <v>0.68978497860159327</v>
      </c>
      <c r="I173" s="1">
        <f t="shared" si="22"/>
        <v>2914.7756902741535</v>
      </c>
      <c r="J173" s="78">
        <f t="shared" si="23"/>
        <v>1.0505363462275199</v>
      </c>
      <c r="K173">
        <v>9.8449999999999996E-2</v>
      </c>
      <c r="L173">
        <v>13583.999999999998</v>
      </c>
      <c r="M173" s="78">
        <f t="shared" si="24"/>
        <v>0.79547067053211729</v>
      </c>
      <c r="N173" s="78">
        <f t="shared" si="25"/>
        <v>3361.3642580237833</v>
      </c>
      <c r="O173" s="78">
        <f t="shared" si="26"/>
        <v>0.42452961303118047</v>
      </c>
      <c r="P173">
        <v>0.10081999999999999</v>
      </c>
      <c r="Q173">
        <v>11274</v>
      </c>
      <c r="R173" s="78">
        <f t="shared" si="27"/>
        <v>0.81462014223512502</v>
      </c>
      <c r="S173" s="78">
        <f t="shared" si="28"/>
        <v>3442.2828287857574</v>
      </c>
      <c r="T173" s="78">
        <f t="shared" si="29"/>
        <v>0.39608542405193331</v>
      </c>
    </row>
    <row r="174" spans="6:20" ht="15">
      <c r="F174">
        <v>8.4870000000000001E-2</v>
      </c>
      <c r="G174">
        <v>32708</v>
      </c>
      <c r="H174" s="1">
        <f t="shared" si="21"/>
        <v>0.68574500566846919</v>
      </c>
      <c r="I174" s="1">
        <f t="shared" si="22"/>
        <v>2897.704261843357</v>
      </c>
      <c r="J174" s="78">
        <f t="shared" si="23"/>
        <v>1.0527798270886597</v>
      </c>
      <c r="K174">
        <v>9.9299999999999999E-2</v>
      </c>
      <c r="L174">
        <v>13533</v>
      </c>
      <c r="M174" s="78">
        <f t="shared" si="24"/>
        <v>0.80233862451842808</v>
      </c>
      <c r="N174" s="78">
        <f t="shared" si="25"/>
        <v>3390.3856863561368</v>
      </c>
      <c r="O174" s="78">
        <f t="shared" si="26"/>
        <v>0.41572614936833713</v>
      </c>
      <c r="P174">
        <v>9.9940000000000001E-2</v>
      </c>
      <c r="Q174">
        <v>11295</v>
      </c>
      <c r="R174" s="78">
        <f t="shared" si="27"/>
        <v>0.80750978987282684</v>
      </c>
      <c r="S174" s="78">
        <f t="shared" si="28"/>
        <v>3412.2371147475565</v>
      </c>
      <c r="T174" s="78">
        <f t="shared" si="29"/>
        <v>0.40384225792354733</v>
      </c>
    </row>
    <row r="175" spans="6:20" ht="15">
      <c r="F175">
        <v>8.4879999999999997E-2</v>
      </c>
      <c r="G175">
        <v>32531</v>
      </c>
      <c r="H175" s="1">
        <f t="shared" si="21"/>
        <v>0.68582580512713165</v>
      </c>
      <c r="I175" s="1">
        <f t="shared" si="22"/>
        <v>2898.0456904119728</v>
      </c>
      <c r="J175" s="78">
        <f t="shared" si="23"/>
        <v>1.0468359816999389</v>
      </c>
      <c r="K175">
        <v>9.8470000000000002E-2</v>
      </c>
      <c r="L175">
        <v>13420.000000000002</v>
      </c>
      <c r="M175" s="78">
        <f t="shared" si="24"/>
        <v>0.79563226944944232</v>
      </c>
      <c r="N175" s="78">
        <f t="shared" si="25"/>
        <v>3362.0471151610154</v>
      </c>
      <c r="O175" s="78">
        <f t="shared" si="26"/>
        <v>0.41923390447602749</v>
      </c>
      <c r="P175">
        <v>9.9019999999999997E-2</v>
      </c>
      <c r="Q175">
        <v>11123</v>
      </c>
      <c r="R175" s="78">
        <f t="shared" si="27"/>
        <v>0.8000762396758786</v>
      </c>
      <c r="S175" s="78">
        <f t="shared" si="28"/>
        <v>3380.8256864348914</v>
      </c>
      <c r="T175" s="78">
        <f t="shared" si="29"/>
        <v>0.40511685229905481</v>
      </c>
    </row>
    <row r="176" spans="6:20" ht="15">
      <c r="F176">
        <v>8.4940000000000002E-2</v>
      </c>
      <c r="G176">
        <v>32283</v>
      </c>
      <c r="H176" s="1">
        <f t="shared" si="21"/>
        <v>0.68631060187910664</v>
      </c>
      <c r="I176" s="1">
        <f t="shared" si="22"/>
        <v>2900.0942618236686</v>
      </c>
      <c r="J176" s="78">
        <f t="shared" si="23"/>
        <v>1.0373882930586651</v>
      </c>
      <c r="K176">
        <v>9.8059999999999994E-2</v>
      </c>
      <c r="L176">
        <v>13396</v>
      </c>
      <c r="M176" s="78">
        <f t="shared" si="24"/>
        <v>0.7923194916442805</v>
      </c>
      <c r="N176" s="78">
        <f t="shared" si="25"/>
        <v>3348.0485438477622</v>
      </c>
      <c r="O176" s="78">
        <f t="shared" si="26"/>
        <v>0.42199093222899337</v>
      </c>
      <c r="P176">
        <v>9.8900000000000002E-2</v>
      </c>
      <c r="Q176">
        <v>11013</v>
      </c>
      <c r="R176" s="78">
        <f t="shared" si="27"/>
        <v>0.79910664617192895</v>
      </c>
      <c r="S176" s="78">
        <f t="shared" si="28"/>
        <v>3376.7285436114998</v>
      </c>
      <c r="T176" s="78">
        <f t="shared" si="29"/>
        <v>0.40208444504851842</v>
      </c>
    </row>
    <row r="177" spans="6:20" ht="15">
      <c r="F177">
        <v>8.405E-2</v>
      </c>
      <c r="G177">
        <v>31922</v>
      </c>
      <c r="H177" s="1">
        <f t="shared" si="21"/>
        <v>0.67911945005814589</v>
      </c>
      <c r="I177" s="1">
        <f t="shared" si="22"/>
        <v>2869.707119216851</v>
      </c>
      <c r="J177" s="78">
        <f t="shared" si="23"/>
        <v>1.0476268668515833</v>
      </c>
      <c r="K177">
        <v>9.7709999999999991E-2</v>
      </c>
      <c r="L177">
        <v>13250</v>
      </c>
      <c r="M177" s="78">
        <f t="shared" si="24"/>
        <v>0.78949151059109368</v>
      </c>
      <c r="N177" s="78">
        <f t="shared" si="25"/>
        <v>3336.0985439462047</v>
      </c>
      <c r="O177" s="78">
        <f t="shared" si="26"/>
        <v>0.42038732144313312</v>
      </c>
      <c r="P177">
        <v>9.8330000000000001E-2</v>
      </c>
      <c r="Q177">
        <v>10980</v>
      </c>
      <c r="R177" s="78">
        <f t="shared" si="27"/>
        <v>0.79450107702816752</v>
      </c>
      <c r="S177" s="78">
        <f t="shared" si="28"/>
        <v>3357.2671152003927</v>
      </c>
      <c r="T177" s="78">
        <f t="shared" si="29"/>
        <v>0.40554072960776516</v>
      </c>
    </row>
    <row r="178" spans="6:20" ht="15">
      <c r="F178">
        <v>8.3379999999999996E-2</v>
      </c>
      <c r="G178">
        <v>31702.000000000004</v>
      </c>
      <c r="H178" s="1">
        <f t="shared" si="21"/>
        <v>0.67370588632775963</v>
      </c>
      <c r="I178" s="1">
        <f t="shared" si="22"/>
        <v>2846.8314051195839</v>
      </c>
      <c r="J178" s="78">
        <f t="shared" si="23"/>
        <v>1.0571943900794998</v>
      </c>
      <c r="K178">
        <v>9.7209999999999991E-2</v>
      </c>
      <c r="L178">
        <v>13103</v>
      </c>
      <c r="M178" s="78">
        <f t="shared" si="24"/>
        <v>0.78545153765796971</v>
      </c>
      <c r="N178" s="78">
        <f t="shared" si="25"/>
        <v>3319.0271155154082</v>
      </c>
      <c r="O178" s="78">
        <f t="shared" si="26"/>
        <v>0.42001094970628927</v>
      </c>
      <c r="P178">
        <v>9.8449999999999996E-2</v>
      </c>
      <c r="Q178">
        <v>10875</v>
      </c>
      <c r="R178" s="78">
        <f t="shared" si="27"/>
        <v>0.79547067053211729</v>
      </c>
      <c r="S178" s="78">
        <f t="shared" si="28"/>
        <v>3361.3642580237833</v>
      </c>
      <c r="T178" s="78">
        <f t="shared" si="29"/>
        <v>0.40068403727370744</v>
      </c>
    </row>
    <row r="179" spans="6:20" ht="15">
      <c r="F179">
        <v>8.319E-2</v>
      </c>
      <c r="G179">
        <v>31582</v>
      </c>
      <c r="H179" s="1">
        <f t="shared" si="21"/>
        <v>0.67217069661317252</v>
      </c>
      <c r="I179" s="1">
        <f t="shared" si="22"/>
        <v>2840.3442623158817</v>
      </c>
      <c r="J179" s="78">
        <f t="shared" si="23"/>
        <v>1.058008971756949</v>
      </c>
      <c r="K179">
        <v>9.6949999999999995E-2</v>
      </c>
      <c r="L179">
        <v>13005</v>
      </c>
      <c r="M179" s="78">
        <f t="shared" si="24"/>
        <v>0.78335075173274527</v>
      </c>
      <c r="N179" s="78">
        <f t="shared" si="25"/>
        <v>3310.1499727313944</v>
      </c>
      <c r="O179" s="78">
        <f t="shared" si="26"/>
        <v>0.419108518001786</v>
      </c>
      <c r="P179">
        <v>9.7519999999999996E-2</v>
      </c>
      <c r="Q179">
        <v>10853</v>
      </c>
      <c r="R179" s="78">
        <f t="shared" si="27"/>
        <v>0.78795632087650658</v>
      </c>
      <c r="S179" s="78">
        <f t="shared" si="28"/>
        <v>3329.6114011425025</v>
      </c>
      <c r="T179" s="78">
        <f t="shared" si="29"/>
        <v>0.40753661526734664</v>
      </c>
    </row>
    <row r="180" spans="6:20" ht="15">
      <c r="F180">
        <v>8.269E-2</v>
      </c>
      <c r="G180">
        <v>31252.000000000004</v>
      </c>
      <c r="H180" s="1">
        <f t="shared" si="21"/>
        <v>0.66813072368004855</v>
      </c>
      <c r="I180" s="1">
        <f t="shared" si="22"/>
        <v>2823.2728338850852</v>
      </c>
      <c r="J180" s="78">
        <f t="shared" si="23"/>
        <v>1.0596533163014037</v>
      </c>
      <c r="K180">
        <v>9.5849999999999991E-2</v>
      </c>
      <c r="L180">
        <v>12867.999999999998</v>
      </c>
      <c r="M180" s="78">
        <f t="shared" si="24"/>
        <v>0.77446281127987238</v>
      </c>
      <c r="N180" s="78">
        <f t="shared" si="25"/>
        <v>3272.5928301836425</v>
      </c>
      <c r="O180" s="78">
        <f t="shared" si="26"/>
        <v>0.4242663381776276</v>
      </c>
      <c r="P180">
        <v>9.7209999999999991E-2</v>
      </c>
      <c r="Q180">
        <v>10717</v>
      </c>
      <c r="R180" s="78">
        <f t="shared" si="27"/>
        <v>0.78545153765796971</v>
      </c>
      <c r="S180" s="78">
        <f t="shared" si="28"/>
        <v>3319.0271155154082</v>
      </c>
      <c r="T180" s="78">
        <f t="shared" si="29"/>
        <v>0.40500050135048365</v>
      </c>
    </row>
    <row r="181" spans="6:20" ht="15">
      <c r="F181">
        <v>8.2209999999999991E-2</v>
      </c>
      <c r="G181">
        <v>31033</v>
      </c>
      <c r="H181" s="1">
        <f t="shared" si="21"/>
        <v>0.6642523496642494</v>
      </c>
      <c r="I181" s="1">
        <f t="shared" si="22"/>
        <v>2806.8842625915204</v>
      </c>
      <c r="J181" s="78">
        <f t="shared" si="23"/>
        <v>1.0645509083834708</v>
      </c>
      <c r="K181">
        <v>9.5879999999999993E-2</v>
      </c>
      <c r="L181">
        <v>12813</v>
      </c>
      <c r="M181" s="78">
        <f t="shared" si="24"/>
        <v>0.77470520965585987</v>
      </c>
      <c r="N181" s="78">
        <f t="shared" si="25"/>
        <v>3273.6171158894908</v>
      </c>
      <c r="O181" s="78">
        <f t="shared" si="26"/>
        <v>0.42218863017672059</v>
      </c>
      <c r="P181">
        <v>9.6579999999999999E-2</v>
      </c>
      <c r="Q181">
        <v>10717</v>
      </c>
      <c r="R181" s="78">
        <f t="shared" si="27"/>
        <v>0.78036117176223352</v>
      </c>
      <c r="S181" s="78">
        <f t="shared" si="28"/>
        <v>3297.5171156926053</v>
      </c>
      <c r="T181" s="78">
        <f t="shared" si="29"/>
        <v>0.41030144357548221</v>
      </c>
    </row>
    <row r="182" spans="6:20" ht="15">
      <c r="F182">
        <v>8.2610000000000003E-2</v>
      </c>
      <c r="G182">
        <v>30922</v>
      </c>
      <c r="H182" s="1">
        <f t="shared" si="21"/>
        <v>0.66748432801074875</v>
      </c>
      <c r="I182" s="1">
        <f t="shared" si="22"/>
        <v>2820.5414053361578</v>
      </c>
      <c r="J182" s="78">
        <f t="shared" si="23"/>
        <v>1.0504957539899555</v>
      </c>
      <c r="K182">
        <v>9.5280000000000004E-2</v>
      </c>
      <c r="L182">
        <v>12706</v>
      </c>
      <c r="M182" s="78">
        <f t="shared" si="24"/>
        <v>0.76985724213611106</v>
      </c>
      <c r="N182" s="78">
        <f t="shared" si="25"/>
        <v>3253.1314017725349</v>
      </c>
      <c r="O182" s="78">
        <f t="shared" si="26"/>
        <v>0.42395241343152229</v>
      </c>
      <c r="P182">
        <v>9.6519999999999995E-2</v>
      </c>
      <c r="Q182">
        <v>10573</v>
      </c>
      <c r="R182" s="78">
        <f t="shared" si="27"/>
        <v>0.77987637501025853</v>
      </c>
      <c r="S182" s="78">
        <f t="shared" si="28"/>
        <v>3295.4685442809096</v>
      </c>
      <c r="T182" s="78">
        <f t="shared" si="29"/>
        <v>0.4052918047327535</v>
      </c>
    </row>
    <row r="183" spans="6:20" ht="15">
      <c r="F183">
        <v>8.2339999999999997E-2</v>
      </c>
      <c r="G183">
        <v>30558.000000000004</v>
      </c>
      <c r="H183" s="1">
        <f t="shared" si="21"/>
        <v>0.66530274262686173</v>
      </c>
      <c r="I183" s="1">
        <f t="shared" si="22"/>
        <v>2811.3228339835277</v>
      </c>
      <c r="J183" s="78">
        <f t="shared" si="23"/>
        <v>1.0449491838250662</v>
      </c>
      <c r="K183">
        <v>9.4640000000000002E-2</v>
      </c>
      <c r="L183">
        <v>12683</v>
      </c>
      <c r="M183" s="78">
        <f t="shared" si="24"/>
        <v>0.76468607678171241</v>
      </c>
      <c r="N183" s="78">
        <f t="shared" si="25"/>
        <v>3231.2799733811162</v>
      </c>
      <c r="O183" s="78">
        <f t="shared" si="26"/>
        <v>0.42892789095818851</v>
      </c>
      <c r="P183">
        <v>9.6059999999999993E-2</v>
      </c>
      <c r="Q183">
        <v>10408</v>
      </c>
      <c r="R183" s="78">
        <f t="shared" si="27"/>
        <v>0.77615959991178451</v>
      </c>
      <c r="S183" s="78">
        <f t="shared" si="28"/>
        <v>3279.7628301245772</v>
      </c>
      <c r="T183" s="78">
        <f t="shared" si="29"/>
        <v>0.40279710018707304</v>
      </c>
    </row>
    <row r="184" spans="6:20" ht="15">
      <c r="F184">
        <v>8.1959999999999991E-2</v>
      </c>
      <c r="G184">
        <v>30201</v>
      </c>
      <c r="H184" s="1">
        <f t="shared" si="21"/>
        <v>0.66223236319768741</v>
      </c>
      <c r="I184" s="1">
        <f t="shared" si="22"/>
        <v>2798.3485483761224</v>
      </c>
      <c r="J184" s="78">
        <f t="shared" si="23"/>
        <v>1.0423399748264823</v>
      </c>
      <c r="K184">
        <v>9.4659999999999994E-2</v>
      </c>
      <c r="L184">
        <v>12559</v>
      </c>
      <c r="M184" s="78">
        <f t="shared" si="24"/>
        <v>0.76484767569903722</v>
      </c>
      <c r="N184" s="78">
        <f t="shared" si="25"/>
        <v>3231.9628305183473</v>
      </c>
      <c r="O184" s="78">
        <f t="shared" si="26"/>
        <v>0.42455486127169906</v>
      </c>
      <c r="P184">
        <v>9.6329999999999999E-2</v>
      </c>
      <c r="Q184">
        <v>10390</v>
      </c>
      <c r="R184" s="78">
        <f t="shared" si="27"/>
        <v>0.77834118529567153</v>
      </c>
      <c r="S184" s="78">
        <f t="shared" si="28"/>
        <v>3288.9814014772073</v>
      </c>
      <c r="T184" s="78">
        <f t="shared" si="29"/>
        <v>0.39984957925304848</v>
      </c>
    </row>
    <row r="185" spans="6:20" ht="15">
      <c r="F185">
        <v>8.2220000000000001E-2</v>
      </c>
      <c r="G185">
        <v>30075</v>
      </c>
      <c r="H185" s="1">
        <f t="shared" si="21"/>
        <v>0.66433314912291197</v>
      </c>
      <c r="I185" s="1">
        <f t="shared" si="22"/>
        <v>2807.2256911601366</v>
      </c>
      <c r="J185" s="78">
        <f t="shared" si="23"/>
        <v>1.031436891935205</v>
      </c>
      <c r="K185">
        <v>9.5039999999999999E-2</v>
      </c>
      <c r="L185">
        <v>12454</v>
      </c>
      <c r="M185" s="78">
        <f t="shared" si="24"/>
        <v>0.76791805512821154</v>
      </c>
      <c r="N185" s="78">
        <f t="shared" si="25"/>
        <v>3244.9371161257532</v>
      </c>
      <c r="O185" s="78">
        <f t="shared" si="26"/>
        <v>0.4176454592211275</v>
      </c>
      <c r="P185">
        <v>9.5750000000000002E-2</v>
      </c>
      <c r="Q185">
        <v>10370</v>
      </c>
      <c r="R185" s="78">
        <f t="shared" si="27"/>
        <v>0.77365481669324765</v>
      </c>
      <c r="S185" s="78">
        <f t="shared" si="28"/>
        <v>3269.1785444974839</v>
      </c>
      <c r="T185" s="78">
        <f t="shared" si="29"/>
        <v>0.40392934702398092</v>
      </c>
    </row>
    <row r="186" spans="6:20" ht="15">
      <c r="F186">
        <v>8.0879999999999994E-2</v>
      </c>
      <c r="G186">
        <v>29876.000000000004</v>
      </c>
      <c r="H186" s="1">
        <f t="shared" si="21"/>
        <v>0.65350602166213956</v>
      </c>
      <c r="I186" s="1">
        <f t="shared" si="22"/>
        <v>2761.474262965603</v>
      </c>
      <c r="J186" s="78">
        <f t="shared" si="23"/>
        <v>1.0588443790162314</v>
      </c>
      <c r="K186">
        <v>9.5039999999999999E-2</v>
      </c>
      <c r="L186">
        <v>12410</v>
      </c>
      <c r="M186" s="78">
        <f t="shared" si="24"/>
        <v>0.76791805512821154</v>
      </c>
      <c r="N186" s="78">
        <f t="shared" si="25"/>
        <v>3244.9371161257532</v>
      </c>
      <c r="O186" s="78">
        <f t="shared" si="26"/>
        <v>0.41616991721006846</v>
      </c>
      <c r="P186">
        <v>9.4559999999999991E-2</v>
      </c>
      <c r="Q186">
        <v>10240</v>
      </c>
      <c r="R186" s="78">
        <f t="shared" si="27"/>
        <v>0.76403968111241249</v>
      </c>
      <c r="S186" s="78">
        <f t="shared" si="28"/>
        <v>3228.5485448321883</v>
      </c>
      <c r="T186" s="78">
        <f t="shared" si="29"/>
        <v>0.40896792305920532</v>
      </c>
    </row>
    <row r="187" spans="6:20" ht="15">
      <c r="F187">
        <v>8.0369999999999997E-2</v>
      </c>
      <c r="G187">
        <v>29591</v>
      </c>
      <c r="H187" s="1">
        <f t="shared" si="21"/>
        <v>0.64938524927035313</v>
      </c>
      <c r="I187" s="1">
        <f t="shared" si="22"/>
        <v>2744.0614059661907</v>
      </c>
      <c r="J187" s="78">
        <f t="shared" si="23"/>
        <v>1.0620957602288272</v>
      </c>
      <c r="K187">
        <v>9.3670000000000003E-2</v>
      </c>
      <c r="L187">
        <v>12301</v>
      </c>
      <c r="M187" s="78">
        <f t="shared" si="24"/>
        <v>0.75684852929145185</v>
      </c>
      <c r="N187" s="78">
        <f t="shared" si="25"/>
        <v>3198.1614022253711</v>
      </c>
      <c r="O187" s="78">
        <f t="shared" si="26"/>
        <v>0.42466956362128999</v>
      </c>
      <c r="P187">
        <v>9.4049999999999995E-2</v>
      </c>
      <c r="Q187">
        <v>10166</v>
      </c>
      <c r="R187" s="78">
        <f t="shared" si="27"/>
        <v>0.75991890872062595</v>
      </c>
      <c r="S187" s="78">
        <f t="shared" si="28"/>
        <v>3211.1356878327761</v>
      </c>
      <c r="T187" s="78">
        <f t="shared" si="29"/>
        <v>0.41042775490224281</v>
      </c>
    </row>
    <row r="188" spans="6:20" ht="15">
      <c r="F188">
        <v>8.0710000000000004E-2</v>
      </c>
      <c r="G188">
        <v>29374</v>
      </c>
      <c r="H188" s="1">
        <f t="shared" si="21"/>
        <v>0.65213243086487749</v>
      </c>
      <c r="I188" s="1">
        <f t="shared" si="22"/>
        <v>2755.6699772991324</v>
      </c>
      <c r="J188" s="78">
        <f t="shared" si="23"/>
        <v>1.0454430162005108</v>
      </c>
      <c r="K188">
        <v>9.2479999999999993E-2</v>
      </c>
      <c r="L188">
        <v>12143</v>
      </c>
      <c r="M188" s="78">
        <f t="shared" si="24"/>
        <v>0.74723339371061659</v>
      </c>
      <c r="N188" s="78">
        <f t="shared" si="25"/>
        <v>3157.5314025600755</v>
      </c>
      <c r="O188" s="78">
        <f t="shared" si="26"/>
        <v>0.43007293300034566</v>
      </c>
      <c r="P188">
        <v>9.3879999999999991E-2</v>
      </c>
      <c r="Q188">
        <v>10165</v>
      </c>
      <c r="R188" s="78">
        <f t="shared" si="27"/>
        <v>0.75854531792336377</v>
      </c>
      <c r="S188" s="78">
        <f t="shared" si="28"/>
        <v>3205.3314021663055</v>
      </c>
      <c r="T188" s="78">
        <f t="shared" si="29"/>
        <v>0.41187500527249005</v>
      </c>
    </row>
    <row r="189" spans="6:20" ht="15">
      <c r="F189">
        <v>7.9119999999999996E-2</v>
      </c>
      <c r="G189">
        <v>29108</v>
      </c>
      <c r="H189" s="1">
        <f t="shared" si="21"/>
        <v>0.63928531693754309</v>
      </c>
      <c r="I189" s="1">
        <f t="shared" si="22"/>
        <v>2701.3828348892002</v>
      </c>
      <c r="J189" s="78">
        <f t="shared" si="23"/>
        <v>1.0780323137907797</v>
      </c>
      <c r="K189">
        <v>9.2909999999999993E-2</v>
      </c>
      <c r="L189">
        <v>12067</v>
      </c>
      <c r="M189" s="78">
        <f t="shared" si="24"/>
        <v>0.75070777043310322</v>
      </c>
      <c r="N189" s="78">
        <f t="shared" si="25"/>
        <v>3172.2128310105604</v>
      </c>
      <c r="O189" s="78">
        <f t="shared" si="26"/>
        <v>0.42343441272304194</v>
      </c>
      <c r="P189">
        <v>9.3809999999999991E-2</v>
      </c>
      <c r="Q189">
        <v>10033</v>
      </c>
      <c r="R189" s="78">
        <f t="shared" si="27"/>
        <v>0.75797972171272643</v>
      </c>
      <c r="S189" s="78">
        <f t="shared" si="28"/>
        <v>3202.9414021859939</v>
      </c>
      <c r="T189" s="78">
        <f t="shared" si="29"/>
        <v>0.40713342310222433</v>
      </c>
    </row>
    <row r="190" spans="6:20" ht="15">
      <c r="F190">
        <v>7.9769999999999994E-2</v>
      </c>
      <c r="G190">
        <v>28795</v>
      </c>
      <c r="H190" s="1">
        <f t="shared" si="21"/>
        <v>0.64453728175060432</v>
      </c>
      <c r="I190" s="1">
        <f t="shared" si="22"/>
        <v>2723.5756918492348</v>
      </c>
      <c r="J190" s="78">
        <f t="shared" si="23"/>
        <v>1.0491313593539346</v>
      </c>
      <c r="K190">
        <v>9.2670000000000002E-2</v>
      </c>
      <c r="L190">
        <v>11964</v>
      </c>
      <c r="M190" s="78">
        <f t="shared" si="24"/>
        <v>0.7487685834252038</v>
      </c>
      <c r="N190" s="78">
        <f t="shared" si="25"/>
        <v>3164.0185453637787</v>
      </c>
      <c r="O190" s="78">
        <f t="shared" si="26"/>
        <v>0.42199745924896903</v>
      </c>
      <c r="P190">
        <v>9.3149999999999997E-2</v>
      </c>
      <c r="Q190">
        <v>9986</v>
      </c>
      <c r="R190" s="78">
        <f t="shared" si="27"/>
        <v>0.75264695744100274</v>
      </c>
      <c r="S190" s="78">
        <f t="shared" si="28"/>
        <v>3180.4071166573431</v>
      </c>
      <c r="T190" s="78">
        <f t="shared" si="29"/>
        <v>0.4109888688035841</v>
      </c>
    </row>
    <row r="191" spans="6:20" ht="15">
      <c r="F191">
        <v>7.9469999999999999E-2</v>
      </c>
      <c r="G191">
        <v>28577.999999999996</v>
      </c>
      <c r="H191" s="1">
        <f t="shared" si="21"/>
        <v>0.64211329799072991</v>
      </c>
      <c r="I191" s="1">
        <f t="shared" si="22"/>
        <v>2713.3328347907577</v>
      </c>
      <c r="J191" s="78">
        <f t="shared" si="23"/>
        <v>1.0491011805068342</v>
      </c>
      <c r="K191">
        <v>9.2359999999999998E-2</v>
      </c>
      <c r="L191">
        <v>11958</v>
      </c>
      <c r="M191" s="78">
        <f t="shared" si="24"/>
        <v>0.74626380020666683</v>
      </c>
      <c r="N191" s="78">
        <f t="shared" si="25"/>
        <v>3153.4342597366849</v>
      </c>
      <c r="O191" s="78">
        <f t="shared" si="26"/>
        <v>0.42462196764299059</v>
      </c>
      <c r="P191">
        <v>9.2089999999999991E-2</v>
      </c>
      <c r="Q191">
        <v>9912</v>
      </c>
      <c r="R191" s="78">
        <f t="shared" si="27"/>
        <v>0.74408221482277981</v>
      </c>
      <c r="S191" s="78">
        <f t="shared" si="28"/>
        <v>3144.2156883840548</v>
      </c>
      <c r="T191" s="78">
        <f t="shared" si="29"/>
        <v>0.41738858141137614</v>
      </c>
    </row>
    <row r="192" spans="6:20" ht="15">
      <c r="F192">
        <v>7.8259999999999996E-2</v>
      </c>
      <c r="G192">
        <v>28333.000000000004</v>
      </c>
      <c r="H192" s="1">
        <f t="shared" si="21"/>
        <v>0.63233656349256984</v>
      </c>
      <c r="I192" s="1">
        <f t="shared" si="22"/>
        <v>2672.01997798823</v>
      </c>
      <c r="J192" s="78">
        <f t="shared" si="23"/>
        <v>1.0725186289841591</v>
      </c>
      <c r="K192">
        <v>9.1499999999999998E-2</v>
      </c>
      <c r="L192">
        <v>11900</v>
      </c>
      <c r="M192" s="78">
        <f t="shared" si="24"/>
        <v>0.73931504676169357</v>
      </c>
      <c r="N192" s="78">
        <f t="shared" si="25"/>
        <v>3124.0714028357156</v>
      </c>
      <c r="O192" s="78">
        <f t="shared" si="26"/>
        <v>0.43054299850565902</v>
      </c>
      <c r="P192">
        <v>9.2499999999999999E-2</v>
      </c>
      <c r="Q192">
        <v>9784</v>
      </c>
      <c r="R192" s="78">
        <f t="shared" si="27"/>
        <v>0.74739499262794162</v>
      </c>
      <c r="S192" s="78">
        <f t="shared" si="28"/>
        <v>3158.2142596973076</v>
      </c>
      <c r="T192" s="78">
        <f t="shared" si="29"/>
        <v>0.40835435813337317</v>
      </c>
    </row>
    <row r="193" spans="6:20" ht="15">
      <c r="F193">
        <v>7.7789999999999998E-2</v>
      </c>
      <c r="G193">
        <v>28122.000000000004</v>
      </c>
      <c r="H193" s="1">
        <f t="shared" si="21"/>
        <v>0.62853898893543325</v>
      </c>
      <c r="I193" s="1">
        <f t="shared" si="22"/>
        <v>2655.9728352632819</v>
      </c>
      <c r="J193" s="78">
        <f t="shared" si="23"/>
        <v>1.0774338872794609</v>
      </c>
      <c r="K193">
        <v>9.0249999999999997E-2</v>
      </c>
      <c r="L193">
        <v>11700</v>
      </c>
      <c r="M193" s="78">
        <f t="shared" si="24"/>
        <v>0.72921511442888354</v>
      </c>
      <c r="N193" s="78">
        <f t="shared" si="25"/>
        <v>3081.3928317587247</v>
      </c>
      <c r="O193" s="78">
        <f t="shared" si="26"/>
        <v>0.43511414157217188</v>
      </c>
      <c r="P193">
        <v>9.2119999999999994E-2</v>
      </c>
      <c r="Q193">
        <v>9781</v>
      </c>
      <c r="R193" s="78">
        <f t="shared" si="27"/>
        <v>0.7443246131987673</v>
      </c>
      <c r="S193" s="78">
        <f t="shared" si="28"/>
        <v>3145.2399740899027</v>
      </c>
      <c r="T193" s="78">
        <f t="shared" si="29"/>
        <v>0.41160402850811678</v>
      </c>
    </row>
    <row r="194" spans="6:20" ht="15">
      <c r="F194">
        <v>7.7829999999999996E-2</v>
      </c>
      <c r="G194">
        <v>27765</v>
      </c>
      <c r="H194" s="1">
        <f t="shared" si="21"/>
        <v>0.6288621867700831</v>
      </c>
      <c r="I194" s="1">
        <f t="shared" si="22"/>
        <v>2657.3385495377452</v>
      </c>
      <c r="J194" s="78">
        <f t="shared" si="23"/>
        <v>1.062663066740567</v>
      </c>
      <c r="K194">
        <v>9.0719999999999995E-2</v>
      </c>
      <c r="L194">
        <v>11590</v>
      </c>
      <c r="M194" s="78">
        <f t="shared" si="24"/>
        <v>0.73301268898602012</v>
      </c>
      <c r="N194" s="78">
        <f t="shared" si="25"/>
        <v>3097.4399744836728</v>
      </c>
      <c r="O194" s="78">
        <f t="shared" si="26"/>
        <v>0.42656882310639532</v>
      </c>
      <c r="P194">
        <v>9.1799999999999993E-2</v>
      </c>
      <c r="Q194">
        <v>9709</v>
      </c>
      <c r="R194" s="78">
        <f t="shared" si="27"/>
        <v>0.74173903052156798</v>
      </c>
      <c r="S194" s="78">
        <f t="shared" si="28"/>
        <v>3134.3142598941927</v>
      </c>
      <c r="T194" s="78">
        <f t="shared" si="29"/>
        <v>0.41142753627712536</v>
      </c>
    </row>
    <row r="195" spans="6:20" ht="15">
      <c r="F195">
        <v>7.7210000000000001E-2</v>
      </c>
      <c r="G195">
        <v>27580</v>
      </c>
      <c r="H195" s="1">
        <f t="shared" si="21"/>
        <v>0.62385262033300937</v>
      </c>
      <c r="I195" s="1">
        <f t="shared" si="22"/>
        <v>2636.1699782835585</v>
      </c>
      <c r="J195" s="78">
        <f t="shared" si="23"/>
        <v>1.0726032950599511</v>
      </c>
      <c r="K195">
        <v>9.0020000000000003E-2</v>
      </c>
      <c r="L195">
        <v>11522</v>
      </c>
      <c r="M195" s="78">
        <f t="shared" si="24"/>
        <v>0.72735672687964659</v>
      </c>
      <c r="N195" s="78">
        <f t="shared" si="25"/>
        <v>3073.5399746805588</v>
      </c>
      <c r="O195" s="78">
        <f t="shared" si="26"/>
        <v>0.43068684973710597</v>
      </c>
      <c r="P195">
        <v>9.108999999999999E-2</v>
      </c>
      <c r="Q195">
        <v>9571</v>
      </c>
      <c r="R195" s="78">
        <f t="shared" si="27"/>
        <v>0.73600226895653176</v>
      </c>
      <c r="S195" s="78">
        <f t="shared" si="28"/>
        <v>3110.0728315224624</v>
      </c>
      <c r="T195" s="78">
        <f t="shared" si="29"/>
        <v>0.41192687619912566</v>
      </c>
    </row>
    <row r="196" spans="6:20" ht="15">
      <c r="F196">
        <v>7.7409999999999993E-2</v>
      </c>
      <c r="G196">
        <v>27466</v>
      </c>
      <c r="H196" s="1">
        <f t="shared" si="21"/>
        <v>0.62546860950625893</v>
      </c>
      <c r="I196" s="1">
        <f t="shared" si="22"/>
        <v>2642.9985496558766</v>
      </c>
      <c r="J196" s="78">
        <f t="shared" si="23"/>
        <v>1.0626573506104033</v>
      </c>
      <c r="K196">
        <v>9.0160000000000004E-2</v>
      </c>
      <c r="L196">
        <v>11477</v>
      </c>
      <c r="M196" s="78">
        <f t="shared" si="24"/>
        <v>0.72848791930092127</v>
      </c>
      <c r="N196" s="78">
        <f t="shared" si="25"/>
        <v>3078.3199746411819</v>
      </c>
      <c r="O196" s="78">
        <f t="shared" si="26"/>
        <v>0.42767349270808491</v>
      </c>
      <c r="P196">
        <v>9.1119999999999993E-2</v>
      </c>
      <c r="Q196">
        <v>9487</v>
      </c>
      <c r="R196" s="78">
        <f t="shared" si="27"/>
        <v>0.73624466733251925</v>
      </c>
      <c r="S196" s="78">
        <f t="shared" si="28"/>
        <v>3111.0971172283098</v>
      </c>
      <c r="T196" s="78">
        <f t="shared" si="29"/>
        <v>0.40804277723654281</v>
      </c>
    </row>
    <row r="197" spans="6:20" ht="15">
      <c r="F197">
        <v>7.7149999999999996E-2</v>
      </c>
      <c r="G197">
        <v>27278.000000000004</v>
      </c>
      <c r="H197" s="1">
        <f t="shared" ref="H197:H260" si="30">F197/($AB$11*$AB$5)</f>
        <v>0.62336782358103449</v>
      </c>
      <c r="I197" s="1">
        <f t="shared" ref="I197:I260" si="31">(F197*$AB$6)/($AA$11*$AB$5)</f>
        <v>2634.1214068718623</v>
      </c>
      <c r="J197" s="78">
        <f t="shared" ref="J197:J260" si="32">(G197*$AB$6)/(2*$AB$7*$AB$11*H197^2)</f>
        <v>1.0625090407858382</v>
      </c>
      <c r="K197">
        <v>8.9810000000000001E-2</v>
      </c>
      <c r="L197">
        <v>11420</v>
      </c>
      <c r="M197" s="78">
        <f t="shared" ref="M197:M260" si="33">K197/($AB$11*$AB$5)</f>
        <v>0.72565993824773445</v>
      </c>
      <c r="N197" s="78">
        <f t="shared" ref="N197:N260" si="34">(K197*$AB$6)/($AA$11*$AB$5)</f>
        <v>3066.3699747396245</v>
      </c>
      <c r="O197" s="78">
        <f t="shared" ref="O197:O260" si="35">(L197*$AC$6)/(2*$AC$7*$AB$11*M197^2)</f>
        <v>0.42887276616486741</v>
      </c>
      <c r="P197">
        <v>9.0679999999999997E-2</v>
      </c>
      <c r="Q197">
        <v>9340</v>
      </c>
      <c r="R197" s="78">
        <f t="shared" ref="R197:R260" si="36">P197/($AB$11*$AB$5)</f>
        <v>0.73268949115137016</v>
      </c>
      <c r="S197" s="78">
        <f t="shared" ref="S197:S260" si="37">(P197*$AB$6)/($AA$11*$AB$5)</f>
        <v>3096.0742602092096</v>
      </c>
      <c r="T197" s="78">
        <f t="shared" ref="T197:T260" si="38">(Q197*$AD$6)/(2*$AD$7*$AB$11*R197^2)</f>
        <v>0.40562813405218695</v>
      </c>
    </row>
    <row r="198" spans="6:20" ht="15">
      <c r="F198">
        <v>7.6269999999999991E-2</v>
      </c>
      <c r="G198">
        <v>27084.000000000004</v>
      </c>
      <c r="H198" s="1">
        <f t="shared" si="30"/>
        <v>0.6162574712187362</v>
      </c>
      <c r="I198" s="1">
        <f t="shared" si="31"/>
        <v>2604.0756928336609</v>
      </c>
      <c r="J198" s="78">
        <f t="shared" si="32"/>
        <v>1.0794369549035223</v>
      </c>
      <c r="K198">
        <v>8.8279999999999997E-2</v>
      </c>
      <c r="L198">
        <v>11274</v>
      </c>
      <c r="M198" s="78">
        <f t="shared" si="33"/>
        <v>0.71329762107237493</v>
      </c>
      <c r="N198" s="78">
        <f t="shared" si="34"/>
        <v>3014.1314037413872</v>
      </c>
      <c r="O198" s="78">
        <f t="shared" si="35"/>
        <v>0.43819270115237891</v>
      </c>
      <c r="P198">
        <v>9.0899999999999995E-2</v>
      </c>
      <c r="Q198">
        <v>9395</v>
      </c>
      <c r="R198" s="78">
        <f t="shared" si="36"/>
        <v>0.73446707924194476</v>
      </c>
      <c r="S198" s="78">
        <f t="shared" si="37"/>
        <v>3103.5856887187597</v>
      </c>
      <c r="T198" s="78">
        <f t="shared" si="38"/>
        <v>0.40604412803705014</v>
      </c>
    </row>
    <row r="199" spans="6:20" ht="15">
      <c r="F199">
        <v>7.6969999999999997E-2</v>
      </c>
      <c r="G199">
        <v>26806.999999999996</v>
      </c>
      <c r="H199" s="1">
        <f t="shared" si="30"/>
        <v>0.62191343332510984</v>
      </c>
      <c r="I199" s="1">
        <f t="shared" si="31"/>
        <v>2627.9756926367759</v>
      </c>
      <c r="J199" s="78">
        <f t="shared" si="32"/>
        <v>1.0490524710372597</v>
      </c>
      <c r="K199">
        <v>8.8660000000000003E-2</v>
      </c>
      <c r="L199">
        <v>11229</v>
      </c>
      <c r="M199" s="78">
        <f t="shared" si="33"/>
        <v>0.71636800050154925</v>
      </c>
      <c r="N199" s="78">
        <f t="shared" si="34"/>
        <v>3027.105689348793</v>
      </c>
      <c r="O199" s="78">
        <f t="shared" si="35"/>
        <v>0.43271045218343535</v>
      </c>
      <c r="P199">
        <v>9.0590000000000004E-2</v>
      </c>
      <c r="Q199">
        <v>9297</v>
      </c>
      <c r="R199" s="78">
        <f t="shared" si="36"/>
        <v>0.7319622960234079</v>
      </c>
      <c r="S199" s="78">
        <f t="shared" si="37"/>
        <v>3093.0014030916664</v>
      </c>
      <c r="T199" s="78">
        <f t="shared" si="38"/>
        <v>0.40456334179385084</v>
      </c>
    </row>
    <row r="200" spans="6:20" ht="15">
      <c r="F200">
        <v>7.5609999999999997E-2</v>
      </c>
      <c r="G200">
        <v>26623.000000000004</v>
      </c>
      <c r="H200" s="1">
        <f t="shared" si="30"/>
        <v>0.61092470694701251</v>
      </c>
      <c r="I200" s="1">
        <f t="shared" si="31"/>
        <v>2581.5414073050101</v>
      </c>
      <c r="J200" s="78">
        <f t="shared" si="32"/>
        <v>1.0796686371082882</v>
      </c>
      <c r="K200">
        <v>8.8489999999999999E-2</v>
      </c>
      <c r="L200">
        <v>11109</v>
      </c>
      <c r="M200" s="78">
        <f t="shared" si="33"/>
        <v>0.71499440970428707</v>
      </c>
      <c r="N200" s="78">
        <f t="shared" si="34"/>
        <v>3021.301403682322</v>
      </c>
      <c r="O200" s="78">
        <f t="shared" si="35"/>
        <v>0.42973263307408621</v>
      </c>
      <c r="P200">
        <v>8.9719999999999994E-2</v>
      </c>
      <c r="Q200">
        <v>9169</v>
      </c>
      <c r="R200" s="78">
        <f t="shared" si="36"/>
        <v>0.72493274311977207</v>
      </c>
      <c r="S200" s="78">
        <f t="shared" si="37"/>
        <v>3063.2971176220803</v>
      </c>
      <c r="T200" s="78">
        <f t="shared" si="38"/>
        <v>0.40676882344580184</v>
      </c>
    </row>
    <row r="201" spans="6:20" ht="15">
      <c r="F201">
        <v>7.6020000000000004E-2</v>
      </c>
      <c r="G201">
        <v>26444</v>
      </c>
      <c r="H201" s="1">
        <f t="shared" si="30"/>
        <v>0.61423748475217432</v>
      </c>
      <c r="I201" s="1">
        <f t="shared" si="31"/>
        <v>2595.5399786182634</v>
      </c>
      <c r="J201" s="78">
        <f t="shared" si="32"/>
        <v>1.0608729789398035</v>
      </c>
      <c r="K201">
        <v>8.8450000000000001E-2</v>
      </c>
      <c r="L201">
        <v>11011</v>
      </c>
      <c r="M201" s="78">
        <f t="shared" si="33"/>
        <v>0.71467121186963711</v>
      </c>
      <c r="N201" s="78">
        <f t="shared" si="34"/>
        <v>3019.9356894078583</v>
      </c>
      <c r="O201" s="78">
        <f t="shared" si="35"/>
        <v>0.42632700775299814</v>
      </c>
      <c r="P201">
        <v>8.9469999999999994E-2</v>
      </c>
      <c r="Q201">
        <v>9086</v>
      </c>
      <c r="R201" s="78">
        <f t="shared" si="36"/>
        <v>0.72291275665321009</v>
      </c>
      <c r="S201" s="78">
        <f t="shared" si="37"/>
        <v>3054.7614034066828</v>
      </c>
      <c r="T201" s="78">
        <f t="shared" si="38"/>
        <v>0.40534243693991384</v>
      </c>
    </row>
    <row r="202" spans="6:20" ht="15">
      <c r="F202">
        <v>7.4810000000000001E-2</v>
      </c>
      <c r="G202">
        <v>26010</v>
      </c>
      <c r="H202" s="1">
        <f t="shared" si="30"/>
        <v>0.60446075025401413</v>
      </c>
      <c r="I202" s="1">
        <f t="shared" si="31"/>
        <v>2554.2271218157366</v>
      </c>
      <c r="J202" s="78">
        <f t="shared" si="32"/>
        <v>1.0774894153007375</v>
      </c>
      <c r="K202">
        <v>8.7660000000000002E-2</v>
      </c>
      <c r="L202">
        <v>10968</v>
      </c>
      <c r="M202" s="78">
        <f t="shared" si="33"/>
        <v>0.7082880546353012</v>
      </c>
      <c r="N202" s="78">
        <f t="shared" si="34"/>
        <v>2992.9628324872001</v>
      </c>
      <c r="O202" s="78">
        <f t="shared" si="35"/>
        <v>0.4323508001001245</v>
      </c>
      <c r="P202">
        <v>8.8730000000000003E-2</v>
      </c>
      <c r="Q202">
        <v>9070</v>
      </c>
      <c r="R202" s="78">
        <f t="shared" si="36"/>
        <v>0.71693359671218659</v>
      </c>
      <c r="S202" s="78">
        <f t="shared" si="37"/>
        <v>3029.4956893291046</v>
      </c>
      <c r="T202" s="78">
        <f t="shared" si="38"/>
        <v>0.41140592344442989</v>
      </c>
    </row>
    <row r="203" spans="6:20" ht="15">
      <c r="F203">
        <v>7.4329999999999993E-2</v>
      </c>
      <c r="G203">
        <v>25739</v>
      </c>
      <c r="H203" s="1">
        <f t="shared" si="30"/>
        <v>0.60058237623821509</v>
      </c>
      <c r="I203" s="1">
        <f t="shared" si="31"/>
        <v>2537.8385505221718</v>
      </c>
      <c r="J203" s="78">
        <f t="shared" si="32"/>
        <v>1.0800786318656765</v>
      </c>
      <c r="K203">
        <v>8.7010000000000004E-2</v>
      </c>
      <c r="L203">
        <v>10810</v>
      </c>
      <c r="M203" s="78">
        <f t="shared" si="33"/>
        <v>0.70303608982223997</v>
      </c>
      <c r="N203" s="78">
        <f t="shared" si="34"/>
        <v>2970.7699755271651</v>
      </c>
      <c r="O203" s="78">
        <f t="shared" si="35"/>
        <v>0.43251294917190602</v>
      </c>
      <c r="P203">
        <v>8.8009999999999991E-2</v>
      </c>
      <c r="Q203">
        <v>9005</v>
      </c>
      <c r="R203" s="78">
        <f t="shared" si="36"/>
        <v>0.71111603568848791</v>
      </c>
      <c r="S203" s="78">
        <f t="shared" si="37"/>
        <v>3004.9128323887571</v>
      </c>
      <c r="T203" s="78">
        <f t="shared" si="38"/>
        <v>0.41516801876940751</v>
      </c>
    </row>
    <row r="204" spans="6:20" ht="15">
      <c r="F204">
        <v>7.4609999999999996E-2</v>
      </c>
      <c r="G204">
        <v>25704</v>
      </c>
      <c r="H204" s="1">
        <f t="shared" si="30"/>
        <v>0.60284476108076457</v>
      </c>
      <c r="I204" s="1">
        <f t="shared" si="31"/>
        <v>2547.3985504434177</v>
      </c>
      <c r="J204" s="78">
        <f t="shared" si="32"/>
        <v>1.0705294088244477</v>
      </c>
      <c r="K204">
        <v>8.7349999999999997E-2</v>
      </c>
      <c r="L204">
        <v>10765</v>
      </c>
      <c r="M204" s="78">
        <f t="shared" si="33"/>
        <v>0.70578327141676434</v>
      </c>
      <c r="N204" s="78">
        <f t="shared" si="34"/>
        <v>2982.3785468601063</v>
      </c>
      <c r="O204" s="78">
        <f t="shared" si="35"/>
        <v>0.42736600530700297</v>
      </c>
      <c r="P204">
        <v>8.7559999999999999E-2</v>
      </c>
      <c r="Q204">
        <v>8912</v>
      </c>
      <c r="R204" s="78">
        <f t="shared" si="36"/>
        <v>0.70748006004867636</v>
      </c>
      <c r="S204" s="78">
        <f t="shared" si="37"/>
        <v>2989.5485468010411</v>
      </c>
      <c r="T204" s="78">
        <f t="shared" si="38"/>
        <v>0.41511448548267715</v>
      </c>
    </row>
    <row r="205" spans="6:20" ht="15">
      <c r="F205">
        <v>7.4649999999999994E-2</v>
      </c>
      <c r="G205">
        <v>25384</v>
      </c>
      <c r="H205" s="1">
        <f t="shared" si="30"/>
        <v>0.60316795891541441</v>
      </c>
      <c r="I205" s="1">
        <f t="shared" si="31"/>
        <v>2548.7642647178814</v>
      </c>
      <c r="J205" s="78">
        <f t="shared" si="32"/>
        <v>1.0560692683690867</v>
      </c>
      <c r="K205">
        <v>8.659E-2</v>
      </c>
      <c r="L205">
        <v>10620</v>
      </c>
      <c r="M205" s="78">
        <f t="shared" si="33"/>
        <v>0.69964251255841581</v>
      </c>
      <c r="N205" s="78">
        <f t="shared" si="34"/>
        <v>2956.4299756452961</v>
      </c>
      <c r="O205" s="78">
        <f t="shared" si="35"/>
        <v>0.42904297494366223</v>
      </c>
      <c r="P205">
        <v>8.7279999999999996E-2</v>
      </c>
      <c r="Q205">
        <v>8840</v>
      </c>
      <c r="R205" s="78">
        <f t="shared" si="36"/>
        <v>0.70521767520612688</v>
      </c>
      <c r="S205" s="78">
        <f t="shared" si="37"/>
        <v>2979.9885468797952</v>
      </c>
      <c r="T205" s="78">
        <f t="shared" si="38"/>
        <v>0.41440692700168269</v>
      </c>
    </row>
    <row r="206" spans="6:20" ht="15">
      <c r="F206">
        <v>7.3869999999999991E-2</v>
      </c>
      <c r="G206">
        <v>25221</v>
      </c>
      <c r="H206" s="1">
        <f t="shared" si="30"/>
        <v>0.59686560113974096</v>
      </c>
      <c r="I206" s="1">
        <f t="shared" si="31"/>
        <v>2522.132836365839</v>
      </c>
      <c r="J206" s="78">
        <f t="shared" si="32"/>
        <v>1.071563899390463</v>
      </c>
      <c r="K206">
        <v>8.6269999999999999E-2</v>
      </c>
      <c r="L206">
        <v>10508</v>
      </c>
      <c r="M206" s="78">
        <f t="shared" si="33"/>
        <v>0.69705692988121648</v>
      </c>
      <c r="N206" s="78">
        <f t="shared" si="34"/>
        <v>2945.5042614495869</v>
      </c>
      <c r="O206" s="78">
        <f t="shared" si="35"/>
        <v>0.42767338682077249</v>
      </c>
      <c r="P206">
        <v>8.6699999999999999E-2</v>
      </c>
      <c r="Q206">
        <v>8702</v>
      </c>
      <c r="R206" s="78">
        <f t="shared" si="36"/>
        <v>0.70053130660370311</v>
      </c>
      <c r="S206" s="78">
        <f t="shared" si="37"/>
        <v>2960.1856899000713</v>
      </c>
      <c r="T206" s="78">
        <f t="shared" si="38"/>
        <v>0.41341392454739789</v>
      </c>
    </row>
    <row r="207" spans="6:20" ht="15">
      <c r="F207">
        <v>7.2709999999999997E-2</v>
      </c>
      <c r="G207">
        <v>25024.999999999996</v>
      </c>
      <c r="H207" s="1">
        <f t="shared" si="30"/>
        <v>0.58749286393489331</v>
      </c>
      <c r="I207" s="1">
        <f t="shared" si="31"/>
        <v>2482.5271224063922</v>
      </c>
      <c r="J207" s="78">
        <f t="shared" si="32"/>
        <v>1.0974323716961334</v>
      </c>
      <c r="K207">
        <v>8.5719999999999991E-2</v>
      </c>
      <c r="L207">
        <v>10460</v>
      </c>
      <c r="M207" s="78">
        <f t="shared" si="33"/>
        <v>0.69261295965477998</v>
      </c>
      <c r="N207" s="78">
        <f t="shared" si="34"/>
        <v>2926.7256901757105</v>
      </c>
      <c r="O207" s="78">
        <f t="shared" si="35"/>
        <v>0.43120036287288305</v>
      </c>
      <c r="P207">
        <v>8.6300000000000002E-2</v>
      </c>
      <c r="Q207">
        <v>8702</v>
      </c>
      <c r="R207" s="78">
        <f t="shared" si="36"/>
        <v>0.69729932825720387</v>
      </c>
      <c r="S207" s="78">
        <f t="shared" si="37"/>
        <v>2946.5285471554344</v>
      </c>
      <c r="T207" s="78">
        <f t="shared" si="38"/>
        <v>0.41725514827968008</v>
      </c>
    </row>
    <row r="208" spans="6:20" ht="15">
      <c r="F208">
        <v>7.2700000000000001E-2</v>
      </c>
      <c r="G208">
        <v>24703</v>
      </c>
      <c r="H208" s="1">
        <f t="shared" si="30"/>
        <v>0.58741206447623084</v>
      </c>
      <c r="I208" s="1">
        <f t="shared" si="31"/>
        <v>2482.1856938377764</v>
      </c>
      <c r="J208" s="78">
        <f t="shared" si="32"/>
        <v>1.083609606491948</v>
      </c>
      <c r="K208">
        <v>8.473E-2</v>
      </c>
      <c r="L208">
        <v>10335</v>
      </c>
      <c r="M208" s="78">
        <f t="shared" si="33"/>
        <v>0.6846138132471945</v>
      </c>
      <c r="N208" s="78">
        <f t="shared" si="34"/>
        <v>2892.9242618827338</v>
      </c>
      <c r="O208" s="78">
        <f t="shared" si="35"/>
        <v>0.43606158196899669</v>
      </c>
      <c r="P208">
        <v>8.609E-2</v>
      </c>
      <c r="Q208">
        <v>8664</v>
      </c>
      <c r="R208" s="78">
        <f t="shared" si="36"/>
        <v>0.69560253962529184</v>
      </c>
      <c r="S208" s="78">
        <f t="shared" si="37"/>
        <v>2939.3585472144996</v>
      </c>
      <c r="T208" s="78">
        <f t="shared" si="38"/>
        <v>0.41746228350597442</v>
      </c>
    </row>
    <row r="209" spans="6:20" ht="15">
      <c r="F209">
        <v>7.2730000000000003E-2</v>
      </c>
      <c r="G209">
        <v>24637</v>
      </c>
      <c r="H209" s="1">
        <f t="shared" si="30"/>
        <v>0.58765446285221834</v>
      </c>
      <c r="I209" s="1">
        <f t="shared" si="31"/>
        <v>2483.2099795436238</v>
      </c>
      <c r="J209" s="78">
        <f t="shared" si="32"/>
        <v>1.079823110925846</v>
      </c>
      <c r="K209">
        <v>8.5709999999999995E-2</v>
      </c>
      <c r="L209">
        <v>10349</v>
      </c>
      <c r="M209" s="78">
        <f t="shared" si="33"/>
        <v>0.69253216019611752</v>
      </c>
      <c r="N209" s="78">
        <f t="shared" si="34"/>
        <v>2926.3842616070947</v>
      </c>
      <c r="O209" s="78">
        <f t="shared" si="35"/>
        <v>0.42672408379014909</v>
      </c>
      <c r="P209">
        <v>8.6099999999999996E-2</v>
      </c>
      <c r="Q209">
        <v>8604</v>
      </c>
      <c r="R209" s="78">
        <f t="shared" si="36"/>
        <v>0.6956833390839543</v>
      </c>
      <c r="S209" s="78">
        <f t="shared" si="37"/>
        <v>2939.6999757831159</v>
      </c>
      <c r="T209" s="78">
        <f t="shared" si="38"/>
        <v>0.41447497610795453</v>
      </c>
    </row>
    <row r="210" spans="6:20" ht="15">
      <c r="F210">
        <v>7.2259999999999991E-2</v>
      </c>
      <c r="G210">
        <v>24424</v>
      </c>
      <c r="H210" s="1">
        <f t="shared" si="30"/>
        <v>0.58385688829508164</v>
      </c>
      <c r="I210" s="1">
        <f t="shared" si="31"/>
        <v>2467.1628368186748</v>
      </c>
      <c r="J210" s="78">
        <f t="shared" si="32"/>
        <v>1.0844582742071136</v>
      </c>
      <c r="K210">
        <v>8.4139999999999993E-2</v>
      </c>
      <c r="L210">
        <v>10224</v>
      </c>
      <c r="M210" s="78">
        <f t="shared" si="33"/>
        <v>0.67984664518610816</v>
      </c>
      <c r="N210" s="78">
        <f t="shared" si="34"/>
        <v>2872.7799763343942</v>
      </c>
      <c r="O210" s="78">
        <f t="shared" si="35"/>
        <v>0.43744915636470943</v>
      </c>
      <c r="P210">
        <v>8.5730000000000001E-2</v>
      </c>
      <c r="Q210">
        <v>8550</v>
      </c>
      <c r="R210" s="78">
        <f t="shared" si="36"/>
        <v>0.69269375911344255</v>
      </c>
      <c r="S210" s="78">
        <f t="shared" si="37"/>
        <v>2927.0671187443268</v>
      </c>
      <c r="T210" s="78">
        <f t="shared" si="38"/>
        <v>0.41543653149535592</v>
      </c>
    </row>
    <row r="211" spans="6:20" ht="15">
      <c r="F211">
        <v>7.17E-2</v>
      </c>
      <c r="G211">
        <v>24057</v>
      </c>
      <c r="H211" s="1">
        <f t="shared" si="30"/>
        <v>0.57933211860998279</v>
      </c>
      <c r="I211" s="1">
        <f t="shared" si="31"/>
        <v>2448.0428369761839</v>
      </c>
      <c r="J211" s="78">
        <f t="shared" si="32"/>
        <v>1.0849135334572326</v>
      </c>
      <c r="K211">
        <v>8.4249999999999992E-2</v>
      </c>
      <c r="L211">
        <v>10092</v>
      </c>
      <c r="M211" s="78">
        <f t="shared" si="33"/>
        <v>0.68073543923139535</v>
      </c>
      <c r="N211" s="78">
        <f t="shared" si="34"/>
        <v>2876.5356905891695</v>
      </c>
      <c r="O211" s="78">
        <f t="shared" si="35"/>
        <v>0.43067452224894814</v>
      </c>
      <c r="P211">
        <v>8.4650000000000003E-2</v>
      </c>
      <c r="Q211">
        <v>8423</v>
      </c>
      <c r="R211" s="78">
        <f t="shared" si="36"/>
        <v>0.6839674175778947</v>
      </c>
      <c r="S211" s="78">
        <f t="shared" si="37"/>
        <v>2890.1928333338064</v>
      </c>
      <c r="T211" s="78">
        <f t="shared" si="38"/>
        <v>0.41977550443246142</v>
      </c>
    </row>
    <row r="212" spans="6:20" ht="15">
      <c r="F212">
        <v>7.0919999999999997E-2</v>
      </c>
      <c r="G212">
        <v>23971</v>
      </c>
      <c r="H212" s="1">
        <f t="shared" si="30"/>
        <v>0.57302976083430934</v>
      </c>
      <c r="I212" s="1">
        <f t="shared" si="31"/>
        <v>2421.4114086241411</v>
      </c>
      <c r="J212" s="78">
        <f t="shared" si="32"/>
        <v>1.1049450175385156</v>
      </c>
      <c r="K212">
        <v>8.4179999999999991E-2</v>
      </c>
      <c r="L212">
        <v>10027</v>
      </c>
      <c r="M212" s="78">
        <f t="shared" si="33"/>
        <v>0.680169843020758</v>
      </c>
      <c r="N212" s="78">
        <f t="shared" si="34"/>
        <v>2874.1456906088579</v>
      </c>
      <c r="O212" s="78">
        <f t="shared" si="35"/>
        <v>0.4286125961081082</v>
      </c>
      <c r="P212">
        <v>8.5019999999999998E-2</v>
      </c>
      <c r="Q212">
        <v>8375</v>
      </c>
      <c r="R212" s="78">
        <f t="shared" si="36"/>
        <v>0.68695699754840645</v>
      </c>
      <c r="S212" s="78">
        <f t="shared" si="37"/>
        <v>2902.825690372596</v>
      </c>
      <c r="T212" s="78">
        <f t="shared" si="38"/>
        <v>0.41375840670005087</v>
      </c>
    </row>
    <row r="213" spans="6:20" ht="15">
      <c r="F213">
        <v>7.059E-2</v>
      </c>
      <c r="G213">
        <v>23701</v>
      </c>
      <c r="H213" s="1">
        <f t="shared" si="30"/>
        <v>0.57036337869844755</v>
      </c>
      <c r="I213" s="1">
        <f t="shared" si="31"/>
        <v>2410.1442658598157</v>
      </c>
      <c r="J213" s="78">
        <f t="shared" si="32"/>
        <v>1.10273783717004</v>
      </c>
      <c r="K213">
        <v>8.2970000000000002E-2</v>
      </c>
      <c r="L213">
        <v>9908</v>
      </c>
      <c r="M213" s="78">
        <f t="shared" si="33"/>
        <v>0.67039310852259804</v>
      </c>
      <c r="N213" s="78">
        <f t="shared" si="34"/>
        <v>2832.8328338063311</v>
      </c>
      <c r="O213" s="78">
        <f t="shared" si="35"/>
        <v>0.43596896602984514</v>
      </c>
      <c r="P213">
        <v>8.4749999999999992E-2</v>
      </c>
      <c r="Q213">
        <v>8223</v>
      </c>
      <c r="R213" s="78">
        <f t="shared" si="36"/>
        <v>0.68477541216451943</v>
      </c>
      <c r="S213" s="78">
        <f t="shared" si="37"/>
        <v>2893.6071190199659</v>
      </c>
      <c r="T213" s="78">
        <f t="shared" si="38"/>
        <v>0.40884161285656401</v>
      </c>
    </row>
    <row r="214" spans="6:20" ht="15">
      <c r="F214">
        <v>7.0010000000000003E-2</v>
      </c>
      <c r="G214">
        <v>23450</v>
      </c>
      <c r="H214" s="1">
        <f t="shared" si="30"/>
        <v>0.56567701009602367</v>
      </c>
      <c r="I214" s="1">
        <f t="shared" si="31"/>
        <v>2390.3414088800923</v>
      </c>
      <c r="J214" s="78">
        <f t="shared" si="32"/>
        <v>1.109212261190508</v>
      </c>
      <c r="K214">
        <v>8.2049999999999998E-2</v>
      </c>
      <c r="L214">
        <v>9856</v>
      </c>
      <c r="M214" s="78">
        <f t="shared" si="33"/>
        <v>0.66295955832564979</v>
      </c>
      <c r="N214" s="78">
        <f t="shared" si="34"/>
        <v>2801.421405493666</v>
      </c>
      <c r="O214" s="78">
        <f t="shared" si="35"/>
        <v>0.44346084674530994</v>
      </c>
      <c r="P214">
        <v>8.362E-2</v>
      </c>
      <c r="Q214">
        <v>8207</v>
      </c>
      <c r="R214" s="78">
        <f t="shared" si="36"/>
        <v>0.67564507333565915</v>
      </c>
      <c r="S214" s="78">
        <f t="shared" si="37"/>
        <v>2855.0256907663666</v>
      </c>
      <c r="T214" s="78">
        <f t="shared" si="38"/>
        <v>0.41914889287967977</v>
      </c>
    </row>
    <row r="215" spans="6:20" ht="15">
      <c r="F215">
        <v>7.0309999999999997E-2</v>
      </c>
      <c r="G215">
        <v>23255</v>
      </c>
      <c r="H215" s="1">
        <f t="shared" si="30"/>
        <v>0.56810099385589807</v>
      </c>
      <c r="I215" s="1">
        <f t="shared" si="31"/>
        <v>2400.5842659385698</v>
      </c>
      <c r="J215" s="78">
        <f t="shared" si="32"/>
        <v>1.0906216580182693</v>
      </c>
      <c r="K215">
        <v>8.2449999999999996E-2</v>
      </c>
      <c r="L215">
        <v>9748</v>
      </c>
      <c r="M215" s="78">
        <f t="shared" si="33"/>
        <v>0.66619153667214903</v>
      </c>
      <c r="N215" s="78">
        <f t="shared" si="34"/>
        <v>2815.078548238303</v>
      </c>
      <c r="O215" s="78">
        <f t="shared" si="35"/>
        <v>0.43435613339374207</v>
      </c>
      <c r="P215">
        <v>8.3659999999999998E-2</v>
      </c>
      <c r="Q215">
        <v>8155.9999999999991</v>
      </c>
      <c r="R215" s="78">
        <f t="shared" si="36"/>
        <v>0.67596827117030911</v>
      </c>
      <c r="S215" s="78">
        <f t="shared" si="37"/>
        <v>2856.3914050408303</v>
      </c>
      <c r="T215" s="78">
        <f t="shared" si="38"/>
        <v>0.41614598893062921</v>
      </c>
    </row>
    <row r="216" spans="6:20" ht="15">
      <c r="F216">
        <v>7.0639999999999994E-2</v>
      </c>
      <c r="G216">
        <v>23131</v>
      </c>
      <c r="H216" s="1">
        <f t="shared" si="30"/>
        <v>0.57076737599175986</v>
      </c>
      <c r="I216" s="1">
        <f t="shared" si="31"/>
        <v>2411.8514087028952</v>
      </c>
      <c r="J216" s="78">
        <f t="shared" si="32"/>
        <v>1.0746944283575821</v>
      </c>
      <c r="K216">
        <v>8.1889999999999991E-2</v>
      </c>
      <c r="L216">
        <v>9650</v>
      </c>
      <c r="M216" s="78">
        <f t="shared" si="33"/>
        <v>0.66166676698705007</v>
      </c>
      <c r="N216" s="78">
        <f t="shared" si="34"/>
        <v>2795.9585483958112</v>
      </c>
      <c r="O216" s="78">
        <f t="shared" si="35"/>
        <v>0.4358904248000201</v>
      </c>
      <c r="P216">
        <v>8.3269999999999997E-2</v>
      </c>
      <c r="Q216">
        <v>8040</v>
      </c>
      <c r="R216" s="78">
        <f t="shared" si="36"/>
        <v>0.67281709228247233</v>
      </c>
      <c r="S216" s="78">
        <f t="shared" si="37"/>
        <v>2843.0756908648091</v>
      </c>
      <c r="T216" s="78">
        <f t="shared" si="38"/>
        <v>0.41407893323449668</v>
      </c>
    </row>
    <row r="217" spans="6:20" ht="15">
      <c r="F217">
        <v>6.9760000000000003E-2</v>
      </c>
      <c r="G217">
        <v>22935</v>
      </c>
      <c r="H217" s="1">
        <f t="shared" si="30"/>
        <v>0.56365702362946168</v>
      </c>
      <c r="I217" s="1">
        <f t="shared" si="31"/>
        <v>2381.8056946646943</v>
      </c>
      <c r="J217" s="78">
        <f t="shared" si="32"/>
        <v>1.0926416984947296</v>
      </c>
      <c r="K217">
        <v>8.1159999999999996E-2</v>
      </c>
      <c r="L217">
        <v>9628</v>
      </c>
      <c r="M217" s="78">
        <f t="shared" si="33"/>
        <v>0.65576840650468904</v>
      </c>
      <c r="N217" s="78">
        <f t="shared" si="34"/>
        <v>2771.0342628868489</v>
      </c>
      <c r="O217" s="78">
        <f t="shared" si="35"/>
        <v>0.44275529401686625</v>
      </c>
      <c r="P217">
        <v>8.2869999999999999E-2</v>
      </c>
      <c r="Q217">
        <v>7993</v>
      </c>
      <c r="R217" s="78">
        <f t="shared" si="36"/>
        <v>0.6695851139359732</v>
      </c>
      <c r="S217" s="78">
        <f t="shared" si="37"/>
        <v>2829.4185481201721</v>
      </c>
      <c r="T217" s="78">
        <f t="shared" si="38"/>
        <v>0.41564192894018437</v>
      </c>
    </row>
    <row r="218" spans="6:20" ht="15">
      <c r="F218">
        <v>6.8929999999999991E-2</v>
      </c>
      <c r="G218">
        <v>22663</v>
      </c>
      <c r="H218" s="1">
        <f t="shared" si="30"/>
        <v>0.5569506685604757</v>
      </c>
      <c r="I218" s="1">
        <f t="shared" si="31"/>
        <v>2353.467123469572</v>
      </c>
      <c r="J218" s="78">
        <f t="shared" si="32"/>
        <v>1.1058413155262978</v>
      </c>
      <c r="K218">
        <v>8.1559999999999994E-2</v>
      </c>
      <c r="L218">
        <v>9537</v>
      </c>
      <c r="M218" s="78">
        <f t="shared" si="33"/>
        <v>0.65900038485118828</v>
      </c>
      <c r="N218" s="78">
        <f t="shared" si="34"/>
        <v>2784.6914056314858</v>
      </c>
      <c r="O218" s="78">
        <f t="shared" si="35"/>
        <v>0.43427927715498715</v>
      </c>
      <c r="P218">
        <v>8.208E-2</v>
      </c>
      <c r="Q218">
        <v>7924.0000000000009</v>
      </c>
      <c r="R218" s="78">
        <f t="shared" si="36"/>
        <v>0.66320195670163729</v>
      </c>
      <c r="S218" s="78">
        <f t="shared" si="37"/>
        <v>2802.4456911995139</v>
      </c>
      <c r="T218" s="78">
        <f t="shared" si="38"/>
        <v>0.42002388509519106</v>
      </c>
    </row>
    <row r="219" spans="6:20" ht="15">
      <c r="F219">
        <v>6.8900000000000003E-2</v>
      </c>
      <c r="G219">
        <v>22328</v>
      </c>
      <c r="H219" s="1">
        <f t="shared" si="30"/>
        <v>0.55670827018448843</v>
      </c>
      <c r="I219" s="1">
        <f t="shared" si="31"/>
        <v>2352.4428377637246</v>
      </c>
      <c r="J219" s="78">
        <f t="shared" si="32"/>
        <v>1.0904439556333119</v>
      </c>
      <c r="K219">
        <v>8.0430000000000001E-2</v>
      </c>
      <c r="L219">
        <v>9518</v>
      </c>
      <c r="M219" s="78">
        <f t="shared" si="33"/>
        <v>0.64987004602232801</v>
      </c>
      <c r="N219" s="78">
        <f t="shared" si="34"/>
        <v>2746.109977377886</v>
      </c>
      <c r="O219" s="78">
        <f t="shared" si="35"/>
        <v>0.4456781276419744</v>
      </c>
      <c r="P219">
        <v>8.2070000000000004E-2</v>
      </c>
      <c r="Q219">
        <v>7846</v>
      </c>
      <c r="R219" s="78">
        <f t="shared" si="36"/>
        <v>0.66312115724297482</v>
      </c>
      <c r="S219" s="78">
        <f t="shared" si="37"/>
        <v>2802.1042626308981</v>
      </c>
      <c r="T219" s="78">
        <f t="shared" si="38"/>
        <v>0.41599073045271612</v>
      </c>
    </row>
    <row r="220" spans="6:20" ht="15">
      <c r="F220">
        <v>6.862E-2</v>
      </c>
      <c r="G220">
        <v>22268</v>
      </c>
      <c r="H220" s="1">
        <f t="shared" si="30"/>
        <v>0.55444588534193895</v>
      </c>
      <c r="I220" s="1">
        <f t="shared" si="31"/>
        <v>2342.8828378424787</v>
      </c>
      <c r="J220" s="78">
        <f t="shared" si="32"/>
        <v>1.096406887478107</v>
      </c>
      <c r="K220">
        <v>8.0589999999999995E-2</v>
      </c>
      <c r="L220">
        <v>9346</v>
      </c>
      <c r="M220" s="78">
        <f t="shared" si="33"/>
        <v>0.65116283736092762</v>
      </c>
      <c r="N220" s="78">
        <f t="shared" si="34"/>
        <v>2751.5728344757408</v>
      </c>
      <c r="O220" s="78">
        <f t="shared" si="35"/>
        <v>0.43588831109344556</v>
      </c>
      <c r="P220">
        <v>8.1640000000000004E-2</v>
      </c>
      <c r="Q220">
        <v>7784.0000000000009</v>
      </c>
      <c r="R220" s="78">
        <f t="shared" si="36"/>
        <v>0.6596467805204882</v>
      </c>
      <c r="S220" s="78">
        <f t="shared" si="37"/>
        <v>2787.4228341804137</v>
      </c>
      <c r="T220" s="78">
        <f t="shared" si="38"/>
        <v>0.41706241295067709</v>
      </c>
    </row>
    <row r="221" spans="6:20" ht="15">
      <c r="F221">
        <v>6.8839999999999998E-2</v>
      </c>
      <c r="G221">
        <v>22106</v>
      </c>
      <c r="H221" s="1">
        <f t="shared" si="30"/>
        <v>0.55622347343251355</v>
      </c>
      <c r="I221" s="1">
        <f t="shared" si="31"/>
        <v>2350.3942663520293</v>
      </c>
      <c r="J221" s="78">
        <f t="shared" si="32"/>
        <v>1.0814847808712731</v>
      </c>
      <c r="K221">
        <v>7.9419999999999991E-2</v>
      </c>
      <c r="L221">
        <v>9259</v>
      </c>
      <c r="M221" s="78">
        <f t="shared" si="33"/>
        <v>0.6417093006974175</v>
      </c>
      <c r="N221" s="78">
        <f t="shared" si="34"/>
        <v>2711.6256919476773</v>
      </c>
      <c r="O221" s="78">
        <f t="shared" si="35"/>
        <v>0.44464772692139265</v>
      </c>
      <c r="P221">
        <v>8.0829999999999999E-2</v>
      </c>
      <c r="Q221">
        <v>7698.0000000000009</v>
      </c>
      <c r="R221" s="78">
        <f t="shared" si="36"/>
        <v>0.65310202436882725</v>
      </c>
      <c r="S221" s="78">
        <f t="shared" si="37"/>
        <v>2759.7671201225235</v>
      </c>
      <c r="T221" s="78">
        <f t="shared" si="38"/>
        <v>0.42076244060116857</v>
      </c>
    </row>
    <row r="222" spans="6:20" ht="15">
      <c r="F222">
        <v>6.7959999999999993E-2</v>
      </c>
      <c r="G222">
        <v>21807</v>
      </c>
      <c r="H222" s="1">
        <f t="shared" si="30"/>
        <v>0.54911312107021515</v>
      </c>
      <c r="I222" s="1">
        <f t="shared" si="31"/>
        <v>2320.348552313827</v>
      </c>
      <c r="J222" s="78">
        <f t="shared" si="32"/>
        <v>1.0946647997250631</v>
      </c>
      <c r="K222">
        <v>7.9989999999999992E-2</v>
      </c>
      <c r="L222">
        <v>9242</v>
      </c>
      <c r="M222" s="78">
        <f t="shared" si="33"/>
        <v>0.64631486984117881</v>
      </c>
      <c r="N222" s="78">
        <f t="shared" si="34"/>
        <v>2731.0871203587853</v>
      </c>
      <c r="O222" s="78">
        <f t="shared" si="35"/>
        <v>0.4375284807066786</v>
      </c>
      <c r="P222">
        <v>7.9979999999999996E-2</v>
      </c>
      <c r="Q222">
        <v>7664</v>
      </c>
      <c r="R222" s="78">
        <f t="shared" si="36"/>
        <v>0.64623407038251635</v>
      </c>
      <c r="S222" s="78">
        <f t="shared" si="37"/>
        <v>2730.7456917901695</v>
      </c>
      <c r="T222" s="78">
        <f t="shared" si="38"/>
        <v>0.42785529677747186</v>
      </c>
    </row>
    <row r="223" spans="6:20" ht="15">
      <c r="F223">
        <v>6.6979999999999998E-2</v>
      </c>
      <c r="G223">
        <v>21707</v>
      </c>
      <c r="H223" s="1">
        <f t="shared" si="30"/>
        <v>0.54119477412129213</v>
      </c>
      <c r="I223" s="1">
        <f t="shared" si="31"/>
        <v>2286.8885525894666</v>
      </c>
      <c r="J223" s="78">
        <f t="shared" si="32"/>
        <v>1.1217639775815578</v>
      </c>
      <c r="K223">
        <v>7.9820000000000002E-2</v>
      </c>
      <c r="L223">
        <v>9187</v>
      </c>
      <c r="M223" s="78">
        <f t="shared" si="33"/>
        <v>0.64494127904391674</v>
      </c>
      <c r="N223" s="78">
        <f t="shared" si="34"/>
        <v>2725.2828346923147</v>
      </c>
      <c r="O223" s="78">
        <f t="shared" si="35"/>
        <v>0.43677927927947036</v>
      </c>
      <c r="P223">
        <v>8.0149999999999999E-2</v>
      </c>
      <c r="Q223">
        <v>7564</v>
      </c>
      <c r="R223" s="78">
        <f t="shared" si="36"/>
        <v>0.64760766117977853</v>
      </c>
      <c r="S223" s="78">
        <f t="shared" si="37"/>
        <v>2736.5499774566406</v>
      </c>
      <c r="T223" s="78">
        <f t="shared" si="38"/>
        <v>0.42048323340784377</v>
      </c>
    </row>
    <row r="224" spans="6:20" ht="15">
      <c r="F224">
        <v>6.6259999999999999E-2</v>
      </c>
      <c r="G224">
        <v>21461</v>
      </c>
      <c r="H224" s="1">
        <f t="shared" si="30"/>
        <v>0.53537721309759356</v>
      </c>
      <c r="I224" s="1">
        <f t="shared" si="31"/>
        <v>2262.30569564912</v>
      </c>
      <c r="J224" s="78">
        <f t="shared" si="32"/>
        <v>1.1332847932648895</v>
      </c>
      <c r="K224">
        <v>7.9320000000000002E-2</v>
      </c>
      <c r="L224">
        <v>8988</v>
      </c>
      <c r="M224" s="78">
        <f t="shared" si="33"/>
        <v>0.64090130611079277</v>
      </c>
      <c r="N224" s="78">
        <f t="shared" si="34"/>
        <v>2708.2114062615187</v>
      </c>
      <c r="O224" s="78">
        <f t="shared" si="35"/>
        <v>0.4327224332636942</v>
      </c>
      <c r="P224">
        <v>7.9750000000000001E-2</v>
      </c>
      <c r="Q224">
        <v>7570</v>
      </c>
      <c r="R224" s="78">
        <f t="shared" si="36"/>
        <v>0.6443756828332794</v>
      </c>
      <c r="S224" s="78">
        <f t="shared" si="37"/>
        <v>2722.8928347120032</v>
      </c>
      <c r="T224" s="78">
        <f t="shared" si="38"/>
        <v>0.42504871975106379</v>
      </c>
    </row>
    <row r="225" spans="6:20" ht="15">
      <c r="F225">
        <v>6.7339999999999997E-2</v>
      </c>
      <c r="G225">
        <v>21210</v>
      </c>
      <c r="H225" s="1">
        <f t="shared" si="30"/>
        <v>0.54410355463314142</v>
      </c>
      <c r="I225" s="1">
        <f t="shared" si="31"/>
        <v>2299.1799810596403</v>
      </c>
      <c r="J225" s="78">
        <f t="shared" si="32"/>
        <v>1.0843922729587436</v>
      </c>
      <c r="K225">
        <v>7.8420000000000004E-2</v>
      </c>
      <c r="L225">
        <v>8951</v>
      </c>
      <c r="M225" s="78">
        <f t="shared" si="33"/>
        <v>0.63362935483116956</v>
      </c>
      <c r="N225" s="78">
        <f t="shared" si="34"/>
        <v>2677.4828350860853</v>
      </c>
      <c r="O225" s="78">
        <f t="shared" si="35"/>
        <v>0.44088938127485905</v>
      </c>
      <c r="P225">
        <v>7.9259999999999997E-2</v>
      </c>
      <c r="Q225">
        <v>7450</v>
      </c>
      <c r="R225" s="78">
        <f t="shared" si="36"/>
        <v>0.64041650935881778</v>
      </c>
      <c r="S225" s="78">
        <f t="shared" si="37"/>
        <v>2706.162834849823</v>
      </c>
      <c r="T225" s="78">
        <f t="shared" si="38"/>
        <v>0.4234989648478712</v>
      </c>
    </row>
    <row r="226" spans="6:20" ht="15">
      <c r="F226">
        <v>6.6709999999999992E-2</v>
      </c>
      <c r="G226">
        <v>21114</v>
      </c>
      <c r="H226" s="1">
        <f t="shared" si="30"/>
        <v>0.53901318873740511</v>
      </c>
      <c r="I226" s="1">
        <f t="shared" si="31"/>
        <v>2277.6699812368365</v>
      </c>
      <c r="J226" s="78">
        <f t="shared" si="32"/>
        <v>1.09996940523352</v>
      </c>
      <c r="K226">
        <v>7.8570000000000001E-2</v>
      </c>
      <c r="L226">
        <v>8873</v>
      </c>
      <c r="M226" s="78">
        <f t="shared" si="33"/>
        <v>0.6348413467111067</v>
      </c>
      <c r="N226" s="78">
        <f t="shared" si="34"/>
        <v>2682.6042636153243</v>
      </c>
      <c r="O226" s="78">
        <f t="shared" si="35"/>
        <v>0.43538025870953229</v>
      </c>
      <c r="P226">
        <v>7.8189999999999996E-2</v>
      </c>
      <c r="Q226">
        <v>7384</v>
      </c>
      <c r="R226" s="78">
        <f t="shared" si="36"/>
        <v>0.63177096728193238</v>
      </c>
      <c r="S226" s="78">
        <f t="shared" si="37"/>
        <v>2669.6299780079189</v>
      </c>
      <c r="T226" s="78">
        <f t="shared" si="38"/>
        <v>0.43131392354502091</v>
      </c>
    </row>
    <row r="227" spans="6:20" ht="15">
      <c r="F227">
        <v>6.5939999999999999E-2</v>
      </c>
      <c r="G227">
        <v>20809</v>
      </c>
      <c r="H227" s="1">
        <f t="shared" si="30"/>
        <v>0.53279163042039424</v>
      </c>
      <c r="I227" s="1">
        <f t="shared" si="31"/>
        <v>2251.3799814534109</v>
      </c>
      <c r="J227" s="78">
        <f t="shared" si="32"/>
        <v>1.1095459549125279</v>
      </c>
      <c r="K227">
        <v>7.8350000000000003E-2</v>
      </c>
      <c r="L227">
        <v>8833</v>
      </c>
      <c r="M227" s="78">
        <f t="shared" si="33"/>
        <v>0.63306375862053221</v>
      </c>
      <c r="N227" s="78">
        <f t="shared" si="34"/>
        <v>2675.0928351057742</v>
      </c>
      <c r="O227" s="78">
        <f t="shared" si="35"/>
        <v>0.43585495407869262</v>
      </c>
      <c r="P227">
        <v>7.8629999999999992E-2</v>
      </c>
      <c r="Q227">
        <v>7314</v>
      </c>
      <c r="R227" s="78">
        <f t="shared" si="36"/>
        <v>0.63532614346308147</v>
      </c>
      <c r="S227" s="78">
        <f t="shared" si="37"/>
        <v>2684.6528350270196</v>
      </c>
      <c r="T227" s="78">
        <f t="shared" si="38"/>
        <v>0.42245710738595516</v>
      </c>
    </row>
    <row r="228" spans="6:20" ht="15">
      <c r="F228">
        <v>6.5930000000000002E-2</v>
      </c>
      <c r="G228">
        <v>20676</v>
      </c>
      <c r="H228" s="1">
        <f t="shared" si="30"/>
        <v>0.53271083096173177</v>
      </c>
      <c r="I228" s="1">
        <f t="shared" si="31"/>
        <v>2251.0385528847946</v>
      </c>
      <c r="J228" s="78">
        <f t="shared" si="32"/>
        <v>1.1027887876519311</v>
      </c>
      <c r="K228">
        <v>7.7460000000000001E-2</v>
      </c>
      <c r="L228">
        <v>8758</v>
      </c>
      <c r="M228" s="78">
        <f t="shared" si="33"/>
        <v>0.62587260679957146</v>
      </c>
      <c r="N228" s="78">
        <f t="shared" si="34"/>
        <v>2644.7056924989565</v>
      </c>
      <c r="O228" s="78">
        <f t="shared" si="35"/>
        <v>0.44214194095879211</v>
      </c>
      <c r="P228">
        <v>7.7769999999999992E-2</v>
      </c>
      <c r="Q228">
        <v>7192.9999999999991</v>
      </c>
      <c r="R228" s="78">
        <f t="shared" si="36"/>
        <v>0.62837739001810822</v>
      </c>
      <c r="S228" s="78">
        <f t="shared" si="37"/>
        <v>2655.2899781260498</v>
      </c>
      <c r="T228" s="78">
        <f t="shared" si="38"/>
        <v>0.42470764513410586</v>
      </c>
    </row>
    <row r="229" spans="6:20" ht="15">
      <c r="F229">
        <v>6.5110000000000001E-2</v>
      </c>
      <c r="G229">
        <v>20456</v>
      </c>
      <c r="H229" s="1">
        <f t="shared" si="30"/>
        <v>0.52608527535140837</v>
      </c>
      <c r="I229" s="1">
        <f t="shared" si="31"/>
        <v>2223.041410258289</v>
      </c>
      <c r="J229" s="78">
        <f t="shared" si="32"/>
        <v>1.1187094178037256</v>
      </c>
      <c r="K229">
        <v>7.7089999999999992E-2</v>
      </c>
      <c r="L229">
        <v>8665</v>
      </c>
      <c r="M229" s="78">
        <f t="shared" si="33"/>
        <v>0.62288302682905961</v>
      </c>
      <c r="N229" s="78">
        <f t="shared" si="34"/>
        <v>2632.072835460167</v>
      </c>
      <c r="O229" s="78">
        <f t="shared" si="35"/>
        <v>0.4416561004407103</v>
      </c>
      <c r="P229">
        <v>7.8019999999999992E-2</v>
      </c>
      <c r="Q229">
        <v>7152</v>
      </c>
      <c r="R229" s="78">
        <f t="shared" si="36"/>
        <v>0.6303973764846702</v>
      </c>
      <c r="S229" s="78">
        <f t="shared" si="37"/>
        <v>2663.8256923414483</v>
      </c>
      <c r="T229" s="78">
        <f t="shared" si="38"/>
        <v>0.41958488046280096</v>
      </c>
    </row>
    <row r="230" spans="6:20" ht="15">
      <c r="F230">
        <v>6.5959999999999991E-2</v>
      </c>
      <c r="G230">
        <v>20323</v>
      </c>
      <c r="H230" s="1">
        <f t="shared" si="30"/>
        <v>0.53295322933771916</v>
      </c>
      <c r="I230" s="1">
        <f t="shared" si="31"/>
        <v>2252.0628385906421</v>
      </c>
      <c r="J230" s="78">
        <f t="shared" si="32"/>
        <v>1.0829751541805746</v>
      </c>
      <c r="K230">
        <v>7.7350000000000002E-2</v>
      </c>
      <c r="L230">
        <v>8576</v>
      </c>
      <c r="M230" s="78">
        <f t="shared" si="33"/>
        <v>0.62498381275428416</v>
      </c>
      <c r="N230" s="78">
        <f t="shared" si="34"/>
        <v>2640.9499782441817</v>
      </c>
      <c r="O230" s="78">
        <f t="shared" si="35"/>
        <v>0.43418607827600098</v>
      </c>
      <c r="P230">
        <v>7.7199999999999991E-2</v>
      </c>
      <c r="Q230">
        <v>7098</v>
      </c>
      <c r="R230" s="78">
        <f t="shared" si="36"/>
        <v>0.62377182087434691</v>
      </c>
      <c r="S230" s="78">
        <f t="shared" si="37"/>
        <v>2635.8285497149423</v>
      </c>
      <c r="T230" s="78">
        <f t="shared" si="38"/>
        <v>0.42531001629298443</v>
      </c>
    </row>
    <row r="231" spans="6:20" ht="15">
      <c r="F231">
        <v>6.6009999999999999E-2</v>
      </c>
      <c r="G231">
        <v>20017</v>
      </c>
      <c r="H231" s="1">
        <f t="shared" si="30"/>
        <v>0.53335722663103158</v>
      </c>
      <c r="I231" s="1">
        <f t="shared" si="31"/>
        <v>2253.769981433722</v>
      </c>
      <c r="J231" s="78">
        <f t="shared" si="32"/>
        <v>1.0650536707648943</v>
      </c>
      <c r="K231">
        <v>7.646E-2</v>
      </c>
      <c r="L231">
        <v>8473</v>
      </c>
      <c r="M231" s="78">
        <f t="shared" si="33"/>
        <v>0.61779266093332341</v>
      </c>
      <c r="N231" s="78">
        <f t="shared" si="34"/>
        <v>2610.5628356373641</v>
      </c>
      <c r="O231" s="78">
        <f t="shared" si="35"/>
        <v>0.43901602875988455</v>
      </c>
      <c r="P231">
        <v>7.7939999999999995E-2</v>
      </c>
      <c r="Q231">
        <v>7034</v>
      </c>
      <c r="R231" s="78">
        <f t="shared" si="36"/>
        <v>0.6297509808153704</v>
      </c>
      <c r="S231" s="78">
        <f t="shared" si="37"/>
        <v>2661.0942637925209</v>
      </c>
      <c r="T231" s="78">
        <f t="shared" si="38"/>
        <v>0.41350977224114577</v>
      </c>
    </row>
    <row r="232" spans="6:20" ht="15">
      <c r="F232">
        <v>6.4509999999999998E-2</v>
      </c>
      <c r="G232">
        <v>19790</v>
      </c>
      <c r="H232" s="1">
        <f t="shared" si="30"/>
        <v>0.52123730783165956</v>
      </c>
      <c r="I232" s="1">
        <f t="shared" si="31"/>
        <v>2202.5556961413336</v>
      </c>
      <c r="J232" s="78">
        <f t="shared" si="32"/>
        <v>1.1025129015923447</v>
      </c>
      <c r="K232">
        <v>7.5450000000000003E-2</v>
      </c>
      <c r="L232">
        <v>8494</v>
      </c>
      <c r="M232" s="78">
        <f t="shared" si="33"/>
        <v>0.6096319156084129</v>
      </c>
      <c r="N232" s="78">
        <f t="shared" si="34"/>
        <v>2576.0785502071558</v>
      </c>
      <c r="O232" s="78">
        <f t="shared" si="35"/>
        <v>0.4519657511519618</v>
      </c>
      <c r="P232">
        <v>7.6769999999999991E-2</v>
      </c>
      <c r="Q232">
        <v>6963.9999999999991</v>
      </c>
      <c r="R232" s="78">
        <f t="shared" si="36"/>
        <v>0.62029744415186017</v>
      </c>
      <c r="S232" s="78">
        <f t="shared" si="37"/>
        <v>2621.1471212644574</v>
      </c>
      <c r="T232" s="78">
        <f t="shared" si="38"/>
        <v>0.42196836938786553</v>
      </c>
    </row>
    <row r="233" spans="6:20" ht="15">
      <c r="F233">
        <v>6.3780000000000003E-2</v>
      </c>
      <c r="G233">
        <v>19612</v>
      </c>
      <c r="H233" s="1">
        <f t="shared" si="30"/>
        <v>0.51533894734929853</v>
      </c>
      <c r="I233" s="1">
        <f t="shared" si="31"/>
        <v>2177.6314106323707</v>
      </c>
      <c r="J233" s="78">
        <f t="shared" si="32"/>
        <v>1.1177503759686969</v>
      </c>
      <c r="K233">
        <v>7.4539999999999995E-2</v>
      </c>
      <c r="L233">
        <v>8298</v>
      </c>
      <c r="M233" s="78">
        <f t="shared" si="33"/>
        <v>0.60227916487012711</v>
      </c>
      <c r="N233" s="78">
        <f t="shared" si="34"/>
        <v>2545.0085504631061</v>
      </c>
      <c r="O233" s="78">
        <f t="shared" si="35"/>
        <v>0.45238314084858339</v>
      </c>
      <c r="P233">
        <v>7.5219999999999995E-2</v>
      </c>
      <c r="Q233">
        <v>6863</v>
      </c>
      <c r="R233" s="78">
        <f t="shared" si="36"/>
        <v>0.60777352805917584</v>
      </c>
      <c r="S233" s="78">
        <f t="shared" si="37"/>
        <v>2568.225693128989</v>
      </c>
      <c r="T233" s="78">
        <f t="shared" si="38"/>
        <v>0.43316320367413813</v>
      </c>
    </row>
    <row r="234" spans="6:20" ht="15">
      <c r="F234">
        <v>6.3479999999999995E-2</v>
      </c>
      <c r="G234">
        <v>19358</v>
      </c>
      <c r="H234" s="1">
        <f t="shared" si="30"/>
        <v>0.51291496358942412</v>
      </c>
      <c r="I234" s="1">
        <f t="shared" si="31"/>
        <v>2167.3885535738928</v>
      </c>
      <c r="J234" s="78">
        <f t="shared" si="32"/>
        <v>1.1137266688262124</v>
      </c>
      <c r="K234">
        <v>7.4609999999999996E-2</v>
      </c>
      <c r="L234">
        <v>8203</v>
      </c>
      <c r="M234" s="78">
        <f t="shared" si="33"/>
        <v>0.60284476108076457</v>
      </c>
      <c r="N234" s="78">
        <f t="shared" si="34"/>
        <v>2547.3985504434177</v>
      </c>
      <c r="O234" s="78">
        <f t="shared" si="35"/>
        <v>0.44636526281477512</v>
      </c>
      <c r="P234">
        <v>7.5149999999999995E-2</v>
      </c>
      <c r="Q234">
        <v>6816</v>
      </c>
      <c r="R234" s="78">
        <f t="shared" si="36"/>
        <v>0.6072079318485385</v>
      </c>
      <c r="S234" s="78">
        <f t="shared" si="37"/>
        <v>2565.8356931486778</v>
      </c>
      <c r="T234" s="78">
        <f t="shared" si="38"/>
        <v>0.43099856906884054</v>
      </c>
    </row>
    <row r="235" spans="6:20" ht="15">
      <c r="F235">
        <v>6.336E-2</v>
      </c>
      <c r="G235">
        <v>19176</v>
      </c>
      <c r="H235" s="1">
        <f t="shared" si="30"/>
        <v>0.51194537008547436</v>
      </c>
      <c r="I235" s="1">
        <f t="shared" si="31"/>
        <v>2163.2914107505017</v>
      </c>
      <c r="J235" s="78">
        <f t="shared" si="32"/>
        <v>1.1074385919919294</v>
      </c>
      <c r="K235">
        <v>7.3880000000000001E-2</v>
      </c>
      <c r="L235">
        <v>8192</v>
      </c>
      <c r="M235" s="78">
        <f t="shared" si="33"/>
        <v>0.59694640059840354</v>
      </c>
      <c r="N235" s="78">
        <f t="shared" si="34"/>
        <v>2522.4742649344557</v>
      </c>
      <c r="O235" s="78">
        <f t="shared" si="35"/>
        <v>0.45461936179310919</v>
      </c>
      <c r="P235">
        <v>7.5889999999999999E-2</v>
      </c>
      <c r="Q235">
        <v>6831</v>
      </c>
      <c r="R235" s="78">
        <f t="shared" si="36"/>
        <v>0.61318709178956199</v>
      </c>
      <c r="S235" s="78">
        <f t="shared" si="37"/>
        <v>2591.101407226256</v>
      </c>
      <c r="T235" s="78">
        <f t="shared" si="38"/>
        <v>0.42356434629815137</v>
      </c>
    </row>
    <row r="236" spans="6:20" ht="15">
      <c r="F236">
        <v>6.3229999999999995E-2</v>
      </c>
      <c r="G236">
        <v>19067</v>
      </c>
      <c r="H236" s="1">
        <f t="shared" si="30"/>
        <v>0.51089497712286214</v>
      </c>
      <c r="I236" s="1">
        <f t="shared" si="31"/>
        <v>2158.8528393584947</v>
      </c>
      <c r="J236" s="78">
        <f t="shared" si="32"/>
        <v>1.1056762290808386</v>
      </c>
      <c r="K236">
        <v>7.3369999999999991E-2</v>
      </c>
      <c r="L236">
        <v>8076.9999999999991</v>
      </c>
      <c r="M236" s="78">
        <f t="shared" si="33"/>
        <v>0.59282562820661699</v>
      </c>
      <c r="N236" s="78">
        <f t="shared" si="34"/>
        <v>2505.061407935043</v>
      </c>
      <c r="O236" s="78">
        <f t="shared" si="35"/>
        <v>0.45449049245992362</v>
      </c>
      <c r="P236">
        <v>7.4689999999999993E-2</v>
      </c>
      <c r="Q236">
        <v>6651</v>
      </c>
      <c r="R236" s="78">
        <f t="shared" si="36"/>
        <v>0.60349115675006437</v>
      </c>
      <c r="S236" s="78">
        <f t="shared" si="37"/>
        <v>2550.1299789923451</v>
      </c>
      <c r="T236" s="78">
        <f t="shared" si="38"/>
        <v>0.42576136084960309</v>
      </c>
    </row>
    <row r="237" spans="6:20" ht="15">
      <c r="F237">
        <v>6.1879999999999991E-2</v>
      </c>
      <c r="G237">
        <v>18868</v>
      </c>
      <c r="H237" s="1">
        <f t="shared" si="30"/>
        <v>0.49998705020342721</v>
      </c>
      <c r="I237" s="1">
        <f t="shared" si="31"/>
        <v>2112.7599825953448</v>
      </c>
      <c r="J237" s="78">
        <f t="shared" si="32"/>
        <v>1.1423974561955033</v>
      </c>
      <c r="K237">
        <v>7.2870000000000004E-2</v>
      </c>
      <c r="L237">
        <v>7983</v>
      </c>
      <c r="M237" s="78">
        <f t="shared" si="33"/>
        <v>0.58878565527349302</v>
      </c>
      <c r="N237" s="78">
        <f t="shared" si="34"/>
        <v>2487.989979504247</v>
      </c>
      <c r="O237" s="78">
        <f t="shared" si="35"/>
        <v>0.45538670587489194</v>
      </c>
      <c r="P237">
        <v>7.492E-2</v>
      </c>
      <c r="Q237">
        <v>6711</v>
      </c>
      <c r="R237" s="78">
        <f t="shared" si="36"/>
        <v>0.60534954429930143</v>
      </c>
      <c r="S237" s="78">
        <f t="shared" si="37"/>
        <v>2557.9828360705114</v>
      </c>
      <c r="T237" s="78">
        <f t="shared" si="38"/>
        <v>0.42696858067655058</v>
      </c>
    </row>
    <row r="238" spans="6:20" ht="15">
      <c r="F238">
        <v>6.1689999999999995E-2</v>
      </c>
      <c r="G238">
        <v>18620</v>
      </c>
      <c r="H238" s="1">
        <f t="shared" si="30"/>
        <v>0.49845186048884016</v>
      </c>
      <c r="I238" s="1">
        <f t="shared" si="31"/>
        <v>2106.2728397916421</v>
      </c>
      <c r="J238" s="78">
        <f t="shared" si="32"/>
        <v>1.1343370204035754</v>
      </c>
      <c r="K238">
        <v>7.2109999999999994E-2</v>
      </c>
      <c r="L238">
        <v>7945.0000000000009</v>
      </c>
      <c r="M238" s="78">
        <f t="shared" si="33"/>
        <v>0.5826448964151445</v>
      </c>
      <c r="N238" s="78">
        <f t="shared" si="34"/>
        <v>2462.0414082894367</v>
      </c>
      <c r="O238" s="78">
        <f t="shared" si="35"/>
        <v>0.46282271780002332</v>
      </c>
      <c r="P238">
        <v>7.4579999999999994E-2</v>
      </c>
      <c r="Q238">
        <v>6612.9999999999991</v>
      </c>
      <c r="R238" s="78">
        <f t="shared" si="36"/>
        <v>0.60260236270477707</v>
      </c>
      <c r="S238" s="78">
        <f t="shared" si="37"/>
        <v>2546.3742647375698</v>
      </c>
      <c r="T238" s="78">
        <f t="shared" si="38"/>
        <v>0.42457848303382728</v>
      </c>
    </row>
    <row r="239" spans="6:20" ht="15">
      <c r="F239">
        <v>6.1280000000000001E-2</v>
      </c>
      <c r="G239">
        <v>18490</v>
      </c>
      <c r="H239" s="1">
        <f t="shared" si="30"/>
        <v>0.49513908268367851</v>
      </c>
      <c r="I239" s="1">
        <f t="shared" si="31"/>
        <v>2092.2742684783898</v>
      </c>
      <c r="J239" s="78">
        <f t="shared" si="32"/>
        <v>1.1415406146252485</v>
      </c>
      <c r="K239">
        <v>7.2160000000000002E-2</v>
      </c>
      <c r="L239">
        <v>7854.9999999999991</v>
      </c>
      <c r="M239" s="78">
        <f t="shared" si="33"/>
        <v>0.58304889370845692</v>
      </c>
      <c r="N239" s="78">
        <f t="shared" si="34"/>
        <v>2463.7485511325162</v>
      </c>
      <c r="O239" s="78">
        <f t="shared" si="35"/>
        <v>0.4569460191562098</v>
      </c>
      <c r="P239">
        <v>7.324E-2</v>
      </c>
      <c r="Q239">
        <v>6474.0000000000009</v>
      </c>
      <c r="R239" s="78">
        <f t="shared" si="36"/>
        <v>0.59177523524400477</v>
      </c>
      <c r="S239" s="78">
        <f t="shared" si="37"/>
        <v>2500.6228365430361</v>
      </c>
      <c r="T239" s="78">
        <f t="shared" si="38"/>
        <v>0.43100294750313167</v>
      </c>
    </row>
    <row r="240" spans="6:20" ht="15">
      <c r="F240">
        <v>6.157E-2</v>
      </c>
      <c r="G240">
        <v>18219</v>
      </c>
      <c r="H240" s="1">
        <f t="shared" si="30"/>
        <v>0.4974822669848904</v>
      </c>
      <c r="I240" s="1">
        <f t="shared" si="31"/>
        <v>2102.1756969682515</v>
      </c>
      <c r="J240" s="78">
        <f t="shared" si="32"/>
        <v>1.1142385976724305</v>
      </c>
      <c r="K240">
        <v>7.1929999999999994E-2</v>
      </c>
      <c r="L240">
        <v>7772</v>
      </c>
      <c r="M240" s="78">
        <f t="shared" si="33"/>
        <v>0.58119050615921986</v>
      </c>
      <c r="N240" s="78">
        <f t="shared" si="34"/>
        <v>2455.8956940543494</v>
      </c>
      <c r="O240" s="78">
        <f t="shared" si="35"/>
        <v>0.4550136540796752</v>
      </c>
      <c r="P240">
        <v>7.2689999999999991E-2</v>
      </c>
      <c r="Q240">
        <v>6453</v>
      </c>
      <c r="R240" s="78">
        <f t="shared" si="36"/>
        <v>0.58733126501756827</v>
      </c>
      <c r="S240" s="78">
        <f t="shared" si="37"/>
        <v>2481.8442652691597</v>
      </c>
      <c r="T240" s="78">
        <f t="shared" si="38"/>
        <v>0.43613058478951272</v>
      </c>
    </row>
    <row r="241" spans="6:20" ht="15">
      <c r="F241">
        <v>6.0609999999999997E-2</v>
      </c>
      <c r="G241">
        <v>18122</v>
      </c>
      <c r="H241" s="1">
        <f t="shared" si="30"/>
        <v>0.4897255189532923</v>
      </c>
      <c r="I241" s="1">
        <f t="shared" si="31"/>
        <v>2069.3985543811223</v>
      </c>
      <c r="J241" s="78">
        <f t="shared" si="32"/>
        <v>1.1436931709159144</v>
      </c>
      <c r="K241">
        <v>7.1349999999999997E-2</v>
      </c>
      <c r="L241">
        <v>7740</v>
      </c>
      <c r="M241" s="78">
        <f t="shared" si="33"/>
        <v>0.57650413755679597</v>
      </c>
      <c r="N241" s="78">
        <f t="shared" si="34"/>
        <v>2436.0928370746265</v>
      </c>
      <c r="O241" s="78">
        <f t="shared" si="35"/>
        <v>0.46053725032504034</v>
      </c>
      <c r="P241">
        <v>7.3639999999999997E-2</v>
      </c>
      <c r="Q241">
        <v>6446</v>
      </c>
      <c r="R241" s="78">
        <f t="shared" si="36"/>
        <v>0.59500721359050401</v>
      </c>
      <c r="S241" s="78">
        <f t="shared" si="37"/>
        <v>2514.2799792876731</v>
      </c>
      <c r="T241" s="78">
        <f t="shared" si="38"/>
        <v>0.4244895055793344</v>
      </c>
    </row>
    <row r="242" spans="6:20" ht="15">
      <c r="F242">
        <v>6.0899999999999996E-2</v>
      </c>
      <c r="G242">
        <v>17865</v>
      </c>
      <c r="H242" s="1">
        <f t="shared" si="30"/>
        <v>0.49206870325450419</v>
      </c>
      <c r="I242" s="1">
        <f t="shared" si="31"/>
        <v>2079.2999828709844</v>
      </c>
      <c r="J242" s="78">
        <f t="shared" si="32"/>
        <v>1.1167614273841746</v>
      </c>
      <c r="K242">
        <v>7.0779999999999996E-2</v>
      </c>
      <c r="L242">
        <v>7638</v>
      </c>
      <c r="M242" s="78">
        <f t="shared" si="33"/>
        <v>0.57189856841303466</v>
      </c>
      <c r="N242" s="78">
        <f t="shared" si="34"/>
        <v>2416.6314086635184</v>
      </c>
      <c r="O242" s="78">
        <f t="shared" si="35"/>
        <v>0.46181740361127216</v>
      </c>
      <c r="P242">
        <v>7.213E-2</v>
      </c>
      <c r="Q242">
        <v>6315.9999999999991</v>
      </c>
      <c r="R242" s="78">
        <f t="shared" si="36"/>
        <v>0.58280649533246953</v>
      </c>
      <c r="S242" s="78">
        <f t="shared" si="37"/>
        <v>2462.7242654266684</v>
      </c>
      <c r="T242" s="78">
        <f t="shared" si="38"/>
        <v>0.43352532584658038</v>
      </c>
    </row>
    <row r="243" spans="6:20" ht="15">
      <c r="F243">
        <v>6.0869999999999994E-2</v>
      </c>
      <c r="G243">
        <v>17716</v>
      </c>
      <c r="H243" s="1">
        <f t="shared" si="30"/>
        <v>0.49182630487851675</v>
      </c>
      <c r="I243" s="1">
        <f t="shared" si="31"/>
        <v>2078.2756971651361</v>
      </c>
      <c r="J243" s="78">
        <f t="shared" si="32"/>
        <v>1.108539156063959</v>
      </c>
      <c r="K243">
        <v>7.0620000000000002E-2</v>
      </c>
      <c r="L243">
        <v>7591.0000000000009</v>
      </c>
      <c r="M243" s="78">
        <f t="shared" si="33"/>
        <v>0.57060577707443505</v>
      </c>
      <c r="N243" s="78">
        <f t="shared" si="34"/>
        <v>2411.1685515656636</v>
      </c>
      <c r="O243" s="78">
        <f t="shared" si="35"/>
        <v>0.46105774605516586</v>
      </c>
      <c r="P243">
        <v>7.1809999999999999E-2</v>
      </c>
      <c r="Q243">
        <v>6242</v>
      </c>
      <c r="R243" s="78">
        <f t="shared" si="36"/>
        <v>0.58022091265527009</v>
      </c>
      <c r="S243" s="78">
        <f t="shared" si="37"/>
        <v>2451.7985512309588</v>
      </c>
      <c r="T243" s="78">
        <f t="shared" si="38"/>
        <v>0.43227301705389837</v>
      </c>
    </row>
    <row r="244" spans="6:20" ht="15">
      <c r="F244">
        <v>5.9880000000000003E-2</v>
      </c>
      <c r="G244">
        <v>17576</v>
      </c>
      <c r="H244" s="1">
        <f t="shared" si="30"/>
        <v>0.48382715847093127</v>
      </c>
      <c r="I244" s="1">
        <f t="shared" si="31"/>
        <v>2044.4742688721601</v>
      </c>
      <c r="J244" s="78">
        <f t="shared" si="32"/>
        <v>1.1364450214805415</v>
      </c>
      <c r="K244">
        <v>7.0289999999999991E-2</v>
      </c>
      <c r="L244">
        <v>7438</v>
      </c>
      <c r="M244" s="78">
        <f t="shared" si="33"/>
        <v>0.56793939493857304</v>
      </c>
      <c r="N244" s="78">
        <f t="shared" si="34"/>
        <v>2399.9014088013378</v>
      </c>
      <c r="O244" s="78">
        <f t="shared" si="35"/>
        <v>0.45601680268894901</v>
      </c>
      <c r="P244">
        <v>7.1849999999999997E-2</v>
      </c>
      <c r="Q244">
        <v>6260</v>
      </c>
      <c r="R244" s="78">
        <f t="shared" si="36"/>
        <v>0.58054411048992005</v>
      </c>
      <c r="S244" s="78">
        <f t="shared" si="37"/>
        <v>2453.164265505422</v>
      </c>
      <c r="T244" s="78">
        <f t="shared" si="38"/>
        <v>0.43303699926686778</v>
      </c>
    </row>
    <row r="245" spans="6:20" ht="15">
      <c r="F245">
        <v>6.0259999999999994E-2</v>
      </c>
      <c r="G245">
        <v>17317</v>
      </c>
      <c r="H245" s="1">
        <f t="shared" si="30"/>
        <v>0.48689753790010548</v>
      </c>
      <c r="I245" s="1">
        <f t="shared" si="31"/>
        <v>2057.4485544795648</v>
      </c>
      <c r="J245" s="78">
        <f t="shared" si="32"/>
        <v>1.1056212370145768</v>
      </c>
      <c r="K245">
        <v>6.966E-2</v>
      </c>
      <c r="L245">
        <v>7438</v>
      </c>
      <c r="M245" s="78">
        <f t="shared" si="33"/>
        <v>0.56284902904283685</v>
      </c>
      <c r="N245" s="78">
        <f t="shared" si="34"/>
        <v>2378.3914089785344</v>
      </c>
      <c r="O245" s="78">
        <f t="shared" si="35"/>
        <v>0.46430246744144982</v>
      </c>
      <c r="P245">
        <v>7.1929999999999994E-2</v>
      </c>
      <c r="Q245">
        <v>6185</v>
      </c>
      <c r="R245" s="78">
        <f t="shared" si="36"/>
        <v>0.58119050615921986</v>
      </c>
      <c r="S245" s="78">
        <f t="shared" si="37"/>
        <v>2455.8956940543494</v>
      </c>
      <c r="T245" s="78">
        <f t="shared" si="38"/>
        <v>0.42689768504083414</v>
      </c>
    </row>
    <row r="246" spans="6:20" ht="15">
      <c r="F246">
        <v>5.9770000000000004E-2</v>
      </c>
      <c r="G246">
        <v>17173</v>
      </c>
      <c r="H246" s="1">
        <f t="shared" si="30"/>
        <v>0.48293836442564403</v>
      </c>
      <c r="I246" s="1">
        <f t="shared" si="31"/>
        <v>2040.7185546173848</v>
      </c>
      <c r="J246" s="78">
        <f t="shared" si="32"/>
        <v>1.1144783291531806</v>
      </c>
      <c r="K246">
        <v>7.0940000000000003E-2</v>
      </c>
      <c r="L246">
        <v>7342</v>
      </c>
      <c r="M246" s="78">
        <f t="shared" si="33"/>
        <v>0.57319135975163438</v>
      </c>
      <c r="N246" s="78">
        <f t="shared" si="34"/>
        <v>2422.0942657613737</v>
      </c>
      <c r="O246" s="78">
        <f t="shared" si="35"/>
        <v>0.44192011484313931</v>
      </c>
      <c r="P246">
        <v>7.1010000000000004E-2</v>
      </c>
      <c r="Q246">
        <v>6037</v>
      </c>
      <c r="R246" s="78">
        <f t="shared" si="36"/>
        <v>0.57375695596227172</v>
      </c>
      <c r="S246" s="78">
        <f t="shared" si="37"/>
        <v>2424.4842657416848</v>
      </c>
      <c r="T246" s="78">
        <f t="shared" si="38"/>
        <v>0.42754946460837989</v>
      </c>
    </row>
    <row r="247" spans="6:20" ht="15">
      <c r="F247">
        <v>6.0369999999999993E-2</v>
      </c>
      <c r="G247">
        <v>16970</v>
      </c>
      <c r="H247" s="1">
        <f t="shared" si="30"/>
        <v>0.48778633194539273</v>
      </c>
      <c r="I247" s="1">
        <f t="shared" si="31"/>
        <v>2061.2042687343401</v>
      </c>
      <c r="J247" s="78">
        <f t="shared" si="32"/>
        <v>1.0795219081626244</v>
      </c>
      <c r="K247">
        <v>6.8720000000000003E-2</v>
      </c>
      <c r="L247">
        <v>7271</v>
      </c>
      <c r="M247" s="78">
        <f t="shared" si="33"/>
        <v>0.55525387992856379</v>
      </c>
      <c r="N247" s="78">
        <f t="shared" si="34"/>
        <v>2346.2971235286377</v>
      </c>
      <c r="O247" s="78">
        <f t="shared" si="35"/>
        <v>0.46637965933568998</v>
      </c>
      <c r="P247">
        <v>7.034E-2</v>
      </c>
      <c r="Q247">
        <v>6041</v>
      </c>
      <c r="R247" s="78">
        <f t="shared" si="36"/>
        <v>0.56834339223188557</v>
      </c>
      <c r="S247" s="78">
        <f t="shared" si="37"/>
        <v>2401.6085516444182</v>
      </c>
      <c r="T247" s="78">
        <f t="shared" si="38"/>
        <v>0.43602192117446548</v>
      </c>
    </row>
    <row r="248" spans="6:20" ht="15">
      <c r="F248">
        <v>5.8869999999999999E-2</v>
      </c>
      <c r="G248">
        <v>16850</v>
      </c>
      <c r="H248" s="1">
        <f t="shared" si="30"/>
        <v>0.47566641314602076</v>
      </c>
      <c r="I248" s="1">
        <f t="shared" si="31"/>
        <v>2009.9899834419516</v>
      </c>
      <c r="J248" s="78">
        <f t="shared" si="32"/>
        <v>1.1272073279335408</v>
      </c>
      <c r="K248">
        <v>6.7049999999999998E-2</v>
      </c>
      <c r="L248">
        <v>7223</v>
      </c>
      <c r="M248" s="78">
        <f t="shared" si="33"/>
        <v>0.54176037033192959</v>
      </c>
      <c r="N248" s="78">
        <f t="shared" si="34"/>
        <v>2289.2785525697782</v>
      </c>
      <c r="O248" s="78">
        <f t="shared" si="35"/>
        <v>0.48666689894756721</v>
      </c>
      <c r="P248">
        <v>6.9709999999999994E-2</v>
      </c>
      <c r="Q248">
        <v>5991</v>
      </c>
      <c r="R248" s="78">
        <f t="shared" si="36"/>
        <v>0.56325302633614927</v>
      </c>
      <c r="S248" s="78">
        <f t="shared" si="37"/>
        <v>2380.0985518216144</v>
      </c>
      <c r="T248" s="78">
        <f t="shared" si="38"/>
        <v>0.4402641981471076</v>
      </c>
    </row>
    <row r="249" spans="6:20" ht="15">
      <c r="F249">
        <v>5.8469999999999994E-2</v>
      </c>
      <c r="G249">
        <v>16583</v>
      </c>
      <c r="H249" s="1">
        <f t="shared" si="30"/>
        <v>0.47243443479952152</v>
      </c>
      <c r="I249" s="1">
        <f t="shared" si="31"/>
        <v>1996.3328406973142</v>
      </c>
      <c r="J249" s="78">
        <f t="shared" si="32"/>
        <v>1.1245761866780266</v>
      </c>
      <c r="K249">
        <v>6.9190000000000002E-2</v>
      </c>
      <c r="L249">
        <v>7128</v>
      </c>
      <c r="M249" s="78">
        <f t="shared" si="33"/>
        <v>0.55905145448570037</v>
      </c>
      <c r="N249" s="78">
        <f t="shared" si="34"/>
        <v>2362.3442662535863</v>
      </c>
      <c r="O249" s="78">
        <f t="shared" si="35"/>
        <v>0.45101687103253418</v>
      </c>
      <c r="P249">
        <v>6.9669999999999996E-2</v>
      </c>
      <c r="Q249">
        <v>5899</v>
      </c>
      <c r="R249" s="78">
        <f t="shared" si="36"/>
        <v>0.56292982850149931</v>
      </c>
      <c r="S249" s="78">
        <f t="shared" si="37"/>
        <v>2378.7328375471507</v>
      </c>
      <c r="T249" s="78">
        <f t="shared" si="38"/>
        <v>0.43400126111025467</v>
      </c>
    </row>
    <row r="250" spans="6:20" ht="15">
      <c r="F250">
        <v>5.9229999999999998E-2</v>
      </c>
      <c r="G250">
        <v>16366</v>
      </c>
      <c r="H250" s="1">
        <f t="shared" si="30"/>
        <v>0.47857519365787005</v>
      </c>
      <c r="I250" s="1">
        <f t="shared" si="31"/>
        <v>2022.2814119121247</v>
      </c>
      <c r="J250" s="78">
        <f t="shared" si="32"/>
        <v>1.081561081584397</v>
      </c>
      <c r="K250">
        <v>6.8290000000000003E-2</v>
      </c>
      <c r="L250">
        <v>7038</v>
      </c>
      <c r="M250" s="78">
        <f t="shared" si="33"/>
        <v>0.55177950320607716</v>
      </c>
      <c r="N250" s="78">
        <f t="shared" si="34"/>
        <v>2331.6156950781533</v>
      </c>
      <c r="O250" s="78">
        <f t="shared" si="35"/>
        <v>0.45713744320062494</v>
      </c>
      <c r="P250">
        <v>6.9249999999999992E-2</v>
      </c>
      <c r="Q250">
        <v>5867</v>
      </c>
      <c r="R250" s="78">
        <f t="shared" si="36"/>
        <v>0.55953625123767514</v>
      </c>
      <c r="S250" s="78">
        <f t="shared" si="37"/>
        <v>2364.3928376652816</v>
      </c>
      <c r="T250" s="78">
        <f t="shared" si="38"/>
        <v>0.43689869663956321</v>
      </c>
    </row>
    <row r="251" spans="6:20" ht="15">
      <c r="F251">
        <v>5.7879999999999994E-2</v>
      </c>
      <c r="G251">
        <v>16278</v>
      </c>
      <c r="H251" s="1">
        <f t="shared" si="30"/>
        <v>0.46766726673843517</v>
      </c>
      <c r="I251" s="1">
        <f t="shared" si="31"/>
        <v>1976.1885551489747</v>
      </c>
      <c r="J251" s="78">
        <f t="shared" si="32"/>
        <v>1.1265123807051023</v>
      </c>
      <c r="K251">
        <v>6.7019999999999996E-2</v>
      </c>
      <c r="L251">
        <v>6970</v>
      </c>
      <c r="M251" s="78">
        <f t="shared" si="33"/>
        <v>0.54151797195594209</v>
      </c>
      <c r="N251" s="78">
        <f t="shared" si="34"/>
        <v>2288.2542668639303</v>
      </c>
      <c r="O251" s="78">
        <f t="shared" si="35"/>
        <v>0.47004094308859545</v>
      </c>
      <c r="P251">
        <v>6.8859999999999991E-2</v>
      </c>
      <c r="Q251">
        <v>5823</v>
      </c>
      <c r="R251" s="78">
        <f t="shared" si="36"/>
        <v>0.55638507234983836</v>
      </c>
      <c r="S251" s="78">
        <f t="shared" si="37"/>
        <v>2351.0771234892604</v>
      </c>
      <c r="T251" s="78">
        <f t="shared" si="38"/>
        <v>0.43854783338421977</v>
      </c>
    </row>
    <row r="252" spans="6:20" ht="15">
      <c r="F252">
        <v>5.7359999999999994E-2</v>
      </c>
      <c r="G252">
        <v>16045.000000000002</v>
      </c>
      <c r="H252" s="1">
        <f t="shared" si="30"/>
        <v>0.46346569488798622</v>
      </c>
      <c r="I252" s="1">
        <f t="shared" si="31"/>
        <v>1958.4342695809466</v>
      </c>
      <c r="J252" s="78">
        <f t="shared" si="32"/>
        <v>1.1306115192772177</v>
      </c>
      <c r="K252">
        <v>6.7629999999999996E-2</v>
      </c>
      <c r="L252">
        <v>6890</v>
      </c>
      <c r="M252" s="78">
        <f t="shared" si="33"/>
        <v>0.54644673893435336</v>
      </c>
      <c r="N252" s="78">
        <f t="shared" si="34"/>
        <v>2309.0814095495016</v>
      </c>
      <c r="O252" s="78">
        <f t="shared" si="35"/>
        <v>0.45630182412169434</v>
      </c>
      <c r="P252">
        <v>6.8499999999999991E-2</v>
      </c>
      <c r="Q252">
        <v>5738</v>
      </c>
      <c r="R252" s="78">
        <f t="shared" si="36"/>
        <v>0.55347629183798908</v>
      </c>
      <c r="S252" s="78">
        <f t="shared" si="37"/>
        <v>2338.7856950190871</v>
      </c>
      <c r="T252" s="78">
        <f t="shared" si="38"/>
        <v>0.43670042773676537</v>
      </c>
    </row>
    <row r="253" spans="6:20" ht="15">
      <c r="F253">
        <v>5.6889999999999996E-2</v>
      </c>
      <c r="G253">
        <v>15883</v>
      </c>
      <c r="H253" s="1">
        <f t="shared" si="30"/>
        <v>0.45966812033084969</v>
      </c>
      <c r="I253" s="1">
        <f t="shared" si="31"/>
        <v>1942.3871268559983</v>
      </c>
      <c r="J253" s="78">
        <f t="shared" si="32"/>
        <v>1.1377651791449501</v>
      </c>
      <c r="K253">
        <v>6.6790000000000002E-2</v>
      </c>
      <c r="L253">
        <v>6788</v>
      </c>
      <c r="M253" s="78">
        <f t="shared" si="33"/>
        <v>0.53965958440670514</v>
      </c>
      <c r="N253" s="78">
        <f t="shared" si="34"/>
        <v>2280.4014097857644</v>
      </c>
      <c r="O253" s="78">
        <f t="shared" si="35"/>
        <v>0.46092546721722316</v>
      </c>
      <c r="P253">
        <v>6.8040000000000003E-2</v>
      </c>
      <c r="Q253">
        <v>5665</v>
      </c>
      <c r="R253" s="78">
        <f t="shared" si="36"/>
        <v>0.54975951673951506</v>
      </c>
      <c r="S253" s="78">
        <f t="shared" si="37"/>
        <v>2323.0799808627548</v>
      </c>
      <c r="T253" s="78">
        <f t="shared" si="38"/>
        <v>0.43699404690856763</v>
      </c>
    </row>
    <row r="254" spans="6:20" ht="15">
      <c r="F254">
        <v>5.6249999999999994E-2</v>
      </c>
      <c r="G254">
        <v>15689</v>
      </c>
      <c r="H254" s="1">
        <f t="shared" si="30"/>
        <v>0.45449695497645093</v>
      </c>
      <c r="I254" s="1">
        <f t="shared" si="31"/>
        <v>1920.5356984645791</v>
      </c>
      <c r="J254" s="78">
        <f t="shared" si="32"/>
        <v>1.1495878876113619</v>
      </c>
      <c r="K254">
        <v>6.6320000000000004E-2</v>
      </c>
      <c r="L254">
        <v>6755</v>
      </c>
      <c r="M254" s="78">
        <f t="shared" si="33"/>
        <v>0.53586200984956855</v>
      </c>
      <c r="N254" s="78">
        <f t="shared" si="34"/>
        <v>2264.3542670608163</v>
      </c>
      <c r="O254" s="78">
        <f t="shared" si="35"/>
        <v>0.46520896580408505</v>
      </c>
      <c r="P254">
        <v>6.7669999999999994E-2</v>
      </c>
      <c r="Q254">
        <v>5685</v>
      </c>
      <c r="R254" s="78">
        <f t="shared" si="36"/>
        <v>0.54676993676900332</v>
      </c>
      <c r="S254" s="78">
        <f t="shared" si="37"/>
        <v>2310.4471238239657</v>
      </c>
      <c r="T254" s="78">
        <f t="shared" si="38"/>
        <v>0.44334552831975194</v>
      </c>
    </row>
    <row r="255" spans="6:20" ht="15">
      <c r="F255">
        <v>5.5829999999999998E-2</v>
      </c>
      <c r="G255">
        <v>15458</v>
      </c>
      <c r="H255" s="1">
        <f t="shared" si="30"/>
        <v>0.45110337771262676</v>
      </c>
      <c r="I255" s="1">
        <f t="shared" si="31"/>
        <v>1906.1956985827103</v>
      </c>
      <c r="J255" s="78">
        <f t="shared" si="32"/>
        <v>1.1497674699758031</v>
      </c>
      <c r="K255">
        <v>6.5849999999999992E-2</v>
      </c>
      <c r="L255">
        <v>6680</v>
      </c>
      <c r="M255" s="78">
        <f t="shared" si="33"/>
        <v>0.53206443529243186</v>
      </c>
      <c r="N255" s="78">
        <f t="shared" si="34"/>
        <v>2248.3071243358672</v>
      </c>
      <c r="O255" s="78">
        <f t="shared" si="35"/>
        <v>0.46663430349660961</v>
      </c>
      <c r="P255">
        <v>6.8129999999999996E-2</v>
      </c>
      <c r="Q255">
        <v>5615</v>
      </c>
      <c r="R255" s="78">
        <f t="shared" si="36"/>
        <v>0.55048671186747733</v>
      </c>
      <c r="S255" s="78">
        <f t="shared" si="37"/>
        <v>2326.152837980298</v>
      </c>
      <c r="T255" s="78">
        <f t="shared" si="38"/>
        <v>0.43199348692266393</v>
      </c>
    </row>
    <row r="256" spans="6:20" ht="15">
      <c r="F256">
        <v>5.518E-2</v>
      </c>
      <c r="G256">
        <v>15347</v>
      </c>
      <c r="H256" s="1">
        <f t="shared" si="30"/>
        <v>0.44585141289956559</v>
      </c>
      <c r="I256" s="1">
        <f t="shared" si="31"/>
        <v>1884.0028416226751</v>
      </c>
      <c r="J256" s="78">
        <f t="shared" si="32"/>
        <v>1.1685628371772108</v>
      </c>
      <c r="K256">
        <v>6.6029999999999991E-2</v>
      </c>
      <c r="L256">
        <v>6605</v>
      </c>
      <c r="M256" s="78">
        <f t="shared" si="33"/>
        <v>0.5335188255483565</v>
      </c>
      <c r="N256" s="78">
        <f t="shared" si="34"/>
        <v>2254.4528385709536</v>
      </c>
      <c r="O256" s="78">
        <f t="shared" si="35"/>
        <v>0.4588830172838011</v>
      </c>
      <c r="P256">
        <v>6.651E-2</v>
      </c>
      <c r="Q256">
        <v>5661</v>
      </c>
      <c r="R256" s="78">
        <f t="shared" si="36"/>
        <v>0.53739719956415566</v>
      </c>
      <c r="S256" s="78">
        <f t="shared" si="37"/>
        <v>2270.8414098645185</v>
      </c>
      <c r="T256" s="78">
        <f t="shared" si="38"/>
        <v>0.45700765596163462</v>
      </c>
    </row>
    <row r="257" spans="6:20" ht="15">
      <c r="F257">
        <v>5.5219999999999998E-2</v>
      </c>
      <c r="G257">
        <v>15156</v>
      </c>
      <c r="H257" s="1">
        <f t="shared" si="30"/>
        <v>0.44617461073421549</v>
      </c>
      <c r="I257" s="1">
        <f t="shared" si="31"/>
        <v>1885.3685558971388</v>
      </c>
      <c r="J257" s="78">
        <f t="shared" si="32"/>
        <v>1.1523482904287055</v>
      </c>
      <c r="K257">
        <v>6.5089999999999995E-2</v>
      </c>
      <c r="L257">
        <v>6582</v>
      </c>
      <c r="M257" s="78">
        <f t="shared" si="33"/>
        <v>0.52592367643408344</v>
      </c>
      <c r="N257" s="78">
        <f t="shared" si="34"/>
        <v>2222.358553121057</v>
      </c>
      <c r="O257" s="78">
        <f t="shared" si="35"/>
        <v>0.47058826468571607</v>
      </c>
      <c r="P257">
        <v>6.5669999999999992E-2</v>
      </c>
      <c r="Q257">
        <v>5568</v>
      </c>
      <c r="R257" s="78">
        <f t="shared" si="36"/>
        <v>0.53061004503650722</v>
      </c>
      <c r="S257" s="78">
        <f t="shared" si="37"/>
        <v>2242.1614101007804</v>
      </c>
      <c r="T257" s="78">
        <f t="shared" si="38"/>
        <v>0.46107270200828776</v>
      </c>
    </row>
    <row r="258" spans="6:20" ht="15">
      <c r="F258">
        <v>5.4709999999999995E-2</v>
      </c>
      <c r="G258">
        <v>14953</v>
      </c>
      <c r="H258" s="1">
        <f t="shared" si="30"/>
        <v>0.44205383834242901</v>
      </c>
      <c r="I258" s="1">
        <f t="shared" si="31"/>
        <v>1867.9556988977265</v>
      </c>
      <c r="J258" s="78">
        <f t="shared" si="32"/>
        <v>1.1582088353733819</v>
      </c>
      <c r="K258">
        <v>6.3799999999999996E-2</v>
      </c>
      <c r="L258">
        <v>6490</v>
      </c>
      <c r="M258" s="78">
        <f t="shared" si="33"/>
        <v>0.51550054626662345</v>
      </c>
      <c r="N258" s="78">
        <f t="shared" si="34"/>
        <v>2178.3142677696023</v>
      </c>
      <c r="O258" s="78">
        <f t="shared" si="35"/>
        <v>0.48296437526876773</v>
      </c>
      <c r="P258">
        <v>6.5419999999999992E-2</v>
      </c>
      <c r="Q258">
        <v>5504</v>
      </c>
      <c r="R258" s="78">
        <f t="shared" si="36"/>
        <v>0.52859005856994523</v>
      </c>
      <c r="S258" s="78">
        <f t="shared" si="37"/>
        <v>2233.6256958853824</v>
      </c>
      <c r="T258" s="78">
        <f t="shared" si="38"/>
        <v>0.45926310959713279</v>
      </c>
    </row>
    <row r="259" spans="6:20" ht="15">
      <c r="F259">
        <v>5.4959999999999995E-2</v>
      </c>
      <c r="G259">
        <v>14820</v>
      </c>
      <c r="H259" s="1">
        <f t="shared" si="30"/>
        <v>0.44407382480899099</v>
      </c>
      <c r="I259" s="1">
        <f t="shared" si="31"/>
        <v>1876.4914131131245</v>
      </c>
      <c r="J259" s="78">
        <f t="shared" si="32"/>
        <v>1.137487742440642</v>
      </c>
      <c r="K259">
        <v>6.3949999999999993E-2</v>
      </c>
      <c r="L259">
        <v>6465</v>
      </c>
      <c r="M259" s="78">
        <f t="shared" si="33"/>
        <v>0.5167125381465606</v>
      </c>
      <c r="N259" s="78">
        <f t="shared" si="34"/>
        <v>2183.4356962988413</v>
      </c>
      <c r="O259" s="78">
        <f t="shared" si="35"/>
        <v>0.47884966668069245</v>
      </c>
      <c r="P259">
        <v>6.4939999999999998E-2</v>
      </c>
      <c r="Q259">
        <v>5403</v>
      </c>
      <c r="R259" s="78">
        <f t="shared" si="36"/>
        <v>0.52471168455414618</v>
      </c>
      <c r="S259" s="78">
        <f t="shared" si="37"/>
        <v>2217.237124591818</v>
      </c>
      <c r="T259" s="78">
        <f t="shared" si="38"/>
        <v>0.45752477417691584</v>
      </c>
    </row>
    <row r="260" spans="6:20" ht="15">
      <c r="F260">
        <v>5.3929999999999999E-2</v>
      </c>
      <c r="G260">
        <v>14557</v>
      </c>
      <c r="H260" s="1">
        <f t="shared" si="30"/>
        <v>0.43575148056675556</v>
      </c>
      <c r="I260" s="1">
        <f t="shared" si="31"/>
        <v>1841.3242705456846</v>
      </c>
      <c r="J260" s="78">
        <f t="shared" si="32"/>
        <v>1.1603874184172103</v>
      </c>
      <c r="K260">
        <v>6.3049999999999995E-2</v>
      </c>
      <c r="L260">
        <v>6308</v>
      </c>
      <c r="M260" s="78">
        <f t="shared" si="33"/>
        <v>0.50944058686693749</v>
      </c>
      <c r="N260" s="78">
        <f t="shared" si="34"/>
        <v>2152.7071251234079</v>
      </c>
      <c r="O260" s="78">
        <f t="shared" si="35"/>
        <v>0.48065477454965272</v>
      </c>
      <c r="P260">
        <v>6.4449999999999993E-2</v>
      </c>
      <c r="Q260">
        <v>5371</v>
      </c>
      <c r="R260" s="78">
        <f t="shared" si="36"/>
        <v>0.52075251107968468</v>
      </c>
      <c r="S260" s="78">
        <f t="shared" si="37"/>
        <v>2200.5071247296373</v>
      </c>
      <c r="T260" s="78">
        <f t="shared" si="38"/>
        <v>0.46175703990195816</v>
      </c>
    </row>
    <row r="261" spans="6:20" ht="15">
      <c r="F261">
        <v>5.4079999999999996E-2</v>
      </c>
      <c r="G261">
        <v>14406</v>
      </c>
      <c r="H261" s="1">
        <f t="shared" ref="H261:H324" si="39">F261/($AB$11*$AB$5)</f>
        <v>0.43696347244669276</v>
      </c>
      <c r="I261" s="1">
        <f t="shared" ref="I261:I324" si="40">(F261*$AB$6)/($AA$11*$AB$5)</f>
        <v>1846.4456990749231</v>
      </c>
      <c r="J261" s="78">
        <f t="shared" ref="J261:J324" si="41">(G261*$AB$6)/(2*$AB$7*$AB$11*H261^2)</f>
        <v>1.141989246559209</v>
      </c>
      <c r="K261">
        <v>6.3009999999999997E-2</v>
      </c>
      <c r="L261">
        <v>6272</v>
      </c>
      <c r="M261" s="78">
        <f t="shared" ref="M261:M324" si="42">K261/($AB$11*$AB$5)</f>
        <v>0.50911738903228754</v>
      </c>
      <c r="N261" s="78">
        <f t="shared" ref="N261:N324" si="43">(K261*$AB$6)/($AA$11*$AB$5)</f>
        <v>2151.3414108489446</v>
      </c>
      <c r="O261" s="78">
        <f t="shared" ref="O261:O324" si="44">(L261*$AC$6)/(2*$AC$7*$AB$11*M261^2)</f>
        <v>0.47851862739023182</v>
      </c>
      <c r="P261">
        <v>6.5279999999999991E-2</v>
      </c>
      <c r="Q261">
        <v>5318</v>
      </c>
      <c r="R261" s="78">
        <f t="shared" ref="R261:R324" si="45">P261/($AB$11*$AB$5)</f>
        <v>0.52745886614867044</v>
      </c>
      <c r="S261" s="78">
        <f t="shared" ref="S261:S324" si="46">(P261*$AB$6)/($AA$11*$AB$5)</f>
        <v>2228.8456959247592</v>
      </c>
      <c r="T261" s="78">
        <f t="shared" ref="T261:T324" si="47">(Q261*$AD$6)/(2*$AD$7*$AB$11*R261^2)</f>
        <v>0.44564830380393178</v>
      </c>
    </row>
    <row r="262" spans="6:20" ht="15">
      <c r="F262">
        <v>5.3699999999999998E-2</v>
      </c>
      <c r="G262">
        <v>14168</v>
      </c>
      <c r="H262" s="1">
        <f t="shared" si="39"/>
        <v>0.43389309301751849</v>
      </c>
      <c r="I262" s="1">
        <f t="shared" si="40"/>
        <v>1833.471413467518</v>
      </c>
      <c r="J262" s="78">
        <f t="shared" si="41"/>
        <v>1.13907402015451</v>
      </c>
      <c r="K262">
        <v>6.3579999999999998E-2</v>
      </c>
      <c r="L262">
        <v>6216</v>
      </c>
      <c r="M262" s="78">
        <f t="shared" si="42"/>
        <v>0.51372295817604896</v>
      </c>
      <c r="N262" s="78">
        <f t="shared" si="43"/>
        <v>2170.8028392600522</v>
      </c>
      <c r="O262" s="78">
        <f t="shared" si="44"/>
        <v>0.46578094374796603</v>
      </c>
      <c r="P262">
        <v>6.5119999999999997E-2</v>
      </c>
      <c r="Q262">
        <v>5215</v>
      </c>
      <c r="R262" s="78">
        <f t="shared" si="45"/>
        <v>0.52616607481007083</v>
      </c>
      <c r="S262" s="78">
        <f t="shared" si="46"/>
        <v>2223.3828388269048</v>
      </c>
      <c r="T262" s="78">
        <f t="shared" si="47"/>
        <v>0.43916704709937238</v>
      </c>
    </row>
    <row r="263" spans="6:20" ht="15">
      <c r="F263">
        <v>5.3939999999999995E-2</v>
      </c>
      <c r="G263">
        <v>14046</v>
      </c>
      <c r="H263" s="1">
        <f t="shared" si="39"/>
        <v>0.43583228002541802</v>
      </c>
      <c r="I263" s="1">
        <f t="shared" si="40"/>
        <v>1841.6656991143002</v>
      </c>
      <c r="J263" s="78">
        <f t="shared" si="41"/>
        <v>1.11923878074294</v>
      </c>
      <c r="K263">
        <v>6.2670000000000003E-2</v>
      </c>
      <c r="L263">
        <v>6159</v>
      </c>
      <c r="M263" s="78">
        <f t="shared" si="42"/>
        <v>0.50637020743776329</v>
      </c>
      <c r="N263" s="78">
        <f t="shared" si="43"/>
        <v>2139.7328395160034</v>
      </c>
      <c r="O263" s="78">
        <f t="shared" si="44"/>
        <v>0.47500980310719249</v>
      </c>
      <c r="P263">
        <v>6.4570000000000002E-2</v>
      </c>
      <c r="Q263">
        <v>5213</v>
      </c>
      <c r="R263" s="78">
        <f t="shared" si="45"/>
        <v>0.52172210458363444</v>
      </c>
      <c r="S263" s="78">
        <f t="shared" si="46"/>
        <v>2204.6042675530289</v>
      </c>
      <c r="T263" s="78">
        <f t="shared" si="47"/>
        <v>0.44650915563707499</v>
      </c>
    </row>
    <row r="264" spans="6:20" ht="15">
      <c r="F264">
        <v>5.2729999999999999E-2</v>
      </c>
      <c r="G264">
        <v>13864.000000000002</v>
      </c>
      <c r="H264" s="1">
        <f t="shared" si="39"/>
        <v>0.42605554552725794</v>
      </c>
      <c r="I264" s="1">
        <f t="shared" si="40"/>
        <v>1800.3528423117734</v>
      </c>
      <c r="J264" s="78">
        <f t="shared" si="41"/>
        <v>1.1560190128272669</v>
      </c>
      <c r="K264">
        <v>6.207E-2</v>
      </c>
      <c r="L264">
        <v>6055</v>
      </c>
      <c r="M264" s="78">
        <f t="shared" si="42"/>
        <v>0.50152223991801448</v>
      </c>
      <c r="N264" s="78">
        <f t="shared" si="43"/>
        <v>2119.2471253990475</v>
      </c>
      <c r="O264" s="78">
        <f t="shared" si="44"/>
        <v>0.47606079176288313</v>
      </c>
      <c r="P264">
        <v>6.3729999999999995E-2</v>
      </c>
      <c r="Q264">
        <v>5160</v>
      </c>
      <c r="R264" s="78">
        <f t="shared" si="45"/>
        <v>0.51493495005598611</v>
      </c>
      <c r="S264" s="78">
        <f t="shared" si="46"/>
        <v>2175.9242677892908</v>
      </c>
      <c r="T264" s="78">
        <f t="shared" si="47"/>
        <v>0.4536971812225799</v>
      </c>
    </row>
    <row r="265" spans="6:20" ht="15">
      <c r="F265">
        <v>5.2509999999999994E-2</v>
      </c>
      <c r="G265">
        <v>13733.999999999998</v>
      </c>
      <c r="H265" s="1">
        <f t="shared" si="39"/>
        <v>0.42427795743668334</v>
      </c>
      <c r="I265" s="1">
        <f t="shared" si="40"/>
        <v>1792.8414138022229</v>
      </c>
      <c r="J265" s="78">
        <f t="shared" si="41"/>
        <v>1.154795216783387</v>
      </c>
      <c r="K265">
        <v>6.2729999999999994E-2</v>
      </c>
      <c r="L265">
        <v>6007</v>
      </c>
      <c r="M265" s="78">
        <f t="shared" si="42"/>
        <v>0.50685500418973806</v>
      </c>
      <c r="N265" s="78">
        <f t="shared" si="43"/>
        <v>2141.7814109276987</v>
      </c>
      <c r="O265" s="78">
        <f t="shared" si="44"/>
        <v>0.46240105334974008</v>
      </c>
      <c r="P265">
        <v>6.3350000000000004E-2</v>
      </c>
      <c r="Q265">
        <v>5122</v>
      </c>
      <c r="R265" s="78">
        <f t="shared" si="45"/>
        <v>0.5118645706268119</v>
      </c>
      <c r="S265" s="78">
        <f t="shared" si="46"/>
        <v>2162.9499821818863</v>
      </c>
      <c r="T265" s="78">
        <f t="shared" si="47"/>
        <v>0.45577505491943482</v>
      </c>
    </row>
    <row r="266" spans="6:20" ht="15">
      <c r="F266">
        <v>5.2299999999999999E-2</v>
      </c>
      <c r="G266">
        <v>13555</v>
      </c>
      <c r="H266" s="1">
        <f t="shared" si="39"/>
        <v>0.42258116880477131</v>
      </c>
      <c r="I266" s="1">
        <f t="shared" si="40"/>
        <v>1785.6714138612888</v>
      </c>
      <c r="J266" s="78">
        <f t="shared" si="41"/>
        <v>1.148915567471249</v>
      </c>
      <c r="K266">
        <v>6.3719999999999999E-2</v>
      </c>
      <c r="L266">
        <v>5964</v>
      </c>
      <c r="M266" s="78">
        <f t="shared" si="42"/>
        <v>0.51485415059732365</v>
      </c>
      <c r="N266" s="78">
        <f t="shared" si="43"/>
        <v>2175.5828392206754</v>
      </c>
      <c r="O266" s="78">
        <f t="shared" si="44"/>
        <v>0.44493631987828325</v>
      </c>
      <c r="P266">
        <v>6.3189999999999996E-2</v>
      </c>
      <c r="Q266">
        <v>5080</v>
      </c>
      <c r="R266" s="78">
        <f t="shared" si="45"/>
        <v>0.51057177928821218</v>
      </c>
      <c r="S266" s="78">
        <f t="shared" si="46"/>
        <v>2157.487125084031</v>
      </c>
      <c r="T266" s="78">
        <f t="shared" si="47"/>
        <v>0.45432979406071017</v>
      </c>
    </row>
    <row r="267" spans="6:20" ht="15">
      <c r="F267">
        <v>5.2379999999999996E-2</v>
      </c>
      <c r="G267">
        <v>13321</v>
      </c>
      <c r="H267" s="1">
        <f t="shared" si="39"/>
        <v>0.42322756447407112</v>
      </c>
      <c r="I267" s="1">
        <f t="shared" si="40"/>
        <v>1788.402842410216</v>
      </c>
      <c r="J267" s="78">
        <f t="shared" si="41"/>
        <v>1.1256355743182707</v>
      </c>
      <c r="K267">
        <v>6.2240000000000004E-2</v>
      </c>
      <c r="L267">
        <v>5858</v>
      </c>
      <c r="M267" s="78">
        <f t="shared" si="42"/>
        <v>0.50289583071527666</v>
      </c>
      <c r="N267" s="78">
        <f t="shared" si="43"/>
        <v>2125.0514110655186</v>
      </c>
      <c r="O267" s="78">
        <f t="shared" si="44"/>
        <v>0.45805956597687675</v>
      </c>
      <c r="P267">
        <v>6.1969999999999997E-2</v>
      </c>
      <c r="Q267">
        <v>5012</v>
      </c>
      <c r="R267" s="78">
        <f t="shared" si="45"/>
        <v>0.50071424533138964</v>
      </c>
      <c r="S267" s="78">
        <f t="shared" si="46"/>
        <v>2115.832839712888</v>
      </c>
      <c r="T267" s="78">
        <f t="shared" si="47"/>
        <v>0.46607122044888694</v>
      </c>
    </row>
    <row r="268" spans="6:20" ht="15">
      <c r="F268">
        <v>5.2049999999999999E-2</v>
      </c>
      <c r="G268">
        <v>13232</v>
      </c>
      <c r="H268" s="1">
        <f t="shared" si="39"/>
        <v>0.42056118233820927</v>
      </c>
      <c r="I268" s="1">
        <f t="shared" si="40"/>
        <v>1777.1356996458906</v>
      </c>
      <c r="J268" s="78">
        <f t="shared" si="41"/>
        <v>1.132337771542731</v>
      </c>
      <c r="K268">
        <v>6.089E-2</v>
      </c>
      <c r="L268">
        <v>5820</v>
      </c>
      <c r="M268" s="78">
        <f t="shared" si="42"/>
        <v>0.49198790379584179</v>
      </c>
      <c r="N268" s="78">
        <f t="shared" si="43"/>
        <v>2078.9585543023686</v>
      </c>
      <c r="O268" s="78">
        <f t="shared" si="44"/>
        <v>0.47549154008733097</v>
      </c>
      <c r="P268">
        <v>6.1619999999999994E-2</v>
      </c>
      <c r="Q268">
        <v>4939</v>
      </c>
      <c r="R268" s="78">
        <f t="shared" si="45"/>
        <v>0.49788626427820276</v>
      </c>
      <c r="S268" s="78">
        <f t="shared" si="46"/>
        <v>2103.8828398113305</v>
      </c>
      <c r="T268" s="78">
        <f t="shared" si="47"/>
        <v>0.46451511967965958</v>
      </c>
    </row>
    <row r="269" spans="6:20" ht="15">
      <c r="F269">
        <v>5.108E-2</v>
      </c>
      <c r="G269">
        <v>13144</v>
      </c>
      <c r="H269" s="1">
        <f t="shared" si="39"/>
        <v>0.41272363484794872</v>
      </c>
      <c r="I269" s="1">
        <f t="shared" si="40"/>
        <v>1744.0171284901458</v>
      </c>
      <c r="J269" s="78">
        <f t="shared" si="41"/>
        <v>1.1679324984056683</v>
      </c>
      <c r="K269">
        <v>6.0249999999999998E-2</v>
      </c>
      <c r="L269">
        <v>5740</v>
      </c>
      <c r="M269" s="78">
        <f t="shared" si="42"/>
        <v>0.48681673844144302</v>
      </c>
      <c r="N269" s="78">
        <f t="shared" si="43"/>
        <v>2057.1071259109494</v>
      </c>
      <c r="O269" s="78">
        <f t="shared" si="44"/>
        <v>0.47897136235111543</v>
      </c>
      <c r="P269">
        <v>6.1159999999999992E-2</v>
      </c>
      <c r="Q269">
        <v>4940</v>
      </c>
      <c r="R269" s="78">
        <f t="shared" si="45"/>
        <v>0.49416948917972869</v>
      </c>
      <c r="S269" s="78">
        <f t="shared" si="46"/>
        <v>2088.1771256549982</v>
      </c>
      <c r="T269" s="78">
        <f t="shared" si="47"/>
        <v>0.47162434148788951</v>
      </c>
    </row>
    <row r="270" spans="6:20" ht="15">
      <c r="F270">
        <v>5.1059999999999994E-2</v>
      </c>
      <c r="G270">
        <v>12878.999999999998</v>
      </c>
      <c r="H270" s="1">
        <f t="shared" si="39"/>
        <v>0.41256203593062374</v>
      </c>
      <c r="I270" s="1">
        <f t="shared" si="40"/>
        <v>1743.3342713529139</v>
      </c>
      <c r="J270" s="78">
        <f t="shared" si="41"/>
        <v>1.1452821503306485</v>
      </c>
      <c r="K270">
        <v>5.9810000000000002E-2</v>
      </c>
      <c r="L270">
        <v>5682</v>
      </c>
      <c r="M270" s="78">
        <f t="shared" si="42"/>
        <v>0.48326156226029393</v>
      </c>
      <c r="N270" s="78">
        <f t="shared" si="43"/>
        <v>2042.0842688918485</v>
      </c>
      <c r="O270" s="78">
        <f t="shared" si="44"/>
        <v>0.48113326263529244</v>
      </c>
      <c r="P270">
        <v>6.1049999999999993E-2</v>
      </c>
      <c r="Q270">
        <v>4833</v>
      </c>
      <c r="R270" s="78">
        <f t="shared" si="45"/>
        <v>0.49328069513444139</v>
      </c>
      <c r="S270" s="78">
        <f t="shared" si="46"/>
        <v>2084.421411400223</v>
      </c>
      <c r="T270" s="78">
        <f t="shared" si="47"/>
        <v>0.46307322952134172</v>
      </c>
    </row>
    <row r="271" spans="6:20" ht="15">
      <c r="F271">
        <v>4.9970000000000001E-2</v>
      </c>
      <c r="G271">
        <v>12691</v>
      </c>
      <c r="H271" s="1">
        <f t="shared" si="39"/>
        <v>0.40375489493641342</v>
      </c>
      <c r="I271" s="1">
        <f t="shared" si="40"/>
        <v>1706.1185573737782</v>
      </c>
      <c r="J271" s="78">
        <f t="shared" si="41"/>
        <v>1.1783359154229094</v>
      </c>
      <c r="K271">
        <v>5.9819999999999998E-2</v>
      </c>
      <c r="L271">
        <v>5652</v>
      </c>
      <c r="M271" s="78">
        <f t="shared" si="42"/>
        <v>0.48334236171895639</v>
      </c>
      <c r="N271" s="78">
        <f t="shared" si="43"/>
        <v>2042.4256974604643</v>
      </c>
      <c r="O271" s="78">
        <f t="shared" si="44"/>
        <v>0.47843296265280211</v>
      </c>
      <c r="P271">
        <v>6.0659999999999992E-2</v>
      </c>
      <c r="Q271">
        <v>4795</v>
      </c>
      <c r="R271" s="78">
        <f t="shared" si="45"/>
        <v>0.49012951624660467</v>
      </c>
      <c r="S271" s="78">
        <f t="shared" si="46"/>
        <v>2071.1056972242018</v>
      </c>
      <c r="T271" s="78">
        <f t="shared" si="47"/>
        <v>0.46535889112072193</v>
      </c>
    </row>
    <row r="272" spans="6:20" ht="15">
      <c r="F272">
        <v>4.9799999999999997E-2</v>
      </c>
      <c r="G272">
        <v>12540.000000000002</v>
      </c>
      <c r="H272" s="1">
        <f t="shared" si="39"/>
        <v>0.40238130413915124</v>
      </c>
      <c r="I272" s="1">
        <f t="shared" si="40"/>
        <v>1700.3142717073074</v>
      </c>
      <c r="J272" s="78">
        <f t="shared" si="41"/>
        <v>1.1722785563868854</v>
      </c>
      <c r="K272">
        <v>5.9359999999999996E-2</v>
      </c>
      <c r="L272">
        <v>5540</v>
      </c>
      <c r="M272" s="78">
        <f t="shared" si="42"/>
        <v>0.47962558662048227</v>
      </c>
      <c r="N272" s="78">
        <f t="shared" si="43"/>
        <v>2026.7199833041318</v>
      </c>
      <c r="O272" s="78">
        <f t="shared" si="44"/>
        <v>0.47624862854979183</v>
      </c>
      <c r="P272">
        <v>5.983999999999999E-2</v>
      </c>
      <c r="Q272">
        <v>4747</v>
      </c>
      <c r="R272" s="78">
        <f t="shared" si="45"/>
        <v>0.48350396063628126</v>
      </c>
      <c r="S272" s="78">
        <f t="shared" si="46"/>
        <v>2043.108554597696</v>
      </c>
      <c r="T272" s="78">
        <f t="shared" si="47"/>
        <v>0.47341310772807466</v>
      </c>
    </row>
    <row r="273" spans="6:20" ht="15">
      <c r="F273">
        <v>4.9689999999999998E-2</v>
      </c>
      <c r="G273">
        <v>12408</v>
      </c>
      <c r="H273" s="1">
        <f t="shared" si="39"/>
        <v>0.40149251009386394</v>
      </c>
      <c r="I273" s="1">
        <f t="shared" si="40"/>
        <v>1696.5585574525321</v>
      </c>
      <c r="J273" s="78">
        <f t="shared" si="41"/>
        <v>1.1650800376631447</v>
      </c>
      <c r="K273">
        <v>5.8859999999999996E-2</v>
      </c>
      <c r="L273">
        <v>5489</v>
      </c>
      <c r="M273" s="78">
        <f t="shared" si="42"/>
        <v>0.47558561368735824</v>
      </c>
      <c r="N273" s="78">
        <f t="shared" si="43"/>
        <v>2009.6485548733356</v>
      </c>
      <c r="O273" s="78">
        <f t="shared" si="44"/>
        <v>0.47991516450526589</v>
      </c>
      <c r="P273">
        <v>5.9799999999999992E-2</v>
      </c>
      <c r="Q273">
        <v>4770</v>
      </c>
      <c r="R273" s="78">
        <f t="shared" si="45"/>
        <v>0.48318076280163136</v>
      </c>
      <c r="S273" s="78">
        <f t="shared" si="46"/>
        <v>2041.7428403232323</v>
      </c>
      <c r="T273" s="78">
        <f t="shared" si="47"/>
        <v>0.47634348251794023</v>
      </c>
    </row>
    <row r="274" spans="6:20" ht="15">
      <c r="F274">
        <v>4.9519999999999995E-2</v>
      </c>
      <c r="G274">
        <v>12262</v>
      </c>
      <c r="H274" s="1">
        <f t="shared" si="39"/>
        <v>0.40011891929660176</v>
      </c>
      <c r="I274" s="1">
        <f t="shared" si="40"/>
        <v>1690.7542717860613</v>
      </c>
      <c r="J274" s="78">
        <f t="shared" si="41"/>
        <v>1.1592897863365343</v>
      </c>
      <c r="K274">
        <v>5.849E-2</v>
      </c>
      <c r="L274">
        <v>5394</v>
      </c>
      <c r="M274" s="78">
        <f t="shared" si="42"/>
        <v>0.47259603371684655</v>
      </c>
      <c r="N274" s="78">
        <f t="shared" si="43"/>
        <v>1997.0156978345465</v>
      </c>
      <c r="O274" s="78">
        <f t="shared" si="44"/>
        <v>0.4775946544630788</v>
      </c>
      <c r="P274">
        <v>6.0039999999999996E-2</v>
      </c>
      <c r="Q274">
        <v>4658</v>
      </c>
      <c r="R274" s="78">
        <f t="shared" si="45"/>
        <v>0.48511994980953094</v>
      </c>
      <c r="S274" s="78">
        <f t="shared" si="46"/>
        <v>2049.9371259700147</v>
      </c>
      <c r="T274" s="78">
        <f t="shared" si="47"/>
        <v>0.46144753824618878</v>
      </c>
    </row>
    <row r="275" spans="6:20" ht="15">
      <c r="F275">
        <v>4.8649999999999999E-2</v>
      </c>
      <c r="G275">
        <v>12110</v>
      </c>
      <c r="H275" s="1">
        <f t="shared" si="39"/>
        <v>0.39308936639296604</v>
      </c>
      <c r="I275" s="1">
        <f t="shared" si="40"/>
        <v>1661.049986316476</v>
      </c>
      <c r="J275" s="78">
        <f t="shared" si="41"/>
        <v>1.1862341532622869</v>
      </c>
      <c r="K275">
        <v>5.774E-2</v>
      </c>
      <c r="L275">
        <v>5334</v>
      </c>
      <c r="M275" s="78">
        <f t="shared" si="42"/>
        <v>0.46653607431716049</v>
      </c>
      <c r="N275" s="78">
        <f t="shared" si="43"/>
        <v>1971.408555188352</v>
      </c>
      <c r="O275" s="78">
        <f t="shared" si="44"/>
        <v>0.48463102150763598</v>
      </c>
      <c r="P275">
        <v>5.9109999999999996E-2</v>
      </c>
      <c r="Q275">
        <v>4633</v>
      </c>
      <c r="R275" s="78">
        <f t="shared" si="45"/>
        <v>0.47760560015392028</v>
      </c>
      <c r="S275" s="78">
        <f t="shared" si="46"/>
        <v>2018.1842690887338</v>
      </c>
      <c r="T275" s="78">
        <f t="shared" si="47"/>
        <v>0.47352683735748713</v>
      </c>
    </row>
    <row r="276" spans="6:20" ht="15">
      <c r="F276">
        <v>4.9029999999999997E-2</v>
      </c>
      <c r="G276">
        <v>11921</v>
      </c>
      <c r="H276" s="1">
        <f t="shared" si="39"/>
        <v>0.39615974582214025</v>
      </c>
      <c r="I276" s="1">
        <f t="shared" si="40"/>
        <v>1674.0242719238811</v>
      </c>
      <c r="J276" s="78">
        <f t="shared" si="41"/>
        <v>1.1496903109450198</v>
      </c>
      <c r="K276">
        <v>5.8119999999999998E-2</v>
      </c>
      <c r="L276">
        <v>5294</v>
      </c>
      <c r="M276" s="78">
        <f t="shared" si="42"/>
        <v>0.46960645374633475</v>
      </c>
      <c r="N276" s="78">
        <f t="shared" si="43"/>
        <v>1984.3828407957571</v>
      </c>
      <c r="O276" s="78">
        <f t="shared" si="44"/>
        <v>0.47472760202214342</v>
      </c>
      <c r="P276">
        <v>5.806E-2</v>
      </c>
      <c r="Q276">
        <v>4521</v>
      </c>
      <c r="R276" s="78">
        <f t="shared" si="45"/>
        <v>0.46912165699435987</v>
      </c>
      <c r="S276" s="78">
        <f t="shared" si="46"/>
        <v>1982.3342693840618</v>
      </c>
      <c r="T276" s="78">
        <f t="shared" si="47"/>
        <v>0.47894391556987242</v>
      </c>
    </row>
    <row r="277" spans="6:20" ht="15">
      <c r="F277">
        <v>4.8979999999999996E-2</v>
      </c>
      <c r="G277">
        <v>11782</v>
      </c>
      <c r="H277" s="1">
        <f t="shared" si="39"/>
        <v>0.39575574852882783</v>
      </c>
      <c r="I277" s="1">
        <f t="shared" si="40"/>
        <v>1672.3171290808014</v>
      </c>
      <c r="J277" s="78">
        <f t="shared" si="41"/>
        <v>1.1386058915704642</v>
      </c>
      <c r="K277">
        <v>5.6979999999999996E-2</v>
      </c>
      <c r="L277">
        <v>5214</v>
      </c>
      <c r="M277" s="78">
        <f t="shared" si="42"/>
        <v>0.46039531545881202</v>
      </c>
      <c r="N277" s="78">
        <f t="shared" si="43"/>
        <v>1945.4599839735415</v>
      </c>
      <c r="O277" s="78">
        <f t="shared" si="44"/>
        <v>0.48644964959107095</v>
      </c>
      <c r="P277">
        <v>5.824E-2</v>
      </c>
      <c r="Q277">
        <v>4502</v>
      </c>
      <c r="R277" s="78">
        <f t="shared" si="45"/>
        <v>0.47057604725028451</v>
      </c>
      <c r="S277" s="78">
        <f t="shared" si="46"/>
        <v>1988.4799836191482</v>
      </c>
      <c r="T277" s="78">
        <f t="shared" si="47"/>
        <v>0.47398759366545917</v>
      </c>
    </row>
    <row r="278" spans="6:20" ht="15">
      <c r="F278">
        <v>4.9079999999999999E-2</v>
      </c>
      <c r="G278">
        <v>11675</v>
      </c>
      <c r="H278" s="1">
        <f t="shared" si="39"/>
        <v>0.39656374311545267</v>
      </c>
      <c r="I278" s="1">
        <f t="shared" si="40"/>
        <v>1675.7314147669608</v>
      </c>
      <c r="J278" s="78">
        <f t="shared" si="41"/>
        <v>1.1236724964380878</v>
      </c>
      <c r="K278">
        <v>5.6579999999999998E-2</v>
      </c>
      <c r="L278">
        <v>5167</v>
      </c>
      <c r="M278" s="78">
        <f t="shared" si="42"/>
        <v>0.45716333711231283</v>
      </c>
      <c r="N278" s="78">
        <f t="shared" si="43"/>
        <v>1931.8028412289048</v>
      </c>
      <c r="O278" s="78">
        <f t="shared" si="44"/>
        <v>0.48890483606820195</v>
      </c>
      <c r="P278">
        <v>5.7929999999999995E-2</v>
      </c>
      <c r="Q278">
        <v>4485</v>
      </c>
      <c r="R278" s="78">
        <f t="shared" si="45"/>
        <v>0.46807126403174759</v>
      </c>
      <c r="S278" s="78">
        <f t="shared" si="46"/>
        <v>1977.8956979920545</v>
      </c>
      <c r="T278" s="78">
        <f t="shared" si="47"/>
        <v>0.47726502198137055</v>
      </c>
    </row>
    <row r="279" spans="6:20" ht="15">
      <c r="F279">
        <v>4.691E-2</v>
      </c>
      <c r="G279">
        <v>11533</v>
      </c>
      <c r="H279" s="1">
        <f t="shared" si="39"/>
        <v>0.3790302605856945</v>
      </c>
      <c r="I279" s="1">
        <f t="shared" si="40"/>
        <v>1601.6414153773051</v>
      </c>
      <c r="J279" s="78">
        <f t="shared" si="41"/>
        <v>1.2150758689604801</v>
      </c>
      <c r="K279">
        <v>5.6689999999999997E-2</v>
      </c>
      <c r="L279">
        <v>5165</v>
      </c>
      <c r="M279" s="78">
        <f t="shared" si="42"/>
        <v>0.45805213115760007</v>
      </c>
      <c r="N279" s="78">
        <f t="shared" si="43"/>
        <v>1935.5585554836798</v>
      </c>
      <c r="O279" s="78">
        <f t="shared" si="44"/>
        <v>0.48682084935839637</v>
      </c>
      <c r="P279">
        <v>5.7479999999999996E-2</v>
      </c>
      <c r="Q279">
        <v>4461</v>
      </c>
      <c r="R279" s="78">
        <f t="shared" si="45"/>
        <v>0.46443528839193599</v>
      </c>
      <c r="S279" s="78">
        <f t="shared" si="46"/>
        <v>1962.531412404338</v>
      </c>
      <c r="T279" s="78">
        <f t="shared" si="47"/>
        <v>0.4821730365738563</v>
      </c>
    </row>
    <row r="280" spans="6:20" ht="15">
      <c r="F280">
        <v>4.7329999999999997E-2</v>
      </c>
      <c r="G280">
        <v>11357</v>
      </c>
      <c r="H280" s="1">
        <f t="shared" si="39"/>
        <v>0.38242383784951861</v>
      </c>
      <c r="I280" s="1">
        <f t="shared" si="40"/>
        <v>1615.9814152591737</v>
      </c>
      <c r="J280" s="78">
        <f t="shared" si="41"/>
        <v>1.175391610901092</v>
      </c>
      <c r="K280">
        <v>5.5559999999999998E-2</v>
      </c>
      <c r="L280">
        <v>5077</v>
      </c>
      <c r="M280" s="78">
        <f t="shared" si="42"/>
        <v>0.4489217923287398</v>
      </c>
      <c r="N280" s="78">
        <f t="shared" si="43"/>
        <v>1896.9771272300802</v>
      </c>
      <c r="O280" s="78">
        <f t="shared" si="44"/>
        <v>0.49818935909732248</v>
      </c>
      <c r="P280">
        <v>5.7729999999999997E-2</v>
      </c>
      <c r="Q280">
        <v>4382</v>
      </c>
      <c r="R280" s="78">
        <f t="shared" si="45"/>
        <v>0.46645527485849803</v>
      </c>
      <c r="S280" s="78">
        <f t="shared" si="46"/>
        <v>1971.067126619736</v>
      </c>
      <c r="T280" s="78">
        <f t="shared" si="47"/>
        <v>0.46954095031870896</v>
      </c>
    </row>
    <row r="281" spans="6:20" ht="15">
      <c r="F281">
        <v>4.7549999999999995E-2</v>
      </c>
      <c r="G281">
        <v>11165</v>
      </c>
      <c r="H281" s="1">
        <f t="shared" si="39"/>
        <v>0.38420142594009316</v>
      </c>
      <c r="I281" s="1">
        <f t="shared" si="40"/>
        <v>1623.492843768724</v>
      </c>
      <c r="J281" s="78">
        <f t="shared" si="41"/>
        <v>1.1448528107482121</v>
      </c>
      <c r="K281">
        <v>5.5359999999999999E-2</v>
      </c>
      <c r="L281">
        <v>5024</v>
      </c>
      <c r="M281" s="78">
        <f t="shared" si="42"/>
        <v>0.44730580315549023</v>
      </c>
      <c r="N281" s="78">
        <f t="shared" si="43"/>
        <v>1890.1485558577619</v>
      </c>
      <c r="O281" s="78">
        <f t="shared" si="44"/>
        <v>0.49655713393943701</v>
      </c>
      <c r="P281">
        <v>5.6409999999999995E-2</v>
      </c>
      <c r="Q281">
        <v>4329</v>
      </c>
      <c r="R281" s="78">
        <f t="shared" si="45"/>
        <v>0.45578974631505059</v>
      </c>
      <c r="S281" s="78">
        <f t="shared" si="46"/>
        <v>1925.9985555624339</v>
      </c>
      <c r="T281" s="78">
        <f t="shared" si="47"/>
        <v>0.48582471294970531</v>
      </c>
    </row>
    <row r="282" spans="6:20" ht="15">
      <c r="F282">
        <v>4.5789999999999997E-2</v>
      </c>
      <c r="G282">
        <v>10963</v>
      </c>
      <c r="H282" s="1">
        <f t="shared" si="39"/>
        <v>0.36998072121549669</v>
      </c>
      <c r="I282" s="1">
        <f t="shared" si="40"/>
        <v>1563.4014156923215</v>
      </c>
      <c r="J282" s="78">
        <f t="shared" si="41"/>
        <v>1.2122162371497134</v>
      </c>
      <c r="K282">
        <v>5.6209999999999996E-2</v>
      </c>
      <c r="L282">
        <v>4917</v>
      </c>
      <c r="M282" s="78">
        <f t="shared" si="42"/>
        <v>0.45417375714180103</v>
      </c>
      <c r="N282" s="78">
        <f t="shared" si="43"/>
        <v>1919.1699841901154</v>
      </c>
      <c r="O282" s="78">
        <f t="shared" si="44"/>
        <v>0.47139480878800855</v>
      </c>
      <c r="P282">
        <v>5.6669999999999998E-2</v>
      </c>
      <c r="Q282">
        <v>4310</v>
      </c>
      <c r="R282" s="78">
        <f t="shared" si="45"/>
        <v>0.45789053224027509</v>
      </c>
      <c r="S282" s="78">
        <f t="shared" si="46"/>
        <v>1934.875698346448</v>
      </c>
      <c r="T282" s="78">
        <f t="shared" si="47"/>
        <v>0.47926427935631533</v>
      </c>
    </row>
    <row r="283" spans="6:20" ht="15">
      <c r="F283">
        <v>4.5749999999999999E-2</v>
      </c>
      <c r="G283">
        <v>10893</v>
      </c>
      <c r="H283" s="1">
        <f t="shared" si="39"/>
        <v>0.36965752338084679</v>
      </c>
      <c r="I283" s="1">
        <f t="shared" si="40"/>
        <v>1562.0357014178578</v>
      </c>
      <c r="J283" s="78">
        <f t="shared" si="41"/>
        <v>1.2065832072631908</v>
      </c>
      <c r="K283">
        <v>5.4209999999999994E-2</v>
      </c>
      <c r="L283">
        <v>4875</v>
      </c>
      <c r="M283" s="78">
        <f t="shared" si="42"/>
        <v>0.43801386540930498</v>
      </c>
      <c r="N283" s="78">
        <f t="shared" si="43"/>
        <v>1850.88427046693</v>
      </c>
      <c r="O283" s="78">
        <f t="shared" si="44"/>
        <v>0.50249016199172802</v>
      </c>
      <c r="P283">
        <v>5.5809999999999998E-2</v>
      </c>
      <c r="Q283">
        <v>4223</v>
      </c>
      <c r="R283" s="78">
        <f t="shared" si="45"/>
        <v>0.45094177879530184</v>
      </c>
      <c r="S283" s="78">
        <f t="shared" si="46"/>
        <v>1905.5128414454784</v>
      </c>
      <c r="T283" s="78">
        <f t="shared" si="47"/>
        <v>0.48417376423234276</v>
      </c>
    </row>
    <row r="284" spans="6:20" ht="15">
      <c r="F284">
        <v>4.6559999999999997E-2</v>
      </c>
      <c r="G284">
        <v>10750</v>
      </c>
      <c r="H284" s="1">
        <f t="shared" si="39"/>
        <v>0.37620227953250768</v>
      </c>
      <c r="I284" s="1">
        <f t="shared" si="40"/>
        <v>1589.6914154757476</v>
      </c>
      <c r="J284" s="78">
        <f t="shared" si="41"/>
        <v>1.1496734201843353</v>
      </c>
      <c r="K284">
        <v>5.4889999999999994E-2</v>
      </c>
      <c r="L284">
        <v>4766</v>
      </c>
      <c r="M284" s="78">
        <f t="shared" si="42"/>
        <v>0.44350822859835359</v>
      </c>
      <c r="N284" s="78">
        <f t="shared" si="43"/>
        <v>1874.1014131328129</v>
      </c>
      <c r="O284" s="78">
        <f t="shared" si="44"/>
        <v>0.47915865183740214</v>
      </c>
      <c r="P284">
        <v>5.5819999999999995E-2</v>
      </c>
      <c r="Q284">
        <v>4182</v>
      </c>
      <c r="R284" s="78">
        <f t="shared" si="45"/>
        <v>0.4510225782539643</v>
      </c>
      <c r="S284" s="78">
        <f t="shared" si="46"/>
        <v>1905.8542700140943</v>
      </c>
      <c r="T284" s="78">
        <f t="shared" si="47"/>
        <v>0.47930127089813196</v>
      </c>
    </row>
    <row r="285" spans="6:20" ht="15">
      <c r="F285">
        <v>4.5749999999999999E-2</v>
      </c>
      <c r="G285">
        <v>10566</v>
      </c>
      <c r="H285" s="1">
        <f t="shared" si="39"/>
        <v>0.36965752338084679</v>
      </c>
      <c r="I285" s="1">
        <f t="shared" si="40"/>
        <v>1562.0357014178578</v>
      </c>
      <c r="J285" s="78">
        <f t="shared" si="41"/>
        <v>1.1703624500085259</v>
      </c>
      <c r="K285">
        <v>5.3919999999999996E-2</v>
      </c>
      <c r="L285">
        <v>4764</v>
      </c>
      <c r="M285" s="78">
        <f t="shared" si="42"/>
        <v>0.43567068110809304</v>
      </c>
      <c r="N285" s="78">
        <f t="shared" si="43"/>
        <v>1840.9828419770683</v>
      </c>
      <c r="O285" s="78">
        <f t="shared" si="44"/>
        <v>0.49634510549671268</v>
      </c>
      <c r="P285">
        <v>5.364E-2</v>
      </c>
      <c r="Q285">
        <v>4128</v>
      </c>
      <c r="R285" s="78">
        <f t="shared" si="45"/>
        <v>0.43340829626554367</v>
      </c>
      <c r="S285" s="78">
        <f t="shared" si="46"/>
        <v>1831.4228420558227</v>
      </c>
      <c r="T285" s="78">
        <f t="shared" si="47"/>
        <v>0.51234955889239375</v>
      </c>
    </row>
    <row r="286" spans="6:20" ht="15">
      <c r="F286">
        <v>4.4669999999999994E-2</v>
      </c>
      <c r="G286">
        <v>10429</v>
      </c>
      <c r="H286" s="1">
        <f t="shared" si="39"/>
        <v>0.36093118184529888</v>
      </c>
      <c r="I286" s="1">
        <f t="shared" si="40"/>
        <v>1525.1614160073377</v>
      </c>
      <c r="J286" s="78">
        <f t="shared" si="41"/>
        <v>1.2117212728215925</v>
      </c>
      <c r="K286">
        <v>5.3379999999999997E-2</v>
      </c>
      <c r="L286">
        <v>4660</v>
      </c>
      <c r="M286" s="78">
        <f t="shared" si="42"/>
        <v>0.43130751034031911</v>
      </c>
      <c r="N286" s="78">
        <f t="shared" si="43"/>
        <v>1822.5456992718086</v>
      </c>
      <c r="O286" s="78">
        <f t="shared" si="44"/>
        <v>0.49538235755463245</v>
      </c>
      <c r="P286">
        <v>5.459E-2</v>
      </c>
      <c r="Q286">
        <v>4080.0000000000005</v>
      </c>
      <c r="R286" s="78">
        <f t="shared" si="45"/>
        <v>0.44108424483847924</v>
      </c>
      <c r="S286" s="78">
        <f t="shared" si="46"/>
        <v>1863.8585560743354</v>
      </c>
      <c r="T286" s="78">
        <f t="shared" si="47"/>
        <v>0.4889204365387595</v>
      </c>
    </row>
    <row r="287" spans="6:20" ht="15">
      <c r="F287">
        <v>4.3949999999999996E-2</v>
      </c>
      <c r="G287">
        <v>10240</v>
      </c>
      <c r="H287" s="1">
        <f t="shared" si="39"/>
        <v>0.35511362082160031</v>
      </c>
      <c r="I287" s="1">
        <f t="shared" si="40"/>
        <v>1500.5785590669911</v>
      </c>
      <c r="J287" s="78">
        <f t="shared" si="41"/>
        <v>1.2290630648450469</v>
      </c>
      <c r="K287">
        <v>5.3929999999999999E-2</v>
      </c>
      <c r="L287">
        <v>4618</v>
      </c>
      <c r="M287" s="78">
        <f t="shared" si="42"/>
        <v>0.43575148056675556</v>
      </c>
      <c r="N287" s="78">
        <f t="shared" si="43"/>
        <v>1841.3242705456846</v>
      </c>
      <c r="O287" s="78">
        <f t="shared" si="44"/>
        <v>0.48095544503206256</v>
      </c>
      <c r="P287">
        <v>5.484E-2</v>
      </c>
      <c r="Q287">
        <v>4018</v>
      </c>
      <c r="R287" s="78">
        <f t="shared" si="45"/>
        <v>0.44310423130504129</v>
      </c>
      <c r="S287" s="78">
        <f t="shared" si="46"/>
        <v>1872.3942702897336</v>
      </c>
      <c r="T287" s="78">
        <f t="shared" si="47"/>
        <v>0.47711080998028838</v>
      </c>
    </row>
    <row r="288" spans="6:20" ht="15">
      <c r="F288">
        <v>4.3639999999999998E-2</v>
      </c>
      <c r="G288">
        <v>10132</v>
      </c>
      <c r="H288" s="1">
        <f t="shared" si="39"/>
        <v>0.35260883760306344</v>
      </c>
      <c r="I288" s="1">
        <f t="shared" si="40"/>
        <v>1489.9942734398976</v>
      </c>
      <c r="J288" s="78">
        <f t="shared" si="41"/>
        <v>1.2334389742096439</v>
      </c>
      <c r="K288">
        <v>5.3059999999999996E-2</v>
      </c>
      <c r="L288">
        <v>4531</v>
      </c>
      <c r="M288" s="78">
        <f t="shared" si="42"/>
        <v>0.42872192766311978</v>
      </c>
      <c r="N288" s="78">
        <f t="shared" si="43"/>
        <v>1811.6199850760988</v>
      </c>
      <c r="O288" s="78">
        <f t="shared" si="44"/>
        <v>0.48749630551389989</v>
      </c>
      <c r="P288">
        <v>5.4239999999999997E-2</v>
      </c>
      <c r="Q288">
        <v>3948.9999999999995</v>
      </c>
      <c r="R288" s="78">
        <f t="shared" si="45"/>
        <v>0.43825626378529242</v>
      </c>
      <c r="S288" s="78">
        <f t="shared" si="46"/>
        <v>1851.9085561727782</v>
      </c>
      <c r="T288" s="78">
        <f t="shared" si="47"/>
        <v>0.47934917957425388</v>
      </c>
    </row>
    <row r="289" spans="6:20" ht="15">
      <c r="F289">
        <v>4.3749999999999997E-2</v>
      </c>
      <c r="G289">
        <v>9996</v>
      </c>
      <c r="H289" s="1">
        <f t="shared" si="39"/>
        <v>0.35349763164835074</v>
      </c>
      <c r="I289" s="1">
        <f t="shared" si="40"/>
        <v>1493.7499876946727</v>
      </c>
      <c r="J289" s="78">
        <f t="shared" si="41"/>
        <v>1.2107712572433007</v>
      </c>
      <c r="K289">
        <v>5.3039999999999997E-2</v>
      </c>
      <c r="L289">
        <v>4488</v>
      </c>
      <c r="M289" s="78">
        <f t="shared" si="42"/>
        <v>0.42856032874579481</v>
      </c>
      <c r="N289" s="78">
        <f t="shared" si="43"/>
        <v>1810.9371279388672</v>
      </c>
      <c r="O289" s="78">
        <f t="shared" si="44"/>
        <v>0.48323410234508574</v>
      </c>
      <c r="P289">
        <v>5.2859999999999997E-2</v>
      </c>
      <c r="Q289">
        <v>3991</v>
      </c>
      <c r="R289" s="78">
        <f t="shared" si="45"/>
        <v>0.42710593848987016</v>
      </c>
      <c r="S289" s="78">
        <f t="shared" si="46"/>
        <v>1804.7914137037803</v>
      </c>
      <c r="T289" s="78">
        <f t="shared" si="47"/>
        <v>0.51007216752455964</v>
      </c>
    </row>
    <row r="290" spans="6:20" ht="15">
      <c r="F290">
        <v>4.4579999999999995E-2</v>
      </c>
      <c r="G290">
        <v>9832</v>
      </c>
      <c r="H290" s="1">
        <f t="shared" si="39"/>
        <v>0.36020398671733656</v>
      </c>
      <c r="I290" s="1">
        <f t="shared" si="40"/>
        <v>1522.0885588897943</v>
      </c>
      <c r="J290" s="78">
        <f t="shared" si="41"/>
        <v>1.1469743649165913</v>
      </c>
      <c r="K290">
        <v>5.2019999999999997E-2</v>
      </c>
      <c r="L290">
        <v>4425</v>
      </c>
      <c r="M290" s="78">
        <f t="shared" si="42"/>
        <v>0.42031878396222183</v>
      </c>
      <c r="N290" s="78">
        <f t="shared" si="43"/>
        <v>1776.1114139400427</v>
      </c>
      <c r="O290" s="78">
        <f t="shared" si="44"/>
        <v>0.4953182583501255</v>
      </c>
      <c r="P290">
        <v>5.3800000000000001E-2</v>
      </c>
      <c r="Q290">
        <v>3923</v>
      </c>
      <c r="R290" s="78">
        <f t="shared" si="45"/>
        <v>0.43470108760414333</v>
      </c>
      <c r="S290" s="78">
        <f t="shared" si="46"/>
        <v>1836.8856991536777</v>
      </c>
      <c r="T290" s="78">
        <f t="shared" si="47"/>
        <v>0.48401405513747736</v>
      </c>
    </row>
    <row r="291" spans="6:20" ht="15">
      <c r="F291">
        <v>4.3659999999999997E-2</v>
      </c>
      <c r="G291">
        <v>9683</v>
      </c>
      <c r="H291" s="1">
        <f t="shared" si="39"/>
        <v>0.35277043652038842</v>
      </c>
      <c r="I291" s="1">
        <f t="shared" si="40"/>
        <v>1490.6771305771292</v>
      </c>
      <c r="J291" s="78">
        <f t="shared" si="41"/>
        <v>1.1776993597897691</v>
      </c>
      <c r="K291">
        <v>5.0849999999999999E-2</v>
      </c>
      <c r="L291">
        <v>4355</v>
      </c>
      <c r="M291" s="78">
        <f t="shared" si="42"/>
        <v>0.41086524729871166</v>
      </c>
      <c r="N291" s="78">
        <f t="shared" si="43"/>
        <v>1736.1642714119796</v>
      </c>
      <c r="O291" s="78">
        <f t="shared" si="44"/>
        <v>0.51017362503457953</v>
      </c>
      <c r="P291">
        <v>5.2809999999999996E-2</v>
      </c>
      <c r="Q291">
        <v>3848</v>
      </c>
      <c r="R291" s="78">
        <f t="shared" si="45"/>
        <v>0.42670194119655774</v>
      </c>
      <c r="S291" s="78">
        <f t="shared" si="46"/>
        <v>1803.0842708607008</v>
      </c>
      <c r="T291" s="78">
        <f t="shared" si="47"/>
        <v>0.49272766231394821</v>
      </c>
    </row>
    <row r="292" spans="6:20" ht="15">
      <c r="F292">
        <v>4.376E-2</v>
      </c>
      <c r="G292">
        <v>9502</v>
      </c>
      <c r="H292" s="1">
        <f t="shared" si="39"/>
        <v>0.35357843110701326</v>
      </c>
      <c r="I292" s="1">
        <f t="shared" si="40"/>
        <v>1494.0914162632885</v>
      </c>
      <c r="J292" s="78">
        <f t="shared" si="41"/>
        <v>1.1504092612420904</v>
      </c>
      <c r="K292">
        <v>5.1409999999999997E-2</v>
      </c>
      <c r="L292">
        <v>4269</v>
      </c>
      <c r="M292" s="78">
        <f t="shared" si="42"/>
        <v>0.41539001698381056</v>
      </c>
      <c r="N292" s="78">
        <f t="shared" si="43"/>
        <v>1755.2842712544714</v>
      </c>
      <c r="O292" s="78">
        <f t="shared" si="44"/>
        <v>0.4892633728897815</v>
      </c>
      <c r="P292">
        <v>5.1699999999999996E-2</v>
      </c>
      <c r="Q292">
        <v>3780</v>
      </c>
      <c r="R292" s="78">
        <f t="shared" si="45"/>
        <v>0.41773320128502245</v>
      </c>
      <c r="S292" s="78">
        <f t="shared" si="46"/>
        <v>1765.1856997443331</v>
      </c>
      <c r="T292" s="78">
        <f t="shared" si="47"/>
        <v>0.50502738702928296</v>
      </c>
    </row>
    <row r="293" spans="6:20" ht="15">
      <c r="F293">
        <v>4.2560000000000001E-2</v>
      </c>
      <c r="G293">
        <v>9419</v>
      </c>
      <c r="H293" s="1">
        <f t="shared" si="39"/>
        <v>0.34388249606751564</v>
      </c>
      <c r="I293" s="1">
        <f t="shared" si="40"/>
        <v>1453.1199880293777</v>
      </c>
      <c r="J293" s="78">
        <f t="shared" si="41"/>
        <v>1.205573042256608</v>
      </c>
      <c r="K293">
        <v>5.1359999999999996E-2</v>
      </c>
      <c r="L293">
        <v>4247</v>
      </c>
      <c r="M293" s="78">
        <f t="shared" si="42"/>
        <v>0.41498601969049814</v>
      </c>
      <c r="N293" s="78">
        <f t="shared" si="43"/>
        <v>1753.5771284113916</v>
      </c>
      <c r="O293" s="78">
        <f t="shared" si="44"/>
        <v>0.48769015517358366</v>
      </c>
      <c r="P293">
        <v>5.1589999999999997E-2</v>
      </c>
      <c r="Q293">
        <v>3747.0000000000005</v>
      </c>
      <c r="R293" s="78">
        <f t="shared" si="45"/>
        <v>0.4168444072397352</v>
      </c>
      <c r="S293" s="78">
        <f t="shared" si="46"/>
        <v>1761.4299854895578</v>
      </c>
      <c r="T293" s="78">
        <f t="shared" si="47"/>
        <v>0.50275552705723503</v>
      </c>
    </row>
    <row r="294" spans="6:20" ht="15">
      <c r="F294">
        <v>4.2089999999999995E-2</v>
      </c>
      <c r="G294">
        <v>9266</v>
      </c>
      <c r="H294" s="1">
        <f t="shared" si="39"/>
        <v>0.340084921510379</v>
      </c>
      <c r="I294" s="1">
        <f t="shared" si="40"/>
        <v>1437.0728453044289</v>
      </c>
      <c r="J294" s="78">
        <f t="shared" si="41"/>
        <v>1.2126247113940527</v>
      </c>
      <c r="K294">
        <v>5.0009999999999999E-2</v>
      </c>
      <c r="L294">
        <v>4207</v>
      </c>
      <c r="M294" s="78">
        <f t="shared" si="42"/>
        <v>0.40407809277106332</v>
      </c>
      <c r="N294" s="78">
        <f t="shared" si="43"/>
        <v>1707.4842716482419</v>
      </c>
      <c r="O294" s="78">
        <f t="shared" si="44"/>
        <v>0.50953094022211853</v>
      </c>
      <c r="P294">
        <v>5.1729999999999998E-2</v>
      </c>
      <c r="Q294">
        <v>3740.0000000000005</v>
      </c>
      <c r="R294" s="78">
        <f t="shared" si="45"/>
        <v>0.41797559966100994</v>
      </c>
      <c r="S294" s="78">
        <f t="shared" si="46"/>
        <v>1766.2099854501807</v>
      </c>
      <c r="T294" s="78">
        <f t="shared" si="47"/>
        <v>0.4991037831241239</v>
      </c>
    </row>
    <row r="295" spans="6:20" ht="15">
      <c r="F295">
        <v>4.1999999999999996E-2</v>
      </c>
      <c r="G295">
        <v>9107</v>
      </c>
      <c r="H295" s="1">
        <f t="shared" si="39"/>
        <v>0.33935772638241668</v>
      </c>
      <c r="I295" s="1">
        <f t="shared" si="40"/>
        <v>1433.9999881868857</v>
      </c>
      <c r="J295" s="78">
        <f t="shared" si="41"/>
        <v>1.1969299264535178</v>
      </c>
      <c r="K295">
        <v>5.0569999999999997E-2</v>
      </c>
      <c r="L295">
        <v>4155</v>
      </c>
      <c r="M295" s="78">
        <f t="shared" si="42"/>
        <v>0.40860286245616223</v>
      </c>
      <c r="N295" s="78">
        <f t="shared" si="43"/>
        <v>1726.6042714907335</v>
      </c>
      <c r="O295" s="78">
        <f t="shared" si="44"/>
        <v>0.49214930791885708</v>
      </c>
      <c r="P295">
        <v>5.1159999999999997E-2</v>
      </c>
      <c r="Q295">
        <v>3646</v>
      </c>
      <c r="R295" s="78">
        <f t="shared" si="45"/>
        <v>0.41337003051724852</v>
      </c>
      <c r="S295" s="78">
        <f t="shared" si="46"/>
        <v>1746.7485570390731</v>
      </c>
      <c r="T295" s="78">
        <f t="shared" si="47"/>
        <v>0.49746188260228064</v>
      </c>
    </row>
    <row r="296" spans="6:20" ht="15">
      <c r="F296">
        <v>4.1999999999999996E-2</v>
      </c>
      <c r="G296">
        <v>8950</v>
      </c>
      <c r="H296" s="1">
        <f t="shared" si="39"/>
        <v>0.33935772638241668</v>
      </c>
      <c r="I296" s="1">
        <f t="shared" si="40"/>
        <v>1433.9999881868857</v>
      </c>
      <c r="J296" s="78">
        <f t="shared" si="41"/>
        <v>1.1762954696122747</v>
      </c>
      <c r="K296">
        <v>5.0199999999999995E-2</v>
      </c>
      <c r="L296">
        <v>4104</v>
      </c>
      <c r="M296" s="78">
        <f t="shared" si="42"/>
        <v>0.40561328248565043</v>
      </c>
      <c r="N296" s="78">
        <f t="shared" si="43"/>
        <v>1713.9714144519442</v>
      </c>
      <c r="O296" s="78">
        <f t="shared" si="44"/>
        <v>0.49330063632966448</v>
      </c>
      <c r="P296">
        <v>5.2939999999999994E-2</v>
      </c>
      <c r="Q296">
        <v>3642</v>
      </c>
      <c r="R296" s="78">
        <f t="shared" si="45"/>
        <v>0.42775233415916997</v>
      </c>
      <c r="S296" s="78">
        <f t="shared" si="46"/>
        <v>1807.5228422527077</v>
      </c>
      <c r="T296" s="78">
        <f t="shared" si="47"/>
        <v>0.4640622954504296</v>
      </c>
    </row>
    <row r="297" spans="6:20" ht="15">
      <c r="F297">
        <v>4.2019999999999995E-2</v>
      </c>
      <c r="G297">
        <v>8850</v>
      </c>
      <c r="H297" s="1">
        <f t="shared" si="39"/>
        <v>0.33951932529974166</v>
      </c>
      <c r="I297" s="1">
        <f t="shared" si="40"/>
        <v>1434.6828453241174</v>
      </c>
      <c r="J297" s="78">
        <f t="shared" si="41"/>
        <v>1.1620455299404524</v>
      </c>
      <c r="K297">
        <v>4.9409999999999996E-2</v>
      </c>
      <c r="L297">
        <v>4005</v>
      </c>
      <c r="M297" s="78">
        <f t="shared" si="42"/>
        <v>0.39923012525131452</v>
      </c>
      <c r="N297" s="78">
        <f t="shared" si="43"/>
        <v>1686.998557531286</v>
      </c>
      <c r="O297" s="78">
        <f t="shared" si="44"/>
        <v>0.49691781910731997</v>
      </c>
      <c r="P297">
        <v>5.1709999999999999E-2</v>
      </c>
      <c r="Q297">
        <v>3592.9999999999995</v>
      </c>
      <c r="R297" s="78">
        <f t="shared" si="45"/>
        <v>0.41781400074368497</v>
      </c>
      <c r="S297" s="78">
        <f t="shared" si="46"/>
        <v>1765.5271283129491</v>
      </c>
      <c r="T297" s="78">
        <f t="shared" si="47"/>
        <v>0.47985757842435939</v>
      </c>
    </row>
    <row r="298" spans="6:20" ht="15">
      <c r="F298">
        <v>4.172E-2</v>
      </c>
      <c r="G298">
        <v>8765</v>
      </c>
      <c r="H298" s="1">
        <f t="shared" si="39"/>
        <v>0.33709534153986725</v>
      </c>
      <c r="I298" s="1">
        <f t="shared" si="40"/>
        <v>1424.4399882656398</v>
      </c>
      <c r="J298" s="78">
        <f t="shared" si="41"/>
        <v>1.1674957029260127</v>
      </c>
      <c r="K298">
        <v>4.9149999999999999E-2</v>
      </c>
      <c r="L298">
        <v>3957</v>
      </c>
      <c r="M298" s="78">
        <f t="shared" si="42"/>
        <v>0.39712933932609001</v>
      </c>
      <c r="N298" s="78">
        <f t="shared" si="43"/>
        <v>1678.1214147472722</v>
      </c>
      <c r="O298" s="78">
        <f t="shared" si="44"/>
        <v>0.49617029918537553</v>
      </c>
      <c r="P298">
        <v>4.9639999999999997E-2</v>
      </c>
      <c r="Q298">
        <v>3530</v>
      </c>
      <c r="R298" s="78">
        <f t="shared" si="45"/>
        <v>0.40108851280055152</v>
      </c>
      <c r="S298" s="78">
        <f t="shared" si="46"/>
        <v>1694.8514146094526</v>
      </c>
      <c r="T298" s="78">
        <f t="shared" si="47"/>
        <v>0.51158214215190778</v>
      </c>
    </row>
    <row r="299" spans="6:20" ht="15">
      <c r="F299">
        <v>3.993E-2</v>
      </c>
      <c r="G299">
        <v>8563</v>
      </c>
      <c r="H299" s="1">
        <f t="shared" si="39"/>
        <v>0.32263223843928335</v>
      </c>
      <c r="I299" s="1">
        <f t="shared" si="40"/>
        <v>1363.3242744833892</v>
      </c>
      <c r="J299" s="78">
        <f t="shared" si="41"/>
        <v>1.2451431780604543</v>
      </c>
      <c r="K299">
        <v>4.8159999999999994E-2</v>
      </c>
      <c r="L299">
        <v>3922</v>
      </c>
      <c r="M299" s="78">
        <f t="shared" si="42"/>
        <v>0.38913019291850448</v>
      </c>
      <c r="N299" s="78">
        <f t="shared" si="43"/>
        <v>1644.3199864542955</v>
      </c>
      <c r="O299" s="78">
        <f t="shared" si="44"/>
        <v>0.51220803940982296</v>
      </c>
      <c r="P299">
        <v>5.0299999999999997E-2</v>
      </c>
      <c r="Q299">
        <v>3478</v>
      </c>
      <c r="R299" s="78">
        <f t="shared" si="45"/>
        <v>0.40642127707227527</v>
      </c>
      <c r="S299" s="78">
        <f t="shared" si="46"/>
        <v>1717.3857001381036</v>
      </c>
      <c r="T299" s="78">
        <f t="shared" si="47"/>
        <v>0.49090541642411845</v>
      </c>
    </row>
    <row r="300" spans="6:20" ht="15">
      <c r="F300">
        <v>4.0249999999999994E-2</v>
      </c>
      <c r="G300">
        <v>8451</v>
      </c>
      <c r="H300" s="1">
        <f t="shared" si="39"/>
        <v>0.32521782111648262</v>
      </c>
      <c r="I300" s="1">
        <f t="shared" si="40"/>
        <v>1374.2499886790986</v>
      </c>
      <c r="J300" s="78">
        <f t="shared" si="41"/>
        <v>1.2093953714476264</v>
      </c>
      <c r="K300">
        <v>4.7889999999999995E-2</v>
      </c>
      <c r="L300">
        <v>3860.0000000000005</v>
      </c>
      <c r="M300" s="78">
        <f t="shared" si="42"/>
        <v>0.38694860753461752</v>
      </c>
      <c r="N300" s="78">
        <f t="shared" si="43"/>
        <v>1635.1014151016655</v>
      </c>
      <c r="O300" s="78">
        <f t="shared" si="44"/>
        <v>0.50981121905551596</v>
      </c>
      <c r="P300">
        <v>5.0109999999999995E-2</v>
      </c>
      <c r="Q300">
        <v>3453</v>
      </c>
      <c r="R300" s="78">
        <f t="shared" si="45"/>
        <v>0.40488608735768811</v>
      </c>
      <c r="S300" s="78">
        <f t="shared" si="46"/>
        <v>1710.8985573344009</v>
      </c>
      <c r="T300" s="78">
        <f t="shared" si="47"/>
        <v>0.4910797083453402</v>
      </c>
    </row>
    <row r="301" spans="6:20" ht="15">
      <c r="F301">
        <v>3.9809999999999998E-2</v>
      </c>
      <c r="G301">
        <v>8277</v>
      </c>
      <c r="H301" s="1">
        <f t="shared" si="39"/>
        <v>0.32166264493533353</v>
      </c>
      <c r="I301" s="1">
        <f t="shared" si="40"/>
        <v>1359.2271316599981</v>
      </c>
      <c r="J301" s="78">
        <f t="shared" si="41"/>
        <v>1.2108227433749006</v>
      </c>
      <c r="K301">
        <v>4.7979999999999995E-2</v>
      </c>
      <c r="L301">
        <v>3805.9999999999995</v>
      </c>
      <c r="M301" s="78">
        <f t="shared" si="42"/>
        <v>0.38767580266257984</v>
      </c>
      <c r="N301" s="78">
        <f t="shared" si="43"/>
        <v>1638.1742722192089</v>
      </c>
      <c r="O301" s="78">
        <f t="shared" si="44"/>
        <v>0.50079508115419546</v>
      </c>
      <c r="P301">
        <v>4.8889999999999996E-2</v>
      </c>
      <c r="Q301">
        <v>3413</v>
      </c>
      <c r="R301" s="78">
        <f t="shared" si="45"/>
        <v>0.39502855340086551</v>
      </c>
      <c r="S301" s="78">
        <f t="shared" si="46"/>
        <v>1669.2442719632581</v>
      </c>
      <c r="T301" s="78">
        <f t="shared" si="47"/>
        <v>0.50991810260025217</v>
      </c>
    </row>
    <row r="302" spans="6:20" ht="15">
      <c r="F302">
        <v>3.9669999999999997E-2</v>
      </c>
      <c r="G302">
        <v>8161</v>
      </c>
      <c r="H302" s="1">
        <f t="shared" si="39"/>
        <v>0.32053145251405885</v>
      </c>
      <c r="I302" s="1">
        <f t="shared" si="40"/>
        <v>1354.4471316993749</v>
      </c>
      <c r="J302" s="78">
        <f t="shared" si="41"/>
        <v>1.2022947391130487</v>
      </c>
      <c r="K302">
        <v>4.6979999999999994E-2</v>
      </c>
      <c r="L302">
        <v>3731.0000000000005</v>
      </c>
      <c r="M302" s="78">
        <f t="shared" si="42"/>
        <v>0.37959585679633179</v>
      </c>
      <c r="N302" s="78">
        <f t="shared" si="43"/>
        <v>1604.0314153576164</v>
      </c>
      <c r="O302" s="78">
        <f t="shared" si="44"/>
        <v>0.51204836296155509</v>
      </c>
      <c r="P302">
        <v>4.9229999999999996E-2</v>
      </c>
      <c r="Q302">
        <v>3370</v>
      </c>
      <c r="R302" s="78">
        <f t="shared" si="45"/>
        <v>0.39777573499538987</v>
      </c>
      <c r="S302" s="78">
        <f t="shared" si="46"/>
        <v>1680.8528432961996</v>
      </c>
      <c r="T302" s="78">
        <f t="shared" si="47"/>
        <v>0.49656310234870976</v>
      </c>
    </row>
    <row r="303" spans="6:20" ht="15">
      <c r="F303">
        <v>3.8899999999999997E-2</v>
      </c>
      <c r="G303">
        <v>8050</v>
      </c>
      <c r="H303" s="1">
        <f t="shared" si="39"/>
        <v>0.31430989419704786</v>
      </c>
      <c r="I303" s="1">
        <f t="shared" si="40"/>
        <v>1328.1571319159489</v>
      </c>
      <c r="J303" s="78">
        <f t="shared" si="41"/>
        <v>1.2333565585363682</v>
      </c>
      <c r="K303">
        <v>4.6820000000000001E-2</v>
      </c>
      <c r="L303">
        <v>3694</v>
      </c>
      <c r="M303" s="78">
        <f t="shared" si="42"/>
        <v>0.37830306545773218</v>
      </c>
      <c r="N303" s="78">
        <f t="shared" si="43"/>
        <v>1598.5685582597619</v>
      </c>
      <c r="O303" s="78">
        <f t="shared" si="44"/>
        <v>0.51044132841983214</v>
      </c>
      <c r="P303">
        <v>4.7709999999999995E-2</v>
      </c>
      <c r="Q303">
        <v>3323.0000000000005</v>
      </c>
      <c r="R303" s="78">
        <f t="shared" si="45"/>
        <v>0.38549421727869287</v>
      </c>
      <c r="S303" s="78">
        <f t="shared" si="46"/>
        <v>1628.9557008665788</v>
      </c>
      <c r="T303" s="78">
        <f t="shared" si="47"/>
        <v>0.52133361006890999</v>
      </c>
    </row>
    <row r="304" spans="6:20">
      <c r="F304">
        <v>3.9299999999999995E-2</v>
      </c>
      <c r="G304">
        <v>7883.9999999999991</v>
      </c>
      <c r="H304" s="1">
        <f t="shared" si="39"/>
        <v>0.31754187254354704</v>
      </c>
      <c r="I304" s="1">
        <f t="shared" si="40"/>
        <v>1341.8142746605859</v>
      </c>
      <c r="J304" s="78">
        <f t="shared" si="41"/>
        <v>1.1834597302477401</v>
      </c>
      <c r="K304">
        <v>4.632E-2</v>
      </c>
      <c r="L304">
        <v>3671</v>
      </c>
      <c r="M304" s="78">
        <f t="shared" si="42"/>
        <v>0.37426309252460815</v>
      </c>
      <c r="N304" s="78">
        <f t="shared" si="43"/>
        <v>1581.4971298289654</v>
      </c>
      <c r="O304" s="78">
        <f t="shared" si="44"/>
        <v>0.51827354482908727</v>
      </c>
      <c r="P304">
        <v>4.7549999999999995E-2</v>
      </c>
      <c r="Q304">
        <v>3286</v>
      </c>
      <c r="R304" s="78">
        <f t="shared" si="45"/>
        <v>0.38420142594009316</v>
      </c>
      <c r="S304" s="78">
        <f t="shared" si="46"/>
        <v>1623.492843768724</v>
      </c>
      <c r="T304" s="78">
        <f t="shared" si="47"/>
        <v>0.51900403337729961</v>
      </c>
    </row>
    <row r="305" spans="6:20">
      <c r="F305">
        <v>3.8469999999999997E-2</v>
      </c>
      <c r="G305">
        <v>7742</v>
      </c>
      <c r="H305" s="1">
        <f t="shared" si="39"/>
        <v>0.31083551747456117</v>
      </c>
      <c r="I305" s="1">
        <f t="shared" si="40"/>
        <v>1313.4757034654642</v>
      </c>
      <c r="J305" s="78">
        <f t="shared" si="41"/>
        <v>1.2128323271174319</v>
      </c>
      <c r="K305">
        <v>4.573E-2</v>
      </c>
      <c r="L305">
        <v>3592.9999999999995</v>
      </c>
      <c r="M305" s="78">
        <f t="shared" si="42"/>
        <v>0.36949592446352181</v>
      </c>
      <c r="N305" s="78">
        <f t="shared" si="43"/>
        <v>1561.3528442806257</v>
      </c>
      <c r="O305" s="78">
        <f t="shared" si="44"/>
        <v>0.52043509168403945</v>
      </c>
      <c r="P305">
        <v>4.7579999999999997E-2</v>
      </c>
      <c r="Q305">
        <v>3219.0000000000005</v>
      </c>
      <c r="R305" s="78">
        <f t="shared" si="45"/>
        <v>0.38444382431608065</v>
      </c>
      <c r="S305" s="78">
        <f t="shared" si="46"/>
        <v>1624.5171294745719</v>
      </c>
      <c r="T305" s="78">
        <f t="shared" si="47"/>
        <v>0.50778084931367806</v>
      </c>
    </row>
    <row r="306" spans="6:20">
      <c r="F306">
        <v>3.8300000000000001E-2</v>
      </c>
      <c r="G306">
        <v>7617</v>
      </c>
      <c r="H306" s="1">
        <f t="shared" si="39"/>
        <v>0.30946192667729905</v>
      </c>
      <c r="I306" s="1">
        <f t="shared" si="40"/>
        <v>1307.6714177989936</v>
      </c>
      <c r="J306" s="78">
        <f t="shared" si="41"/>
        <v>1.2038666330826029</v>
      </c>
      <c r="K306">
        <v>4.5449999999999997E-2</v>
      </c>
      <c r="L306">
        <v>3531</v>
      </c>
      <c r="M306" s="78">
        <f t="shared" si="42"/>
        <v>0.36723353962097238</v>
      </c>
      <c r="N306" s="78">
        <f t="shared" si="43"/>
        <v>1551.7928443593798</v>
      </c>
      <c r="O306" s="78">
        <f t="shared" si="44"/>
        <v>0.51777574272153748</v>
      </c>
      <c r="P306">
        <v>4.7119999999999995E-2</v>
      </c>
      <c r="Q306">
        <v>3185.0000000000005</v>
      </c>
      <c r="R306" s="78">
        <f t="shared" si="45"/>
        <v>0.38072704921760653</v>
      </c>
      <c r="S306" s="78">
        <f t="shared" si="46"/>
        <v>1608.8114153182394</v>
      </c>
      <c r="T306" s="78">
        <f t="shared" si="47"/>
        <v>0.51227491447972506</v>
      </c>
    </row>
    <row r="307" spans="6:20">
      <c r="F307">
        <v>3.755E-2</v>
      </c>
      <c r="G307">
        <v>7546</v>
      </c>
      <c r="H307" s="1">
        <f t="shared" si="39"/>
        <v>0.30340196727761304</v>
      </c>
      <c r="I307" s="1">
        <f t="shared" si="40"/>
        <v>1282.0642751527992</v>
      </c>
      <c r="J307" s="78">
        <f t="shared" si="41"/>
        <v>1.2407631538873203</v>
      </c>
      <c r="K307">
        <v>4.5309999999999996E-2</v>
      </c>
      <c r="L307">
        <v>3497</v>
      </c>
      <c r="M307" s="78">
        <f t="shared" si="42"/>
        <v>0.36610234719969764</v>
      </c>
      <c r="N307" s="78">
        <f t="shared" si="43"/>
        <v>1547.0128443987569</v>
      </c>
      <c r="O307" s="78">
        <f t="shared" si="44"/>
        <v>0.51596383944629431</v>
      </c>
      <c r="P307">
        <v>4.6779999999999995E-2</v>
      </c>
      <c r="Q307">
        <v>3155</v>
      </c>
      <c r="R307" s="78">
        <f t="shared" si="45"/>
        <v>0.37797986762308222</v>
      </c>
      <c r="S307" s="78">
        <f t="shared" si="46"/>
        <v>1597.2028439852979</v>
      </c>
      <c r="T307" s="78">
        <f t="shared" si="47"/>
        <v>0.51485287828811577</v>
      </c>
    </row>
    <row r="308" spans="6:20">
      <c r="F308">
        <v>3.7059999999999996E-2</v>
      </c>
      <c r="G308">
        <v>7398</v>
      </c>
      <c r="H308" s="1">
        <f t="shared" si="39"/>
        <v>0.29944279380315147</v>
      </c>
      <c r="I308" s="1">
        <f t="shared" si="40"/>
        <v>1265.3342752906185</v>
      </c>
      <c r="J308" s="78">
        <f t="shared" si="41"/>
        <v>1.2488074095838999</v>
      </c>
      <c r="K308">
        <v>4.5089999999999998E-2</v>
      </c>
      <c r="L308">
        <v>3462</v>
      </c>
      <c r="M308" s="78">
        <f t="shared" si="42"/>
        <v>0.3643247591091231</v>
      </c>
      <c r="N308" s="78">
        <f t="shared" si="43"/>
        <v>1539.5014158892066</v>
      </c>
      <c r="O308" s="78">
        <f t="shared" si="44"/>
        <v>0.51579645241775418</v>
      </c>
      <c r="P308">
        <v>4.6169999999999996E-2</v>
      </c>
      <c r="Q308">
        <v>3096</v>
      </c>
      <c r="R308" s="78">
        <f t="shared" si="45"/>
        <v>0.3730511006446709</v>
      </c>
      <c r="S308" s="78">
        <f t="shared" si="46"/>
        <v>1576.3757012997266</v>
      </c>
      <c r="T308" s="78">
        <f t="shared" si="47"/>
        <v>0.51866318101159503</v>
      </c>
    </row>
    <row r="309" spans="6:20">
      <c r="F309">
        <v>3.669E-2</v>
      </c>
      <c r="G309">
        <v>7276.0000000000009</v>
      </c>
      <c r="H309" s="1">
        <f t="shared" si="39"/>
        <v>0.29645321383263973</v>
      </c>
      <c r="I309" s="1">
        <f t="shared" si="40"/>
        <v>1252.7014182518296</v>
      </c>
      <c r="J309" s="78">
        <f t="shared" si="41"/>
        <v>1.2531101183236002</v>
      </c>
      <c r="K309">
        <v>4.4539999999999996E-2</v>
      </c>
      <c r="L309">
        <v>3408</v>
      </c>
      <c r="M309" s="78">
        <f t="shared" si="42"/>
        <v>0.35988078888268665</v>
      </c>
      <c r="N309" s="78">
        <f t="shared" si="43"/>
        <v>1520.7228446153306</v>
      </c>
      <c r="O309" s="78">
        <f t="shared" si="44"/>
        <v>0.52036840351011704</v>
      </c>
      <c r="P309">
        <v>4.5069999999999999E-2</v>
      </c>
      <c r="Q309">
        <v>3055</v>
      </c>
      <c r="R309" s="78">
        <f t="shared" si="45"/>
        <v>0.36416316019179812</v>
      </c>
      <c r="S309" s="78">
        <f t="shared" si="46"/>
        <v>1538.8185587519747</v>
      </c>
      <c r="T309" s="78">
        <f t="shared" si="47"/>
        <v>0.53708165042640721</v>
      </c>
    </row>
    <row r="310" spans="6:20">
      <c r="F310">
        <v>3.6179999999999997E-2</v>
      </c>
      <c r="G310">
        <v>7133</v>
      </c>
      <c r="H310" s="1">
        <f t="shared" si="39"/>
        <v>0.29233244144085324</v>
      </c>
      <c r="I310" s="1">
        <f t="shared" si="40"/>
        <v>1235.2885612524174</v>
      </c>
      <c r="J310" s="78">
        <f t="shared" si="41"/>
        <v>1.2633598444141039</v>
      </c>
      <c r="K310">
        <v>4.3799999999999999E-2</v>
      </c>
      <c r="L310">
        <v>3318.9999999999995</v>
      </c>
      <c r="M310" s="78">
        <f t="shared" si="42"/>
        <v>0.35390162894166316</v>
      </c>
      <c r="N310" s="78">
        <f t="shared" si="43"/>
        <v>1495.4571305377522</v>
      </c>
      <c r="O310" s="78">
        <f t="shared" si="44"/>
        <v>0.52404766382552104</v>
      </c>
      <c r="P310">
        <v>4.5399999999999996E-2</v>
      </c>
      <c r="Q310">
        <v>3031</v>
      </c>
      <c r="R310" s="78">
        <f t="shared" si="45"/>
        <v>0.36682954232765996</v>
      </c>
      <c r="S310" s="78">
        <f t="shared" si="46"/>
        <v>1550.0857015163001</v>
      </c>
      <c r="T310" s="78">
        <f t="shared" si="47"/>
        <v>0.52514404738264153</v>
      </c>
    </row>
    <row r="311" spans="6:20">
      <c r="F311">
        <v>3.6629999999999996E-2</v>
      </c>
      <c r="G311">
        <v>6998</v>
      </c>
      <c r="H311" s="1">
        <f t="shared" si="39"/>
        <v>0.29596841708066485</v>
      </c>
      <c r="I311" s="1">
        <f t="shared" si="40"/>
        <v>1250.6528468401339</v>
      </c>
      <c r="J311" s="78">
        <f t="shared" si="41"/>
        <v>1.2091831055500886</v>
      </c>
      <c r="K311">
        <v>4.369E-2</v>
      </c>
      <c r="L311">
        <v>3284.9999999999995</v>
      </c>
      <c r="M311" s="78">
        <f t="shared" si="42"/>
        <v>0.35301283489637586</v>
      </c>
      <c r="N311" s="78">
        <f t="shared" si="43"/>
        <v>1491.7014162829771</v>
      </c>
      <c r="O311" s="78">
        <f t="shared" si="44"/>
        <v>0.5212943793456396</v>
      </c>
      <c r="P311">
        <v>4.5599999999999995E-2</v>
      </c>
      <c r="Q311">
        <v>2982</v>
      </c>
      <c r="R311" s="78">
        <f t="shared" si="45"/>
        <v>0.36844553150090953</v>
      </c>
      <c r="S311" s="78">
        <f t="shared" si="46"/>
        <v>1556.9142728886186</v>
      </c>
      <c r="T311" s="78">
        <f t="shared" si="47"/>
        <v>0.51213230314822145</v>
      </c>
    </row>
    <row r="312" spans="6:20">
      <c r="F312">
        <v>3.644E-2</v>
      </c>
      <c r="G312">
        <v>6938.9999999999991</v>
      </c>
      <c r="H312" s="1">
        <f t="shared" si="39"/>
        <v>0.29443322736607774</v>
      </c>
      <c r="I312" s="1">
        <f t="shared" si="40"/>
        <v>1244.1657040364314</v>
      </c>
      <c r="J312" s="78">
        <f t="shared" si="41"/>
        <v>1.2115242759509908</v>
      </c>
      <c r="K312">
        <v>4.3019999999999996E-2</v>
      </c>
      <c r="L312">
        <v>3216.9999999999995</v>
      </c>
      <c r="M312" s="78">
        <f t="shared" si="42"/>
        <v>0.34759927116598965</v>
      </c>
      <c r="N312" s="78">
        <f t="shared" si="43"/>
        <v>1468.82570218571</v>
      </c>
      <c r="O312" s="78">
        <f t="shared" si="44"/>
        <v>0.52652864907337016</v>
      </c>
      <c r="P312">
        <v>4.5309999999999996E-2</v>
      </c>
      <c r="Q312">
        <v>2919</v>
      </c>
      <c r="R312" s="78">
        <f t="shared" si="45"/>
        <v>0.36610234719969764</v>
      </c>
      <c r="S312" s="78">
        <f t="shared" si="46"/>
        <v>1547.0128443987569</v>
      </c>
      <c r="T312" s="78">
        <f t="shared" si="47"/>
        <v>0.50775029804765515</v>
      </c>
    </row>
    <row r="313" spans="6:20">
      <c r="F313">
        <v>3.6249999999999998E-2</v>
      </c>
      <c r="G313">
        <v>6784</v>
      </c>
      <c r="H313" s="1">
        <f t="shared" si="39"/>
        <v>0.29289803765149058</v>
      </c>
      <c r="I313" s="1">
        <f t="shared" si="40"/>
        <v>1237.6785612327287</v>
      </c>
      <c r="J313" s="78">
        <f t="shared" si="41"/>
        <v>1.1969108042973109</v>
      </c>
      <c r="K313">
        <v>4.3319999999999997E-2</v>
      </c>
      <c r="L313">
        <v>3184</v>
      </c>
      <c r="M313" s="78">
        <f t="shared" si="42"/>
        <v>0.35002325492586406</v>
      </c>
      <c r="N313" s="78">
        <f t="shared" si="43"/>
        <v>1479.0685592441878</v>
      </c>
      <c r="O313" s="78">
        <f t="shared" si="44"/>
        <v>0.51393467576485174</v>
      </c>
      <c r="P313">
        <v>4.4119999999999999E-2</v>
      </c>
      <c r="Q313">
        <v>2891</v>
      </c>
      <c r="R313" s="78">
        <f t="shared" si="45"/>
        <v>0.35648721161886254</v>
      </c>
      <c r="S313" s="78">
        <f t="shared" si="46"/>
        <v>1506.382844733462</v>
      </c>
      <c r="T313" s="78">
        <f t="shared" si="47"/>
        <v>0.53037286985089849</v>
      </c>
    </row>
    <row r="314" spans="6:20">
      <c r="F314">
        <v>3.5839999999999997E-2</v>
      </c>
      <c r="G314">
        <v>6625</v>
      </c>
      <c r="H314" s="1">
        <f t="shared" si="39"/>
        <v>0.28958525984632894</v>
      </c>
      <c r="I314" s="1">
        <f t="shared" si="40"/>
        <v>1223.6799899194757</v>
      </c>
      <c r="J314" s="78">
        <f t="shared" si="41"/>
        <v>1.1957540224492051</v>
      </c>
      <c r="K314">
        <v>4.2859999999999995E-2</v>
      </c>
      <c r="L314">
        <v>3139.9999999999995</v>
      </c>
      <c r="M314" s="78">
        <f t="shared" si="42"/>
        <v>0.34630647982738999</v>
      </c>
      <c r="N314" s="78">
        <f t="shared" si="43"/>
        <v>1463.3628450878552</v>
      </c>
      <c r="O314" s="78">
        <f t="shared" si="44"/>
        <v>0.51777022539994366</v>
      </c>
      <c r="P314">
        <v>4.4229999999999998E-2</v>
      </c>
      <c r="Q314">
        <v>2845</v>
      </c>
      <c r="R314" s="78">
        <f t="shared" si="45"/>
        <v>0.35737600566414979</v>
      </c>
      <c r="S314" s="78">
        <f t="shared" si="46"/>
        <v>1510.1385589882373</v>
      </c>
      <c r="T314" s="78">
        <f t="shared" si="47"/>
        <v>0.51934099822980284</v>
      </c>
    </row>
    <row r="315" spans="6:20">
      <c r="F315">
        <v>2.8329999999999998E-2</v>
      </c>
      <c r="G315">
        <v>6485.0000000000009</v>
      </c>
      <c r="H315" s="1">
        <f t="shared" si="39"/>
        <v>0.22890486639080632</v>
      </c>
      <c r="I315" s="1">
        <f t="shared" si="40"/>
        <v>967.26713488891585</v>
      </c>
      <c r="J315" s="78">
        <f t="shared" si="41"/>
        <v>1.8733063326404289</v>
      </c>
      <c r="K315">
        <v>4.215E-2</v>
      </c>
      <c r="L315">
        <v>3082</v>
      </c>
      <c r="M315" s="78">
        <f t="shared" si="42"/>
        <v>0.34056971826235394</v>
      </c>
      <c r="N315" s="78">
        <f t="shared" si="43"/>
        <v>1439.1214167161247</v>
      </c>
      <c r="O315" s="78">
        <f t="shared" si="44"/>
        <v>0.52547158246175074</v>
      </c>
      <c r="P315">
        <v>4.3589999999999997E-2</v>
      </c>
      <c r="Q315">
        <v>2822</v>
      </c>
      <c r="R315" s="78">
        <f t="shared" si="45"/>
        <v>0.35220484030975102</v>
      </c>
      <c r="S315" s="78">
        <f t="shared" si="46"/>
        <v>1488.2871305968176</v>
      </c>
      <c r="T315" s="78">
        <f t="shared" si="47"/>
        <v>0.53038042595007506</v>
      </c>
    </row>
    <row r="316" spans="6:20">
      <c r="F316">
        <v>3.5019999999999996E-2</v>
      </c>
      <c r="G316">
        <v>6401.9999999999991</v>
      </c>
      <c r="H316" s="1">
        <f t="shared" si="39"/>
        <v>0.28295970423600553</v>
      </c>
      <c r="I316" s="1">
        <f t="shared" si="40"/>
        <v>1195.6828472929699</v>
      </c>
      <c r="J316" s="78">
        <f t="shared" si="41"/>
        <v>1.2102507380873924</v>
      </c>
      <c r="K316">
        <v>4.2220000000000001E-2</v>
      </c>
      <c r="L316">
        <v>3037</v>
      </c>
      <c r="M316" s="78">
        <f t="shared" si="42"/>
        <v>0.34113531447299128</v>
      </c>
      <c r="N316" s="78">
        <f t="shared" si="43"/>
        <v>1441.5114166964363</v>
      </c>
      <c r="O316" s="78">
        <f t="shared" si="44"/>
        <v>0.51608363977521687</v>
      </c>
      <c r="P316">
        <v>4.3209999999999998E-2</v>
      </c>
      <c r="Q316">
        <v>2779</v>
      </c>
      <c r="R316" s="78">
        <f t="shared" si="45"/>
        <v>0.34913446088057681</v>
      </c>
      <c r="S316" s="78">
        <f t="shared" si="46"/>
        <v>1475.3128449894125</v>
      </c>
      <c r="T316" s="78">
        <f t="shared" si="47"/>
        <v>0.5315256540161627</v>
      </c>
    </row>
    <row r="317" spans="6:20">
      <c r="F317">
        <v>1.481E-2</v>
      </c>
      <c r="G317">
        <v>6257</v>
      </c>
      <c r="H317" s="1">
        <f t="shared" si="39"/>
        <v>0.11966399827913314</v>
      </c>
      <c r="I317" s="1">
        <f t="shared" si="40"/>
        <v>505.65571012018523</v>
      </c>
      <c r="J317" s="78">
        <f t="shared" si="41"/>
        <v>6.6137535521759956</v>
      </c>
      <c r="K317">
        <v>4.1479999999999996E-2</v>
      </c>
      <c r="L317">
        <v>2959</v>
      </c>
      <c r="M317" s="78">
        <f t="shared" si="42"/>
        <v>0.33515615453196773</v>
      </c>
      <c r="N317" s="78">
        <f t="shared" si="43"/>
        <v>1416.2457026188574</v>
      </c>
      <c r="O317" s="78">
        <f t="shared" si="44"/>
        <v>0.52092983053361541</v>
      </c>
      <c r="P317">
        <v>4.1799999999999997E-2</v>
      </c>
      <c r="Q317">
        <v>2764</v>
      </c>
      <c r="R317" s="78">
        <f t="shared" si="45"/>
        <v>0.33774173720916711</v>
      </c>
      <c r="S317" s="78">
        <f t="shared" si="46"/>
        <v>1427.1714168145672</v>
      </c>
      <c r="T317" s="78">
        <f t="shared" si="47"/>
        <v>0.56492356555266154</v>
      </c>
    </row>
    <row r="318" spans="6:20">
      <c r="F318">
        <v>2.3999999999999976E-4</v>
      </c>
      <c r="G318">
        <v>6127</v>
      </c>
      <c r="H318" s="1">
        <f t="shared" si="39"/>
        <v>1.9391870078995222E-3</v>
      </c>
      <c r="I318" s="1">
        <f t="shared" si="40"/>
        <v>8.1942856467821965</v>
      </c>
      <c r="J318" s="78">
        <f t="shared" si="41"/>
        <v>24661.37952328258</v>
      </c>
      <c r="K318">
        <v>4.1249999999999995E-2</v>
      </c>
      <c r="L318">
        <v>2943</v>
      </c>
      <c r="M318" s="78">
        <f t="shared" si="42"/>
        <v>0.33329776698273067</v>
      </c>
      <c r="N318" s="78">
        <f t="shared" si="43"/>
        <v>1408.3928455406913</v>
      </c>
      <c r="O318" s="78">
        <f t="shared" si="44"/>
        <v>0.52390689508600519</v>
      </c>
      <c r="P318">
        <v>4.2569999999999997E-2</v>
      </c>
      <c r="Q318">
        <v>2701</v>
      </c>
      <c r="R318" s="78">
        <f t="shared" si="45"/>
        <v>0.34396329552617805</v>
      </c>
      <c r="S318" s="78">
        <f t="shared" si="46"/>
        <v>1453.4614165979933</v>
      </c>
      <c r="T318" s="78">
        <f t="shared" si="47"/>
        <v>0.53225714513166844</v>
      </c>
    </row>
    <row r="319" spans="6:20">
      <c r="F319">
        <v>-7.0000000000000184E-5</v>
      </c>
      <c r="G319">
        <v>6040</v>
      </c>
      <c r="H319" s="1">
        <f t="shared" si="39"/>
        <v>-5.6559621063736272E-4</v>
      </c>
      <c r="I319" s="1">
        <f t="shared" si="40"/>
        <v>-2.3899999803114822</v>
      </c>
      <c r="J319" s="78">
        <f t="shared" si="41"/>
        <v>285780.65576814697</v>
      </c>
      <c r="K319">
        <v>4.1439999999999998E-2</v>
      </c>
      <c r="L319">
        <v>2879</v>
      </c>
      <c r="M319" s="78">
        <f t="shared" si="42"/>
        <v>0.33483295669731783</v>
      </c>
      <c r="N319" s="78">
        <f t="shared" si="43"/>
        <v>1414.8799883443937</v>
      </c>
      <c r="O319" s="78">
        <f t="shared" si="44"/>
        <v>0.50782482703387488</v>
      </c>
      <c r="P319">
        <v>4.2779999999999999E-2</v>
      </c>
      <c r="Q319">
        <v>2640</v>
      </c>
      <c r="R319" s="78">
        <f t="shared" si="45"/>
        <v>0.34566008415809019</v>
      </c>
      <c r="S319" s="78">
        <f t="shared" si="46"/>
        <v>1460.6314165389279</v>
      </c>
      <c r="T319" s="78">
        <f t="shared" si="47"/>
        <v>0.51514155284660856</v>
      </c>
    </row>
    <row r="320" spans="6:20">
      <c r="F320">
        <v>1.3999999999999993E-4</v>
      </c>
      <c r="G320">
        <v>5945</v>
      </c>
      <c r="H320" s="1">
        <f t="shared" si="39"/>
        <v>1.131192421274722E-3</v>
      </c>
      <c r="I320" s="1">
        <f t="shared" si="40"/>
        <v>4.7799999606229511</v>
      </c>
      <c r="J320" s="78">
        <f t="shared" si="41"/>
        <v>70321.440336988569</v>
      </c>
      <c r="K320">
        <v>4.0329999999999998E-2</v>
      </c>
      <c r="L320">
        <v>2845</v>
      </c>
      <c r="M320" s="78">
        <f t="shared" si="42"/>
        <v>0.32586421678578253</v>
      </c>
      <c r="N320" s="78">
        <f t="shared" si="43"/>
        <v>1376.9814172280262</v>
      </c>
      <c r="O320" s="78">
        <f t="shared" si="44"/>
        <v>0.52983126795978241</v>
      </c>
      <c r="P320">
        <v>4.1419999999999998E-2</v>
      </c>
      <c r="Q320">
        <v>2594</v>
      </c>
      <c r="R320" s="78">
        <f t="shared" si="45"/>
        <v>0.33467135777999285</v>
      </c>
      <c r="S320" s="78">
        <f t="shared" si="46"/>
        <v>1414.1971312071621</v>
      </c>
      <c r="T320" s="78">
        <f t="shared" si="47"/>
        <v>0.53995056382899131</v>
      </c>
    </row>
    <row r="321" spans="6:20">
      <c r="F321">
        <v>2.9999999999999992E-4</v>
      </c>
      <c r="G321">
        <v>5802</v>
      </c>
      <c r="H321" s="1">
        <f t="shared" si="39"/>
        <v>2.4239837598744045E-3</v>
      </c>
      <c r="I321" s="1">
        <f t="shared" si="40"/>
        <v>10.242857058477751</v>
      </c>
      <c r="J321" s="78">
        <f t="shared" si="41"/>
        <v>14946.075951724271</v>
      </c>
      <c r="K321">
        <v>4.0259999999999997E-2</v>
      </c>
      <c r="L321">
        <v>2797</v>
      </c>
      <c r="M321" s="78">
        <f t="shared" si="42"/>
        <v>0.32529862057514514</v>
      </c>
      <c r="N321" s="78">
        <f t="shared" si="43"/>
        <v>1374.5914172477146</v>
      </c>
      <c r="O321" s="78">
        <f t="shared" si="44"/>
        <v>0.52270503455983419</v>
      </c>
      <c r="P321">
        <v>4.1769999999999995E-2</v>
      </c>
      <c r="Q321">
        <v>2560</v>
      </c>
      <c r="R321" s="78">
        <f t="shared" si="45"/>
        <v>0.33749933883317962</v>
      </c>
      <c r="S321" s="78">
        <f t="shared" si="46"/>
        <v>1426.1471311087193</v>
      </c>
      <c r="T321" s="78">
        <f t="shared" si="47"/>
        <v>0.52398062812816271</v>
      </c>
    </row>
    <row r="322" spans="6:20">
      <c r="F322">
        <v>-5.0000000000000131E-5</v>
      </c>
      <c r="G322">
        <v>5729</v>
      </c>
      <c r="H322" s="1">
        <f t="shared" si="39"/>
        <v>-4.0399729331240194E-4</v>
      </c>
      <c r="I322" s="1">
        <f t="shared" si="40"/>
        <v>-1.7071428430796303</v>
      </c>
      <c r="J322" s="78">
        <f t="shared" si="41"/>
        <v>531288.95011847664</v>
      </c>
      <c r="K322">
        <v>3.916E-2</v>
      </c>
      <c r="L322">
        <v>2717</v>
      </c>
      <c r="M322" s="78">
        <f t="shared" si="42"/>
        <v>0.31641068012227236</v>
      </c>
      <c r="N322" s="78">
        <f t="shared" si="43"/>
        <v>1337.0342746999629</v>
      </c>
      <c r="O322" s="78">
        <f t="shared" si="44"/>
        <v>0.53668076482732707</v>
      </c>
      <c r="P322">
        <v>4.1329999999999999E-2</v>
      </c>
      <c r="Q322">
        <v>2551</v>
      </c>
      <c r="R322" s="78">
        <f t="shared" si="45"/>
        <v>0.33394416265203053</v>
      </c>
      <c r="S322" s="78">
        <f t="shared" si="46"/>
        <v>1411.1242740896189</v>
      </c>
      <c r="T322" s="78">
        <f t="shared" si="47"/>
        <v>0.53331508057684163</v>
      </c>
    </row>
    <row r="323" spans="6:20">
      <c r="F323">
        <v>-1.1999999999999988E-4</v>
      </c>
      <c r="G323">
        <v>5591</v>
      </c>
      <c r="H323" s="1">
        <f t="shared" si="39"/>
        <v>-9.6959350394976108E-4</v>
      </c>
      <c r="I323" s="1">
        <f t="shared" si="40"/>
        <v>-4.0971428233910983</v>
      </c>
      <c r="J323" s="78">
        <f t="shared" si="41"/>
        <v>90015.846525002693</v>
      </c>
      <c r="K323">
        <v>3.8949999999999999E-2</v>
      </c>
      <c r="L323">
        <v>2666</v>
      </c>
      <c r="M323" s="78">
        <f t="shared" si="42"/>
        <v>0.31471389149036028</v>
      </c>
      <c r="N323" s="78">
        <f t="shared" si="43"/>
        <v>1329.8642747590284</v>
      </c>
      <c r="O323" s="78">
        <f t="shared" si="44"/>
        <v>0.53230062846283377</v>
      </c>
      <c r="P323">
        <v>4.1029999999999997E-2</v>
      </c>
      <c r="Q323">
        <v>2482</v>
      </c>
      <c r="R323" s="78">
        <f t="shared" si="45"/>
        <v>0.33152017889215613</v>
      </c>
      <c r="S323" s="78">
        <f t="shared" si="46"/>
        <v>1400.8814170311409</v>
      </c>
      <c r="T323" s="78">
        <f t="shared" si="47"/>
        <v>0.52650555736502846</v>
      </c>
    </row>
    <row r="324" spans="6:20">
      <c r="F324">
        <v>1.0000000000000026E-5</v>
      </c>
      <c r="G324">
        <v>5509</v>
      </c>
      <c r="H324" s="1">
        <f t="shared" si="39"/>
        <v>8.0799458662480388E-5</v>
      </c>
      <c r="I324" s="1">
        <f t="shared" si="40"/>
        <v>0.34142856861592608</v>
      </c>
      <c r="J324" s="78">
        <f t="shared" si="41"/>
        <v>12772171.522965128</v>
      </c>
      <c r="K324">
        <v>3.798E-2</v>
      </c>
      <c r="L324">
        <v>2623</v>
      </c>
      <c r="M324" s="78">
        <f t="shared" si="42"/>
        <v>0.30687634400009972</v>
      </c>
      <c r="N324" s="78">
        <f t="shared" si="43"/>
        <v>1296.7457036032838</v>
      </c>
      <c r="O324" s="78">
        <f t="shared" si="44"/>
        <v>0.55080785830440127</v>
      </c>
      <c r="P324">
        <v>3.9779999999999996E-2</v>
      </c>
      <c r="Q324">
        <v>2446</v>
      </c>
      <c r="R324" s="78">
        <f t="shared" si="45"/>
        <v>0.32142024655934609</v>
      </c>
      <c r="S324" s="78">
        <f t="shared" si="46"/>
        <v>1358.2028459541502</v>
      </c>
      <c r="T324" s="78">
        <f t="shared" si="47"/>
        <v>0.55198987480076367</v>
      </c>
    </row>
    <row r="325" spans="6:20">
      <c r="F325">
        <v>5.0000000000000131E-5</v>
      </c>
      <c r="G325">
        <v>5373</v>
      </c>
      <c r="H325" s="1">
        <f t="shared" ref="H325:H362" si="48">F325/($AB$11*$AB$5)</f>
        <v>4.0399729331240194E-4</v>
      </c>
      <c r="I325" s="1">
        <f t="shared" ref="I325:I362" si="49">(F325*$AB$6)/($AA$11*$AB$5)</f>
        <v>1.7071428430796303</v>
      </c>
      <c r="J325" s="78">
        <f t="shared" ref="J325:J362" si="50">(G325*$AB$6)/(2*$AB$7*$AB$11*H325^2)</f>
        <v>498274.66032232071</v>
      </c>
      <c r="K325">
        <v>3.8449999999999998E-2</v>
      </c>
      <c r="L325">
        <v>2589</v>
      </c>
      <c r="M325" s="78">
        <f t="shared" ref="M325:M362" si="51">K325/($AB$11*$AB$5)</f>
        <v>0.31067391855723625</v>
      </c>
      <c r="N325" s="78">
        <f t="shared" ref="N325:N362" si="52">(K325*$AB$6)/($AA$11*$AB$5)</f>
        <v>1312.7928463282321</v>
      </c>
      <c r="O325" s="78">
        <f t="shared" ref="O325:O362" si="53">(L325*$AC$6)/(2*$AC$7*$AB$11*M325^2)</f>
        <v>0.53045814229555721</v>
      </c>
      <c r="P325">
        <v>3.9459999999999995E-2</v>
      </c>
      <c r="Q325">
        <v>2427</v>
      </c>
      <c r="R325" s="78">
        <f t="shared" ref="R325:R362" si="54">P325/($AB$11*$AB$5)</f>
        <v>0.31883466388214671</v>
      </c>
      <c r="S325" s="78">
        <f t="shared" ref="S325:S362" si="55">(P325*$AB$6)/($AA$11*$AB$5)</f>
        <v>1347.2771317584404</v>
      </c>
      <c r="T325" s="78">
        <f t="shared" ref="T325:T362" si="56">(Q325*$AD$6)/(2*$AD$7*$AB$11*R325^2)</f>
        <v>0.55662131229196921</v>
      </c>
    </row>
    <row r="326" spans="6:20">
      <c r="F326">
        <v>-3.0999999999999995E-4</v>
      </c>
      <c r="G326">
        <v>5241</v>
      </c>
      <c r="H326" s="1">
        <f t="shared" si="48"/>
        <v>-2.5047832185368848E-3</v>
      </c>
      <c r="I326" s="1">
        <f t="shared" si="49"/>
        <v>-10.58428562709368</v>
      </c>
      <c r="J326" s="78">
        <f t="shared" si="50"/>
        <v>12643.949188407922</v>
      </c>
      <c r="K326">
        <v>3.771E-2</v>
      </c>
      <c r="L326">
        <v>2560</v>
      </c>
      <c r="M326" s="78">
        <f t="shared" si="51"/>
        <v>0.30469475861621276</v>
      </c>
      <c r="N326" s="78">
        <f t="shared" si="52"/>
        <v>1287.5271322506539</v>
      </c>
      <c r="O326" s="78">
        <f t="shared" si="53"/>
        <v>0.54530396856021146</v>
      </c>
      <c r="P326">
        <v>3.9079999999999997E-2</v>
      </c>
      <c r="Q326">
        <v>2439</v>
      </c>
      <c r="R326" s="78">
        <f t="shared" si="54"/>
        <v>0.3157642844529725</v>
      </c>
      <c r="S326" s="78">
        <f t="shared" si="55"/>
        <v>1334.3028461510355</v>
      </c>
      <c r="T326" s="78">
        <f t="shared" si="56"/>
        <v>0.57030464207008313</v>
      </c>
    </row>
    <row r="327" spans="6:20">
      <c r="F327">
        <v>2.2000000000000014E-4</v>
      </c>
      <c r="G327">
        <v>5136</v>
      </c>
      <c r="H327" s="1">
        <f t="shared" si="48"/>
        <v>1.7775880905745649E-3</v>
      </c>
      <c r="I327" s="1">
        <f t="shared" si="49"/>
        <v>7.5114285095503588</v>
      </c>
      <c r="J327" s="78">
        <f t="shared" si="50"/>
        <v>24602.068494210511</v>
      </c>
      <c r="K327">
        <v>3.7869999999999994E-2</v>
      </c>
      <c r="L327">
        <v>2488</v>
      </c>
      <c r="M327" s="78">
        <f t="shared" si="51"/>
        <v>0.30598754995481237</v>
      </c>
      <c r="N327" s="78">
        <f t="shared" si="52"/>
        <v>1292.9899893485085</v>
      </c>
      <c r="O327" s="78">
        <f t="shared" si="53"/>
        <v>0.52549855195672124</v>
      </c>
      <c r="P327">
        <v>3.8269999999999998E-2</v>
      </c>
      <c r="Q327">
        <v>2509</v>
      </c>
      <c r="R327" s="78">
        <f t="shared" si="54"/>
        <v>0.30921952830131161</v>
      </c>
      <c r="S327" s="78">
        <f t="shared" si="55"/>
        <v>1306.6471320931455</v>
      </c>
      <c r="T327" s="78">
        <f t="shared" si="56"/>
        <v>0.61176968589925595</v>
      </c>
    </row>
    <row r="328" spans="6:20">
      <c r="F328">
        <v>-3.0999999999999995E-4</v>
      </c>
      <c r="G328">
        <v>4997</v>
      </c>
      <c r="H328" s="1">
        <f t="shared" si="48"/>
        <v>-2.5047832185368848E-3</v>
      </c>
      <c r="I328" s="1">
        <f t="shared" si="49"/>
        <v>-10.58428562709368</v>
      </c>
      <c r="J328" s="78">
        <f t="shared" si="50"/>
        <v>12055.297480342375</v>
      </c>
      <c r="K328">
        <v>3.6629999999999996E-2</v>
      </c>
      <c r="L328">
        <v>2447</v>
      </c>
      <c r="M328" s="78">
        <f t="shared" si="51"/>
        <v>0.29596841708066485</v>
      </c>
      <c r="N328" s="78">
        <f t="shared" si="52"/>
        <v>1250.6528468401339</v>
      </c>
      <c r="O328" s="78">
        <f t="shared" si="53"/>
        <v>0.55242317535332885</v>
      </c>
      <c r="P328">
        <v>3.9239999999999997E-2</v>
      </c>
      <c r="Q328">
        <v>2612</v>
      </c>
      <c r="R328" s="78">
        <f t="shared" si="54"/>
        <v>0.31705707579157216</v>
      </c>
      <c r="S328" s="78">
        <f t="shared" si="55"/>
        <v>1339.7657032488903</v>
      </c>
      <c r="T328" s="78">
        <f t="shared" si="56"/>
        <v>0.60578622206563892</v>
      </c>
    </row>
    <row r="329" spans="6:20">
      <c r="F329">
        <v>2.1000000000000012E-4</v>
      </c>
      <c r="G329">
        <v>4913</v>
      </c>
      <c r="H329" s="1">
        <f t="shared" si="48"/>
        <v>1.6967886319120846E-3</v>
      </c>
      <c r="I329" s="1">
        <f t="shared" si="49"/>
        <v>7.1699999409344324</v>
      </c>
      <c r="J329" s="78">
        <f t="shared" si="50"/>
        <v>25828.55706013451</v>
      </c>
      <c r="K329">
        <v>3.5969999999999995E-2</v>
      </c>
      <c r="L329">
        <v>2414</v>
      </c>
      <c r="M329" s="78">
        <f t="shared" si="51"/>
        <v>0.29063565280894116</v>
      </c>
      <c r="N329" s="78">
        <f t="shared" si="52"/>
        <v>1228.1185613114828</v>
      </c>
      <c r="O329" s="78">
        <f t="shared" si="53"/>
        <v>0.5651557466631093</v>
      </c>
      <c r="P329">
        <v>3.8439999999999995E-2</v>
      </c>
      <c r="Q329">
        <v>2626</v>
      </c>
      <c r="R329" s="78">
        <f t="shared" si="54"/>
        <v>0.31059311909857373</v>
      </c>
      <c r="S329" s="78">
        <f t="shared" si="55"/>
        <v>1312.4514177596161</v>
      </c>
      <c r="T329" s="78">
        <f t="shared" si="56"/>
        <v>0.63464692499208741</v>
      </c>
    </row>
    <row r="330" spans="6:20">
      <c r="F330">
        <v>1.5999999999999999E-4</v>
      </c>
      <c r="G330">
        <v>4824</v>
      </c>
      <c r="H330" s="1">
        <f t="shared" si="48"/>
        <v>1.2927913385996827E-3</v>
      </c>
      <c r="I330" s="1">
        <f t="shared" si="49"/>
        <v>5.4628570978548021</v>
      </c>
      <c r="J330" s="78">
        <f t="shared" si="50"/>
        <v>43687.712313645927</v>
      </c>
      <c r="K330">
        <v>3.6109999999999996E-2</v>
      </c>
      <c r="L330">
        <v>2374</v>
      </c>
      <c r="M330" s="78">
        <f t="shared" si="51"/>
        <v>0.2917668452302159</v>
      </c>
      <c r="N330" s="78">
        <f t="shared" si="52"/>
        <v>1232.8985612721058</v>
      </c>
      <c r="O330" s="78">
        <f t="shared" si="53"/>
        <v>0.55148981423404353</v>
      </c>
      <c r="P330">
        <v>3.8640000000000001E-2</v>
      </c>
      <c r="Q330">
        <v>2669</v>
      </c>
      <c r="R330" s="78">
        <f t="shared" si="54"/>
        <v>0.31220910827182341</v>
      </c>
      <c r="S330" s="78">
        <f t="shared" si="55"/>
        <v>1319.2799891319351</v>
      </c>
      <c r="T330" s="78">
        <f t="shared" si="56"/>
        <v>0.63837894498407632</v>
      </c>
    </row>
    <row r="331" spans="6:20">
      <c r="F331">
        <v>7.9999999999999776E-5</v>
      </c>
      <c r="G331">
        <v>4714</v>
      </c>
      <c r="H331" s="1">
        <f t="shared" si="48"/>
        <v>6.4639566929983953E-4</v>
      </c>
      <c r="I331" s="1">
        <f t="shared" si="49"/>
        <v>2.731428548927394</v>
      </c>
      <c r="J331" s="78">
        <f t="shared" si="50"/>
        <v>170766.06620773469</v>
      </c>
      <c r="K331">
        <v>3.5059999999999994E-2</v>
      </c>
      <c r="L331">
        <v>2329</v>
      </c>
      <c r="M331" s="78">
        <f t="shared" si="51"/>
        <v>0.28328290207065543</v>
      </c>
      <c r="N331" s="78">
        <f t="shared" si="52"/>
        <v>1197.0485615674336</v>
      </c>
      <c r="O331" s="78">
        <f t="shared" si="53"/>
        <v>0.57392801303652874</v>
      </c>
      <c r="P331">
        <v>3.8089999999999999E-2</v>
      </c>
      <c r="Q331">
        <v>2418</v>
      </c>
      <c r="R331" s="78">
        <f t="shared" si="54"/>
        <v>0.30776513804538697</v>
      </c>
      <c r="S331" s="78">
        <f t="shared" si="55"/>
        <v>1300.5014178580591</v>
      </c>
      <c r="T331" s="78">
        <f t="shared" si="56"/>
        <v>0.59516662249844465</v>
      </c>
    </row>
    <row r="332" spans="6:20">
      <c r="F332">
        <v>2.0000000000000052E-5</v>
      </c>
      <c r="G332">
        <v>4620</v>
      </c>
      <c r="H332" s="1">
        <f t="shared" si="48"/>
        <v>1.6159891732496078E-4</v>
      </c>
      <c r="I332" s="1">
        <f t="shared" si="49"/>
        <v>0.68285713723185215</v>
      </c>
      <c r="J332" s="78">
        <f t="shared" si="50"/>
        <v>2677774.2074831589</v>
      </c>
      <c r="K332">
        <v>3.4699999999999995E-2</v>
      </c>
      <c r="L332">
        <v>2276</v>
      </c>
      <c r="M332" s="78">
        <f t="shared" si="51"/>
        <v>0.28037412155880614</v>
      </c>
      <c r="N332" s="78">
        <f t="shared" si="52"/>
        <v>1184.7571330972601</v>
      </c>
      <c r="O332" s="78">
        <f t="shared" si="53"/>
        <v>0.5725653549717189</v>
      </c>
      <c r="P332">
        <v>3.6799999999999999E-2</v>
      </c>
      <c r="Q332">
        <v>2534</v>
      </c>
      <c r="R332" s="78">
        <f t="shared" si="54"/>
        <v>0.29734200787792703</v>
      </c>
      <c r="S332" s="78">
        <f t="shared" si="55"/>
        <v>1256.4571325066047</v>
      </c>
      <c r="T332" s="78">
        <f t="shared" si="56"/>
        <v>0.66821341396219136</v>
      </c>
    </row>
    <row r="333" spans="6:20">
      <c r="F333">
        <v>-1.7000000000000001E-4</v>
      </c>
      <c r="G333">
        <v>4506</v>
      </c>
      <c r="H333" s="1">
        <f t="shared" si="48"/>
        <v>-1.373590797262163E-3</v>
      </c>
      <c r="I333" s="1">
        <f t="shared" si="49"/>
        <v>-5.8042856664707285</v>
      </c>
      <c r="J333" s="78">
        <f t="shared" si="50"/>
        <v>36148.086636765605</v>
      </c>
      <c r="K333">
        <v>3.5150000000000001E-2</v>
      </c>
      <c r="L333">
        <v>2235</v>
      </c>
      <c r="M333" s="78">
        <f t="shared" si="51"/>
        <v>0.28401009719861781</v>
      </c>
      <c r="N333" s="78">
        <f t="shared" si="52"/>
        <v>1200.121418684977</v>
      </c>
      <c r="O333" s="78">
        <f t="shared" si="53"/>
        <v>0.54794709223056204</v>
      </c>
      <c r="P333">
        <v>3.7099999999999994E-2</v>
      </c>
      <c r="Q333">
        <v>2263</v>
      </c>
      <c r="R333" s="78">
        <f t="shared" si="54"/>
        <v>0.29976599163780138</v>
      </c>
      <c r="S333" s="78">
        <f t="shared" si="55"/>
        <v>1266.6999895650822</v>
      </c>
      <c r="T333" s="78">
        <f t="shared" si="56"/>
        <v>0.58713903011881963</v>
      </c>
    </row>
    <row r="334" spans="6:20">
      <c r="F334">
        <v>-3.0000000000000079E-5</v>
      </c>
      <c r="G334">
        <v>4379</v>
      </c>
      <c r="H334" s="1">
        <f t="shared" si="48"/>
        <v>-2.4239837598744117E-4</v>
      </c>
      <c r="I334" s="1">
        <f t="shared" si="49"/>
        <v>-1.0242857058477781</v>
      </c>
      <c r="J334" s="78">
        <f t="shared" si="50"/>
        <v>1128039.7551292689</v>
      </c>
      <c r="K334">
        <v>2.5219999999999999E-2</v>
      </c>
      <c r="L334">
        <v>2179</v>
      </c>
      <c r="M334" s="78">
        <f t="shared" si="51"/>
        <v>0.20377623474677498</v>
      </c>
      <c r="N334" s="78">
        <f t="shared" si="52"/>
        <v>861.08285004936329</v>
      </c>
      <c r="O334" s="78">
        <f t="shared" si="53"/>
        <v>1.0377167423744584</v>
      </c>
      <c r="P334">
        <v>3.628E-2</v>
      </c>
      <c r="Q334">
        <v>2208</v>
      </c>
      <c r="R334" s="78">
        <f t="shared" si="54"/>
        <v>0.29314043602747808</v>
      </c>
      <c r="S334" s="78">
        <f t="shared" si="55"/>
        <v>1238.7028469385766</v>
      </c>
      <c r="T334" s="78">
        <f t="shared" si="56"/>
        <v>0.59905780194523528</v>
      </c>
    </row>
    <row r="335" spans="6:20">
      <c r="F335">
        <v>1.5999999999999999E-4</v>
      </c>
      <c r="G335">
        <v>4273</v>
      </c>
      <c r="H335" s="1">
        <f t="shared" si="48"/>
        <v>1.2927913385996827E-3</v>
      </c>
      <c r="I335" s="1">
        <f t="shared" si="49"/>
        <v>5.4628570978548021</v>
      </c>
      <c r="J335" s="78">
        <f t="shared" si="50"/>
        <v>38697.677179976992</v>
      </c>
      <c r="K335">
        <v>-3.0000000000000079E-5</v>
      </c>
      <c r="L335">
        <v>2146</v>
      </c>
      <c r="M335" s="78">
        <f t="shared" si="51"/>
        <v>-2.4239837598744117E-4</v>
      </c>
      <c r="N335" s="78">
        <f t="shared" si="52"/>
        <v>-1.0242857058477781</v>
      </c>
      <c r="O335" s="78">
        <f t="shared" si="53"/>
        <v>722268.98477001488</v>
      </c>
      <c r="P335">
        <v>3.5209999999999998E-2</v>
      </c>
      <c r="Q335">
        <v>2272</v>
      </c>
      <c r="R335" s="78">
        <f t="shared" si="54"/>
        <v>0.28449489395059269</v>
      </c>
      <c r="S335" s="78">
        <f t="shared" si="55"/>
        <v>1202.1699900966723</v>
      </c>
      <c r="T335" s="78">
        <f t="shared" si="56"/>
        <v>0.65445605973148835</v>
      </c>
    </row>
    <row r="336" spans="6:20">
      <c r="F336">
        <v>0</v>
      </c>
      <c r="G336">
        <v>4188</v>
      </c>
      <c r="H336" s="1">
        <f t="shared" si="48"/>
        <v>0</v>
      </c>
      <c r="I336" s="1">
        <f t="shared" si="49"/>
        <v>0</v>
      </c>
      <c r="J336" s="78" t="e">
        <f t="shared" si="50"/>
        <v>#DIV/0!</v>
      </c>
      <c r="K336">
        <v>1.8000000000000004E-4</v>
      </c>
      <c r="L336">
        <v>2106</v>
      </c>
      <c r="M336" s="78">
        <f t="shared" si="51"/>
        <v>1.4543902559246433E-3</v>
      </c>
      <c r="N336" s="78">
        <f t="shared" si="52"/>
        <v>6.145714235086654</v>
      </c>
      <c r="O336" s="78">
        <f t="shared" si="53"/>
        <v>19689.065987439932</v>
      </c>
      <c r="P336">
        <v>3.526E-2</v>
      </c>
      <c r="Q336">
        <v>2365</v>
      </c>
      <c r="R336" s="78">
        <f t="shared" si="54"/>
        <v>0.28489889124390511</v>
      </c>
      <c r="S336" s="78">
        <f t="shared" si="55"/>
        <v>1203.8771329397523</v>
      </c>
      <c r="T336" s="78">
        <f t="shared" si="56"/>
        <v>0.67931428226314672</v>
      </c>
    </row>
    <row r="337" spans="6:20">
      <c r="F337">
        <v>-3.3E-4</v>
      </c>
      <c r="G337">
        <v>4103</v>
      </c>
      <c r="H337" s="1">
        <f t="shared" si="48"/>
        <v>-2.6663821358618458E-3</v>
      </c>
      <c r="I337" s="1">
        <f t="shared" si="49"/>
        <v>-11.267142764325531</v>
      </c>
      <c r="J337" s="78">
        <f t="shared" si="50"/>
        <v>8735.0542602756868</v>
      </c>
      <c r="M337" s="78">
        <f t="shared" si="51"/>
        <v>0</v>
      </c>
      <c r="N337" s="78">
        <f t="shared" si="52"/>
        <v>0</v>
      </c>
      <c r="O337" s="78" t="e">
        <f t="shared" si="53"/>
        <v>#DIV/0!</v>
      </c>
      <c r="P337">
        <v>2.8530000000000003E-2</v>
      </c>
      <c r="Q337">
        <v>2507</v>
      </c>
      <c r="R337" s="78">
        <f t="shared" si="54"/>
        <v>0.23052085556405597</v>
      </c>
      <c r="S337" s="78">
        <f t="shared" si="55"/>
        <v>974.09570626123468</v>
      </c>
      <c r="T337" s="78">
        <f t="shared" si="56"/>
        <v>1.09990457131001</v>
      </c>
    </row>
    <row r="338" spans="6:20">
      <c r="F338">
        <v>2.2000000000000014E-4</v>
      </c>
      <c r="G338">
        <v>3973</v>
      </c>
      <c r="H338" s="1">
        <f t="shared" si="48"/>
        <v>1.7775880905745649E-3</v>
      </c>
      <c r="I338" s="1">
        <f t="shared" si="49"/>
        <v>7.5114285095503588</v>
      </c>
      <c r="J338" s="78">
        <f t="shared" si="50"/>
        <v>19031.156177472421</v>
      </c>
      <c r="M338" s="78">
        <f t="shared" si="51"/>
        <v>0</v>
      </c>
      <c r="N338" s="78">
        <f t="shared" si="52"/>
        <v>0</v>
      </c>
      <c r="O338" s="78" t="e">
        <f t="shared" si="53"/>
        <v>#DIV/0!</v>
      </c>
      <c r="P338">
        <v>1.4340000000000002E-2</v>
      </c>
      <c r="Q338">
        <v>2579</v>
      </c>
      <c r="R338" s="78">
        <f t="shared" si="54"/>
        <v>0.11586642372199658</v>
      </c>
      <c r="S338" s="78">
        <f t="shared" si="55"/>
        <v>489.60856739523678</v>
      </c>
      <c r="T338" s="78">
        <f t="shared" si="56"/>
        <v>4.4787544826952992</v>
      </c>
    </row>
    <row r="339" spans="6:20">
      <c r="F339">
        <v>1.0000000000000026E-5</v>
      </c>
      <c r="G339">
        <v>3880</v>
      </c>
      <c r="H339" s="1">
        <f t="shared" si="48"/>
        <v>8.0799458662480388E-5</v>
      </c>
      <c r="I339" s="1">
        <f t="shared" si="49"/>
        <v>0.34142856861592608</v>
      </c>
      <c r="J339" s="78">
        <f t="shared" si="50"/>
        <v>8995466.6017616075</v>
      </c>
      <c r="M339" s="78">
        <f t="shared" si="51"/>
        <v>0</v>
      </c>
      <c r="N339" s="78">
        <f t="shared" si="52"/>
        <v>0</v>
      </c>
      <c r="O339" s="78" t="e">
        <f t="shared" si="53"/>
        <v>#DIV/0!</v>
      </c>
      <c r="P339">
        <v>2.7400000000000002E-3</v>
      </c>
      <c r="Q339">
        <v>2231</v>
      </c>
      <c r="R339" s="78">
        <f t="shared" si="54"/>
        <v>2.213905167351957E-2</v>
      </c>
      <c r="S339" s="78">
        <f t="shared" si="55"/>
        <v>93.551427800763506</v>
      </c>
      <c r="T339" s="78">
        <f t="shared" si="56"/>
        <v>106.12132431604252</v>
      </c>
    </row>
    <row r="340" spans="6:20">
      <c r="F340">
        <v>-1.0000000000000026E-4</v>
      </c>
      <c r="G340">
        <v>3789</v>
      </c>
      <c r="H340" s="1">
        <f t="shared" si="48"/>
        <v>-8.0799458662480388E-4</v>
      </c>
      <c r="I340" s="1">
        <f t="shared" si="49"/>
        <v>-3.4142856861592605</v>
      </c>
      <c r="J340" s="78">
        <f t="shared" si="50"/>
        <v>87844.904520811149</v>
      </c>
      <c r="M340" s="78">
        <f t="shared" si="51"/>
        <v>0</v>
      </c>
      <c r="N340" s="78">
        <f t="shared" si="52"/>
        <v>0</v>
      </c>
      <c r="O340" s="78" t="e">
        <f t="shared" si="53"/>
        <v>#DIV/0!</v>
      </c>
      <c r="P340">
        <v>-2.400000000000002E-4</v>
      </c>
      <c r="Q340">
        <v>1865</v>
      </c>
      <c r="R340" s="78">
        <f t="shared" si="54"/>
        <v>-1.9391870078995256E-3</v>
      </c>
      <c r="S340" s="78">
        <f t="shared" si="55"/>
        <v>-8.1942856467822107</v>
      </c>
      <c r="T340" s="78">
        <f t="shared" si="56"/>
        <v>11562.734912108874</v>
      </c>
    </row>
    <row r="341" spans="6:20">
      <c r="F341">
        <v>2.7999999999999987E-4</v>
      </c>
      <c r="G341">
        <v>3703.9999999999995</v>
      </c>
      <c r="H341" s="1">
        <f t="shared" si="48"/>
        <v>2.2623848425494439E-3</v>
      </c>
      <c r="I341" s="1">
        <f t="shared" si="49"/>
        <v>9.5599999212459021</v>
      </c>
      <c r="J341" s="78">
        <f t="shared" si="50"/>
        <v>10953.347981842122</v>
      </c>
      <c r="M341" s="78">
        <f t="shared" si="51"/>
        <v>0</v>
      </c>
      <c r="N341" s="78">
        <f t="shared" si="52"/>
        <v>0</v>
      </c>
      <c r="O341" s="78" t="e">
        <f t="shared" si="53"/>
        <v>#DIV/0!</v>
      </c>
      <c r="P341">
        <v>6.999999999999975E-5</v>
      </c>
      <c r="Q341">
        <v>1774.9999999999998</v>
      </c>
      <c r="R341" s="78">
        <f t="shared" si="54"/>
        <v>5.6559621063735914E-4</v>
      </c>
      <c r="S341" s="78">
        <f t="shared" si="55"/>
        <v>2.389999980311468</v>
      </c>
      <c r="T341" s="78">
        <f t="shared" si="56"/>
        <v>129361.9322004729</v>
      </c>
    </row>
    <row r="342" spans="6:20">
      <c r="F342">
        <v>3.0999999999999995E-4</v>
      </c>
      <c r="G342">
        <v>3574</v>
      </c>
      <c r="H342" s="1">
        <f t="shared" si="48"/>
        <v>2.5047832185368848E-3</v>
      </c>
      <c r="I342" s="1">
        <f t="shared" si="49"/>
        <v>10.58428562709368</v>
      </c>
      <c r="J342" s="78">
        <f t="shared" si="50"/>
        <v>8622.3000189601044</v>
      </c>
      <c r="M342" s="78">
        <f t="shared" si="51"/>
        <v>0</v>
      </c>
      <c r="N342" s="78">
        <f t="shared" si="52"/>
        <v>0</v>
      </c>
      <c r="O342" s="78" t="e">
        <f t="shared" si="53"/>
        <v>#DIV/0!</v>
      </c>
      <c r="P342">
        <v>-2.6000000000000025E-4</v>
      </c>
      <c r="Q342">
        <v>1706.9999999999998</v>
      </c>
      <c r="R342" s="78">
        <f t="shared" si="54"/>
        <v>-2.1007859252244864E-3</v>
      </c>
      <c r="S342" s="78">
        <f t="shared" si="55"/>
        <v>-8.8771427840140635</v>
      </c>
      <c r="T342" s="78">
        <f t="shared" si="56"/>
        <v>9017.6015459988812</v>
      </c>
    </row>
    <row r="343" spans="6:20">
      <c r="F343">
        <v>2.2999999999999974E-4</v>
      </c>
      <c r="G343">
        <v>3490</v>
      </c>
      <c r="H343" s="1">
        <f t="shared" si="48"/>
        <v>1.8583875492370419E-3</v>
      </c>
      <c r="I343" s="1">
        <f t="shared" si="49"/>
        <v>7.8528570781662701</v>
      </c>
      <c r="J343" s="78">
        <f t="shared" si="50"/>
        <v>15295.431196844973</v>
      </c>
      <c r="M343" s="78">
        <f t="shared" si="51"/>
        <v>0</v>
      </c>
      <c r="N343" s="78">
        <f t="shared" si="52"/>
        <v>0</v>
      </c>
      <c r="O343" s="78" t="e">
        <f t="shared" si="53"/>
        <v>#DIV/0!</v>
      </c>
      <c r="P343">
        <v>-3.700000000000001E-4</v>
      </c>
      <c r="Q343">
        <v>1654</v>
      </c>
      <c r="R343" s="78">
        <f t="shared" si="54"/>
        <v>-2.9895799705117673E-3</v>
      </c>
      <c r="S343" s="78">
        <f t="shared" si="55"/>
        <v>-12.632857038789236</v>
      </c>
      <c r="T343" s="78">
        <f t="shared" si="56"/>
        <v>4314.5576218353881</v>
      </c>
    </row>
    <row r="344" spans="6:20">
      <c r="F344">
        <v>1.8000000000000004E-4</v>
      </c>
      <c r="G344">
        <v>3366.0000000000005</v>
      </c>
      <c r="H344" s="1">
        <f t="shared" si="48"/>
        <v>1.4543902559246433E-3</v>
      </c>
      <c r="I344" s="1">
        <f t="shared" si="49"/>
        <v>6.145714235086654</v>
      </c>
      <c r="J344" s="78">
        <f t="shared" si="50"/>
        <v>24085.79974984864</v>
      </c>
      <c r="M344" s="78">
        <f t="shared" si="51"/>
        <v>0</v>
      </c>
      <c r="N344" s="78">
        <f t="shared" si="52"/>
        <v>0</v>
      </c>
      <c r="O344" s="78" t="e">
        <f t="shared" si="53"/>
        <v>#DIV/0!</v>
      </c>
      <c r="P344">
        <v>-1.7000000000000001E-4</v>
      </c>
      <c r="Q344">
        <v>1713</v>
      </c>
      <c r="R344" s="78">
        <f t="shared" si="54"/>
        <v>-1.373590797262163E-3</v>
      </c>
      <c r="S344" s="78">
        <f t="shared" si="55"/>
        <v>-5.8042856664707285</v>
      </c>
      <c r="T344" s="78">
        <f t="shared" si="56"/>
        <v>21167.215757319587</v>
      </c>
    </row>
    <row r="345" spans="6:20">
      <c r="F345">
        <v>5.5000000000000014E-4</v>
      </c>
      <c r="G345">
        <v>3293.9999999999995</v>
      </c>
      <c r="H345" s="1">
        <f t="shared" si="48"/>
        <v>4.4439702264364106E-3</v>
      </c>
      <c r="I345" s="1">
        <f t="shared" si="49"/>
        <v>18.77857127387589</v>
      </c>
      <c r="J345" s="78">
        <f t="shared" si="50"/>
        <v>2524.5860940787993</v>
      </c>
      <c r="M345" s="78">
        <f t="shared" si="51"/>
        <v>0</v>
      </c>
      <c r="N345" s="78">
        <f t="shared" si="52"/>
        <v>0</v>
      </c>
      <c r="O345" s="78" t="e">
        <f t="shared" si="53"/>
        <v>#DIV/0!</v>
      </c>
      <c r="P345">
        <v>-6.4999999999999997E-4</v>
      </c>
      <c r="Q345">
        <v>1677</v>
      </c>
      <c r="R345" s="78">
        <f t="shared" si="54"/>
        <v>-5.2519648130612108E-3</v>
      </c>
      <c r="S345" s="78">
        <f t="shared" si="55"/>
        <v>-22.192856960035137</v>
      </c>
      <c r="T345" s="78">
        <f t="shared" si="56"/>
        <v>1417.4591955608814</v>
      </c>
    </row>
    <row r="346" spans="6:20">
      <c r="F346">
        <v>-4.1000000000000021E-4</v>
      </c>
      <c r="G346">
        <v>3206</v>
      </c>
      <c r="H346" s="1">
        <f t="shared" si="48"/>
        <v>-3.3127778051616889E-3</v>
      </c>
      <c r="I346" s="1">
        <f t="shared" si="49"/>
        <v>-13.99857131325294</v>
      </c>
      <c r="J346" s="78">
        <f t="shared" si="50"/>
        <v>4421.6847368171602</v>
      </c>
      <c r="M346" s="78">
        <f t="shared" si="51"/>
        <v>0</v>
      </c>
      <c r="N346" s="78">
        <f t="shared" si="52"/>
        <v>0</v>
      </c>
      <c r="O346" s="78" t="e">
        <f t="shared" si="53"/>
        <v>#DIV/0!</v>
      </c>
      <c r="P346">
        <v>-2.0000000000000009E-4</v>
      </c>
      <c r="Q346">
        <v>1607</v>
      </c>
      <c r="R346" s="78">
        <f t="shared" si="54"/>
        <v>-1.6159891732496041E-3</v>
      </c>
      <c r="S346" s="78">
        <f t="shared" si="55"/>
        <v>-6.8285713723185069</v>
      </c>
      <c r="T346" s="78">
        <f t="shared" si="56"/>
        <v>14346.96708065036</v>
      </c>
    </row>
    <row r="347" spans="6:20">
      <c r="H347" s="1">
        <f t="shared" si="48"/>
        <v>0</v>
      </c>
      <c r="I347" s="1">
        <f t="shared" si="49"/>
        <v>0</v>
      </c>
      <c r="J347" s="78" t="e">
        <f t="shared" si="50"/>
        <v>#DIV/0!</v>
      </c>
      <c r="M347" s="78">
        <f t="shared" si="51"/>
        <v>0</v>
      </c>
      <c r="N347" s="78">
        <f t="shared" si="52"/>
        <v>0</v>
      </c>
      <c r="O347" s="78" t="e">
        <f t="shared" si="53"/>
        <v>#DIV/0!</v>
      </c>
      <c r="P347">
        <v>-2.400000000000002E-4</v>
      </c>
      <c r="Q347">
        <v>1521</v>
      </c>
      <c r="R347" s="78">
        <f t="shared" si="54"/>
        <v>-1.9391870078995256E-3</v>
      </c>
      <c r="S347" s="78">
        <f t="shared" si="55"/>
        <v>-8.1942856467822107</v>
      </c>
      <c r="T347" s="78">
        <f t="shared" si="56"/>
        <v>9429.9838076769956</v>
      </c>
    </row>
    <row r="348" spans="6:20">
      <c r="H348" s="1">
        <f t="shared" si="48"/>
        <v>0</v>
      </c>
      <c r="I348" s="1">
        <f t="shared" si="49"/>
        <v>0</v>
      </c>
      <c r="J348" s="78" t="e">
        <f t="shared" si="50"/>
        <v>#DIV/0!</v>
      </c>
      <c r="M348" s="78">
        <f t="shared" si="51"/>
        <v>0</v>
      </c>
      <c r="N348" s="78">
        <f t="shared" si="52"/>
        <v>0</v>
      </c>
      <c r="O348" s="78" t="e">
        <f t="shared" si="53"/>
        <v>#DIV/0!</v>
      </c>
      <c r="P348">
        <v>1.8000000000000004E-4</v>
      </c>
      <c r="Q348">
        <v>1553</v>
      </c>
      <c r="R348" s="78">
        <f t="shared" si="54"/>
        <v>1.4543902559246433E-3</v>
      </c>
      <c r="S348" s="78">
        <f t="shared" si="55"/>
        <v>6.145714235086654</v>
      </c>
      <c r="T348" s="78">
        <f t="shared" si="56"/>
        <v>17117.118683114786</v>
      </c>
    </row>
    <row r="349" spans="6:20">
      <c r="H349" s="1">
        <f t="shared" si="48"/>
        <v>0</v>
      </c>
      <c r="I349" s="1">
        <f t="shared" si="49"/>
        <v>0</v>
      </c>
      <c r="J349" s="78" t="e">
        <f t="shared" si="50"/>
        <v>#DIV/0!</v>
      </c>
      <c r="M349" s="78">
        <f t="shared" si="51"/>
        <v>0</v>
      </c>
      <c r="N349" s="78">
        <f t="shared" si="52"/>
        <v>0</v>
      </c>
      <c r="O349" s="78" t="e">
        <f t="shared" si="53"/>
        <v>#DIV/0!</v>
      </c>
      <c r="P349">
        <v>2.4999999999999979E-4</v>
      </c>
      <c r="Q349">
        <v>1565</v>
      </c>
      <c r="R349" s="78">
        <f t="shared" si="54"/>
        <v>2.0199864665620027E-3</v>
      </c>
      <c r="S349" s="78">
        <f t="shared" si="55"/>
        <v>8.5357142153981229</v>
      </c>
      <c r="T349" s="78">
        <f t="shared" si="56"/>
        <v>8942.0797933910617</v>
      </c>
    </row>
    <row r="350" spans="6:20">
      <c r="H350" s="1">
        <f t="shared" si="48"/>
        <v>0</v>
      </c>
      <c r="I350" s="1">
        <f t="shared" si="49"/>
        <v>0</v>
      </c>
      <c r="J350" s="78" t="e">
        <f t="shared" si="50"/>
        <v>#DIV/0!</v>
      </c>
      <c r="M350" s="78">
        <f t="shared" si="51"/>
        <v>0</v>
      </c>
      <c r="N350" s="78">
        <f t="shared" si="52"/>
        <v>0</v>
      </c>
      <c r="O350" s="78" t="e">
        <f t="shared" si="53"/>
        <v>#DIV/0!</v>
      </c>
      <c r="P350">
        <v>-2.0000000000000052E-5</v>
      </c>
      <c r="Q350">
        <v>1471</v>
      </c>
      <c r="R350" s="78">
        <f t="shared" si="54"/>
        <v>-1.6159891732496078E-4</v>
      </c>
      <c r="S350" s="78">
        <f t="shared" si="55"/>
        <v>-0.68285713723185215</v>
      </c>
      <c r="T350" s="78">
        <f t="shared" si="56"/>
        <v>1313278.6917010944</v>
      </c>
    </row>
    <row r="351" spans="6:20">
      <c r="H351" s="1">
        <f t="shared" si="48"/>
        <v>0</v>
      </c>
      <c r="I351" s="1">
        <f t="shared" si="49"/>
        <v>0</v>
      </c>
      <c r="J351" s="78" t="e">
        <f t="shared" si="50"/>
        <v>#DIV/0!</v>
      </c>
      <c r="M351" s="78">
        <f t="shared" si="51"/>
        <v>0</v>
      </c>
      <c r="N351" s="78">
        <f t="shared" si="52"/>
        <v>0</v>
      </c>
      <c r="O351" s="78" t="e">
        <f t="shared" si="53"/>
        <v>#DIV/0!</v>
      </c>
      <c r="P351">
        <v>1.4999999999999996E-4</v>
      </c>
      <c r="Q351">
        <v>1425</v>
      </c>
      <c r="R351" s="78">
        <f t="shared" si="54"/>
        <v>1.2119918799372022E-3</v>
      </c>
      <c r="S351" s="78">
        <f t="shared" si="55"/>
        <v>5.1214285292388757</v>
      </c>
      <c r="T351" s="78">
        <f t="shared" si="56"/>
        <v>22617.081479556709</v>
      </c>
    </row>
    <row r="352" spans="6:20">
      <c r="H352" s="1">
        <f t="shared" si="48"/>
        <v>0</v>
      </c>
      <c r="I352" s="1">
        <f t="shared" si="49"/>
        <v>0</v>
      </c>
      <c r="J352" s="78" t="e">
        <f t="shared" si="50"/>
        <v>#DIV/0!</v>
      </c>
      <c r="M352" s="78">
        <f t="shared" si="51"/>
        <v>0</v>
      </c>
      <c r="N352" s="78">
        <f t="shared" si="52"/>
        <v>0</v>
      </c>
      <c r="O352" s="78" t="e">
        <f t="shared" si="53"/>
        <v>#DIV/0!</v>
      </c>
      <c r="P352">
        <v>3.3E-4</v>
      </c>
      <c r="Q352">
        <v>1373</v>
      </c>
      <c r="R352" s="78">
        <f t="shared" si="54"/>
        <v>2.6663821358618458E-3</v>
      </c>
      <c r="S352" s="78">
        <f t="shared" si="55"/>
        <v>11.267142764325531</v>
      </c>
      <c r="T352" s="78">
        <f t="shared" si="56"/>
        <v>4502.4290084719942</v>
      </c>
    </row>
    <row r="353" spans="8:20">
      <c r="H353" s="1">
        <f t="shared" si="48"/>
        <v>0</v>
      </c>
      <c r="I353" s="1">
        <f t="shared" si="49"/>
        <v>0</v>
      </c>
      <c r="J353" s="78" t="e">
        <f t="shared" si="50"/>
        <v>#DIV/0!</v>
      </c>
      <c r="M353" s="78">
        <f t="shared" si="51"/>
        <v>0</v>
      </c>
      <c r="N353" s="78">
        <f t="shared" si="52"/>
        <v>0</v>
      </c>
      <c r="O353" s="78" t="e">
        <f t="shared" si="53"/>
        <v>#DIV/0!</v>
      </c>
      <c r="P353">
        <v>-1.5999999999999999E-4</v>
      </c>
      <c r="Q353">
        <v>1349</v>
      </c>
      <c r="R353" s="78">
        <f t="shared" si="54"/>
        <v>-1.2927913385996827E-3</v>
      </c>
      <c r="S353" s="78">
        <f t="shared" si="55"/>
        <v>-5.4628570978548021</v>
      </c>
      <c r="T353" s="78">
        <f t="shared" si="56"/>
        <v>18818.118574787408</v>
      </c>
    </row>
    <row r="354" spans="8:20">
      <c r="H354" s="1">
        <f t="shared" si="48"/>
        <v>0</v>
      </c>
      <c r="I354" s="1">
        <f t="shared" si="49"/>
        <v>0</v>
      </c>
      <c r="J354" s="78" t="e">
        <f t="shared" si="50"/>
        <v>#DIV/0!</v>
      </c>
      <c r="M354" s="78">
        <f t="shared" si="51"/>
        <v>0</v>
      </c>
      <c r="N354" s="78">
        <f t="shared" si="52"/>
        <v>0</v>
      </c>
      <c r="O354" s="78" t="e">
        <f t="shared" si="53"/>
        <v>#DIV/0!</v>
      </c>
      <c r="P354">
        <v>-1.9000000000000006E-4</v>
      </c>
      <c r="Q354">
        <v>1398</v>
      </c>
      <c r="R354" s="78">
        <f t="shared" si="54"/>
        <v>-1.5351897145871238E-3</v>
      </c>
      <c r="S354" s="78">
        <f t="shared" si="55"/>
        <v>-6.4871428037025805</v>
      </c>
      <c r="T354" s="78">
        <f t="shared" si="56"/>
        <v>13829.42699012403</v>
      </c>
    </row>
    <row r="355" spans="8:20">
      <c r="H355" s="1">
        <f t="shared" si="48"/>
        <v>0</v>
      </c>
      <c r="I355" s="1">
        <f t="shared" si="49"/>
        <v>0</v>
      </c>
      <c r="J355" s="78" t="e">
        <f t="shared" si="50"/>
        <v>#DIV/0!</v>
      </c>
      <c r="M355" s="78">
        <f t="shared" si="51"/>
        <v>0</v>
      </c>
      <c r="N355" s="78">
        <f t="shared" si="52"/>
        <v>0</v>
      </c>
      <c r="O355" s="78" t="e">
        <f t="shared" si="53"/>
        <v>#DIV/0!</v>
      </c>
      <c r="P355">
        <v>-1.0000000000000026E-4</v>
      </c>
      <c r="Q355">
        <v>1354</v>
      </c>
      <c r="R355" s="78">
        <f t="shared" si="54"/>
        <v>-8.0799458662480388E-4</v>
      </c>
      <c r="S355" s="78">
        <f t="shared" si="55"/>
        <v>-3.4142856861592605</v>
      </c>
      <c r="T355" s="78">
        <f t="shared" si="56"/>
        <v>48352.939457873064</v>
      </c>
    </row>
    <row r="356" spans="8:20">
      <c r="H356" s="1">
        <f t="shared" si="48"/>
        <v>0</v>
      </c>
      <c r="I356" s="1">
        <f t="shared" si="49"/>
        <v>0</v>
      </c>
      <c r="J356" s="78" t="e">
        <f t="shared" si="50"/>
        <v>#DIV/0!</v>
      </c>
      <c r="M356" s="78">
        <f t="shared" si="51"/>
        <v>0</v>
      </c>
      <c r="N356" s="78">
        <f t="shared" si="52"/>
        <v>0</v>
      </c>
      <c r="O356" s="78" t="e">
        <f t="shared" si="53"/>
        <v>#DIV/0!</v>
      </c>
      <c r="P356">
        <v>1.5999999999999999E-4</v>
      </c>
      <c r="Q356">
        <v>1298</v>
      </c>
      <c r="R356" s="78">
        <f t="shared" si="54"/>
        <v>1.2927913385996827E-3</v>
      </c>
      <c r="S356" s="78">
        <f t="shared" si="55"/>
        <v>5.4628570978548021</v>
      </c>
      <c r="T356" s="78">
        <f t="shared" si="56"/>
        <v>18106.684885154973</v>
      </c>
    </row>
    <row r="357" spans="8:20">
      <c r="H357" s="1">
        <f t="shared" si="48"/>
        <v>0</v>
      </c>
      <c r="I357" s="1">
        <f t="shared" si="49"/>
        <v>0</v>
      </c>
      <c r="J357" s="78" t="e">
        <f t="shared" si="50"/>
        <v>#DIV/0!</v>
      </c>
      <c r="M357" s="78">
        <f t="shared" si="51"/>
        <v>0</v>
      </c>
      <c r="N357" s="78">
        <f t="shared" si="52"/>
        <v>0</v>
      </c>
      <c r="O357" s="78" t="e">
        <f t="shared" si="53"/>
        <v>#DIV/0!</v>
      </c>
      <c r="P357">
        <v>-5.0000000000000131E-5</v>
      </c>
      <c r="Q357">
        <v>1257</v>
      </c>
      <c r="R357" s="78">
        <f t="shared" si="54"/>
        <v>-4.0399729331240194E-4</v>
      </c>
      <c r="S357" s="78">
        <f t="shared" si="55"/>
        <v>-1.7071428430796303</v>
      </c>
      <c r="T357" s="78">
        <f t="shared" si="56"/>
        <v>179555.81949349021</v>
      </c>
    </row>
    <row r="358" spans="8:20">
      <c r="H358" s="1">
        <f t="shared" si="48"/>
        <v>0</v>
      </c>
      <c r="I358" s="1">
        <f t="shared" si="49"/>
        <v>0</v>
      </c>
      <c r="J358" s="78" t="e">
        <f t="shared" si="50"/>
        <v>#DIV/0!</v>
      </c>
      <c r="M358" s="78">
        <f t="shared" si="51"/>
        <v>0</v>
      </c>
      <c r="N358" s="78">
        <f t="shared" si="52"/>
        <v>0</v>
      </c>
      <c r="O358" s="78" t="e">
        <f t="shared" si="53"/>
        <v>#DIV/0!</v>
      </c>
      <c r="P358">
        <v>2.0000000000000052E-5</v>
      </c>
      <c r="Q358">
        <v>1210</v>
      </c>
      <c r="R358" s="78">
        <f t="shared" si="54"/>
        <v>1.6159891732496078E-4</v>
      </c>
      <c r="S358" s="78">
        <f t="shared" si="55"/>
        <v>0.68285713723185215</v>
      </c>
      <c r="T358" s="78">
        <f t="shared" si="56"/>
        <v>1080263.2338261891</v>
      </c>
    </row>
    <row r="359" spans="8:20">
      <c r="H359" s="1">
        <f t="shared" si="48"/>
        <v>0</v>
      </c>
      <c r="I359" s="1">
        <f t="shared" si="49"/>
        <v>0</v>
      </c>
      <c r="J359" s="78" t="e">
        <f t="shared" si="50"/>
        <v>#DIV/0!</v>
      </c>
      <c r="M359" s="78">
        <f t="shared" si="51"/>
        <v>0</v>
      </c>
      <c r="N359" s="78">
        <f t="shared" si="52"/>
        <v>0</v>
      </c>
      <c r="O359" s="78" t="e">
        <f t="shared" si="53"/>
        <v>#DIV/0!</v>
      </c>
      <c r="P359">
        <v>-2.2000000000000014E-4</v>
      </c>
      <c r="Q359">
        <v>1184</v>
      </c>
      <c r="R359" s="78">
        <f t="shared" si="54"/>
        <v>-1.7775880905745649E-3</v>
      </c>
      <c r="S359" s="78">
        <f t="shared" si="55"/>
        <v>-7.5114285095503588</v>
      </c>
      <c r="T359" s="78">
        <f t="shared" si="56"/>
        <v>8735.9583966273694</v>
      </c>
    </row>
    <row r="360" spans="8:20">
      <c r="H360" s="1">
        <f t="shared" si="48"/>
        <v>0</v>
      </c>
      <c r="I360" s="1">
        <f t="shared" si="49"/>
        <v>0</v>
      </c>
      <c r="J360" s="78" t="e">
        <f t="shared" si="50"/>
        <v>#DIV/0!</v>
      </c>
      <c r="M360" s="78">
        <f t="shared" si="51"/>
        <v>0</v>
      </c>
      <c r="N360" s="78">
        <f t="shared" si="52"/>
        <v>0</v>
      </c>
      <c r="O360" s="78" t="e">
        <f t="shared" si="53"/>
        <v>#DIV/0!</v>
      </c>
      <c r="P360">
        <v>-1.7000000000000001E-4</v>
      </c>
      <c r="Q360">
        <v>1201</v>
      </c>
      <c r="R360" s="78">
        <f t="shared" si="54"/>
        <v>-1.373590797262163E-3</v>
      </c>
      <c r="S360" s="78">
        <f t="shared" si="55"/>
        <v>-5.8042856664707285</v>
      </c>
      <c r="T360" s="78">
        <f t="shared" si="56"/>
        <v>14840.528969375846</v>
      </c>
    </row>
    <row r="361" spans="8:20">
      <c r="H361" s="1">
        <f t="shared" si="48"/>
        <v>0</v>
      </c>
      <c r="I361" s="1">
        <f t="shared" si="49"/>
        <v>0</v>
      </c>
      <c r="J361" s="78" t="e">
        <f t="shared" si="50"/>
        <v>#DIV/0!</v>
      </c>
      <c r="M361" s="78">
        <f t="shared" si="51"/>
        <v>0</v>
      </c>
      <c r="N361" s="78">
        <f t="shared" si="52"/>
        <v>0</v>
      </c>
      <c r="O361" s="78" t="e">
        <f t="shared" si="53"/>
        <v>#DIV/0!</v>
      </c>
      <c r="P361">
        <v>-3.0000000000000079E-5</v>
      </c>
      <c r="Q361">
        <v>1224</v>
      </c>
      <c r="R361" s="78">
        <f t="shared" si="54"/>
        <v>-2.4239837598744117E-4</v>
      </c>
      <c r="S361" s="78">
        <f t="shared" si="55"/>
        <v>-1.0242857058477781</v>
      </c>
      <c r="T361" s="78">
        <f t="shared" si="56"/>
        <v>485672.06545574119</v>
      </c>
    </row>
    <row r="362" spans="8:20">
      <c r="H362" s="1">
        <f t="shared" si="48"/>
        <v>0</v>
      </c>
      <c r="I362" s="1">
        <f t="shared" si="49"/>
        <v>0</v>
      </c>
      <c r="J362" s="78" t="e">
        <f t="shared" si="50"/>
        <v>#DIV/0!</v>
      </c>
      <c r="M362" s="78">
        <f t="shared" si="51"/>
        <v>0</v>
      </c>
      <c r="N362" s="78">
        <f t="shared" si="52"/>
        <v>0</v>
      </c>
      <c r="O362" s="78" t="e">
        <f t="shared" si="53"/>
        <v>#DIV/0!</v>
      </c>
      <c r="P362">
        <v>1.0000000000000026E-5</v>
      </c>
      <c r="Q362">
        <v>1149</v>
      </c>
      <c r="R362" s="78">
        <f t="shared" si="54"/>
        <v>8.0799458662480388E-5</v>
      </c>
      <c r="S362" s="78">
        <f t="shared" si="55"/>
        <v>0.34142856861592608</v>
      </c>
      <c r="T362" s="78">
        <f t="shared" si="56"/>
        <v>4103214.7294753436</v>
      </c>
    </row>
  </sheetData>
  <mergeCells count="10">
    <mergeCell ref="AA1:AD1"/>
    <mergeCell ref="AA9:AD9"/>
    <mergeCell ref="AB10:AD10"/>
    <mergeCell ref="AB11:AD11"/>
    <mergeCell ref="A1:Y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6</vt:i4>
      </vt:variant>
    </vt:vector>
  </HeadingPairs>
  <TitlesOfParts>
    <vt:vector size="8" baseType="lpstr">
      <vt:lpstr>CFD_Results</vt:lpstr>
      <vt:lpstr>EXP_Validação</vt:lpstr>
      <vt:lpstr>f x Reynolds (Cs6)</vt:lpstr>
      <vt:lpstr>f x Reynolds (Cs8)</vt:lpstr>
      <vt:lpstr>f x Reynolds (Cs10)</vt:lpstr>
      <vt:lpstr>f x Reynolds (Cs12)</vt:lpstr>
      <vt:lpstr>f x Reynolds (Cs15)</vt:lpstr>
      <vt:lpstr>Gráf1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CARLOS EDUARDO BIBOW CORREA</cp:lastModifiedBy>
  <dcterms:created xsi:type="dcterms:W3CDTF">2015-06-05T18:19:34Z</dcterms:created>
  <dcterms:modified xsi:type="dcterms:W3CDTF">2024-09-05T18:05:49Z</dcterms:modified>
</cp:coreProperties>
</file>