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.correa\Downloads\"/>
    </mc:Choice>
  </mc:AlternateContent>
  <xr:revisionPtr revIDLastSave="0" documentId="13_ncr:1_{87BEC9E9-F595-426D-9CCC-07B869EF6C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âmetros" sheetId="4" r:id="rId1"/>
    <sheet name="Modelo_1_Ø21,4mm" sheetId="3" r:id="rId2"/>
    <sheet name="Modelo_2_Ø28mm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3" l="1"/>
  <c r="B48" i="3"/>
  <c r="Z50" i="3"/>
  <c r="Z48" i="3"/>
  <c r="R50" i="3"/>
  <c r="R48" i="3"/>
  <c r="J50" i="3"/>
  <c r="J48" i="3"/>
  <c r="Z48" i="5"/>
  <c r="Z46" i="5"/>
  <c r="R48" i="5"/>
  <c r="R46" i="5"/>
  <c r="B48" i="5"/>
  <c r="B46" i="5"/>
  <c r="J48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8" i="3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K18" i="3"/>
  <c r="L18" i="3" s="1"/>
  <c r="M18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<sst xmlns="http://schemas.openxmlformats.org/spreadsheetml/2006/main" count="114" uniqueCount="30">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</sst>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G14" sqref="G14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39" t="s">
        <v>21</v>
      </c>
      <c r="B1" s="39"/>
      <c r="C1" s="39"/>
      <c r="D1" s="39"/>
      <c r="E1" s="39"/>
      <c r="F1" s="10"/>
      <c r="G1" s="33" t="s">
        <v>10</v>
      </c>
      <c r="H1" s="34"/>
      <c r="I1" s="10"/>
    </row>
    <row r="2" spans="1:10" ht="24.95" customHeight="1" x14ac:dyDescent="0.25">
      <c r="A2" s="39"/>
      <c r="B2" s="39"/>
      <c r="C2" s="39"/>
      <c r="D2" s="39"/>
      <c r="E2" s="39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39"/>
      <c r="B3" s="39"/>
      <c r="C3" s="39"/>
      <c r="D3" s="39"/>
      <c r="E3" s="39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0" t="s">
        <v>20</v>
      </c>
      <c r="B5" s="41"/>
      <c r="C5" s="41"/>
      <c r="D5" s="41"/>
      <c r="E5" s="42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5">
        <f t="shared" ref="B11" si="1">120/1000</f>
        <v>0.12</v>
      </c>
      <c r="C11" s="35"/>
      <c r="D11" s="35"/>
      <c r="E11" s="36"/>
      <c r="F11" s="10"/>
      <c r="G11" s="10"/>
      <c r="H11" s="10"/>
      <c r="I11" s="10"/>
    </row>
    <row r="12" spans="1:10" ht="15.75" x14ac:dyDescent="0.25">
      <c r="A12" s="5" t="s">
        <v>11</v>
      </c>
      <c r="B12" s="35">
        <f>10.7/1000</f>
        <v>1.0699999999999999E-2</v>
      </c>
      <c r="C12" s="35"/>
      <c r="D12" s="35"/>
      <c r="E12" s="36"/>
      <c r="F12" s="10"/>
      <c r="G12" s="10"/>
      <c r="H12" s="10"/>
      <c r="I12" s="10"/>
    </row>
    <row r="13" spans="1:10" ht="16.5" thickBot="1" x14ac:dyDescent="0.3">
      <c r="A13" s="8" t="s">
        <v>12</v>
      </c>
      <c r="B13" s="37">
        <f>PI()*B12^2</f>
        <v>3.5968094290949535E-4</v>
      </c>
      <c r="C13" s="37"/>
      <c r="D13" s="37"/>
      <c r="E13" s="38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0" t="s">
        <v>19</v>
      </c>
      <c r="B15" s="41"/>
      <c r="C15" s="41"/>
      <c r="D15" s="41"/>
      <c r="E15" s="42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5">
        <f t="shared" ref="B21" si="4">120/1000</f>
        <v>0.12</v>
      </c>
      <c r="C21" s="35"/>
      <c r="D21" s="35"/>
      <c r="E21" s="36"/>
      <c r="F21" s="10"/>
      <c r="G21" s="10"/>
      <c r="H21" s="10"/>
      <c r="I21" s="10"/>
    </row>
    <row r="22" spans="1:9" ht="15.75" x14ac:dyDescent="0.25">
      <c r="A22" s="5" t="s">
        <v>11</v>
      </c>
      <c r="B22" s="35">
        <f>14/1000</f>
        <v>1.4E-2</v>
      </c>
      <c r="C22" s="35"/>
      <c r="D22" s="35"/>
      <c r="E22" s="36"/>
      <c r="F22" s="10"/>
      <c r="G22" s="10"/>
      <c r="H22" s="10"/>
      <c r="I22" s="10"/>
    </row>
    <row r="23" spans="1:9" ht="16.5" thickBot="1" x14ac:dyDescent="0.3">
      <c r="A23" s="8" t="s">
        <v>12</v>
      </c>
      <c r="B23" s="37">
        <f>PI()*B22^2</f>
        <v>6.1575216010359955E-4</v>
      </c>
      <c r="C23" s="37"/>
      <c r="D23" s="37"/>
      <c r="E23" s="38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abSelected="1" zoomScale="85" zoomScaleNormal="85" workbookViewId="0">
      <selection activeCell="P56" sqref="P56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54" t="s">
        <v>23</v>
      </c>
      <c r="B1" s="55"/>
      <c r="C1" s="55"/>
      <c r="D1" s="55"/>
      <c r="E1" s="55"/>
      <c r="F1" s="55"/>
      <c r="G1" s="56"/>
      <c r="I1" s="54" t="s">
        <v>24</v>
      </c>
      <c r="J1" s="55"/>
      <c r="K1" s="55"/>
      <c r="L1" s="55"/>
      <c r="M1" s="55"/>
      <c r="N1" s="55"/>
      <c r="O1" s="56"/>
      <c r="Q1" s="54" t="s">
        <v>25</v>
      </c>
      <c r="R1" s="55"/>
      <c r="S1" s="55"/>
      <c r="T1" s="55"/>
      <c r="U1" s="55"/>
      <c r="V1" s="55"/>
      <c r="W1" s="56"/>
      <c r="Y1" s="54" t="s">
        <v>26</v>
      </c>
      <c r="Z1" s="55"/>
      <c r="AA1" s="55"/>
      <c r="AB1" s="55"/>
      <c r="AC1" s="55"/>
      <c r="AD1" s="55"/>
      <c r="AE1" s="56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57" t="s">
        <v>6</v>
      </c>
      <c r="B17" s="58"/>
      <c r="C17" s="58"/>
      <c r="D17" s="58"/>
      <c r="E17" s="58"/>
      <c r="F17" s="58"/>
      <c r="G17" s="59"/>
      <c r="I17" s="57" t="s">
        <v>6</v>
      </c>
      <c r="J17" s="58"/>
      <c r="K17" s="58"/>
      <c r="L17" s="58"/>
      <c r="M17" s="58"/>
      <c r="N17" s="58"/>
      <c r="O17" s="59"/>
      <c r="Q17" s="57" t="s">
        <v>6</v>
      </c>
      <c r="R17" s="58"/>
      <c r="S17" s="58"/>
      <c r="T17" s="58"/>
      <c r="U17" s="58"/>
      <c r="V17" s="58"/>
      <c r="W17" s="59"/>
      <c r="Y17" s="57" t="s">
        <v>6</v>
      </c>
      <c r="Z17" s="58"/>
      <c r="AA17" s="58"/>
      <c r="AB17" s="58"/>
      <c r="AC17" s="58"/>
      <c r="AD17" s="58"/>
      <c r="AE17" s="59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3" t="s">
        <v>27</v>
      </c>
      <c r="B48" s="51">
        <f>Parâmetros!$H$3 / F48</f>
        <v>2.1438427197497402E-8</v>
      </c>
      <c r="C48" s="51"/>
      <c r="D48" s="52"/>
      <c r="F48" s="43">
        <v>39823</v>
      </c>
      <c r="G48" s="44"/>
      <c r="I48" s="53" t="s">
        <v>27</v>
      </c>
      <c r="J48" s="51">
        <f>Parâmetros!$H$3 / N48</f>
        <v>4.2087379161249149E-8</v>
      </c>
      <c r="K48" s="51"/>
      <c r="L48" s="52"/>
      <c r="N48" s="43">
        <v>20285</v>
      </c>
      <c r="O48" s="44"/>
      <c r="Q48" s="53" t="s">
        <v>27</v>
      </c>
      <c r="R48" s="51">
        <f>Parâmetros!$H$3 / V48</f>
        <v>5.9539890249385525E-8</v>
      </c>
      <c r="S48" s="51"/>
      <c r="T48" s="52"/>
      <c r="V48" s="43">
        <v>14339</v>
      </c>
      <c r="W48" s="44"/>
      <c r="Y48" s="53" t="s">
        <v>27</v>
      </c>
      <c r="Z48" s="51">
        <f>Parâmetros!$H$3 / AD48</f>
        <v>7.341495281502615E-8</v>
      </c>
      <c r="AA48" s="51"/>
      <c r="AB48" s="52"/>
      <c r="AD48" s="43">
        <v>11629</v>
      </c>
      <c r="AE48" s="44"/>
    </row>
    <row r="49" spans="1:31" ht="15.75" customHeight="1" thickBot="1" x14ac:dyDescent="0.3">
      <c r="A49" s="53"/>
      <c r="B49" s="51"/>
      <c r="C49" s="51"/>
      <c r="D49" s="52"/>
      <c r="F49" s="45"/>
      <c r="G49" s="46"/>
      <c r="I49" s="53"/>
      <c r="J49" s="51"/>
      <c r="K49" s="51"/>
      <c r="L49" s="52"/>
      <c r="N49" s="45"/>
      <c r="O49" s="46"/>
      <c r="Q49" s="53"/>
      <c r="R49" s="51"/>
      <c r="S49" s="51"/>
      <c r="T49" s="52"/>
      <c r="V49" s="45"/>
      <c r="W49" s="46"/>
      <c r="Y49" s="53"/>
      <c r="Z49" s="51"/>
      <c r="AA49" s="51"/>
      <c r="AB49" s="52"/>
      <c r="AD49" s="45"/>
      <c r="AE49" s="46"/>
    </row>
    <row r="50" spans="1:31" ht="15" customHeight="1" thickBot="1" x14ac:dyDescent="0.3">
      <c r="A50" s="53" t="s">
        <v>28</v>
      </c>
      <c r="B50" s="51">
        <f>Parâmetros!$H$3 / F50</f>
        <v>7.330338089638602E-9</v>
      </c>
      <c r="C50" s="51"/>
      <c r="D50" s="52"/>
      <c r="F50" s="47">
        <v>116467</v>
      </c>
      <c r="G50" s="48"/>
      <c r="I50" s="53" t="s">
        <v>28</v>
      </c>
      <c r="J50" s="51">
        <f>Parâmetros!$H$3 / N50</f>
        <v>1.0684468885375621E-8</v>
      </c>
      <c r="K50" s="51"/>
      <c r="L50" s="52"/>
      <c r="N50" s="47">
        <v>79905</v>
      </c>
      <c r="O50" s="48"/>
      <c r="Q50" s="53" t="s">
        <v>28</v>
      </c>
      <c r="R50" s="51">
        <f>Parâmetros!$H$3 / V50</f>
        <v>1.307435774339483E-8</v>
      </c>
      <c r="S50" s="51"/>
      <c r="T50" s="52"/>
      <c r="V50" s="47">
        <v>65299</v>
      </c>
      <c r="W50" s="48"/>
      <c r="Y50" s="53" t="s">
        <v>28</v>
      </c>
      <c r="Z50" s="51">
        <f>Parâmetros!$H$3 / AD50</f>
        <v>1.462689292567741E-8</v>
      </c>
      <c r="AA50" s="51"/>
      <c r="AB50" s="52"/>
      <c r="AD50" s="47">
        <v>58368</v>
      </c>
      <c r="AE50" s="48"/>
    </row>
    <row r="51" spans="1:31" ht="15.75" customHeight="1" thickBot="1" x14ac:dyDescent="0.3">
      <c r="A51" s="53"/>
      <c r="B51" s="51"/>
      <c r="C51" s="51"/>
      <c r="D51" s="52"/>
      <c r="F51" s="49"/>
      <c r="G51" s="50"/>
      <c r="I51" s="53"/>
      <c r="J51" s="51"/>
      <c r="K51" s="51"/>
      <c r="L51" s="52"/>
      <c r="N51" s="49"/>
      <c r="O51" s="50"/>
      <c r="Q51" s="53"/>
      <c r="R51" s="51"/>
      <c r="S51" s="51"/>
      <c r="T51" s="52"/>
      <c r="V51" s="49"/>
      <c r="W51" s="50"/>
      <c r="Y51" s="53"/>
      <c r="Z51" s="51"/>
      <c r="AA51" s="51"/>
      <c r="AB51" s="52"/>
      <c r="AD51" s="49"/>
      <c r="AE51" s="50"/>
    </row>
    <row r="52" spans="1:31" ht="25.5" x14ac:dyDescent="0.25">
      <c r="N52" s="32"/>
      <c r="O52" s="32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48:L49"/>
    <mergeCell ref="I50:I51"/>
    <mergeCell ref="J50:L51"/>
    <mergeCell ref="Q48:Q49"/>
    <mergeCell ref="A48:A49"/>
    <mergeCell ref="A50:A51"/>
    <mergeCell ref="B48:D49"/>
    <mergeCell ref="B50:D51"/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zoomScale="85" zoomScaleNormal="85" workbookViewId="0">
      <selection activeCell="B46" sqref="B46:D49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54" t="s">
        <v>23</v>
      </c>
      <c r="B1" s="55"/>
      <c r="C1" s="55"/>
      <c r="D1" s="55"/>
      <c r="E1" s="55"/>
      <c r="F1" s="55"/>
      <c r="G1" s="56"/>
      <c r="I1" s="54" t="s">
        <v>24</v>
      </c>
      <c r="J1" s="55"/>
      <c r="K1" s="55"/>
      <c r="L1" s="55"/>
      <c r="M1" s="55"/>
      <c r="N1" s="55"/>
      <c r="O1" s="56"/>
      <c r="Q1" s="54" t="s">
        <v>25</v>
      </c>
      <c r="R1" s="55"/>
      <c r="S1" s="55"/>
      <c r="T1" s="55"/>
      <c r="U1" s="55"/>
      <c r="V1" s="55"/>
      <c r="W1" s="56"/>
      <c r="Y1" s="54" t="s">
        <v>26</v>
      </c>
      <c r="Z1" s="55"/>
      <c r="AA1" s="55"/>
      <c r="AB1" s="55"/>
      <c r="AC1" s="55"/>
      <c r="AD1" s="55"/>
      <c r="AE1" s="55"/>
      <c r="AF1" s="56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57" t="s">
        <v>6</v>
      </c>
      <c r="B17" s="58"/>
      <c r="C17" s="58"/>
      <c r="D17" s="58"/>
      <c r="E17" s="58"/>
      <c r="F17" s="58"/>
      <c r="G17" s="59"/>
      <c r="I17" s="57" t="s">
        <v>6</v>
      </c>
      <c r="J17" s="58"/>
      <c r="K17" s="58"/>
      <c r="L17" s="58"/>
      <c r="M17" s="58"/>
      <c r="N17" s="58"/>
      <c r="O17" s="59"/>
      <c r="Q17" s="57" t="s">
        <v>6</v>
      </c>
      <c r="R17" s="58"/>
      <c r="S17" s="58"/>
      <c r="T17" s="58"/>
      <c r="U17" s="58"/>
      <c r="V17" s="58"/>
      <c r="W17" s="59"/>
      <c r="Y17" s="57" t="s">
        <v>6</v>
      </c>
      <c r="Z17" s="58"/>
      <c r="AA17" s="58"/>
      <c r="AB17" s="58"/>
      <c r="AC17" s="58"/>
      <c r="AD17" s="58"/>
      <c r="AE17" s="58"/>
      <c r="AF17" s="59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3" t="s">
        <v>27</v>
      </c>
      <c r="B46" s="51">
        <f>Parâmetros!$H$3 / F46</f>
        <v>3.2054008383335112E-9</v>
      </c>
      <c r="C46" s="51"/>
      <c r="D46" s="52"/>
      <c r="F46" s="43">
        <v>266345</v>
      </c>
      <c r="G46" s="44"/>
      <c r="I46" s="53" t="s">
        <v>27</v>
      </c>
      <c r="J46" s="51">
        <f>Parâmetros!$H$3 / N46</f>
        <v>4.4331375013549507E-9</v>
      </c>
      <c r="K46" s="51"/>
      <c r="L46" s="52"/>
      <c r="N46" s="43">
        <v>192582</v>
      </c>
      <c r="O46" s="44"/>
      <c r="Q46" s="53" t="s">
        <v>27</v>
      </c>
      <c r="R46" s="51">
        <f>Parâmetros!$H$3 / V46</f>
        <v>6.6080674186392796E-9</v>
      </c>
      <c r="S46" s="51"/>
      <c r="T46" s="52"/>
      <c r="V46" s="43">
        <v>129197</v>
      </c>
      <c r="W46" s="44"/>
      <c r="Y46" s="53" t="s">
        <v>27</v>
      </c>
      <c r="Z46" s="51">
        <f>Parâmetros!$H$3 / AE46</f>
        <v>1.0992345349838915E-8</v>
      </c>
      <c r="AA46" s="51"/>
      <c r="AB46" s="52"/>
      <c r="AE46" s="43">
        <v>77667</v>
      </c>
      <c r="AF46" s="44"/>
    </row>
    <row r="47" spans="1:32" ht="15.75" customHeight="1" thickBot="1" x14ac:dyDescent="0.3">
      <c r="A47" s="53"/>
      <c r="B47" s="51"/>
      <c r="C47" s="51"/>
      <c r="D47" s="52"/>
      <c r="F47" s="45"/>
      <c r="G47" s="46"/>
      <c r="I47" s="53"/>
      <c r="J47" s="51"/>
      <c r="K47" s="51"/>
      <c r="L47" s="52"/>
      <c r="N47" s="45"/>
      <c r="O47" s="46"/>
      <c r="Q47" s="53"/>
      <c r="R47" s="51"/>
      <c r="S47" s="51"/>
      <c r="T47" s="52"/>
      <c r="V47" s="45"/>
      <c r="W47" s="46"/>
      <c r="Y47" s="53"/>
      <c r="Z47" s="51"/>
      <c r="AA47" s="51"/>
      <c r="AB47" s="52"/>
      <c r="AE47" s="45"/>
      <c r="AF47" s="46"/>
    </row>
    <row r="48" spans="1:32" ht="15.75" customHeight="1" thickBot="1" x14ac:dyDescent="0.3">
      <c r="A48" s="53" t="s">
        <v>28</v>
      </c>
      <c r="B48" s="51">
        <f>Parâmetros!$H$3 / F48</f>
        <v>2.288430521662049E-9</v>
      </c>
      <c r="C48" s="51"/>
      <c r="D48" s="52"/>
      <c r="F48" s="47">
        <v>373069</v>
      </c>
      <c r="G48" s="48"/>
      <c r="I48" s="53" t="s">
        <v>28</v>
      </c>
      <c r="J48" s="51">
        <f>Parâmetros!$H$3 / N48</f>
        <v>3.6487840254976454E-9</v>
      </c>
      <c r="K48" s="51"/>
      <c r="L48" s="52"/>
      <c r="N48" s="47">
        <v>233980</v>
      </c>
      <c r="O48" s="48"/>
      <c r="Q48" s="53" t="s">
        <v>28</v>
      </c>
      <c r="R48" s="51">
        <f>Parâmetros!$H$3 / V48</f>
        <v>4.468428859295927E-9</v>
      </c>
      <c r="S48" s="51"/>
      <c r="T48" s="52"/>
      <c r="V48" s="47">
        <v>191061</v>
      </c>
      <c r="W48" s="48"/>
      <c r="Y48" s="53" t="s">
        <v>28</v>
      </c>
      <c r="Z48" s="51">
        <f>Parâmetros!$H$3 / AE48</f>
        <v>5.3420673046080717E-9</v>
      </c>
      <c r="AA48" s="51"/>
      <c r="AB48" s="52"/>
      <c r="AE48" s="47">
        <v>159815</v>
      </c>
      <c r="AF48" s="48"/>
    </row>
    <row r="49" spans="1:32" ht="15.75" customHeight="1" thickBot="1" x14ac:dyDescent="0.3">
      <c r="A49" s="53"/>
      <c r="B49" s="51"/>
      <c r="C49" s="51"/>
      <c r="D49" s="52"/>
      <c r="F49" s="49"/>
      <c r="G49" s="50"/>
      <c r="I49" s="53"/>
      <c r="J49" s="51"/>
      <c r="K49" s="51"/>
      <c r="L49" s="52"/>
      <c r="N49" s="49"/>
      <c r="O49" s="50"/>
      <c r="Q49" s="53"/>
      <c r="R49" s="51"/>
      <c r="S49" s="51"/>
      <c r="T49" s="52"/>
      <c r="V49" s="49"/>
      <c r="W49" s="50"/>
      <c r="Y49" s="53"/>
      <c r="Z49" s="51"/>
      <c r="AA49" s="51"/>
      <c r="AB49" s="52"/>
      <c r="AE49" s="49"/>
      <c r="AF49" s="50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46:A47"/>
    <mergeCell ref="B46:D47"/>
    <mergeCell ref="A48:A49"/>
    <mergeCell ref="B48:D49"/>
    <mergeCell ref="I46:I47"/>
    <mergeCell ref="F46:G47"/>
    <mergeCell ref="F48:G49"/>
    <mergeCell ref="I48:I49"/>
    <mergeCell ref="J48:L49"/>
    <mergeCell ref="Q46:Q47"/>
    <mergeCell ref="R46:T47"/>
    <mergeCell ref="Q48:Q49"/>
    <mergeCell ref="R48:T49"/>
    <mergeCell ref="N46:O47"/>
    <mergeCell ref="N48:O49"/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Modelo_1_Ø21,4mm</vt:lpstr>
      <vt:lpstr>Modelo_2_Ø28mm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2025-02-12T18:47:20Z</dcterms:modified>
</cp:coreProperties>
</file>