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T2F\Downloads\"/>
    </mc:Choice>
  </mc:AlternateContent>
  <xr:revisionPtr revIDLastSave="0" documentId="13_ncr:1_{B6A4AD65-9093-4D97-B925-2E0809C398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râmetros" sheetId="4" r:id="rId1"/>
    <sheet name="Modelo_1_Ø21,4mm" sheetId="3" r:id="rId2"/>
    <sheet name="Modelo_2_Ø28mm 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47" i="5" l="1"/>
  <c r="Z47" i="5"/>
  <c r="AA47" i="5" s="1"/>
  <c r="AB47" i="5" s="1"/>
  <c r="AC47" i="5" s="1"/>
  <c r="W47" i="5"/>
  <c r="R47" i="5"/>
  <c r="S47" i="5" s="1"/>
  <c r="T47" i="5" s="1"/>
  <c r="U47" i="5" s="1"/>
  <c r="O47" i="5"/>
  <c r="J47" i="5"/>
  <c r="K47" i="5" s="1"/>
  <c r="L47" i="5" s="1"/>
  <c r="M47" i="5" s="1"/>
  <c r="G47" i="5"/>
  <c r="D47" i="5"/>
  <c r="E47" i="5" s="1"/>
  <c r="C47" i="5"/>
  <c r="B47" i="5"/>
  <c r="AE46" i="5"/>
  <c r="AA46" i="5"/>
  <c r="AB46" i="5" s="1"/>
  <c r="AC46" i="5" s="1"/>
  <c r="Z46" i="5"/>
  <c r="W46" i="5"/>
  <c r="S46" i="5"/>
  <c r="T46" i="5" s="1"/>
  <c r="U46" i="5" s="1"/>
  <c r="R46" i="5"/>
  <c r="O46" i="5"/>
  <c r="J46" i="5"/>
  <c r="K46" i="5" s="1"/>
  <c r="L46" i="5" s="1"/>
  <c r="M46" i="5" s="1"/>
  <c r="G46" i="5"/>
  <c r="C46" i="5"/>
  <c r="D46" i="5" s="1"/>
  <c r="E46" i="5" s="1"/>
  <c r="B46" i="5"/>
  <c r="AE45" i="5"/>
  <c r="Z45" i="5"/>
  <c r="AA45" i="5" s="1"/>
  <c r="AB45" i="5" s="1"/>
  <c r="AC45" i="5" s="1"/>
  <c r="W45" i="5"/>
  <c r="R45" i="5"/>
  <c r="S45" i="5" s="1"/>
  <c r="T45" i="5" s="1"/>
  <c r="U45" i="5" s="1"/>
  <c r="O45" i="5"/>
  <c r="K45" i="5"/>
  <c r="L45" i="5" s="1"/>
  <c r="M45" i="5" s="1"/>
  <c r="J45" i="5"/>
  <c r="G45" i="5"/>
  <c r="C45" i="5"/>
  <c r="D45" i="5" s="1"/>
  <c r="E45" i="5" s="1"/>
  <c r="B45" i="5"/>
  <c r="AE44" i="5"/>
  <c r="AA44" i="5"/>
  <c r="AB44" i="5" s="1"/>
  <c r="AC44" i="5" s="1"/>
  <c r="Z44" i="5"/>
  <c r="W44" i="5"/>
  <c r="R44" i="5"/>
  <c r="S44" i="5" s="1"/>
  <c r="T44" i="5" s="1"/>
  <c r="U44" i="5" s="1"/>
  <c r="O44" i="5"/>
  <c r="K44" i="5"/>
  <c r="L44" i="5" s="1"/>
  <c r="M44" i="5" s="1"/>
  <c r="J44" i="5"/>
  <c r="G44" i="5"/>
  <c r="C44" i="5"/>
  <c r="D44" i="5" s="1"/>
  <c r="E44" i="5" s="1"/>
  <c r="B44" i="5"/>
  <c r="AE43" i="5"/>
  <c r="Z43" i="5"/>
  <c r="AA43" i="5" s="1"/>
  <c r="AB43" i="5" s="1"/>
  <c r="AC43" i="5" s="1"/>
  <c r="W43" i="5"/>
  <c r="R43" i="5"/>
  <c r="S43" i="5" s="1"/>
  <c r="T43" i="5" s="1"/>
  <c r="U43" i="5" s="1"/>
  <c r="O43" i="5"/>
  <c r="J43" i="5"/>
  <c r="K43" i="5" s="1"/>
  <c r="L43" i="5" s="1"/>
  <c r="M43" i="5" s="1"/>
  <c r="G43" i="5"/>
  <c r="C43" i="5"/>
  <c r="D43" i="5" s="1"/>
  <c r="E43" i="5" s="1"/>
  <c r="B43" i="5"/>
  <c r="AE42" i="5"/>
  <c r="AB42" i="5"/>
  <c r="AC42" i="5" s="1"/>
  <c r="AA42" i="5"/>
  <c r="Z42" i="5"/>
  <c r="W42" i="5"/>
  <c r="R42" i="5"/>
  <c r="S42" i="5" s="1"/>
  <c r="T42" i="5" s="1"/>
  <c r="U42" i="5" s="1"/>
  <c r="O42" i="5"/>
  <c r="K42" i="5"/>
  <c r="L42" i="5" s="1"/>
  <c r="M42" i="5" s="1"/>
  <c r="J42" i="5"/>
  <c r="G42" i="5"/>
  <c r="B42" i="5"/>
  <c r="C42" i="5" s="1"/>
  <c r="D42" i="5" s="1"/>
  <c r="E42" i="5" s="1"/>
  <c r="AE41" i="5"/>
  <c r="Z41" i="5"/>
  <c r="AA41" i="5" s="1"/>
  <c r="AB41" i="5" s="1"/>
  <c r="AC41" i="5" s="1"/>
  <c r="W41" i="5"/>
  <c r="R41" i="5"/>
  <c r="S41" i="5" s="1"/>
  <c r="T41" i="5" s="1"/>
  <c r="U41" i="5" s="1"/>
  <c r="O41" i="5"/>
  <c r="J41" i="5"/>
  <c r="K41" i="5" s="1"/>
  <c r="L41" i="5" s="1"/>
  <c r="M41" i="5" s="1"/>
  <c r="G41" i="5"/>
  <c r="B41" i="5"/>
  <c r="C41" i="5" s="1"/>
  <c r="D41" i="5" s="1"/>
  <c r="E41" i="5" s="1"/>
  <c r="AE40" i="5"/>
  <c r="AB40" i="5"/>
  <c r="AC40" i="5" s="1"/>
  <c r="AA40" i="5"/>
  <c r="Z40" i="5"/>
  <c r="W40" i="5"/>
  <c r="R40" i="5"/>
  <c r="S40" i="5" s="1"/>
  <c r="T40" i="5" s="1"/>
  <c r="U40" i="5" s="1"/>
  <c r="O40" i="5"/>
  <c r="J40" i="5"/>
  <c r="K40" i="5" s="1"/>
  <c r="L40" i="5" s="1"/>
  <c r="M40" i="5" s="1"/>
  <c r="G40" i="5"/>
  <c r="B40" i="5"/>
  <c r="C40" i="5" s="1"/>
  <c r="D40" i="5" s="1"/>
  <c r="E40" i="5" s="1"/>
  <c r="AE39" i="5"/>
  <c r="Z39" i="5"/>
  <c r="AA39" i="5" s="1"/>
  <c r="AB39" i="5" s="1"/>
  <c r="AC39" i="5" s="1"/>
  <c r="W39" i="5"/>
  <c r="R39" i="5"/>
  <c r="S39" i="5" s="1"/>
  <c r="T39" i="5" s="1"/>
  <c r="U39" i="5" s="1"/>
  <c r="O39" i="5"/>
  <c r="J39" i="5"/>
  <c r="K39" i="5" s="1"/>
  <c r="L39" i="5" s="1"/>
  <c r="M39" i="5" s="1"/>
  <c r="G39" i="5"/>
  <c r="D39" i="5"/>
  <c r="E39" i="5" s="1"/>
  <c r="C39" i="5"/>
  <c r="B39" i="5"/>
  <c r="AE38" i="5"/>
  <c r="AA38" i="5"/>
  <c r="AB38" i="5" s="1"/>
  <c r="AC38" i="5" s="1"/>
  <c r="Z38" i="5"/>
  <c r="W38" i="5"/>
  <c r="S38" i="5"/>
  <c r="T38" i="5" s="1"/>
  <c r="U38" i="5" s="1"/>
  <c r="R38" i="5"/>
  <c r="O38" i="5"/>
  <c r="J38" i="5"/>
  <c r="K38" i="5" s="1"/>
  <c r="L38" i="5" s="1"/>
  <c r="M38" i="5" s="1"/>
  <c r="G38" i="5"/>
  <c r="C38" i="5"/>
  <c r="D38" i="5" s="1"/>
  <c r="E38" i="5" s="1"/>
  <c r="B38" i="5"/>
  <c r="AE37" i="5"/>
  <c r="Z37" i="5"/>
  <c r="AA37" i="5" s="1"/>
  <c r="AB37" i="5" s="1"/>
  <c r="AC37" i="5" s="1"/>
  <c r="W37" i="5"/>
  <c r="R37" i="5"/>
  <c r="S37" i="5" s="1"/>
  <c r="T37" i="5" s="1"/>
  <c r="U37" i="5" s="1"/>
  <c r="O37" i="5"/>
  <c r="K37" i="5"/>
  <c r="L37" i="5" s="1"/>
  <c r="M37" i="5" s="1"/>
  <c r="J37" i="5"/>
  <c r="G37" i="5"/>
  <c r="C37" i="5"/>
  <c r="D37" i="5" s="1"/>
  <c r="E37" i="5" s="1"/>
  <c r="B37" i="5"/>
  <c r="AE36" i="5"/>
  <c r="AA36" i="5"/>
  <c r="AB36" i="5" s="1"/>
  <c r="AC36" i="5" s="1"/>
  <c r="Z36" i="5"/>
  <c r="W36" i="5"/>
  <c r="R36" i="5"/>
  <c r="S36" i="5" s="1"/>
  <c r="T36" i="5" s="1"/>
  <c r="U36" i="5" s="1"/>
  <c r="O36" i="5"/>
  <c r="K36" i="5"/>
  <c r="L36" i="5" s="1"/>
  <c r="M36" i="5" s="1"/>
  <c r="J36" i="5"/>
  <c r="G36" i="5"/>
  <c r="C36" i="5"/>
  <c r="D36" i="5" s="1"/>
  <c r="E36" i="5" s="1"/>
  <c r="B36" i="5"/>
  <c r="AE35" i="5"/>
  <c r="Z35" i="5"/>
  <c r="AA35" i="5" s="1"/>
  <c r="AB35" i="5" s="1"/>
  <c r="AC35" i="5" s="1"/>
  <c r="W35" i="5"/>
  <c r="R35" i="5"/>
  <c r="S35" i="5" s="1"/>
  <c r="T35" i="5" s="1"/>
  <c r="U35" i="5" s="1"/>
  <c r="O35" i="5"/>
  <c r="J35" i="5"/>
  <c r="K35" i="5" s="1"/>
  <c r="L35" i="5" s="1"/>
  <c r="M35" i="5" s="1"/>
  <c r="G35" i="5"/>
  <c r="C35" i="5"/>
  <c r="D35" i="5" s="1"/>
  <c r="E35" i="5" s="1"/>
  <c r="B35" i="5"/>
  <c r="AE34" i="5"/>
  <c r="AB34" i="5"/>
  <c r="AC34" i="5" s="1"/>
  <c r="AA34" i="5"/>
  <c r="Z34" i="5"/>
  <c r="W34" i="5"/>
  <c r="R34" i="5"/>
  <c r="S34" i="5" s="1"/>
  <c r="T34" i="5" s="1"/>
  <c r="U34" i="5" s="1"/>
  <c r="O34" i="5"/>
  <c r="K34" i="5"/>
  <c r="L34" i="5" s="1"/>
  <c r="M34" i="5" s="1"/>
  <c r="J34" i="5"/>
  <c r="G34" i="5"/>
  <c r="B34" i="5"/>
  <c r="C34" i="5" s="1"/>
  <c r="D34" i="5" s="1"/>
  <c r="E34" i="5" s="1"/>
  <c r="AE33" i="5"/>
  <c r="Z33" i="5"/>
  <c r="AA33" i="5" s="1"/>
  <c r="AB33" i="5" s="1"/>
  <c r="AC33" i="5" s="1"/>
  <c r="W33" i="5"/>
  <c r="R33" i="5"/>
  <c r="S33" i="5" s="1"/>
  <c r="T33" i="5" s="1"/>
  <c r="U33" i="5" s="1"/>
  <c r="O33" i="5"/>
  <c r="J33" i="5"/>
  <c r="K33" i="5" s="1"/>
  <c r="L33" i="5" s="1"/>
  <c r="M33" i="5" s="1"/>
  <c r="G33" i="5"/>
  <c r="B33" i="5"/>
  <c r="C33" i="5" s="1"/>
  <c r="D33" i="5" s="1"/>
  <c r="E33" i="5" s="1"/>
  <c r="AE32" i="5"/>
  <c r="AB32" i="5"/>
  <c r="AC32" i="5" s="1"/>
  <c r="AA32" i="5"/>
  <c r="Z32" i="5"/>
  <c r="W32" i="5"/>
  <c r="R32" i="5"/>
  <c r="S32" i="5" s="1"/>
  <c r="T32" i="5" s="1"/>
  <c r="U32" i="5" s="1"/>
  <c r="O32" i="5"/>
  <c r="J32" i="5"/>
  <c r="K32" i="5" s="1"/>
  <c r="L32" i="5" s="1"/>
  <c r="M32" i="5" s="1"/>
  <c r="G32" i="5"/>
  <c r="B32" i="5"/>
  <c r="C32" i="5" s="1"/>
  <c r="D32" i="5" s="1"/>
  <c r="E32" i="5" s="1"/>
  <c r="AE31" i="5"/>
  <c r="Z31" i="5"/>
  <c r="AA31" i="5" s="1"/>
  <c r="AB31" i="5" s="1"/>
  <c r="AC31" i="5" s="1"/>
  <c r="W31" i="5"/>
  <c r="R31" i="5"/>
  <c r="S31" i="5" s="1"/>
  <c r="T31" i="5" s="1"/>
  <c r="U31" i="5" s="1"/>
  <c r="O31" i="5"/>
  <c r="J31" i="5"/>
  <c r="K31" i="5" s="1"/>
  <c r="L31" i="5" s="1"/>
  <c r="M31" i="5" s="1"/>
  <c r="G31" i="5"/>
  <c r="D31" i="5"/>
  <c r="E31" i="5" s="1"/>
  <c r="C31" i="5"/>
  <c r="B31" i="5"/>
  <c r="AE30" i="5"/>
  <c r="AA30" i="5"/>
  <c r="AB30" i="5" s="1"/>
  <c r="AC30" i="5" s="1"/>
  <c r="Z30" i="5"/>
  <c r="W30" i="5"/>
  <c r="S30" i="5"/>
  <c r="T30" i="5" s="1"/>
  <c r="U30" i="5" s="1"/>
  <c r="R30" i="5"/>
  <c r="O30" i="5"/>
  <c r="J30" i="5"/>
  <c r="K30" i="5" s="1"/>
  <c r="L30" i="5" s="1"/>
  <c r="M30" i="5" s="1"/>
  <c r="G30" i="5"/>
  <c r="C30" i="5"/>
  <c r="D30" i="5" s="1"/>
  <c r="E30" i="5" s="1"/>
  <c r="B30" i="5"/>
  <c r="AE29" i="5"/>
  <c r="Z29" i="5"/>
  <c r="AA29" i="5" s="1"/>
  <c r="AB29" i="5" s="1"/>
  <c r="AC29" i="5" s="1"/>
  <c r="W29" i="5"/>
  <c r="R29" i="5"/>
  <c r="S29" i="5" s="1"/>
  <c r="T29" i="5" s="1"/>
  <c r="U29" i="5" s="1"/>
  <c r="O29" i="5"/>
  <c r="K29" i="5"/>
  <c r="L29" i="5" s="1"/>
  <c r="M29" i="5" s="1"/>
  <c r="J29" i="5"/>
  <c r="G29" i="5"/>
  <c r="C29" i="5"/>
  <c r="D29" i="5" s="1"/>
  <c r="E29" i="5" s="1"/>
  <c r="B29" i="5"/>
  <c r="AE28" i="5"/>
  <c r="AA28" i="5"/>
  <c r="AB28" i="5" s="1"/>
  <c r="AC28" i="5" s="1"/>
  <c r="Z28" i="5"/>
  <c r="W28" i="5"/>
  <c r="R28" i="5"/>
  <c r="S28" i="5" s="1"/>
  <c r="T28" i="5" s="1"/>
  <c r="U28" i="5" s="1"/>
  <c r="O28" i="5"/>
  <c r="K28" i="5"/>
  <c r="L28" i="5" s="1"/>
  <c r="M28" i="5" s="1"/>
  <c r="J28" i="5"/>
  <c r="G28" i="5"/>
  <c r="C28" i="5"/>
  <c r="D28" i="5" s="1"/>
  <c r="E28" i="5" s="1"/>
  <c r="B28" i="5"/>
  <c r="AE27" i="5"/>
  <c r="Z27" i="5"/>
  <c r="AA27" i="5" s="1"/>
  <c r="AB27" i="5" s="1"/>
  <c r="AC27" i="5" s="1"/>
  <c r="W27" i="5"/>
  <c r="R27" i="5"/>
  <c r="S27" i="5" s="1"/>
  <c r="T27" i="5" s="1"/>
  <c r="U27" i="5" s="1"/>
  <c r="O27" i="5"/>
  <c r="J27" i="5"/>
  <c r="K27" i="5" s="1"/>
  <c r="L27" i="5" s="1"/>
  <c r="M27" i="5" s="1"/>
  <c r="G27" i="5"/>
  <c r="C27" i="5"/>
  <c r="D27" i="5" s="1"/>
  <c r="E27" i="5" s="1"/>
  <c r="B27" i="5"/>
  <c r="AE26" i="5"/>
  <c r="AA26" i="5"/>
  <c r="AB26" i="5" s="1"/>
  <c r="AC26" i="5" s="1"/>
  <c r="Z26" i="5"/>
  <c r="W26" i="5"/>
  <c r="R26" i="5"/>
  <c r="S26" i="5" s="1"/>
  <c r="T26" i="5" s="1"/>
  <c r="U26" i="5" s="1"/>
  <c r="O26" i="5"/>
  <c r="K26" i="5"/>
  <c r="L26" i="5" s="1"/>
  <c r="M26" i="5" s="1"/>
  <c r="J26" i="5"/>
  <c r="G26" i="5"/>
  <c r="B26" i="5"/>
  <c r="C26" i="5" s="1"/>
  <c r="D26" i="5" s="1"/>
  <c r="E26" i="5" s="1"/>
  <c r="AE25" i="5"/>
  <c r="Z25" i="5"/>
  <c r="AA25" i="5" s="1"/>
  <c r="AB25" i="5" s="1"/>
  <c r="AC25" i="5" s="1"/>
  <c r="W25" i="5"/>
  <c r="R25" i="5"/>
  <c r="S25" i="5" s="1"/>
  <c r="T25" i="5" s="1"/>
  <c r="U25" i="5" s="1"/>
  <c r="O25" i="5"/>
  <c r="J25" i="5"/>
  <c r="K25" i="5" s="1"/>
  <c r="L25" i="5" s="1"/>
  <c r="M25" i="5" s="1"/>
  <c r="G25" i="5"/>
  <c r="B25" i="5"/>
  <c r="C25" i="5" s="1"/>
  <c r="D25" i="5" s="1"/>
  <c r="E25" i="5" s="1"/>
  <c r="AE24" i="5"/>
  <c r="AB24" i="5"/>
  <c r="AC24" i="5" s="1"/>
  <c r="AA24" i="5"/>
  <c r="Z24" i="5"/>
  <c r="W24" i="5"/>
  <c r="R24" i="5"/>
  <c r="S24" i="5" s="1"/>
  <c r="T24" i="5" s="1"/>
  <c r="U24" i="5" s="1"/>
  <c r="O24" i="5"/>
  <c r="J24" i="5"/>
  <c r="K24" i="5" s="1"/>
  <c r="L24" i="5" s="1"/>
  <c r="M24" i="5" s="1"/>
  <c r="G24" i="5"/>
  <c r="B24" i="5"/>
  <c r="C24" i="5" s="1"/>
  <c r="D24" i="5" s="1"/>
  <c r="E24" i="5" s="1"/>
  <c r="AE23" i="5"/>
  <c r="Z23" i="5"/>
  <c r="AA23" i="5" s="1"/>
  <c r="AB23" i="5" s="1"/>
  <c r="AC23" i="5" s="1"/>
  <c r="W23" i="5"/>
  <c r="R23" i="5"/>
  <c r="S23" i="5" s="1"/>
  <c r="T23" i="5" s="1"/>
  <c r="U23" i="5" s="1"/>
  <c r="O23" i="5"/>
  <c r="J23" i="5"/>
  <c r="K23" i="5" s="1"/>
  <c r="L23" i="5" s="1"/>
  <c r="M23" i="5" s="1"/>
  <c r="G23" i="5"/>
  <c r="D23" i="5"/>
  <c r="E23" i="5" s="1"/>
  <c r="C23" i="5"/>
  <c r="B23" i="5"/>
  <c r="AE22" i="5"/>
  <c r="AA22" i="5"/>
  <c r="AB22" i="5" s="1"/>
  <c r="AC22" i="5" s="1"/>
  <c r="Z22" i="5"/>
  <c r="W22" i="5"/>
  <c r="S22" i="5"/>
  <c r="T22" i="5" s="1"/>
  <c r="U22" i="5" s="1"/>
  <c r="R22" i="5"/>
  <c r="O22" i="5"/>
  <c r="J22" i="5"/>
  <c r="K22" i="5" s="1"/>
  <c r="L22" i="5" s="1"/>
  <c r="M22" i="5" s="1"/>
  <c r="G22" i="5"/>
  <c r="B22" i="5"/>
  <c r="C22" i="5" s="1"/>
  <c r="D22" i="5" s="1"/>
  <c r="E22" i="5" s="1"/>
  <c r="AE21" i="5"/>
  <c r="Z21" i="5"/>
  <c r="AA21" i="5" s="1"/>
  <c r="AB21" i="5" s="1"/>
  <c r="AC21" i="5" s="1"/>
  <c r="W21" i="5"/>
  <c r="R21" i="5"/>
  <c r="S21" i="5" s="1"/>
  <c r="T21" i="5" s="1"/>
  <c r="U21" i="5" s="1"/>
  <c r="O21" i="5"/>
  <c r="K21" i="5"/>
  <c r="L21" i="5" s="1"/>
  <c r="M21" i="5" s="1"/>
  <c r="J21" i="5"/>
  <c r="G21" i="5"/>
  <c r="C21" i="5"/>
  <c r="D21" i="5" s="1"/>
  <c r="E21" i="5" s="1"/>
  <c r="B21" i="5"/>
  <c r="AE20" i="5"/>
  <c r="AA20" i="5"/>
  <c r="AB20" i="5" s="1"/>
  <c r="AC20" i="5" s="1"/>
  <c r="Z20" i="5"/>
  <c r="W20" i="5"/>
  <c r="R20" i="5"/>
  <c r="S20" i="5" s="1"/>
  <c r="T20" i="5" s="1"/>
  <c r="U20" i="5" s="1"/>
  <c r="O20" i="5"/>
  <c r="K20" i="5"/>
  <c r="L20" i="5" s="1"/>
  <c r="M20" i="5" s="1"/>
  <c r="J20" i="5"/>
  <c r="G20" i="5"/>
  <c r="C20" i="5"/>
  <c r="D20" i="5" s="1"/>
  <c r="E20" i="5" s="1"/>
  <c r="B20" i="5"/>
  <c r="AE19" i="5"/>
  <c r="Z19" i="5"/>
  <c r="AA19" i="5" s="1"/>
  <c r="AB19" i="5" s="1"/>
  <c r="AC19" i="5" s="1"/>
  <c r="W19" i="5"/>
  <c r="R19" i="5"/>
  <c r="S19" i="5" s="1"/>
  <c r="T19" i="5" s="1"/>
  <c r="U19" i="5" s="1"/>
  <c r="O19" i="5"/>
  <c r="J19" i="5"/>
  <c r="K19" i="5" s="1"/>
  <c r="L19" i="5" s="1"/>
  <c r="M19" i="5" s="1"/>
  <c r="G19" i="5"/>
  <c r="C19" i="5"/>
  <c r="D19" i="5" s="1"/>
  <c r="E19" i="5" s="1"/>
  <c r="B19" i="5"/>
  <c r="AE18" i="5"/>
  <c r="AA18" i="5"/>
  <c r="AB18" i="5" s="1"/>
  <c r="AC18" i="5" s="1"/>
  <c r="Z18" i="5"/>
  <c r="W18" i="5"/>
  <c r="R18" i="5"/>
  <c r="S18" i="5" s="1"/>
  <c r="T18" i="5" s="1"/>
  <c r="U18" i="5" s="1"/>
  <c r="O18" i="5"/>
  <c r="K18" i="5"/>
  <c r="L18" i="5" s="1"/>
  <c r="M18" i="5" s="1"/>
  <c r="J18" i="5"/>
  <c r="G18" i="5"/>
  <c r="B18" i="5"/>
  <c r="C18" i="5" s="1"/>
  <c r="D18" i="5" s="1"/>
  <c r="E18" i="5" s="1"/>
  <c r="AE16" i="5"/>
  <c r="Z16" i="5"/>
  <c r="AA16" i="5" s="1"/>
  <c r="AB16" i="5" s="1"/>
  <c r="AC16" i="5" s="1"/>
  <c r="W16" i="5"/>
  <c r="R16" i="5"/>
  <c r="S16" i="5" s="1"/>
  <c r="T16" i="5" s="1"/>
  <c r="U16" i="5" s="1"/>
  <c r="O16" i="5"/>
  <c r="K16" i="5"/>
  <c r="L16" i="5" s="1"/>
  <c r="M16" i="5" s="1"/>
  <c r="J16" i="5"/>
  <c r="G16" i="5"/>
  <c r="B16" i="5"/>
  <c r="C16" i="5" s="1"/>
  <c r="D16" i="5" s="1"/>
  <c r="E16" i="5" s="1"/>
  <c r="AE15" i="5"/>
  <c r="AB15" i="5"/>
  <c r="AC15" i="5" s="1"/>
  <c r="AA15" i="5"/>
  <c r="Z15" i="5"/>
  <c r="W15" i="5"/>
  <c r="R15" i="5"/>
  <c r="S15" i="5" s="1"/>
  <c r="T15" i="5" s="1"/>
  <c r="U15" i="5" s="1"/>
  <c r="O15" i="5"/>
  <c r="J15" i="5"/>
  <c r="K15" i="5" s="1"/>
  <c r="L15" i="5" s="1"/>
  <c r="M15" i="5" s="1"/>
  <c r="G15" i="5"/>
  <c r="B15" i="5"/>
  <c r="C15" i="5" s="1"/>
  <c r="D15" i="5" s="1"/>
  <c r="E15" i="5" s="1"/>
  <c r="AE14" i="5"/>
  <c r="Z14" i="5"/>
  <c r="AA14" i="5" s="1"/>
  <c r="AB14" i="5" s="1"/>
  <c r="AC14" i="5" s="1"/>
  <c r="W14" i="5"/>
  <c r="R14" i="5"/>
  <c r="S14" i="5" s="1"/>
  <c r="T14" i="5" s="1"/>
  <c r="U14" i="5" s="1"/>
  <c r="O14" i="5"/>
  <c r="J14" i="5"/>
  <c r="K14" i="5" s="1"/>
  <c r="L14" i="5" s="1"/>
  <c r="M14" i="5" s="1"/>
  <c r="G14" i="5"/>
  <c r="D14" i="5"/>
  <c r="E14" i="5" s="1"/>
  <c r="C14" i="5"/>
  <c r="B14" i="5"/>
  <c r="AE13" i="5"/>
  <c r="AA13" i="5"/>
  <c r="AB13" i="5" s="1"/>
  <c r="AC13" i="5" s="1"/>
  <c r="Z13" i="5"/>
  <c r="W13" i="5"/>
  <c r="S13" i="5"/>
  <c r="T13" i="5" s="1"/>
  <c r="U13" i="5" s="1"/>
  <c r="R13" i="5"/>
  <c r="O13" i="5"/>
  <c r="J13" i="5"/>
  <c r="K13" i="5" s="1"/>
  <c r="L13" i="5" s="1"/>
  <c r="M13" i="5" s="1"/>
  <c r="G13" i="5"/>
  <c r="B13" i="5"/>
  <c r="C13" i="5" s="1"/>
  <c r="D13" i="5" s="1"/>
  <c r="E13" i="5" s="1"/>
  <c r="AE12" i="5"/>
  <c r="Z12" i="5"/>
  <c r="AA12" i="5" s="1"/>
  <c r="AB12" i="5" s="1"/>
  <c r="AC12" i="5" s="1"/>
  <c r="W12" i="5"/>
  <c r="R12" i="5"/>
  <c r="S12" i="5" s="1"/>
  <c r="T12" i="5" s="1"/>
  <c r="U12" i="5" s="1"/>
  <c r="O12" i="5"/>
  <c r="K12" i="5"/>
  <c r="L12" i="5" s="1"/>
  <c r="M12" i="5" s="1"/>
  <c r="J12" i="5"/>
  <c r="G12" i="5"/>
  <c r="C12" i="5"/>
  <c r="D12" i="5" s="1"/>
  <c r="E12" i="5" s="1"/>
  <c r="B12" i="5"/>
  <c r="AE11" i="5"/>
  <c r="AA11" i="5"/>
  <c r="AB11" i="5" s="1"/>
  <c r="AC11" i="5" s="1"/>
  <c r="Z11" i="5"/>
  <c r="W11" i="5"/>
  <c r="R11" i="5"/>
  <c r="S11" i="5" s="1"/>
  <c r="T11" i="5" s="1"/>
  <c r="U11" i="5" s="1"/>
  <c r="O11" i="5"/>
  <c r="K11" i="5"/>
  <c r="L11" i="5" s="1"/>
  <c r="M11" i="5" s="1"/>
  <c r="J11" i="5"/>
  <c r="G11" i="5"/>
  <c r="C11" i="5"/>
  <c r="D11" i="5" s="1"/>
  <c r="E11" i="5" s="1"/>
  <c r="B11" i="5"/>
  <c r="AE10" i="5"/>
  <c r="Z10" i="5"/>
  <c r="AA10" i="5" s="1"/>
  <c r="AB10" i="5" s="1"/>
  <c r="AC10" i="5" s="1"/>
  <c r="W10" i="5"/>
  <c r="R10" i="5"/>
  <c r="S10" i="5" s="1"/>
  <c r="T10" i="5" s="1"/>
  <c r="U10" i="5" s="1"/>
  <c r="O10" i="5"/>
  <c r="J10" i="5"/>
  <c r="K10" i="5" s="1"/>
  <c r="L10" i="5" s="1"/>
  <c r="M10" i="5" s="1"/>
  <c r="G10" i="5"/>
  <c r="C10" i="5"/>
  <c r="D10" i="5" s="1"/>
  <c r="E10" i="5" s="1"/>
  <c r="B10" i="5"/>
  <c r="AE9" i="5"/>
  <c r="AA9" i="5"/>
  <c r="AB9" i="5" s="1"/>
  <c r="AC9" i="5" s="1"/>
  <c r="Z9" i="5"/>
  <c r="W9" i="5"/>
  <c r="R9" i="5"/>
  <c r="S9" i="5" s="1"/>
  <c r="T9" i="5" s="1"/>
  <c r="U9" i="5" s="1"/>
  <c r="O9" i="5"/>
  <c r="K9" i="5"/>
  <c r="L9" i="5" s="1"/>
  <c r="M9" i="5" s="1"/>
  <c r="J9" i="5"/>
  <c r="G9" i="5"/>
  <c r="B9" i="5"/>
  <c r="C9" i="5" s="1"/>
  <c r="D9" i="5" s="1"/>
  <c r="E9" i="5" s="1"/>
  <c r="AE8" i="5"/>
  <c r="Z8" i="5"/>
  <c r="AA8" i="5" s="1"/>
  <c r="AB8" i="5" s="1"/>
  <c r="AC8" i="5" s="1"/>
  <c r="W8" i="5"/>
  <c r="T8" i="5"/>
  <c r="U8" i="5" s="1"/>
  <c r="S8" i="5"/>
  <c r="R8" i="5"/>
  <c r="O8" i="5"/>
  <c r="K8" i="5"/>
  <c r="L8" i="5" s="1"/>
  <c r="M8" i="5" s="1"/>
  <c r="J8" i="5"/>
  <c r="G8" i="5"/>
  <c r="B8" i="5"/>
  <c r="C8" i="5" s="1"/>
  <c r="D8" i="5" s="1"/>
  <c r="E8" i="5" s="1"/>
  <c r="AE7" i="5"/>
  <c r="AB7" i="5"/>
  <c r="AC7" i="5" s="1"/>
  <c r="AA7" i="5"/>
  <c r="Z7" i="5"/>
  <c r="W7" i="5"/>
  <c r="R7" i="5"/>
  <c r="S7" i="5" s="1"/>
  <c r="T7" i="5" s="1"/>
  <c r="U7" i="5" s="1"/>
  <c r="O7" i="5"/>
  <c r="J7" i="5"/>
  <c r="K7" i="5" s="1"/>
  <c r="L7" i="5" s="1"/>
  <c r="M7" i="5" s="1"/>
  <c r="G7" i="5"/>
  <c r="B7" i="5"/>
  <c r="C7" i="5" s="1"/>
  <c r="D7" i="5" s="1"/>
  <c r="E7" i="5" s="1"/>
  <c r="AE6" i="5"/>
  <c r="Z6" i="5"/>
  <c r="AA6" i="5" s="1"/>
  <c r="AB6" i="5" s="1"/>
  <c r="AC6" i="5" s="1"/>
  <c r="W6" i="5"/>
  <c r="R6" i="5"/>
  <c r="S6" i="5" s="1"/>
  <c r="T6" i="5" s="1"/>
  <c r="U6" i="5" s="1"/>
  <c r="O6" i="5"/>
  <c r="J6" i="5"/>
  <c r="K6" i="5" s="1"/>
  <c r="L6" i="5" s="1"/>
  <c r="M6" i="5" s="1"/>
  <c r="G6" i="5"/>
  <c r="D6" i="5"/>
  <c r="E6" i="5" s="1"/>
  <c r="C6" i="5"/>
  <c r="B6" i="5"/>
  <c r="AE5" i="5"/>
  <c r="AA5" i="5"/>
  <c r="AB5" i="5" s="1"/>
  <c r="AC5" i="5" s="1"/>
  <c r="Z5" i="5"/>
  <c r="W5" i="5"/>
  <c r="S5" i="5"/>
  <c r="T5" i="5" s="1"/>
  <c r="U5" i="5" s="1"/>
  <c r="R5" i="5"/>
  <c r="O5" i="5"/>
  <c r="J5" i="5"/>
  <c r="K5" i="5" s="1"/>
  <c r="L5" i="5" s="1"/>
  <c r="M5" i="5" s="1"/>
  <c r="G5" i="5"/>
  <c r="B5" i="5"/>
  <c r="C5" i="5" s="1"/>
  <c r="D5" i="5" s="1"/>
  <c r="E5" i="5" s="1"/>
  <c r="AE4" i="5"/>
  <c r="Z4" i="5"/>
  <c r="AA4" i="5" s="1"/>
  <c r="AB4" i="5" s="1"/>
  <c r="AC4" i="5" s="1"/>
  <c r="W4" i="5"/>
  <c r="R4" i="5"/>
  <c r="S4" i="5" s="1"/>
  <c r="T4" i="5" s="1"/>
  <c r="U4" i="5" s="1"/>
  <c r="O4" i="5"/>
  <c r="K4" i="5"/>
  <c r="L4" i="5" s="1"/>
  <c r="M4" i="5" s="1"/>
  <c r="J4" i="5"/>
  <c r="G4" i="5"/>
  <c r="C4" i="5"/>
  <c r="D4" i="5" s="1"/>
  <c r="E4" i="5" s="1"/>
  <c r="B4" i="5"/>
  <c r="AE3" i="5"/>
  <c r="AA3" i="5"/>
  <c r="AB3" i="5" s="1"/>
  <c r="AC3" i="5" s="1"/>
  <c r="Z3" i="5"/>
  <c r="W3" i="5"/>
  <c r="R3" i="5"/>
  <c r="S3" i="5" s="1"/>
  <c r="T3" i="5" s="1"/>
  <c r="U3" i="5" s="1"/>
  <c r="O3" i="5"/>
  <c r="K3" i="5"/>
  <c r="L3" i="5" s="1"/>
  <c r="M3" i="5" s="1"/>
  <c r="J3" i="5"/>
  <c r="G3" i="5"/>
  <c r="C3" i="5"/>
  <c r="D3" i="5" s="1"/>
  <c r="E3" i="5" s="1"/>
  <c r="B3" i="5"/>
  <c r="C9" i="4"/>
  <c r="D9" i="4"/>
  <c r="E9" i="4"/>
  <c r="B9" i="4"/>
  <c r="AE46" i="3"/>
  <c r="AE47" i="3"/>
  <c r="W44" i="3"/>
  <c r="W45" i="3"/>
  <c r="W46" i="3"/>
  <c r="W47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3" i="3"/>
  <c r="Z4" i="3"/>
  <c r="Z5" i="3"/>
  <c r="Z6" i="3"/>
  <c r="Z7" i="3"/>
  <c r="Z8" i="3"/>
  <c r="AA8" i="3" s="1"/>
  <c r="AB8" i="3" s="1"/>
  <c r="AC8" i="3" s="1"/>
  <c r="Z9" i="3"/>
  <c r="AA9" i="3" s="1"/>
  <c r="AB9" i="3" s="1"/>
  <c r="AC9" i="3" s="1"/>
  <c r="Z10" i="3"/>
  <c r="AA10" i="3" s="1"/>
  <c r="AB10" i="3" s="1"/>
  <c r="AC10" i="3" s="1"/>
  <c r="Z11" i="3"/>
  <c r="AA11" i="3" s="1"/>
  <c r="AB11" i="3" s="1"/>
  <c r="AC11" i="3" s="1"/>
  <c r="Z12" i="3"/>
  <c r="Z13" i="3"/>
  <c r="Z14" i="3"/>
  <c r="AA14" i="3" s="1"/>
  <c r="AB14" i="3" s="1"/>
  <c r="AC14" i="3" s="1"/>
  <c r="Z15" i="3"/>
  <c r="AA15" i="3"/>
  <c r="AB15" i="3"/>
  <c r="AC15" i="3" s="1"/>
  <c r="Z16" i="3"/>
  <c r="AA16" i="3" s="1"/>
  <c r="AB16" i="3" s="1"/>
  <c r="AC16" i="3" s="1"/>
  <c r="Z18" i="3"/>
  <c r="Z19" i="3"/>
  <c r="AA19" i="3" s="1"/>
  <c r="AB19" i="3" s="1"/>
  <c r="AC19" i="3" s="1"/>
  <c r="Z20" i="3"/>
  <c r="Z21" i="3"/>
  <c r="AA21" i="3" s="1"/>
  <c r="AB21" i="3" s="1"/>
  <c r="AC21" i="3" s="1"/>
  <c r="Z22" i="3"/>
  <c r="AA22" i="3" s="1"/>
  <c r="AB22" i="3" s="1"/>
  <c r="AC22" i="3" s="1"/>
  <c r="Z23" i="3"/>
  <c r="AA23" i="3" s="1"/>
  <c r="AB23" i="3" s="1"/>
  <c r="AC23" i="3" s="1"/>
  <c r="Z24" i="3"/>
  <c r="AA24" i="3" s="1"/>
  <c r="AB24" i="3" s="1"/>
  <c r="AC24" i="3" s="1"/>
  <c r="Z25" i="3"/>
  <c r="Z26" i="3"/>
  <c r="Z27" i="3"/>
  <c r="Z28" i="3"/>
  <c r="AA28" i="3" s="1"/>
  <c r="AB28" i="3" s="1"/>
  <c r="AC28" i="3" s="1"/>
  <c r="Z29" i="3"/>
  <c r="Z30" i="3"/>
  <c r="Z31" i="3"/>
  <c r="Z32" i="3"/>
  <c r="Z33" i="3"/>
  <c r="Z34" i="3"/>
  <c r="Z35" i="3"/>
  <c r="Z36" i="3"/>
  <c r="Z37" i="3"/>
  <c r="AA37" i="3" s="1"/>
  <c r="AB37" i="3" s="1"/>
  <c r="AC37" i="3" s="1"/>
  <c r="Z38" i="3"/>
  <c r="Z39" i="3"/>
  <c r="Z40" i="3"/>
  <c r="Z41" i="3"/>
  <c r="Z42" i="3"/>
  <c r="AA42" i="3" s="1"/>
  <c r="AB42" i="3" s="1"/>
  <c r="AC42" i="3" s="1"/>
  <c r="Z43" i="3"/>
  <c r="Z44" i="3"/>
  <c r="Z45" i="3"/>
  <c r="Z46" i="3"/>
  <c r="Z47" i="3"/>
  <c r="R18" i="3"/>
  <c r="R19" i="3"/>
  <c r="R20" i="3"/>
  <c r="R21" i="3"/>
  <c r="R22" i="3"/>
  <c r="R23" i="3"/>
  <c r="R24" i="3"/>
  <c r="R25" i="3"/>
  <c r="S25" i="3"/>
  <c r="T25" i="3" s="1"/>
  <c r="U25" i="3" s="1"/>
  <c r="R26" i="3"/>
  <c r="S26" i="3" s="1"/>
  <c r="T26" i="3" s="1"/>
  <c r="U26" i="3" s="1"/>
  <c r="R27" i="3"/>
  <c r="R28" i="3"/>
  <c r="R29" i="3"/>
  <c r="R30" i="3"/>
  <c r="R31" i="3"/>
  <c r="R32" i="3"/>
  <c r="R33" i="3"/>
  <c r="R34" i="3"/>
  <c r="S34" i="3" s="1"/>
  <c r="T34" i="3" s="1"/>
  <c r="U34" i="3" s="1"/>
  <c r="R35" i="3"/>
  <c r="R36" i="3"/>
  <c r="R37" i="3"/>
  <c r="R38" i="3"/>
  <c r="R39" i="3"/>
  <c r="S39" i="3" s="1"/>
  <c r="T39" i="3" s="1"/>
  <c r="U39" i="3" s="1"/>
  <c r="R40" i="3"/>
  <c r="S40" i="3" s="1"/>
  <c r="T40" i="3" s="1"/>
  <c r="U40" i="3" s="1"/>
  <c r="R41" i="3"/>
  <c r="R42" i="3"/>
  <c r="R43" i="3"/>
  <c r="R44" i="3"/>
  <c r="S44" i="3" s="1"/>
  <c r="T44" i="3" s="1"/>
  <c r="U44" i="3" s="1"/>
  <c r="R45" i="3"/>
  <c r="S45" i="3" s="1"/>
  <c r="T45" i="3" s="1"/>
  <c r="U45" i="3" s="1"/>
  <c r="R46" i="3"/>
  <c r="S46" i="3" s="1"/>
  <c r="T46" i="3" s="1"/>
  <c r="U46" i="3" s="1"/>
  <c r="R47" i="3"/>
  <c r="S47" i="3" s="1"/>
  <c r="T47" i="3" s="1"/>
  <c r="U47" i="3" s="1"/>
  <c r="J18" i="3"/>
  <c r="J19" i="3"/>
  <c r="J20" i="3"/>
  <c r="J21" i="3"/>
  <c r="J22" i="3"/>
  <c r="J23" i="3"/>
  <c r="J24" i="3"/>
  <c r="K24" i="3" s="1"/>
  <c r="L24" i="3" s="1"/>
  <c r="M24" i="3" s="1"/>
  <c r="J25" i="3"/>
  <c r="J26" i="3"/>
  <c r="J27" i="3"/>
  <c r="J28" i="3"/>
  <c r="J29" i="3"/>
  <c r="K29" i="3" s="1"/>
  <c r="L29" i="3" s="1"/>
  <c r="M29" i="3" s="1"/>
  <c r="J30" i="3"/>
  <c r="J31" i="3"/>
  <c r="J32" i="3"/>
  <c r="J33" i="3"/>
  <c r="J34" i="3"/>
  <c r="K34" i="3" s="1"/>
  <c r="L34" i="3" s="1"/>
  <c r="M34" i="3" s="1"/>
  <c r="J35" i="3"/>
  <c r="J36" i="3"/>
  <c r="J37" i="3"/>
  <c r="J38" i="3"/>
  <c r="K38" i="3" s="1"/>
  <c r="L38" i="3" s="1"/>
  <c r="M38" i="3" s="1"/>
  <c r="J39" i="3"/>
  <c r="J40" i="3"/>
  <c r="K40" i="3" s="1"/>
  <c r="L40" i="3" s="1"/>
  <c r="M40" i="3" s="1"/>
  <c r="J41" i="3"/>
  <c r="K41" i="3" s="1"/>
  <c r="L41" i="3" s="1"/>
  <c r="M41" i="3" s="1"/>
  <c r="J42" i="3"/>
  <c r="J43" i="3"/>
  <c r="J44" i="3"/>
  <c r="J45" i="3"/>
  <c r="J46" i="3"/>
  <c r="J47" i="3"/>
  <c r="R4" i="3"/>
  <c r="R5" i="3"/>
  <c r="R6" i="3"/>
  <c r="R7" i="3"/>
  <c r="R8" i="3"/>
  <c r="R9" i="3"/>
  <c r="R10" i="3"/>
  <c r="R11" i="3"/>
  <c r="R12" i="3"/>
  <c r="R13" i="3"/>
  <c r="S13" i="3" s="1"/>
  <c r="T13" i="3" s="1"/>
  <c r="U13" i="3" s="1"/>
  <c r="R14" i="3"/>
  <c r="R15" i="3"/>
  <c r="R16" i="3"/>
  <c r="S16" i="3" s="1"/>
  <c r="T16" i="3" s="1"/>
  <c r="U16" i="3" s="1"/>
  <c r="J4" i="3"/>
  <c r="J5" i="3"/>
  <c r="J6" i="3"/>
  <c r="J7" i="3"/>
  <c r="J8" i="3"/>
  <c r="J9" i="3"/>
  <c r="J10" i="3"/>
  <c r="J11" i="3"/>
  <c r="J12" i="3"/>
  <c r="J13" i="3"/>
  <c r="K13" i="3" s="1"/>
  <c r="L13" i="3" s="1"/>
  <c r="M13" i="3" s="1"/>
  <c r="J14" i="3"/>
  <c r="K14" i="3"/>
  <c r="L14" i="3" s="1"/>
  <c r="M14" i="3" s="1"/>
  <c r="J15" i="3"/>
  <c r="K15" i="3" s="1"/>
  <c r="L15" i="3" s="1"/>
  <c r="M15" i="3" s="1"/>
  <c r="J16" i="3"/>
  <c r="Z3" i="3"/>
  <c r="R3" i="3"/>
  <c r="J3" i="3"/>
  <c r="B19" i="3"/>
  <c r="B20" i="3"/>
  <c r="B21" i="3"/>
  <c r="B22" i="3"/>
  <c r="B23" i="3"/>
  <c r="B24" i="3"/>
  <c r="C24" i="3" s="1"/>
  <c r="D24" i="3" s="1"/>
  <c r="E24" i="3" s="1"/>
  <c r="B25" i="3"/>
  <c r="C25" i="3" s="1"/>
  <c r="D25" i="3" s="1"/>
  <c r="E25" i="3" s="1"/>
  <c r="B26" i="3"/>
  <c r="C26" i="3" s="1"/>
  <c r="D26" i="3" s="1"/>
  <c r="E26" i="3" s="1"/>
  <c r="B27" i="3"/>
  <c r="C27" i="3" s="1"/>
  <c r="D27" i="3" s="1"/>
  <c r="E27" i="3" s="1"/>
  <c r="B28" i="3"/>
  <c r="C28" i="3" s="1"/>
  <c r="D28" i="3" s="1"/>
  <c r="E28" i="3" s="1"/>
  <c r="B29" i="3"/>
  <c r="B30" i="3"/>
  <c r="B31" i="3"/>
  <c r="B32" i="3"/>
  <c r="B33" i="3"/>
  <c r="B34" i="3"/>
  <c r="B35" i="3"/>
  <c r="B36" i="3"/>
  <c r="C36" i="3" s="1"/>
  <c r="D36" i="3" s="1"/>
  <c r="E36" i="3" s="1"/>
  <c r="B37" i="3"/>
  <c r="B38" i="3"/>
  <c r="C38" i="3" s="1"/>
  <c r="D38" i="3" s="1"/>
  <c r="E38" i="3" s="1"/>
  <c r="B39" i="3"/>
  <c r="B40" i="3"/>
  <c r="B41" i="3"/>
  <c r="C41" i="3" s="1"/>
  <c r="D41" i="3" s="1"/>
  <c r="E41" i="3" s="1"/>
  <c r="B42" i="3"/>
  <c r="C42" i="3" s="1"/>
  <c r="D42" i="3" s="1"/>
  <c r="E42" i="3" s="1"/>
  <c r="B43" i="3"/>
  <c r="B44" i="3"/>
  <c r="B45" i="3"/>
  <c r="B46" i="3"/>
  <c r="B47" i="3"/>
  <c r="B18" i="3"/>
  <c r="B3" i="3"/>
  <c r="B21" i="4"/>
  <c r="B22" i="4"/>
  <c r="B20" i="4"/>
  <c r="B11" i="4"/>
  <c r="B12" i="4" s="1"/>
  <c r="B10" i="4"/>
  <c r="E8" i="4" s="1"/>
  <c r="B4" i="3"/>
  <c r="B5" i="3"/>
  <c r="B6" i="3"/>
  <c r="C6" i="3" s="1"/>
  <c r="D6" i="3" s="1"/>
  <c r="E6" i="3" s="1"/>
  <c r="B7" i="3"/>
  <c r="B8" i="3"/>
  <c r="B9" i="3"/>
  <c r="B10" i="3"/>
  <c r="B11" i="3"/>
  <c r="B12" i="3"/>
  <c r="B13" i="3"/>
  <c r="B14" i="3"/>
  <c r="B15" i="3"/>
  <c r="B16" i="3"/>
  <c r="AE45" i="3"/>
  <c r="AE44" i="3"/>
  <c r="AE43" i="3"/>
  <c r="AE42" i="3"/>
  <c r="AE41" i="3"/>
  <c r="AE40" i="3"/>
  <c r="AE39" i="3"/>
  <c r="AE38" i="3"/>
  <c r="AE37" i="3"/>
  <c r="AE36" i="3"/>
  <c r="AE35" i="3"/>
  <c r="AE34" i="3"/>
  <c r="AE33" i="3"/>
  <c r="AE32" i="3"/>
  <c r="AE31" i="3"/>
  <c r="AE30" i="3"/>
  <c r="AE29" i="3"/>
  <c r="AE28" i="3"/>
  <c r="AE27" i="3"/>
  <c r="AE26" i="3"/>
  <c r="AE25" i="3"/>
  <c r="AE24" i="3"/>
  <c r="AE23" i="3"/>
  <c r="AE22" i="3"/>
  <c r="AE21" i="3"/>
  <c r="AE20" i="3"/>
  <c r="AE19" i="3"/>
  <c r="AE18" i="3"/>
  <c r="AE16" i="3"/>
  <c r="AE15" i="3"/>
  <c r="AE14" i="3"/>
  <c r="AE13" i="3"/>
  <c r="AE12" i="3"/>
  <c r="AE11" i="3"/>
  <c r="AE10" i="3"/>
  <c r="AE9" i="3"/>
  <c r="AE8" i="3"/>
  <c r="AE7" i="3"/>
  <c r="AE6" i="3"/>
  <c r="AE5" i="3"/>
  <c r="AE4" i="3"/>
  <c r="AE3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S11" i="3" l="1"/>
  <c r="T11" i="3" s="1"/>
  <c r="U11" i="3" s="1"/>
  <c r="C23" i="3"/>
  <c r="D23" i="3" s="1"/>
  <c r="E23" i="3" s="1"/>
  <c r="S12" i="3"/>
  <c r="T12" i="3" s="1"/>
  <c r="U12" i="3" s="1"/>
  <c r="K26" i="3"/>
  <c r="L26" i="3" s="1"/>
  <c r="M26" i="3" s="1"/>
  <c r="K44" i="3"/>
  <c r="L44" i="3" s="1"/>
  <c r="M44" i="3" s="1"/>
  <c r="K25" i="3"/>
  <c r="L25" i="3" s="1"/>
  <c r="M25" i="3" s="1"/>
  <c r="AA30" i="3"/>
  <c r="AB30" i="3" s="1"/>
  <c r="AC30" i="3" s="1"/>
  <c r="AA29" i="3"/>
  <c r="AB29" i="3" s="1"/>
  <c r="AC29" i="3" s="1"/>
  <c r="AA13" i="3"/>
  <c r="AB13" i="3" s="1"/>
  <c r="AC13" i="3" s="1"/>
  <c r="S10" i="3"/>
  <c r="T10" i="3" s="1"/>
  <c r="U10" i="3" s="1"/>
  <c r="S23" i="3"/>
  <c r="T23" i="3" s="1"/>
  <c r="U23" i="3" s="1"/>
  <c r="K12" i="3"/>
  <c r="L12" i="3" s="1"/>
  <c r="M12" i="3" s="1"/>
  <c r="K21" i="3"/>
  <c r="L21" i="3" s="1"/>
  <c r="M21" i="3" s="1"/>
  <c r="AA25" i="3"/>
  <c r="AB25" i="3" s="1"/>
  <c r="AC25" i="3" s="1"/>
  <c r="AA12" i="3"/>
  <c r="AB12" i="3" s="1"/>
  <c r="AC12" i="3" s="1"/>
  <c r="AA41" i="3"/>
  <c r="AB41" i="3" s="1"/>
  <c r="AC41" i="3" s="1"/>
  <c r="C21" i="3"/>
  <c r="D21" i="3" s="1"/>
  <c r="E21" i="3" s="1"/>
  <c r="AA40" i="3"/>
  <c r="AB40" i="3" s="1"/>
  <c r="AC40" i="3" s="1"/>
  <c r="AA38" i="3"/>
  <c r="AB38" i="3" s="1"/>
  <c r="AC38" i="3" s="1"/>
  <c r="K23" i="3"/>
  <c r="L23" i="3" s="1"/>
  <c r="M23" i="3" s="1"/>
  <c r="C46" i="3"/>
  <c r="D46" i="3" s="1"/>
  <c r="E46" i="3" s="1"/>
  <c r="K9" i="3"/>
  <c r="L9" i="3" s="1"/>
  <c r="M9" i="3" s="1"/>
  <c r="S6" i="3"/>
  <c r="T6" i="3" s="1"/>
  <c r="U6" i="3" s="1"/>
  <c r="K35" i="3"/>
  <c r="L35" i="3" s="1"/>
  <c r="M35" i="3" s="1"/>
  <c r="K19" i="3"/>
  <c r="L19" i="3" s="1"/>
  <c r="M19" i="3" s="1"/>
  <c r="S35" i="3"/>
  <c r="T35" i="3" s="1"/>
  <c r="U35" i="3" s="1"/>
  <c r="C20" i="3"/>
  <c r="D20" i="3" s="1"/>
  <c r="E20" i="3" s="1"/>
  <c r="S7" i="3"/>
  <c r="T7" i="3" s="1"/>
  <c r="U7" i="3" s="1"/>
  <c r="K18" i="3"/>
  <c r="L18" i="3" s="1"/>
  <c r="M18" i="3" s="1"/>
  <c r="S19" i="3"/>
  <c r="T19" i="3" s="1"/>
  <c r="U19" i="3" s="1"/>
  <c r="S9" i="3"/>
  <c r="T9" i="3" s="1"/>
  <c r="U9" i="3" s="1"/>
  <c r="S22" i="3"/>
  <c r="T22" i="3" s="1"/>
  <c r="U22" i="3" s="1"/>
  <c r="K10" i="3"/>
  <c r="L10" i="3" s="1"/>
  <c r="M10" i="3" s="1"/>
  <c r="C43" i="3"/>
  <c r="D43" i="3" s="1"/>
  <c r="E43" i="3" s="1"/>
  <c r="S5" i="3"/>
  <c r="T5" i="3" s="1"/>
  <c r="U5" i="3" s="1"/>
  <c r="S18" i="3"/>
  <c r="T18" i="3" s="1"/>
  <c r="U18" i="3" s="1"/>
  <c r="C22" i="3"/>
  <c r="D22" i="3" s="1"/>
  <c r="E22" i="3" s="1"/>
  <c r="C3" i="3"/>
  <c r="D3" i="3" s="1"/>
  <c r="E3" i="3" s="1"/>
  <c r="S21" i="3"/>
  <c r="T21" i="3" s="1"/>
  <c r="U21" i="3" s="1"/>
  <c r="K7" i="3"/>
  <c r="L7" i="3" s="1"/>
  <c r="M7" i="3" s="1"/>
  <c r="AA36" i="3"/>
  <c r="AB36" i="3" s="1"/>
  <c r="AC36" i="3" s="1"/>
  <c r="K6" i="3"/>
  <c r="L6" i="3" s="1"/>
  <c r="M6" i="3" s="1"/>
  <c r="S4" i="3"/>
  <c r="T4" i="3" s="1"/>
  <c r="U4" i="3" s="1"/>
  <c r="AA27" i="3"/>
  <c r="AB27" i="3" s="1"/>
  <c r="AC27" i="3" s="1"/>
  <c r="AA26" i="3"/>
  <c r="AB26" i="3" s="1"/>
  <c r="AC26" i="3" s="1"/>
  <c r="AA39" i="3"/>
  <c r="AB39" i="3" s="1"/>
  <c r="AC39" i="3" s="1"/>
  <c r="K36" i="3"/>
  <c r="L36" i="3" s="1"/>
  <c r="M36" i="3" s="1"/>
  <c r="S20" i="3"/>
  <c r="T20" i="3" s="1"/>
  <c r="U20" i="3" s="1"/>
  <c r="K8" i="3"/>
  <c r="L8" i="3" s="1"/>
  <c r="M8" i="3" s="1"/>
  <c r="C40" i="3"/>
  <c r="D40" i="3" s="1"/>
  <c r="E40" i="3" s="1"/>
  <c r="C39" i="3"/>
  <c r="D39" i="3" s="1"/>
  <c r="E39" i="3" s="1"/>
  <c r="K5" i="3"/>
  <c r="L5" i="3" s="1"/>
  <c r="M5" i="3" s="1"/>
  <c r="K47" i="3"/>
  <c r="L47" i="3" s="1"/>
  <c r="M47" i="3" s="1"/>
  <c r="K32" i="3"/>
  <c r="L32" i="3" s="1"/>
  <c r="M32" i="3" s="1"/>
  <c r="S33" i="3"/>
  <c r="T33" i="3" s="1"/>
  <c r="U33" i="3" s="1"/>
  <c r="AA47" i="3"/>
  <c r="AB47" i="3" s="1"/>
  <c r="AC47" i="3" s="1"/>
  <c r="S24" i="3"/>
  <c r="T24" i="3" s="1"/>
  <c r="U24" i="3" s="1"/>
  <c r="K11" i="3"/>
  <c r="L11" i="3" s="1"/>
  <c r="M11" i="3" s="1"/>
  <c r="K20" i="3"/>
  <c r="L20" i="3" s="1"/>
  <c r="M20" i="3" s="1"/>
  <c r="C45" i="3"/>
  <c r="D45" i="3" s="1"/>
  <c r="E45" i="3" s="1"/>
  <c r="K33" i="3"/>
  <c r="L33" i="3" s="1"/>
  <c r="M33" i="3" s="1"/>
  <c r="AA35" i="3"/>
  <c r="AB35" i="3" s="1"/>
  <c r="AC35" i="3" s="1"/>
  <c r="K3" i="3"/>
  <c r="L3" i="3" s="1"/>
  <c r="M3" i="3" s="1"/>
  <c r="K4" i="3"/>
  <c r="L4" i="3" s="1"/>
  <c r="M4" i="3" s="1"/>
  <c r="K31" i="3"/>
  <c r="L31" i="3" s="1"/>
  <c r="M31" i="3" s="1"/>
  <c r="S32" i="3"/>
  <c r="T32" i="3" s="1"/>
  <c r="U32" i="3" s="1"/>
  <c r="AA46" i="3"/>
  <c r="AB46" i="3" s="1"/>
  <c r="AC46" i="3" s="1"/>
  <c r="AA34" i="3"/>
  <c r="AB34" i="3" s="1"/>
  <c r="AC34" i="3" s="1"/>
  <c r="K39" i="3"/>
  <c r="L39" i="3" s="1"/>
  <c r="M39" i="3" s="1"/>
  <c r="K22" i="3"/>
  <c r="L22" i="3" s="1"/>
  <c r="M22" i="3" s="1"/>
  <c r="AA3" i="3"/>
  <c r="AB3" i="3" s="1"/>
  <c r="AC3" i="3" s="1"/>
  <c r="K46" i="3"/>
  <c r="L46" i="3" s="1"/>
  <c r="M46" i="3" s="1"/>
  <c r="AA7" i="3"/>
  <c r="AB7" i="3" s="1"/>
  <c r="AC7" i="3" s="1"/>
  <c r="C35" i="3"/>
  <c r="D35" i="3" s="1"/>
  <c r="E35" i="3" s="1"/>
  <c r="K30" i="3"/>
  <c r="L30" i="3" s="1"/>
  <c r="M30" i="3" s="1"/>
  <c r="AA20" i="3"/>
  <c r="AB20" i="3" s="1"/>
  <c r="AC20" i="3" s="1"/>
  <c r="S31" i="3"/>
  <c r="T31" i="3" s="1"/>
  <c r="U31" i="3" s="1"/>
  <c r="AA45" i="3"/>
  <c r="AB45" i="3" s="1"/>
  <c r="AC45" i="3" s="1"/>
  <c r="AA33" i="3"/>
  <c r="AB33" i="3" s="1"/>
  <c r="AC33" i="3" s="1"/>
  <c r="AA6" i="3"/>
  <c r="AB6" i="3" s="1"/>
  <c r="AC6" i="3" s="1"/>
  <c r="K45" i="3"/>
  <c r="L45" i="3" s="1"/>
  <c r="M45" i="3" s="1"/>
  <c r="C19" i="3"/>
  <c r="D19" i="3" s="1"/>
  <c r="E19" i="3" s="1"/>
  <c r="K28" i="3"/>
  <c r="L28" i="3" s="1"/>
  <c r="M28" i="3" s="1"/>
  <c r="S30" i="3"/>
  <c r="T30" i="3" s="1"/>
  <c r="U30" i="3" s="1"/>
  <c r="AA5" i="3"/>
  <c r="AB5" i="3" s="1"/>
  <c r="AC5" i="3" s="1"/>
  <c r="AA44" i="3"/>
  <c r="AB44" i="3" s="1"/>
  <c r="AC44" i="3" s="1"/>
  <c r="AA32" i="3"/>
  <c r="AB32" i="3" s="1"/>
  <c r="AC32" i="3" s="1"/>
  <c r="AA18" i="3"/>
  <c r="AB18" i="3" s="1"/>
  <c r="AC18" i="3" s="1"/>
  <c r="AA4" i="3"/>
  <c r="AB4" i="3" s="1"/>
  <c r="AC4" i="3" s="1"/>
  <c r="C18" i="3"/>
  <c r="D18" i="3" s="1"/>
  <c r="E18" i="3" s="1"/>
  <c r="S3" i="3"/>
  <c r="T3" i="3" s="1"/>
  <c r="U3" i="3" s="1"/>
  <c r="S14" i="3"/>
  <c r="T14" i="3" s="1"/>
  <c r="U14" i="3" s="1"/>
  <c r="C37" i="3"/>
  <c r="D37" i="3" s="1"/>
  <c r="E37" i="3" s="1"/>
  <c r="S28" i="3"/>
  <c r="T28" i="3" s="1"/>
  <c r="U28" i="3" s="1"/>
  <c r="C29" i="3"/>
  <c r="D29" i="3" s="1"/>
  <c r="E29" i="3" s="1"/>
  <c r="S42" i="3"/>
  <c r="T42" i="3" s="1"/>
  <c r="U42" i="3" s="1"/>
  <c r="S27" i="3"/>
  <c r="T27" i="3" s="1"/>
  <c r="U27" i="3" s="1"/>
  <c r="S37" i="3"/>
  <c r="T37" i="3" s="1"/>
  <c r="U37" i="3" s="1"/>
  <c r="S8" i="3"/>
  <c r="T8" i="3" s="1"/>
  <c r="U8" i="3" s="1"/>
  <c r="S36" i="3"/>
  <c r="T36" i="3" s="1"/>
  <c r="U36" i="3" s="1"/>
  <c r="C32" i="3"/>
  <c r="D32" i="3" s="1"/>
  <c r="E32" i="3" s="1"/>
  <c r="C31" i="3"/>
  <c r="D31" i="3" s="1"/>
  <c r="E31" i="3" s="1"/>
  <c r="K16" i="3"/>
  <c r="L16" i="3" s="1"/>
  <c r="M16" i="3" s="1"/>
  <c r="K27" i="3"/>
  <c r="L27" i="3" s="1"/>
  <c r="M27" i="3" s="1"/>
  <c r="S43" i="3"/>
  <c r="T43" i="3" s="1"/>
  <c r="U43" i="3" s="1"/>
  <c r="C9" i="3"/>
  <c r="D9" i="3" s="1"/>
  <c r="E9" i="3" s="1"/>
  <c r="K43" i="3"/>
  <c r="L43" i="3" s="1"/>
  <c r="M43" i="3" s="1"/>
  <c r="AA43" i="3"/>
  <c r="AB43" i="3" s="1"/>
  <c r="AC43" i="3" s="1"/>
  <c r="AA31" i="3"/>
  <c r="AB31" i="3" s="1"/>
  <c r="AC31" i="3" s="1"/>
  <c r="S38" i="3"/>
  <c r="T38" i="3" s="1"/>
  <c r="U38" i="3" s="1"/>
  <c r="K37" i="3"/>
  <c r="L37" i="3" s="1"/>
  <c r="M37" i="3" s="1"/>
  <c r="C47" i="3"/>
  <c r="D47" i="3" s="1"/>
  <c r="E47" i="3" s="1"/>
  <c r="C44" i="3"/>
  <c r="D44" i="3" s="1"/>
  <c r="E44" i="3" s="1"/>
  <c r="C34" i="3"/>
  <c r="D34" i="3" s="1"/>
  <c r="E34" i="3" s="1"/>
  <c r="C33" i="3"/>
  <c r="D33" i="3" s="1"/>
  <c r="E33" i="3" s="1"/>
  <c r="S15" i="3"/>
  <c r="T15" i="3" s="1"/>
  <c r="U15" i="3" s="1"/>
  <c r="S29" i="3"/>
  <c r="T29" i="3" s="1"/>
  <c r="U29" i="3" s="1"/>
  <c r="C30" i="3"/>
  <c r="D30" i="3" s="1"/>
  <c r="E30" i="3" s="1"/>
  <c r="K42" i="3"/>
  <c r="L42" i="3" s="1"/>
  <c r="M42" i="3" s="1"/>
  <c r="S41" i="3"/>
  <c r="T41" i="3" s="1"/>
  <c r="U41" i="3" s="1"/>
  <c r="C11" i="3"/>
  <c r="D11" i="3" s="1"/>
  <c r="E11" i="3" s="1"/>
  <c r="C12" i="3"/>
  <c r="D12" i="3" s="1"/>
  <c r="E12" i="3" s="1"/>
  <c r="C10" i="3"/>
  <c r="D10" i="3" s="1"/>
  <c r="E10" i="3" s="1"/>
  <c r="C4" i="3"/>
  <c r="C8" i="3"/>
  <c r="C13" i="3"/>
  <c r="C7" i="3"/>
  <c r="C16" i="3"/>
  <c r="D16" i="3" s="1"/>
  <c r="E16" i="3" s="1"/>
  <c r="C5" i="3"/>
  <c r="D5" i="3" s="1"/>
  <c r="E5" i="3" s="1"/>
  <c r="C15" i="3"/>
  <c r="D15" i="3" s="1"/>
  <c r="E15" i="3" s="1"/>
  <c r="C14" i="3"/>
  <c r="B8" i="4"/>
  <c r="C8" i="4"/>
  <c r="D8" i="4"/>
  <c r="D7" i="3" l="1"/>
  <c r="E7" i="3" s="1"/>
  <c r="D13" i="3"/>
  <c r="E13" i="3" s="1"/>
  <c r="D8" i="3"/>
  <c r="E8" i="3" s="1"/>
  <c r="D4" i="3"/>
  <c r="E4" i="3" s="1"/>
  <c r="D14" i="3"/>
  <c r="E14" i="3" s="1"/>
  <c r="W43" i="3"/>
  <c r="W42" i="3"/>
  <c r="W41" i="3"/>
  <c r="W40" i="3"/>
  <c r="W39" i="3"/>
  <c r="W38" i="3"/>
  <c r="W37" i="3"/>
  <c r="W36" i="3"/>
  <c r="W35" i="3"/>
  <c r="W34" i="3"/>
  <c r="W33" i="3"/>
  <c r="W32" i="3"/>
  <c r="W31" i="3"/>
  <c r="W30" i="3"/>
  <c r="W29" i="3"/>
  <c r="W28" i="3"/>
  <c r="W27" i="3"/>
  <c r="W26" i="3"/>
  <c r="W25" i="3"/>
  <c r="W24" i="3"/>
  <c r="W23" i="3"/>
  <c r="W22" i="3"/>
  <c r="W21" i="3"/>
  <c r="W20" i="3"/>
  <c r="W19" i="3"/>
  <c r="W18" i="3"/>
  <c r="W16" i="3"/>
  <c r="W15" i="3"/>
  <c r="W14" i="3"/>
  <c r="W13" i="3"/>
  <c r="W12" i="3"/>
  <c r="W11" i="3"/>
  <c r="W10" i="3"/>
  <c r="W9" i="3"/>
  <c r="W8" i="3"/>
  <c r="W7" i="3"/>
  <c r="W6" i="3"/>
  <c r="W5" i="3"/>
  <c r="W4" i="3"/>
  <c r="W3" i="3"/>
</calcChain>
</file>

<file path=xl/sharedStrings.xml><?xml version="1.0" encoding="utf-8"?>
<sst xmlns="http://schemas.openxmlformats.org/spreadsheetml/2006/main" count="94" uniqueCount="23">
  <si>
    <t>m [kg/s]</t>
  </si>
  <si>
    <t>Q [m³/s]</t>
  </si>
  <si>
    <t>dp[Pa]</t>
  </si>
  <si>
    <t>v(Darcy)</t>
  </si>
  <si>
    <t>v(Inters)</t>
  </si>
  <si>
    <t>dp/L</t>
  </si>
  <si>
    <t>EXPERIMENTAL</t>
  </si>
  <si>
    <t>CFD</t>
  </si>
  <si>
    <t>Re</t>
  </si>
  <si>
    <t>µ</t>
  </si>
  <si>
    <t>ρ</t>
  </si>
  <si>
    <t>Fluido - Água</t>
  </si>
  <si>
    <t>Raio [m]</t>
  </si>
  <si>
    <t>Área [m²]</t>
  </si>
  <si>
    <t>Vf</t>
  </si>
  <si>
    <t>Afs</t>
  </si>
  <si>
    <t>Acs</t>
  </si>
  <si>
    <t>Dh</t>
  </si>
  <si>
    <t>Lf</t>
  </si>
  <si>
    <t>ε</t>
  </si>
  <si>
    <t>Modelo_2_Ø28mm</t>
  </si>
  <si>
    <t>Modelo_1_Ø21,4mm</t>
  </si>
  <si>
    <t>Dados geométricos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</si>
</sst>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00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8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0"/>
      <name val="Arial"/>
      <family val="2"/>
    </font>
    <font>
      <b/>
      <sz val="26"/>
      <color theme="1"/>
      <name val="Arial"/>
      <family val="2"/>
    </font>
    <font>
      <sz val="10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  <xf numFmtId="11" fontId="2" fillId="4" borderId="12" xfId="0" applyNumberFormat="1" applyFont="1" applyFill="1" applyBorder="1" applyAlignment="1">
      <alignment horizontal="center" vertical="center"/>
    </xf>
    <xf numFmtId="11" fontId="2" fillId="4" borderId="13" xfId="0" applyNumberFormat="1" applyFont="1" applyFill="1" applyBorder="1" applyAlignment="1">
      <alignment horizontal="center" vertical="center"/>
    </xf>
    <xf numFmtId="11" fontId="2" fillId="4" borderId="17" xfId="0" applyNumberFormat="1" applyFont="1" applyFill="1" applyBorder="1" applyAlignment="1">
      <alignment horizontal="center" vertical="center"/>
    </xf>
    <xf numFmtId="11" fontId="2" fillId="4" borderId="12" xfId="0" applyNumberFormat="1" applyFont="1" applyFill="1" applyBorder="1" applyAlignment="1">
      <alignment horizontal="center"/>
    </xf>
    <xf numFmtId="11" fontId="2" fillId="5" borderId="13" xfId="0" applyNumberFormat="1" applyFont="1" applyFill="1" applyBorder="1"/>
    <xf numFmtId="11" fontId="2" fillId="5" borderId="17" xfId="0" applyNumberFormat="1" applyFont="1" applyFill="1" applyBorder="1"/>
    <xf numFmtId="11" fontId="2" fillId="5" borderId="13" xfId="0" applyNumberFormat="1" applyFont="1" applyFill="1" applyBorder="1" applyAlignment="1">
      <alignment horizontal="center"/>
    </xf>
    <xf numFmtId="11" fontId="2" fillId="5" borderId="17" xfId="0" applyNumberFormat="1" applyFont="1" applyFill="1" applyBorder="1" applyAlignment="1">
      <alignment horizontal="center"/>
    </xf>
    <xf numFmtId="11" fontId="2" fillId="4" borderId="14" xfId="0" applyNumberFormat="1" applyFont="1" applyFill="1" applyBorder="1" applyAlignment="1">
      <alignment horizontal="center"/>
    </xf>
    <xf numFmtId="11" fontId="2" fillId="5" borderId="15" xfId="0" applyNumberFormat="1" applyFont="1" applyFill="1" applyBorder="1" applyAlignment="1">
      <alignment horizontal="center"/>
    </xf>
    <xf numFmtId="11" fontId="2" fillId="5" borderId="18" xfId="0" applyNumberFormat="1" applyFont="1" applyFill="1" applyBorder="1" applyAlignment="1">
      <alignment horizontal="center"/>
    </xf>
    <xf numFmtId="0" fontId="6" fillId="6" borderId="10" xfId="0" applyFont="1" applyFill="1" applyBorder="1" applyAlignment="1">
      <alignment horizontal="center"/>
    </xf>
    <xf numFmtId="0" fontId="6" fillId="6" borderId="11" xfId="0" applyFont="1" applyFill="1" applyBorder="1" applyAlignment="1">
      <alignment horizontal="center"/>
    </xf>
    <xf numFmtId="0" fontId="6" fillId="6" borderId="16" xfId="0" applyFont="1" applyFill="1" applyBorder="1" applyAlignment="1">
      <alignment horizontal="center"/>
    </xf>
    <xf numFmtId="0" fontId="7" fillId="7" borderId="0" xfId="0" applyFont="1" applyFill="1" applyAlignment="1">
      <alignment horizontal="center" vertical="center"/>
    </xf>
    <xf numFmtId="0" fontId="0" fillId="7" borderId="0" xfId="0" applyFill="1"/>
    <xf numFmtId="0" fontId="0" fillId="7" borderId="0" xfId="0" applyFill="1" applyAlignment="1"/>
    <xf numFmtId="0" fontId="1" fillId="7" borderId="0" xfId="0" applyFont="1" applyFill="1" applyAlignment="1">
      <alignment horizontal="center"/>
    </xf>
    <xf numFmtId="170" fontId="0" fillId="7" borderId="0" xfId="0" applyNumberFormat="1" applyFill="1"/>
    <xf numFmtId="0" fontId="3" fillId="4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5" fillId="8" borderId="12" xfId="0" applyFont="1" applyFill="1" applyBorder="1" applyAlignment="1">
      <alignment horizontal="center" vertical="center"/>
    </xf>
    <xf numFmtId="0" fontId="5" fillId="8" borderId="17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2" fontId="8" fillId="9" borderId="0" xfId="0" applyNumberFormat="1" applyFont="1" applyFill="1" applyAlignment="1">
      <alignment horizontal="center" vertical="center"/>
    </xf>
    <xf numFmtId="2" fontId="5" fillId="10" borderId="4" xfId="0" applyNumberFormat="1" applyFont="1" applyFill="1" applyBorder="1" applyAlignment="1">
      <alignment horizontal="center" vertical="center"/>
    </xf>
    <xf numFmtId="2" fontId="5" fillId="10" borderId="5" xfId="0" applyNumberFormat="1" applyFont="1" applyFill="1" applyBorder="1" applyAlignment="1">
      <alignment horizontal="center" vertical="center"/>
    </xf>
    <xf numFmtId="2" fontId="5" fillId="10" borderId="6" xfId="0" applyNumberFormat="1" applyFont="1" applyFill="1" applyBorder="1" applyAlignment="1">
      <alignment horizontal="center" vertical="center"/>
    </xf>
    <xf numFmtId="2" fontId="5" fillId="11" borderId="1" xfId="0" applyNumberFormat="1" applyFont="1" applyFill="1" applyBorder="1" applyAlignment="1">
      <alignment horizontal="center" vertical="center"/>
    </xf>
    <xf numFmtId="2" fontId="5" fillId="11" borderId="2" xfId="0" applyNumberFormat="1" applyFont="1" applyFill="1" applyBorder="1" applyAlignment="1">
      <alignment horizontal="center" vertical="center"/>
    </xf>
    <xf numFmtId="2" fontId="5" fillId="11" borderId="3" xfId="0" applyNumberFormat="1" applyFont="1" applyFill="1" applyBorder="1" applyAlignment="1">
      <alignment horizontal="center" vertical="center"/>
    </xf>
    <xf numFmtId="2" fontId="8" fillId="3" borderId="4" xfId="0" applyNumberFormat="1" applyFont="1" applyFill="1" applyBorder="1" applyAlignment="1">
      <alignment horizontal="center" vertical="center"/>
    </xf>
    <xf numFmtId="2" fontId="8" fillId="3" borderId="5" xfId="0" applyNumberFormat="1" applyFont="1" applyFill="1" applyBorder="1" applyAlignment="1">
      <alignment horizontal="center" vertical="center"/>
    </xf>
    <xf numFmtId="2" fontId="8" fillId="3" borderId="6" xfId="0" applyNumberFormat="1" applyFont="1" applyFill="1" applyBorder="1" applyAlignment="1">
      <alignment horizontal="center" vertical="center"/>
    </xf>
    <xf numFmtId="2" fontId="4" fillId="12" borderId="4" xfId="0" applyNumberFormat="1" applyFont="1" applyFill="1" applyBorder="1" applyAlignment="1">
      <alignment horizontal="center" vertical="center"/>
    </xf>
    <xf numFmtId="2" fontId="4" fillId="12" borderId="5" xfId="0" applyNumberFormat="1" applyFont="1" applyFill="1" applyBorder="1" applyAlignment="1">
      <alignment horizontal="center" vertical="center"/>
    </xf>
    <xf numFmtId="2" fontId="4" fillId="12" borderId="6" xfId="0" applyNumberFormat="1" applyFont="1" applyFill="1" applyBorder="1" applyAlignment="1">
      <alignment horizontal="center" vertical="center"/>
    </xf>
    <xf numFmtId="2" fontId="8" fillId="2" borderId="4" xfId="0" applyNumberFormat="1" applyFont="1" applyFill="1" applyBorder="1" applyAlignment="1">
      <alignment horizontal="center" vertical="center"/>
    </xf>
    <xf numFmtId="2" fontId="8" fillId="2" borderId="5" xfId="0" applyNumberFormat="1" applyFont="1" applyFill="1" applyBorder="1" applyAlignment="1">
      <alignment horizontal="center" vertical="center"/>
    </xf>
    <xf numFmtId="2" fontId="8" fillId="2" borderId="6" xfId="0" applyNumberFormat="1" applyFont="1" applyFill="1" applyBorder="1" applyAlignment="1">
      <alignment horizontal="center" vertical="center"/>
    </xf>
    <xf numFmtId="2" fontId="8" fillId="2" borderId="7" xfId="0" applyNumberFormat="1" applyFont="1" applyFill="1" applyBorder="1" applyAlignment="1">
      <alignment horizontal="center" vertical="center"/>
    </xf>
    <xf numFmtId="2" fontId="8" fillId="2" borderId="8" xfId="0" applyNumberFormat="1" applyFont="1" applyFill="1" applyBorder="1" applyAlignment="1">
      <alignment horizontal="center" vertical="center"/>
    </xf>
    <xf numFmtId="2" fontId="8" fillId="2" borderId="9" xfId="0" applyNumberFormat="1" applyFont="1" applyFill="1" applyBorder="1" applyAlignment="1">
      <alignment horizontal="center" vertical="center"/>
    </xf>
    <xf numFmtId="2" fontId="5" fillId="10" borderId="4" xfId="0" applyNumberFormat="1" applyFont="1" applyFill="1" applyBorder="1" applyAlignment="1">
      <alignment vertical="center"/>
    </xf>
    <xf numFmtId="2" fontId="5" fillId="10" borderId="5" xfId="0" applyNumberFormat="1" applyFont="1" applyFill="1" applyBorder="1" applyAlignment="1">
      <alignment vertical="center"/>
    </xf>
    <xf numFmtId="2" fontId="5" fillId="10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266700</xdr:colOff>
      <xdr:row>4</xdr:row>
      <xdr:rowOff>0</xdr:rowOff>
    </xdr:from>
    <xdr:ext cx="181927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5D02214A-D0FF-454D-70E8-1F311534FF3B}"/>
                </a:ext>
              </a:extLst>
            </xdr:cNvPr>
            <xdr:cNvSpPr txBox="1"/>
          </xdr:nvSpPr>
          <xdr:spPr>
            <a:xfrm>
              <a:off x="8458200" y="2919412"/>
              <a:ext cx="18192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/>
                      <m:sub/>
                    </m:sSub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5D02214A-D0FF-454D-70E8-1F311534FF3B}"/>
                </a:ext>
              </a:extLst>
            </xdr:cNvPr>
            <xdr:cNvSpPr txBox="1"/>
          </xdr:nvSpPr>
          <xdr:spPr>
            <a:xfrm>
              <a:off x="8458200" y="2919412"/>
              <a:ext cx="18192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</a:rPr>
                <a:t>〖_〗</a:t>
              </a:r>
              <a:endParaRPr lang="pt-BR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09FCA-AD05-489C-9418-E8190D4FADE5}">
  <dimension ref="A1:J26"/>
  <sheetViews>
    <sheetView tabSelected="1" workbookViewId="0">
      <selection activeCell="K8" sqref="K8"/>
    </sheetView>
  </sheetViews>
  <sheetFormatPr defaultRowHeight="15" x14ac:dyDescent="0.25"/>
  <cols>
    <col min="1" max="5" width="20.7109375" customWidth="1"/>
    <col min="6" max="6" width="13.7109375" bestFit="1" customWidth="1"/>
    <col min="7" max="8" width="20.7109375" customWidth="1"/>
  </cols>
  <sheetData>
    <row r="1" spans="1:10" ht="24.95" customHeight="1" x14ac:dyDescent="0.25">
      <c r="A1" s="17" t="s">
        <v>22</v>
      </c>
      <c r="B1" s="17"/>
      <c r="C1" s="17"/>
      <c r="D1" s="17"/>
      <c r="E1" s="17"/>
      <c r="F1" s="19"/>
      <c r="G1" s="22" t="s">
        <v>11</v>
      </c>
      <c r="H1" s="23"/>
      <c r="I1" s="19"/>
      <c r="J1" s="2"/>
    </row>
    <row r="2" spans="1:10" ht="24.95" customHeight="1" x14ac:dyDescent="0.25">
      <c r="A2" s="17"/>
      <c r="B2" s="17"/>
      <c r="C2" s="17"/>
      <c r="D2" s="17"/>
      <c r="E2" s="17"/>
      <c r="F2" s="20"/>
      <c r="G2" s="24" t="s">
        <v>10</v>
      </c>
      <c r="H2" s="25" t="s">
        <v>9</v>
      </c>
      <c r="I2" s="20"/>
      <c r="J2" s="1"/>
    </row>
    <row r="3" spans="1:10" ht="24.95" customHeight="1" thickBot="1" x14ac:dyDescent="0.3">
      <c r="A3" s="17"/>
      <c r="B3" s="17"/>
      <c r="C3" s="17"/>
      <c r="D3" s="17"/>
      <c r="E3" s="17"/>
      <c r="F3" s="21"/>
      <c r="G3" s="26">
        <v>998</v>
      </c>
      <c r="H3" s="27">
        <v>8.5374248628593903E-4</v>
      </c>
      <c r="I3" s="21"/>
    </row>
    <row r="4" spans="1:10" ht="18.75" customHeight="1" x14ac:dyDescent="0.25">
      <c r="A4" s="14" t="s">
        <v>21</v>
      </c>
      <c r="B4" s="15"/>
      <c r="C4" s="15"/>
      <c r="D4" s="15"/>
      <c r="E4" s="16"/>
      <c r="F4" s="18"/>
      <c r="G4" s="18"/>
      <c r="H4" s="18"/>
      <c r="I4" s="18"/>
    </row>
    <row r="5" spans="1:10" x14ac:dyDescent="0.25">
      <c r="A5" s="3" t="s">
        <v>19</v>
      </c>
      <c r="B5" s="4">
        <v>0.33260000000000001</v>
      </c>
      <c r="C5" s="4">
        <v>0.3745</v>
      </c>
      <c r="D5" s="4">
        <v>0.39960000000000001</v>
      </c>
      <c r="E5" s="5">
        <v>0.41620000000000001</v>
      </c>
      <c r="F5" s="18"/>
      <c r="G5" s="18"/>
      <c r="H5" s="18"/>
      <c r="I5" s="18"/>
    </row>
    <row r="6" spans="1:10" ht="15.75" x14ac:dyDescent="0.25">
      <c r="A6" s="6" t="s">
        <v>14</v>
      </c>
      <c r="B6" s="7">
        <v>2.4995375999999999E-5</v>
      </c>
      <c r="C6" s="7">
        <v>2.8361069900000002E-5</v>
      </c>
      <c r="D6" s="7">
        <v>2.9838733700000001E-5</v>
      </c>
      <c r="E6" s="8">
        <v>3.0938878999999999E-5</v>
      </c>
      <c r="F6" s="18"/>
      <c r="G6" s="18"/>
      <c r="H6" s="18"/>
      <c r="I6" s="18"/>
    </row>
    <row r="7" spans="1:10" ht="15.75" x14ac:dyDescent="0.25">
      <c r="A7" s="6" t="s">
        <v>15</v>
      </c>
      <c r="B7" s="7">
        <v>4.5666843300000003E-2</v>
      </c>
      <c r="C7" s="7">
        <v>3.6164386700000002E-2</v>
      </c>
      <c r="D7" s="7">
        <v>3.0827842500000001E-2</v>
      </c>
      <c r="E7" s="8">
        <v>2.7004856599999998E-2</v>
      </c>
      <c r="F7" s="18"/>
      <c r="G7" s="18"/>
      <c r="H7" s="18"/>
      <c r="I7" s="18"/>
    </row>
    <row r="8" spans="1:10" ht="15.75" x14ac:dyDescent="0.25">
      <c r="A8" s="6" t="s">
        <v>16</v>
      </c>
      <c r="B8" s="7">
        <f>B6/B10</f>
        <v>2.0829480000000001E-4</v>
      </c>
      <c r="C8" s="7">
        <f>C6/B10</f>
        <v>2.3634224916666669E-4</v>
      </c>
      <c r="D8" s="7">
        <f>D6/B10</f>
        <v>2.4865611416666667E-4</v>
      </c>
      <c r="E8" s="8">
        <f>E6/B10</f>
        <v>2.5782399166666666E-4</v>
      </c>
      <c r="F8" s="18"/>
      <c r="G8" s="18"/>
      <c r="H8" s="18"/>
      <c r="I8" s="18"/>
    </row>
    <row r="9" spans="1:10" ht="15.75" x14ac:dyDescent="0.25">
      <c r="A9" s="6" t="s">
        <v>17</v>
      </c>
      <c r="B9" s="7">
        <f>(4*B6)/B7</f>
        <v>2.1893675317820795E-3</v>
      </c>
      <c r="C9" s="7">
        <f t="shared" ref="C9:E9" si="0">(4*C6)/C7</f>
        <v>3.1369059439904728E-3</v>
      </c>
      <c r="D9" s="7">
        <f t="shared" si="0"/>
        <v>3.8716603278351378E-3</v>
      </c>
      <c r="E9" s="7">
        <f t="shared" si="0"/>
        <v>4.5827133183147508E-3</v>
      </c>
      <c r="F9" s="18"/>
      <c r="G9" s="18"/>
      <c r="H9" s="18"/>
      <c r="I9" s="18"/>
    </row>
    <row r="10" spans="1:10" ht="15.75" x14ac:dyDescent="0.25">
      <c r="A10" s="6" t="s">
        <v>18</v>
      </c>
      <c r="B10" s="9">
        <f t="shared" ref="B10" si="1">120/1000</f>
        <v>0.12</v>
      </c>
      <c r="C10" s="9"/>
      <c r="D10" s="9"/>
      <c r="E10" s="10"/>
      <c r="F10" s="18"/>
      <c r="G10" s="18"/>
      <c r="H10" s="18"/>
      <c r="I10" s="18"/>
    </row>
    <row r="11" spans="1:10" ht="15.75" x14ac:dyDescent="0.25">
      <c r="A11" s="6" t="s">
        <v>12</v>
      </c>
      <c r="B11" s="9">
        <f>10.7/1000</f>
        <v>1.0699999999999999E-2</v>
      </c>
      <c r="C11" s="9"/>
      <c r="D11" s="9"/>
      <c r="E11" s="10"/>
      <c r="F11" s="18"/>
      <c r="G11" s="18"/>
      <c r="H11" s="18"/>
      <c r="I11" s="18"/>
    </row>
    <row r="12" spans="1:10" ht="16.5" thickBot="1" x14ac:dyDescent="0.3">
      <c r="A12" s="11" t="s">
        <v>13</v>
      </c>
      <c r="B12" s="12">
        <f>PI()*B11^2</f>
        <v>3.5968094290949535E-4</v>
      </c>
      <c r="C12" s="12"/>
      <c r="D12" s="12"/>
      <c r="E12" s="13"/>
      <c r="F12" s="18"/>
      <c r="G12" s="18"/>
      <c r="H12" s="18"/>
      <c r="I12" s="18"/>
    </row>
    <row r="13" spans="1:10" ht="15.75" thickBot="1" x14ac:dyDescent="0.3">
      <c r="A13" s="18"/>
      <c r="B13" s="18"/>
      <c r="C13" s="18"/>
      <c r="D13" s="18"/>
      <c r="E13" s="18"/>
      <c r="F13" s="18"/>
      <c r="G13" s="18"/>
      <c r="H13" s="18"/>
      <c r="I13" s="18"/>
    </row>
    <row r="14" spans="1:10" ht="15.75" x14ac:dyDescent="0.25">
      <c r="A14" s="14" t="s">
        <v>20</v>
      </c>
      <c r="B14" s="15"/>
      <c r="C14" s="15"/>
      <c r="D14" s="15"/>
      <c r="E14" s="16"/>
      <c r="F14" s="18"/>
      <c r="G14" s="18"/>
      <c r="H14" s="18"/>
      <c r="I14" s="18"/>
    </row>
    <row r="15" spans="1:10" x14ac:dyDescent="0.25">
      <c r="A15" s="3" t="s">
        <v>19</v>
      </c>
      <c r="B15" s="4">
        <v>0.33260000000000001</v>
      </c>
      <c r="C15" s="4">
        <v>0.3745</v>
      </c>
      <c r="D15" s="4">
        <v>0.39960000000000001</v>
      </c>
      <c r="E15" s="5">
        <v>0.41620000000000001</v>
      </c>
      <c r="F15" s="18"/>
      <c r="G15" s="18"/>
      <c r="H15" s="18"/>
      <c r="I15" s="18"/>
    </row>
    <row r="16" spans="1:10" ht="15.75" x14ac:dyDescent="0.25">
      <c r="A16" s="6" t="s">
        <v>14</v>
      </c>
      <c r="B16" s="7"/>
      <c r="C16" s="7"/>
      <c r="D16" s="7"/>
      <c r="E16" s="8"/>
      <c r="F16" s="18"/>
      <c r="G16" s="18"/>
      <c r="H16" s="18"/>
      <c r="I16" s="18"/>
    </row>
    <row r="17" spans="1:9" ht="15.75" x14ac:dyDescent="0.25">
      <c r="A17" s="6" t="s">
        <v>15</v>
      </c>
      <c r="B17" s="7"/>
      <c r="C17" s="7"/>
      <c r="D17" s="7"/>
      <c r="E17" s="8"/>
      <c r="F17" s="18"/>
      <c r="G17" s="18"/>
      <c r="H17" s="18"/>
      <c r="I17" s="18"/>
    </row>
    <row r="18" spans="1:9" ht="15.75" x14ac:dyDescent="0.25">
      <c r="A18" s="6" t="s">
        <v>16</v>
      </c>
      <c r="B18" s="7"/>
      <c r="C18" s="7"/>
      <c r="D18" s="7"/>
      <c r="E18" s="8"/>
      <c r="F18" s="18"/>
      <c r="G18" s="18"/>
      <c r="H18" s="18"/>
      <c r="I18" s="18"/>
    </row>
    <row r="19" spans="1:9" ht="15.75" x14ac:dyDescent="0.25">
      <c r="A19" s="6" t="s">
        <v>17</v>
      </c>
      <c r="B19" s="7"/>
      <c r="C19" s="7"/>
      <c r="D19" s="7"/>
      <c r="E19" s="8"/>
      <c r="F19" s="18"/>
      <c r="G19" s="18"/>
      <c r="H19" s="18"/>
      <c r="I19" s="18"/>
    </row>
    <row r="20" spans="1:9" ht="15.75" x14ac:dyDescent="0.25">
      <c r="A20" s="6" t="s">
        <v>18</v>
      </c>
      <c r="B20" s="9">
        <f t="shared" ref="B20" si="2">120/1000</f>
        <v>0.12</v>
      </c>
      <c r="C20" s="9"/>
      <c r="D20" s="9"/>
      <c r="E20" s="10"/>
      <c r="F20" s="18"/>
      <c r="G20" s="18"/>
      <c r="H20" s="18"/>
      <c r="I20" s="18"/>
    </row>
    <row r="21" spans="1:9" ht="15.75" x14ac:dyDescent="0.25">
      <c r="A21" s="6" t="s">
        <v>12</v>
      </c>
      <c r="B21" s="9">
        <f>14/1000</f>
        <v>1.4E-2</v>
      </c>
      <c r="C21" s="9"/>
      <c r="D21" s="9"/>
      <c r="E21" s="10"/>
      <c r="F21" s="18"/>
      <c r="G21" s="18"/>
      <c r="H21" s="18"/>
      <c r="I21" s="18"/>
    </row>
    <row r="22" spans="1:9" ht="16.5" thickBot="1" x14ac:dyDescent="0.3">
      <c r="A22" s="11" t="s">
        <v>13</v>
      </c>
      <c r="B22" s="12">
        <f>PI()*B21^2</f>
        <v>6.1575216010359955E-4</v>
      </c>
      <c r="C22" s="12"/>
      <c r="D22" s="12"/>
      <c r="E22" s="13"/>
      <c r="F22" s="18"/>
      <c r="G22" s="18"/>
      <c r="H22" s="18"/>
      <c r="I22" s="18"/>
    </row>
    <row r="23" spans="1:9" x14ac:dyDescent="0.25">
      <c r="A23" s="18"/>
      <c r="B23" s="18"/>
      <c r="C23" s="18"/>
      <c r="D23" s="18"/>
      <c r="E23" s="18"/>
      <c r="F23" s="18"/>
      <c r="G23" s="18"/>
      <c r="H23" s="18"/>
      <c r="I23" s="18"/>
    </row>
    <row r="24" spans="1:9" x14ac:dyDescent="0.25">
      <c r="A24" s="18"/>
      <c r="B24" s="18"/>
      <c r="C24" s="18"/>
      <c r="D24" s="18"/>
      <c r="E24" s="18"/>
      <c r="F24" s="18"/>
      <c r="G24" s="18"/>
      <c r="H24" s="18"/>
      <c r="I24" s="18"/>
    </row>
    <row r="25" spans="1:9" x14ac:dyDescent="0.25">
      <c r="A25" s="18"/>
      <c r="B25" s="18"/>
      <c r="C25" s="18"/>
      <c r="D25" s="18"/>
      <c r="E25" s="18"/>
      <c r="F25" s="18"/>
      <c r="G25" s="18"/>
      <c r="H25" s="18"/>
      <c r="I25" s="18"/>
    </row>
    <row r="26" spans="1:9" x14ac:dyDescent="0.25">
      <c r="A26" s="18"/>
      <c r="B26" s="18"/>
      <c r="C26" s="18"/>
      <c r="D26" s="18"/>
      <c r="E26" s="18"/>
      <c r="F26" s="18"/>
      <c r="G26" s="18"/>
      <c r="H26" s="18"/>
      <c r="I26" s="18"/>
    </row>
  </sheetData>
  <mergeCells count="10">
    <mergeCell ref="B21:E21"/>
    <mergeCell ref="B22:E22"/>
    <mergeCell ref="A1:E3"/>
    <mergeCell ref="B10:E10"/>
    <mergeCell ref="B11:E11"/>
    <mergeCell ref="B12:E12"/>
    <mergeCell ref="A4:E4"/>
    <mergeCell ref="A14:E14"/>
    <mergeCell ref="B20:E20"/>
    <mergeCell ref="G1:H1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53A0B-AC37-40BE-81EB-FCE066D46965}">
  <dimension ref="A1:AE47"/>
  <sheetViews>
    <sheetView zoomScale="85" zoomScaleNormal="85" workbookViewId="0">
      <selection activeCell="M12" sqref="M12"/>
    </sheetView>
  </sheetViews>
  <sheetFormatPr defaultRowHeight="15" x14ac:dyDescent="0.25"/>
  <cols>
    <col min="1" max="1" width="8.5703125" style="28" customWidth="1"/>
    <col min="2" max="7" width="10.7109375" style="28" customWidth="1"/>
    <col min="8" max="8" width="5.7109375" style="28" customWidth="1"/>
    <col min="9" max="15" width="10.7109375" style="28" customWidth="1"/>
    <col min="16" max="16" width="5.7109375" style="28" customWidth="1"/>
    <col min="17" max="23" width="10.7109375" style="28" customWidth="1"/>
    <col min="24" max="24" width="5.7109375" style="28" customWidth="1"/>
    <col min="25" max="31" width="10.7109375" style="28" customWidth="1"/>
    <col min="32" max="32" width="16.5703125" customWidth="1"/>
  </cols>
  <sheetData>
    <row r="1" spans="1:31" ht="15.75" x14ac:dyDescent="0.25">
      <c r="A1" s="32" t="s">
        <v>6</v>
      </c>
      <c r="B1" s="33"/>
      <c r="C1" s="33"/>
      <c r="D1" s="33"/>
      <c r="E1" s="33"/>
      <c r="F1" s="33"/>
      <c r="G1" s="34"/>
      <c r="I1" s="32" t="s">
        <v>6</v>
      </c>
      <c r="J1" s="33"/>
      <c r="K1" s="33"/>
      <c r="L1" s="33"/>
      <c r="M1" s="33"/>
      <c r="N1" s="33"/>
      <c r="O1" s="34"/>
      <c r="Q1" s="32" t="s">
        <v>6</v>
      </c>
      <c r="R1" s="33"/>
      <c r="S1" s="33"/>
      <c r="T1" s="33"/>
      <c r="U1" s="33"/>
      <c r="V1" s="33"/>
      <c r="W1" s="34"/>
      <c r="Y1" s="32" t="s">
        <v>6</v>
      </c>
      <c r="Z1" s="33"/>
      <c r="AA1" s="33"/>
      <c r="AB1" s="33"/>
      <c r="AC1" s="33"/>
      <c r="AD1" s="33"/>
      <c r="AE1" s="34"/>
    </row>
    <row r="2" spans="1:31" x14ac:dyDescent="0.25">
      <c r="A2" s="38" t="s">
        <v>0</v>
      </c>
      <c r="B2" s="39" t="s">
        <v>1</v>
      </c>
      <c r="C2" s="39" t="s">
        <v>3</v>
      </c>
      <c r="D2" s="39" t="s">
        <v>4</v>
      </c>
      <c r="E2" s="39" t="s">
        <v>8</v>
      </c>
      <c r="F2" s="39" t="s">
        <v>2</v>
      </c>
      <c r="G2" s="40" t="s">
        <v>5</v>
      </c>
      <c r="I2" s="38" t="s">
        <v>0</v>
      </c>
      <c r="J2" s="39" t="s">
        <v>1</v>
      </c>
      <c r="K2" s="39" t="s">
        <v>3</v>
      </c>
      <c r="L2" s="39" t="s">
        <v>4</v>
      </c>
      <c r="M2" s="39" t="s">
        <v>8</v>
      </c>
      <c r="N2" s="39" t="s">
        <v>2</v>
      </c>
      <c r="O2" s="40" t="s">
        <v>5</v>
      </c>
      <c r="Q2" s="38" t="s">
        <v>0</v>
      </c>
      <c r="R2" s="39" t="s">
        <v>1</v>
      </c>
      <c r="S2" s="39" t="s">
        <v>3</v>
      </c>
      <c r="T2" s="39" t="s">
        <v>4</v>
      </c>
      <c r="U2" s="39" t="s">
        <v>8</v>
      </c>
      <c r="V2" s="39" t="s">
        <v>2</v>
      </c>
      <c r="W2" s="40" t="s">
        <v>5</v>
      </c>
      <c r="Y2" s="38" t="s">
        <v>0</v>
      </c>
      <c r="Z2" s="39" t="s">
        <v>1</v>
      </c>
      <c r="AA2" s="39" t="s">
        <v>3</v>
      </c>
      <c r="AB2" s="39" t="s">
        <v>4</v>
      </c>
      <c r="AC2" s="39" t="s">
        <v>8</v>
      </c>
      <c r="AD2" s="39" t="s">
        <v>2</v>
      </c>
      <c r="AE2" s="40" t="s">
        <v>5</v>
      </c>
    </row>
    <row r="3" spans="1:31" x14ac:dyDescent="0.25">
      <c r="A3" s="35">
        <v>5.223518518518519E-2</v>
      </c>
      <c r="B3" s="36">
        <f>A3/Parâmetros!$G$3</f>
        <v>5.233986491501522E-5</v>
      </c>
      <c r="C3" s="36">
        <f>B3/Parâmetros!$B$12</f>
        <v>0.14551748138678905</v>
      </c>
      <c r="D3" s="36">
        <f>C3/Parâmetros!$B$5</f>
        <v>0.43751497711000914</v>
      </c>
      <c r="E3" s="36">
        <f>(Parâmetros!$G$3*Parâmetros!$B$9*'Modelo_1_Ø21,4mm'!D3)/Parâmetros!$H$3</f>
        <v>1119.7349771600236</v>
      </c>
      <c r="F3" s="36">
        <v>4610.5925925925931</v>
      </c>
      <c r="G3" s="37">
        <f>F3/0.12</f>
        <v>38421.604938271608</v>
      </c>
      <c r="I3" s="35">
        <v>5.4386296296296287E-2</v>
      </c>
      <c r="J3" s="36">
        <f>I3/Parâmetros!$G$3</f>
        <v>5.4495286870036358E-5</v>
      </c>
      <c r="K3" s="36">
        <f>J3/Parâmetros!$B$12</f>
        <v>0.15151007564987595</v>
      </c>
      <c r="L3" s="36">
        <f>K3/Parâmetros!$C$5</f>
        <v>0.40456629011982898</v>
      </c>
      <c r="M3" s="36">
        <f>(Parâmetros!$G$3*Parâmetros!$C$9*'Modelo_1_Ø21,4mm'!L3)/Parâmetros!$H$3</f>
        <v>1483.5248892491429</v>
      </c>
      <c r="N3" s="36">
        <v>2318.0740740740744</v>
      </c>
      <c r="O3" s="37">
        <f>N3/0.12</f>
        <v>19317.283950617286</v>
      </c>
      <c r="Q3" s="35">
        <v>5.5077499999999995E-2</v>
      </c>
      <c r="R3" s="36">
        <f>Q3/Parâmetros!$G$3</f>
        <v>5.5187875751502998E-5</v>
      </c>
      <c r="S3" s="36">
        <f>R3/Parâmetros!$B$12</f>
        <v>0.15343564022347894</v>
      </c>
      <c r="T3" s="36">
        <f>S3/Parâmetros!$D$5</f>
        <v>0.38397307363232969</v>
      </c>
      <c r="U3" s="36">
        <f>(Parâmetros!$G$3*Parâmetros!$D$9*'Modelo_1_Ø21,4mm'!T3)/Parâmetros!$H$3</f>
        <v>1737.8074927033977</v>
      </c>
      <c r="V3" s="36">
        <v>1700.25</v>
      </c>
      <c r="W3" s="37">
        <f>V3/0.12</f>
        <v>14168.75</v>
      </c>
      <c r="Y3" s="35">
        <v>6.3462499999999991E-2</v>
      </c>
      <c r="Z3" s="36">
        <f>Y3/Parâmetros!$G$3</f>
        <v>6.3589679358717424E-5</v>
      </c>
      <c r="AA3" s="36">
        <f>Z3/Parâmetros!$B$12</f>
        <v>0.17679468599124021</v>
      </c>
      <c r="AB3" s="36">
        <f>AA3/Parâmetros!$E$5</f>
        <v>0.42478300334272034</v>
      </c>
      <c r="AC3" s="36">
        <f>(Parâmetros!$G$3*Parâmetros!$E$9*'Modelo_1_Ø21,4mm'!AB3)/Parâmetros!$H$3</f>
        <v>2275.5871244155464</v>
      </c>
      <c r="AD3" s="36">
        <v>1701.6666666666665</v>
      </c>
      <c r="AE3" s="37">
        <f>AD3/0.12</f>
        <v>14180.555555555555</v>
      </c>
    </row>
    <row r="4" spans="1:31" x14ac:dyDescent="0.25">
      <c r="A4" s="35">
        <v>6.6125238095238084E-2</v>
      </c>
      <c r="B4" s="36">
        <f>A4/Parâmetros!$G$3</f>
        <v>6.6257753602442967E-5</v>
      </c>
      <c r="C4" s="36">
        <f>B4/Parâmetros!$B$12</f>
        <v>0.18421257758745105</v>
      </c>
      <c r="D4" s="36">
        <f>C4/Parâmetros!$B$5</f>
        <v>0.5538562164385179</v>
      </c>
      <c r="E4" s="36">
        <f>(Parâmetros!$G$3*Parâmetros!$B$9*'Modelo_1_Ø21,4mm'!D4)/Parâmetros!$H$3</f>
        <v>1417.4878811240883</v>
      </c>
      <c r="F4" s="36">
        <v>7269.1428571428578</v>
      </c>
      <c r="G4" s="37">
        <f t="shared" ref="G4:G16" si="0">F4/0.12</f>
        <v>60576.190476190481</v>
      </c>
      <c r="I4" s="35">
        <v>6.9251666666666656E-2</v>
      </c>
      <c r="J4" s="36">
        <f>I4/Parâmetros!$G$3</f>
        <v>6.9390447561790239E-5</v>
      </c>
      <c r="K4" s="36">
        <f>J4/Parâmetros!$B$12</f>
        <v>0.19292222434829026</v>
      </c>
      <c r="L4" s="36">
        <f>K4/Parâmetros!$C$5</f>
        <v>0.51514612643068158</v>
      </c>
      <c r="M4" s="36">
        <f>(Parâmetros!$G$3*Parâmetros!$C$9*'Modelo_1_Ø21,4mm'!L4)/Parâmetros!$H$3</f>
        <v>1889.0157653368574</v>
      </c>
      <c r="N4" s="36">
        <v>3616.8333333333335</v>
      </c>
      <c r="O4" s="37">
        <f t="shared" ref="O4:O47" si="1">N4/0.12</f>
        <v>30140.277777777781</v>
      </c>
      <c r="Q4" s="35">
        <v>6.9934166666666672E-2</v>
      </c>
      <c r="R4" s="36">
        <f>Q4/Parâmetros!$G$3</f>
        <v>7.0074315297261194E-5</v>
      </c>
      <c r="S4" s="36">
        <f>R4/Parâmetros!$B$12</f>
        <v>0.19482354202706154</v>
      </c>
      <c r="T4" s="36">
        <f>S4/Parâmetros!$D$5</f>
        <v>0.48754640146912293</v>
      </c>
      <c r="U4" s="36">
        <f>(Parâmetros!$G$3*Parâmetros!$D$9*'Modelo_1_Ø21,4mm'!T4)/Parâmetros!$H$3</f>
        <v>2206.5656362271625</v>
      </c>
      <c r="V4" s="36">
        <v>2739.3333333333335</v>
      </c>
      <c r="W4" s="37">
        <f t="shared" ref="W4:W47" si="2">V4/0.12</f>
        <v>22827.777777777781</v>
      </c>
      <c r="Y4" s="35">
        <v>7.6547500000000004E-2</v>
      </c>
      <c r="Z4" s="36">
        <f>Y4/Parâmetros!$G$3</f>
        <v>7.670090180360722E-5</v>
      </c>
      <c r="AA4" s="36">
        <f>Z4/Parâmetros!$B$12</f>
        <v>0.21324705496812232</v>
      </c>
      <c r="AB4" s="36">
        <f>AA4/Parâmetros!$E$5</f>
        <v>0.51236678272014013</v>
      </c>
      <c r="AC4" s="36">
        <f>(Parâmetros!$G$3*Parâmetros!$E$9*'Modelo_1_Ø21,4mm'!AB4)/Parâmetros!$H$3</f>
        <v>2744.778497635597</v>
      </c>
      <c r="AD4" s="36">
        <v>2476.166666666667</v>
      </c>
      <c r="AE4" s="37">
        <f t="shared" ref="AE4:AE45" si="3">AD4/0.12</f>
        <v>20634.722222222226</v>
      </c>
    </row>
    <row r="5" spans="1:31" x14ac:dyDescent="0.25">
      <c r="A5" s="35">
        <v>7.877045454545456E-2</v>
      </c>
      <c r="B5" s="36">
        <f>A5/Parâmetros!$G$3</f>
        <v>7.8928311167790144E-5</v>
      </c>
      <c r="C5" s="36">
        <f>B5/Parâmetros!$B$12</f>
        <v>0.21943979163680757</v>
      </c>
      <c r="D5" s="36">
        <f>C5/Parâmetros!$B$5</f>
        <v>0.65977087082624042</v>
      </c>
      <c r="E5" s="36">
        <f>(Parâmetros!$G$3*Parâmetros!$B$9*'Modelo_1_Ø21,4mm'!D5)/Parâmetros!$H$3</f>
        <v>1688.5559572277512</v>
      </c>
      <c r="F5" s="36">
        <v>10185.818181818184</v>
      </c>
      <c r="G5" s="37">
        <f t="shared" si="0"/>
        <v>84881.818181818206</v>
      </c>
      <c r="I5" s="35">
        <v>8.2537727272727249E-2</v>
      </c>
      <c r="J5" s="36">
        <f>I5/Parâmetros!$G$3</f>
        <v>8.2703133539806868E-5</v>
      </c>
      <c r="K5" s="36">
        <f>J5/Parâmetros!$B$12</f>
        <v>0.22993471066554957</v>
      </c>
      <c r="L5" s="36">
        <f>K5/Parâmetros!$C$5</f>
        <v>0.61397786559559298</v>
      </c>
      <c r="M5" s="36">
        <f>(Parâmetros!$G$3*Parâmetros!$C$9*'Modelo_1_Ø21,4mm'!L5)/Parâmetros!$H$3</f>
        <v>2251.4269411555297</v>
      </c>
      <c r="N5" s="36">
        <v>5045.272727272727</v>
      </c>
      <c r="O5" s="37">
        <f t="shared" si="1"/>
        <v>42043.939393939392</v>
      </c>
      <c r="Q5" s="35">
        <v>8.36861111111111E-2</v>
      </c>
      <c r="R5" s="36">
        <f>Q5/Parâmetros!$G$3</f>
        <v>8.3853818748608311E-5</v>
      </c>
      <c r="S5" s="36">
        <f>R5/Parâmetros!$B$12</f>
        <v>0.2331338938068454</v>
      </c>
      <c r="T5" s="36">
        <f>S5/Parâmetros!$D$5</f>
        <v>0.58341815266978325</v>
      </c>
      <c r="U5" s="36">
        <f>(Parâmetros!$G$3*Parâmetros!$D$9*'Modelo_1_Ø21,4mm'!T5)/Parâmetros!$H$3</f>
        <v>2640.4675398138611</v>
      </c>
      <c r="V5" s="36">
        <v>3868.9999999999995</v>
      </c>
      <c r="W5" s="37">
        <f t="shared" si="2"/>
        <v>32241.666666666664</v>
      </c>
      <c r="Y5" s="35">
        <v>8.9482727272727269E-2</v>
      </c>
      <c r="Z5" s="36">
        <f>Y5/Parâmetros!$G$3</f>
        <v>8.9662051375478222E-5</v>
      </c>
      <c r="AA5" s="36">
        <f>Z5/Parâmetros!$B$12</f>
        <v>0.24928218506711217</v>
      </c>
      <c r="AB5" s="36">
        <f>AA5/Parâmetros!$E$5</f>
        <v>0.59894806599498351</v>
      </c>
      <c r="AC5" s="36">
        <f>(Parâmetros!$G$3*Parâmetros!$E$9*'Modelo_1_Ø21,4mm'!AB5)/Parâmetros!$H$3</f>
        <v>3208.5994412354703</v>
      </c>
      <c r="AD5" s="36">
        <v>3366.636363636364</v>
      </c>
      <c r="AE5" s="37">
        <f t="shared" si="3"/>
        <v>28055.303030303035</v>
      </c>
    </row>
    <row r="6" spans="1:31" x14ac:dyDescent="0.25">
      <c r="A6" s="35">
        <v>9.1548333333333343E-2</v>
      </c>
      <c r="B6" s="36">
        <f>A6/Parâmetros!$G$3</f>
        <v>9.1731796927187713E-5</v>
      </c>
      <c r="C6" s="36">
        <f>B6/Parâmetros!$B$12</f>
        <v>0.25503657821056619</v>
      </c>
      <c r="D6" s="36">
        <f>C6/Parâmetros!$B$5</f>
        <v>0.76679668734385509</v>
      </c>
      <c r="E6" s="36">
        <f>(Parâmetros!$G$3*Parâmetros!$B$9*'Modelo_1_Ø21,4mm'!D6)/Parâmetros!$H$3</f>
        <v>1962.4678379260693</v>
      </c>
      <c r="F6" s="36">
        <v>13427.583333333332</v>
      </c>
      <c r="G6" s="37">
        <f t="shared" si="0"/>
        <v>111896.52777777777</v>
      </c>
      <c r="I6" s="35">
        <v>9.5538333333333322E-2</v>
      </c>
      <c r="J6" s="36">
        <f>I6/Parâmetros!$G$3</f>
        <v>9.5729792919171665E-5</v>
      </c>
      <c r="K6" s="36">
        <f>J6/Parâmetros!$B$12</f>
        <v>0.26615197387107509</v>
      </c>
      <c r="L6" s="36">
        <f>K6/Parâmetros!$C$5</f>
        <v>0.71068617856094818</v>
      </c>
      <c r="M6" s="36">
        <f>(Parâmetros!$G$3*Parâmetros!$C$9*'Modelo_1_Ø21,4mm'!L6)/Parâmetros!$H$3</f>
        <v>2606.0516164810633</v>
      </c>
      <c r="N6" s="36">
        <v>6611.666666666667</v>
      </c>
      <c r="O6" s="37">
        <f t="shared" si="1"/>
        <v>55097.222222222226</v>
      </c>
      <c r="Q6" s="35">
        <v>9.7630833333333319E-2</v>
      </c>
      <c r="R6" s="36">
        <f>Q6/Parâmetros!$G$3</f>
        <v>9.7826486305945215E-5</v>
      </c>
      <c r="S6" s="36">
        <f>R6/Parâmetros!$B$12</f>
        <v>0.27198128851258263</v>
      </c>
      <c r="T6" s="36">
        <f>S6/Parâmetros!$D$5</f>
        <v>0.68063385513659314</v>
      </c>
      <c r="U6" s="36">
        <f>(Parâmetros!$G$3*Parâmetros!$D$9*'Modelo_1_Ø21,4mm'!T6)/Parâmetros!$H$3</f>
        <v>3080.4519755897295</v>
      </c>
      <c r="V6" s="36">
        <v>5087.9166666666661</v>
      </c>
      <c r="W6" s="37">
        <f t="shared" si="2"/>
        <v>42399.305555555555</v>
      </c>
      <c r="Y6" s="35">
        <v>0.10228909090909093</v>
      </c>
      <c r="Z6" s="36">
        <f>Y6/Parâmetros!$G$3</f>
        <v>1.0249407906722538E-4</v>
      </c>
      <c r="AA6" s="36">
        <f>Z6/Parâmetros!$B$12</f>
        <v>0.28495832511486557</v>
      </c>
      <c r="AB6" s="36">
        <f>AA6/Parâmetros!$E$5</f>
        <v>0.6846668070996289</v>
      </c>
      <c r="AC6" s="36">
        <f>(Parâmetros!$G$3*Parâmetros!$E$9*'Modelo_1_Ø21,4mm'!AB6)/Parâmetros!$H$3</f>
        <v>3667.7996965278489</v>
      </c>
      <c r="AD6" s="36">
        <v>4342.272727272727</v>
      </c>
      <c r="AE6" s="37">
        <f t="shared" si="3"/>
        <v>36185.606060606056</v>
      </c>
    </row>
    <row r="7" spans="1:31" x14ac:dyDescent="0.25">
      <c r="A7" s="35">
        <v>0.10299750000000001</v>
      </c>
      <c r="B7" s="36">
        <f>A7/Parâmetros!$G$3</f>
        <v>1.0320390781563127E-4</v>
      </c>
      <c r="C7" s="36">
        <f>B7/Parâmetros!$B$12</f>
        <v>0.2869318206875362</v>
      </c>
      <c r="D7" s="36">
        <f>C7/Parâmetros!$B$5</f>
        <v>0.86269338751514191</v>
      </c>
      <c r="E7" s="36">
        <f>(Parâmetros!$G$3*Parâmetros!$B$9*'Modelo_1_Ø21,4mm'!D7)/Parâmetros!$H$3</f>
        <v>2207.8968974871959</v>
      </c>
      <c r="F7" s="36">
        <v>16876.166666666661</v>
      </c>
      <c r="G7" s="37">
        <f t="shared" si="0"/>
        <v>140634.72222222219</v>
      </c>
      <c r="I7" s="35">
        <v>0.10785</v>
      </c>
      <c r="J7" s="36">
        <f>I7/Parâmetros!$G$3</f>
        <v>1.0806613226452906E-4</v>
      </c>
      <c r="K7" s="36">
        <f>J7/Parâmetros!$B$12</f>
        <v>0.30044998044759125</v>
      </c>
      <c r="L7" s="36">
        <f>K7/Parâmetros!$C$5</f>
        <v>0.80226964071452933</v>
      </c>
      <c r="M7" s="36">
        <f>(Parâmetros!$G$3*Parâmetros!$C$9*'Modelo_1_Ø21,4mm'!L7)/Parâmetros!$H$3</f>
        <v>2941.8837133871157</v>
      </c>
      <c r="N7" s="36">
        <v>8318.0833333333321</v>
      </c>
      <c r="O7" s="37">
        <f t="shared" si="1"/>
        <v>69317.361111111109</v>
      </c>
      <c r="Q7" s="35">
        <v>0.11044</v>
      </c>
      <c r="R7" s="36">
        <f>Q7/Parâmetros!$G$3</f>
        <v>1.1066132264529057E-4</v>
      </c>
      <c r="S7" s="36">
        <f>R7/Parâmetros!$B$12</f>
        <v>0.3076652372798514</v>
      </c>
      <c r="T7" s="36">
        <f>S7/Parâmetros!$D$5</f>
        <v>0.76993302622585436</v>
      </c>
      <c r="U7" s="36">
        <f>(Parâmetros!$G$3*Parâmetros!$D$9*'Modelo_1_Ø21,4mm'!T7)/Parâmetros!$H$3</f>
        <v>3484.6073168564885</v>
      </c>
      <c r="V7" s="36">
        <v>6389.8333333333321</v>
      </c>
      <c r="W7" s="37">
        <f t="shared" si="2"/>
        <v>53248.611111111102</v>
      </c>
      <c r="Y7" s="35">
        <v>0.11519583333333333</v>
      </c>
      <c r="Z7" s="36">
        <f>Y7/Parâmetros!$G$3</f>
        <v>1.1542668670674682E-4</v>
      </c>
      <c r="AA7" s="36">
        <f>Z7/Parâmetros!$B$12</f>
        <v>0.32091410173986068</v>
      </c>
      <c r="AB7" s="36">
        <f>AA7/Parâmetros!$E$5</f>
        <v>0.77105742849558068</v>
      </c>
      <c r="AC7" s="36">
        <f>(Parâmetros!$G$3*Parâmetros!$E$9*'Modelo_1_Ø21,4mm'!AB7)/Parâmetros!$H$3</f>
        <v>4130.5992534118968</v>
      </c>
      <c r="AD7" s="36">
        <v>5429.75</v>
      </c>
      <c r="AE7" s="37">
        <f t="shared" si="3"/>
        <v>45247.916666666672</v>
      </c>
    </row>
    <row r="8" spans="1:31" x14ac:dyDescent="0.25">
      <c r="A8" s="35">
        <v>0.1149957894736842</v>
      </c>
      <c r="B8" s="36">
        <f>A8/Parâmetros!$G$3</f>
        <v>1.1522624195759941E-4</v>
      </c>
      <c r="C8" s="36">
        <f>B8/Parâmetros!$B$12</f>
        <v>0.32035681686531053</v>
      </c>
      <c r="D8" s="36">
        <f>C8/Parâmetros!$B$5</f>
        <v>0.96318946742426492</v>
      </c>
      <c r="E8" s="36">
        <f>(Parâmetros!$G$3*Parâmetros!$B$9*'Modelo_1_Ø21,4mm'!D8)/Parâmetros!$H$3</f>
        <v>2465.0971800581383</v>
      </c>
      <c r="F8" s="36">
        <v>20635.368421052633</v>
      </c>
      <c r="G8" s="37">
        <f t="shared" si="0"/>
        <v>171961.40350877194</v>
      </c>
      <c r="I8" s="35">
        <v>0.12068294117647058</v>
      </c>
      <c r="J8" s="36">
        <f>I8/Parâmetros!$G$3</f>
        <v>1.2092479075798655E-4</v>
      </c>
      <c r="K8" s="36">
        <f>J8/Parâmetros!$B$12</f>
        <v>0.33620016056400914</v>
      </c>
      <c r="L8" s="36">
        <f>K8/Parâmetros!$C$5</f>
        <v>0.89773073581844898</v>
      </c>
      <c r="M8" s="36">
        <f>(Parâmetros!$G$3*Parâmetros!$C$9*'Modelo_1_Ø21,4mm'!L8)/Parâmetros!$H$3</f>
        <v>3291.9349015365242</v>
      </c>
      <c r="N8" s="36">
        <v>10124.588235294119</v>
      </c>
      <c r="O8" s="37">
        <f t="shared" si="1"/>
        <v>84371.568627450994</v>
      </c>
      <c r="Q8" s="35">
        <v>0.12319583333333334</v>
      </c>
      <c r="R8" s="36">
        <f>Q8/Parâmetros!$G$3</f>
        <v>1.234427187708751E-4</v>
      </c>
      <c r="S8" s="36">
        <f>R8/Parâmetros!$B$12</f>
        <v>0.34320060932985363</v>
      </c>
      <c r="T8" s="36">
        <f>S8/Parâmetros!$D$5</f>
        <v>0.85886038370834239</v>
      </c>
      <c r="U8" s="36">
        <f>(Parâmetros!$G$3*Parâmetros!$D$9*'Modelo_1_Ø21,4mm'!T8)/Parâmetros!$H$3</f>
        <v>3887.0798826472828</v>
      </c>
      <c r="V8" s="36">
        <v>7800.6666666666652</v>
      </c>
      <c r="W8" s="37">
        <f t="shared" si="2"/>
        <v>65005.555555555547</v>
      </c>
      <c r="Y8" s="35">
        <v>0.12755666666666665</v>
      </c>
      <c r="Z8" s="36">
        <f>Y8/Parâmetros!$G$3</f>
        <v>1.2781229124916499E-4</v>
      </c>
      <c r="AA8" s="36">
        <f>Z8/Parâmetros!$B$12</f>
        <v>0.35534907747760697</v>
      </c>
      <c r="AB8" s="36">
        <f>AA8/Parâmetros!$E$5</f>
        <v>0.85379403526575437</v>
      </c>
      <c r="AC8" s="36">
        <f>(Parâmetros!$G$3*Parâmetros!$E$9*'Modelo_1_Ø21,4mm'!AB8)/Parâmetros!$H$3</f>
        <v>4573.8240425453205</v>
      </c>
      <c r="AD8" s="36">
        <v>6623.3333333333339</v>
      </c>
      <c r="AE8" s="37">
        <f t="shared" si="3"/>
        <v>55194.444444444453</v>
      </c>
    </row>
    <row r="9" spans="1:31" x14ac:dyDescent="0.25">
      <c r="A9" s="35">
        <v>0.12678692307692307</v>
      </c>
      <c r="B9" s="36">
        <f>A9/Parâmetros!$G$3</f>
        <v>1.2704100508709727E-4</v>
      </c>
      <c r="C9" s="36">
        <f>B9/Parâmetros!$B$12</f>
        <v>0.35320471543321086</v>
      </c>
      <c r="D9" s="36">
        <f>C9/Parâmetros!$B$5</f>
        <v>1.061950437261608</v>
      </c>
      <c r="E9" s="36">
        <f>(Parâmetros!$G$3*Parâmetros!$B$9*'Modelo_1_Ø21,4mm'!D9)/Parâmetros!$H$3</f>
        <v>2717.8567839363691</v>
      </c>
      <c r="F9" s="36">
        <v>24663.461538461539</v>
      </c>
      <c r="G9" s="37">
        <f t="shared" si="0"/>
        <v>205528.84615384616</v>
      </c>
      <c r="I9" s="35">
        <v>0.13321769230769229</v>
      </c>
      <c r="J9" s="36">
        <f>I9/Parâmetros!$G$3</f>
        <v>1.3348466163095419E-4</v>
      </c>
      <c r="K9" s="36">
        <f>J9/Parâmetros!$B$12</f>
        <v>0.37111963884208965</v>
      </c>
      <c r="L9" s="36">
        <f>K9/Parâmetros!$C$5</f>
        <v>0.9909736684701993</v>
      </c>
      <c r="M9" s="36">
        <f>(Parâmetros!$G$3*Parâmetros!$C$9*'Modelo_1_Ø21,4mm'!L9)/Parâmetros!$H$3</f>
        <v>3633.8521959667678</v>
      </c>
      <c r="N9" s="36">
        <v>12085.692307692307</v>
      </c>
      <c r="O9" s="37">
        <f t="shared" si="1"/>
        <v>100714.10256410256</v>
      </c>
      <c r="Q9" s="35">
        <v>0.13629749999999999</v>
      </c>
      <c r="R9" s="36">
        <f>Q9/Parâmetros!$G$3</f>
        <v>1.3657064128256511E-4</v>
      </c>
      <c r="S9" s="36">
        <f>R9/Parâmetros!$B$12</f>
        <v>0.37969940853088141</v>
      </c>
      <c r="T9" s="36">
        <f>S9/Parâmetros!$D$5</f>
        <v>0.9501987200472507</v>
      </c>
      <c r="U9" s="36">
        <f>(Parâmetros!$G$3*Parâmetros!$D$9*'Modelo_1_Ø21,4mm'!T9)/Parâmetros!$H$3</f>
        <v>4300.4641956650412</v>
      </c>
      <c r="V9" s="36">
        <v>9282.0833333333303</v>
      </c>
      <c r="W9" s="37">
        <f t="shared" si="2"/>
        <v>77350.694444444423</v>
      </c>
      <c r="Y9" s="35">
        <v>0.14248333333333335</v>
      </c>
      <c r="Z9" s="36">
        <f>Y9/Parâmetros!$G$3</f>
        <v>1.4276887107548433E-4</v>
      </c>
      <c r="AA9" s="36">
        <f>Z9/Parâmetros!$B$12</f>
        <v>0.39693198622260206</v>
      </c>
      <c r="AB9" s="36">
        <f>AA9/Parâmetros!$E$5</f>
        <v>0.95370491644065847</v>
      </c>
      <c r="AC9" s="36">
        <f>(Parâmetros!$G$3*Parâmetros!$E$9*'Modelo_1_Ø21,4mm'!AB9)/Parâmetros!$H$3</f>
        <v>5109.0524132699129</v>
      </c>
      <c r="AD9" s="36">
        <v>8161.166666666667</v>
      </c>
      <c r="AE9" s="37">
        <f t="shared" si="3"/>
        <v>68009.722222222234</v>
      </c>
    </row>
    <row r="10" spans="1:31" x14ac:dyDescent="0.25">
      <c r="A10" s="35">
        <v>0.13850600000000002</v>
      </c>
      <c r="B10" s="36">
        <f>A10/Parâmetros!$G$3</f>
        <v>1.3878356713426855E-4</v>
      </c>
      <c r="C10" s="36">
        <f>B10/Parâmetros!$B$12</f>
        <v>0.38585187753244388</v>
      </c>
      <c r="D10" s="36">
        <f>C10/Parâmetros!$B$5</f>
        <v>1.160107869911136</v>
      </c>
      <c r="E10" s="36">
        <f>(Parâmetros!$G$3*Parâmetros!$B$9*'Modelo_1_Ø21,4mm'!D10)/Parâmetros!$H$3</f>
        <v>2969.071751094556</v>
      </c>
      <c r="F10" s="36">
        <v>28907.8</v>
      </c>
      <c r="G10" s="37">
        <f t="shared" si="0"/>
        <v>240898.33333333334</v>
      </c>
      <c r="I10" s="35">
        <v>0.14332866666666669</v>
      </c>
      <c r="J10" s="36">
        <f>I10/Parâmetros!$G$3</f>
        <v>1.4361589846359387E-4</v>
      </c>
      <c r="K10" s="36">
        <f>J10/Parâmetros!$B$12</f>
        <v>0.39928692719127795</v>
      </c>
      <c r="L10" s="36">
        <f>K10/Parâmetros!$C$5</f>
        <v>1.0661867214720373</v>
      </c>
      <c r="M10" s="36">
        <f>(Parâmetros!$G$3*Parâmetros!$C$9*'Modelo_1_Ø21,4mm'!L10)/Parâmetros!$H$3</f>
        <v>3909.6547995193096</v>
      </c>
      <c r="N10" s="36">
        <v>13817.666666666668</v>
      </c>
      <c r="O10" s="37">
        <f t="shared" si="1"/>
        <v>115147.22222222223</v>
      </c>
      <c r="Q10" s="35">
        <v>0.14797466666666664</v>
      </c>
      <c r="R10" s="36">
        <f>Q10/Parâmetros!$G$3</f>
        <v>1.4827120908483631E-4</v>
      </c>
      <c r="S10" s="36">
        <f>R10/Parâmetros!$B$12</f>
        <v>0.41222981647416618</v>
      </c>
      <c r="T10" s="36">
        <f>S10/Parâmetros!$D$5</f>
        <v>1.0316061473327482</v>
      </c>
      <c r="U10" s="36">
        <f>(Parâmetros!$G$3*Parâmetros!$D$9*'Modelo_1_Ø21,4mm'!T10)/Parâmetros!$H$3</f>
        <v>4668.902627454424</v>
      </c>
      <c r="V10" s="36">
        <v>10867.666666666666</v>
      </c>
      <c r="W10" s="37">
        <f t="shared" si="2"/>
        <v>90563.888888888891</v>
      </c>
      <c r="Y10" s="35">
        <v>0.15645833333333334</v>
      </c>
      <c r="Z10" s="36">
        <f>Y10/Parâmetros!$G$3</f>
        <v>1.5677187708750836E-4</v>
      </c>
      <c r="AA10" s="36">
        <f>Z10/Parâmetros!$B$12</f>
        <v>0.43586372916887078</v>
      </c>
      <c r="AB10" s="36">
        <f>AA10/Parâmetros!$E$5</f>
        <v>1.0472458653745094</v>
      </c>
      <c r="AC10" s="36">
        <f>(Parâmetros!$G$3*Parâmetros!$E$9*'Modelo_1_Ø21,4mm'!AB10)/Parâmetros!$H$3</f>
        <v>5610.1566884514332</v>
      </c>
      <c r="AD10" s="36">
        <v>9671.6666666666661</v>
      </c>
      <c r="AE10" s="37">
        <f t="shared" si="3"/>
        <v>80597.222222222219</v>
      </c>
    </row>
    <row r="11" spans="1:31" x14ac:dyDescent="0.25">
      <c r="A11" s="35">
        <v>0.152580625</v>
      </c>
      <c r="B11" s="36">
        <f>A11/Parâmetros!$G$3</f>
        <v>1.5288639779559117E-4</v>
      </c>
      <c r="C11" s="36">
        <f>B11/Parâmetros!$B$12</f>
        <v>0.42506115714354425</v>
      </c>
      <c r="D11" s="36">
        <f>C11/Parâmetros!$B$5</f>
        <v>1.2779950605638732</v>
      </c>
      <c r="E11" s="36">
        <f>(Parâmetros!$G$3*Parâmetros!$B$9*'Modelo_1_Ø21,4mm'!D11)/Parâmetros!$H$3</f>
        <v>3270.7812185165394</v>
      </c>
      <c r="F11" s="36">
        <v>34514.000000000007</v>
      </c>
      <c r="G11" s="37">
        <f t="shared" si="0"/>
        <v>287616.66666666674</v>
      </c>
      <c r="I11" s="35">
        <v>0.15611615384615382</v>
      </c>
      <c r="J11" s="36">
        <f>I11/Parâmetros!$G$3</f>
        <v>1.5642901186989361E-4</v>
      </c>
      <c r="K11" s="36">
        <f>J11/Parâmetros!$B$12</f>
        <v>0.43491048095160001</v>
      </c>
      <c r="L11" s="36">
        <f>K11/Parâmetros!$C$5</f>
        <v>1.1613096954648865</v>
      </c>
      <c r="M11" s="36">
        <f>(Parâmetros!$G$3*Parâmetros!$C$9*'Modelo_1_Ø21,4mm'!L11)/Parâmetros!$H$3</f>
        <v>4258.4661140161079</v>
      </c>
      <c r="N11" s="36">
        <v>15984.692307692309</v>
      </c>
      <c r="O11" s="37">
        <f t="shared" si="1"/>
        <v>133205.76923076925</v>
      </c>
      <c r="Q11" s="35">
        <v>0.16510769230769232</v>
      </c>
      <c r="R11" s="36">
        <f>Q11/Parâmetros!$G$3</f>
        <v>1.6543856944658549E-4</v>
      </c>
      <c r="S11" s="36">
        <f>R11/Parâmetros!$B$12</f>
        <v>0.45995922972269881</v>
      </c>
      <c r="T11" s="36">
        <f>S11/Parâmetros!$D$5</f>
        <v>1.1510491234301772</v>
      </c>
      <c r="U11" s="36">
        <f>(Parâmetros!$G$3*Parâmetros!$D$9*'Modelo_1_Ø21,4mm'!T11)/Parâmetros!$H$3</f>
        <v>5209.4845407884322</v>
      </c>
      <c r="V11" s="36">
        <v>13242.23076923077</v>
      </c>
      <c r="W11" s="37">
        <f t="shared" si="2"/>
        <v>110351.92307692308</v>
      </c>
      <c r="Y11" s="35">
        <v>0.1690753846153846</v>
      </c>
      <c r="Z11" s="36">
        <f>Y11/Parâmetros!$G$3</f>
        <v>1.6941421304146753E-4</v>
      </c>
      <c r="AA11" s="36">
        <f>Z11/Parâmetros!$B$12</f>
        <v>0.47101248031396631</v>
      </c>
      <c r="AB11" s="36">
        <f>AA11/Parâmetros!$E$5</f>
        <v>1.1316974539018891</v>
      </c>
      <c r="AC11" s="36">
        <f>(Parâmetros!$G$3*Parâmetros!$E$9*'Modelo_1_Ø21,4mm'!AB11)/Parâmetros!$H$3</f>
        <v>6062.5687340772192</v>
      </c>
      <c r="AD11" s="36">
        <v>11222.615384615385</v>
      </c>
      <c r="AE11" s="37">
        <f t="shared" si="3"/>
        <v>93521.794871794875</v>
      </c>
    </row>
    <row r="12" spans="1:31" x14ac:dyDescent="0.25">
      <c r="A12" s="35">
        <v>0.16547241379310343</v>
      </c>
      <c r="B12" s="36">
        <f>A12/Parâmetros!$G$3</f>
        <v>1.6580402183677699E-4</v>
      </c>
      <c r="C12" s="36">
        <f>B12/Parâmetros!$B$12</f>
        <v>0.46097527574180486</v>
      </c>
      <c r="D12" s="36">
        <f>C12/Parâmetros!$B$5</f>
        <v>1.3859749721641756</v>
      </c>
      <c r="E12" s="36">
        <f>(Parâmetros!$G$3*Parâmetros!$B$9*'Modelo_1_Ø21,4mm'!D12)/Parâmetros!$H$3</f>
        <v>3547.1349210758563</v>
      </c>
      <c r="F12" s="36">
        <v>40051.310344827587</v>
      </c>
      <c r="G12" s="37">
        <f t="shared" si="0"/>
        <v>333760.91954022989</v>
      </c>
      <c r="I12" s="35">
        <v>0.17387399999999997</v>
      </c>
      <c r="J12" s="36">
        <f>I12/Parâmetros!$G$3</f>
        <v>1.7422244488977953E-4</v>
      </c>
      <c r="K12" s="36">
        <f>J12/Parâmetros!$B$12</f>
        <v>0.4843805275878022</v>
      </c>
      <c r="L12" s="36">
        <f>K12/Parâmetros!$C$5</f>
        <v>1.293405948165026</v>
      </c>
      <c r="M12" s="36">
        <f>(Parâmetros!$G$3*Parâmetros!$C$9*'Modelo_1_Ø21,4mm'!L12)/Parâmetros!$H$3</f>
        <v>4742.8566414600955</v>
      </c>
      <c r="N12" s="36">
        <v>19428.699999999997</v>
      </c>
      <c r="O12" s="37">
        <f t="shared" si="1"/>
        <v>161905.83333333331</v>
      </c>
      <c r="Q12" s="35">
        <v>0.17760214285714285</v>
      </c>
      <c r="R12" s="36">
        <f>Q12/Parâmetros!$G$3</f>
        <v>1.7795805897509304E-4</v>
      </c>
      <c r="S12" s="36">
        <f>R12/Parâmetros!$B$12</f>
        <v>0.49476643809808879</v>
      </c>
      <c r="T12" s="36">
        <f>S12/Parâmetros!$D$5</f>
        <v>1.2381542494947166</v>
      </c>
      <c r="U12" s="36">
        <f>(Parâmetros!$G$3*Parâmetros!$D$9*'Modelo_1_Ø21,4mm'!T12)/Parâmetros!$H$3</f>
        <v>5603.70994648127</v>
      </c>
      <c r="V12" s="36">
        <v>15091.357142857139</v>
      </c>
      <c r="W12" s="37">
        <f t="shared" si="2"/>
        <v>125761.3095238095</v>
      </c>
      <c r="Y12" s="35">
        <v>0.18208071428571429</v>
      </c>
      <c r="Z12" s="36">
        <f>Y12/Parâmetros!$G$3</f>
        <v>1.824456054967077E-4</v>
      </c>
      <c r="AA12" s="36">
        <f>Z12/Parâmetros!$B$12</f>
        <v>0.50724290261498661</v>
      </c>
      <c r="AB12" s="36">
        <f>AA12/Parâmetros!$E$5</f>
        <v>1.2187479639956429</v>
      </c>
      <c r="AC12" s="36">
        <f>(Parâmetros!$G$3*Parâmetros!$E$9*'Modelo_1_Ø21,4mm'!AB12)/Parâmetros!$H$3</f>
        <v>6528.9033528927675</v>
      </c>
      <c r="AD12" s="36">
        <v>12816.571428571428</v>
      </c>
      <c r="AE12" s="37">
        <f t="shared" si="3"/>
        <v>106804.76190476189</v>
      </c>
    </row>
    <row r="13" spans="1:31" x14ac:dyDescent="0.25">
      <c r="A13" s="35">
        <v>0.17682533333333333</v>
      </c>
      <c r="B13" s="36">
        <f>A13/Parâmetros!$G$3</f>
        <v>1.7717969271877087E-4</v>
      </c>
      <c r="C13" s="36">
        <f>B13/Parâmetros!$B$12</f>
        <v>0.49260239167954384</v>
      </c>
      <c r="D13" s="36">
        <f>C13/Parâmetros!$B$5</f>
        <v>1.4810655191808293</v>
      </c>
      <c r="E13" s="36">
        <f>(Parâmetros!$G$3*Parâmetros!$B$9*'Modelo_1_Ø21,4mm'!D13)/Parâmetros!$H$3</f>
        <v>3790.5007875317938</v>
      </c>
      <c r="F13" s="36">
        <v>45269.4</v>
      </c>
      <c r="G13" s="37">
        <f t="shared" si="0"/>
        <v>377245</v>
      </c>
      <c r="I13" s="35">
        <v>0.18664142857142857</v>
      </c>
      <c r="J13" s="36">
        <f>I13/Parâmetros!$G$3</f>
        <v>1.8701545949040938E-4</v>
      </c>
      <c r="K13" s="36">
        <f>J13/Parâmetros!$B$12</f>
        <v>0.51994820180803158</v>
      </c>
      <c r="L13" s="36">
        <f>K13/Parâmetros!$C$5</f>
        <v>1.3883797111028882</v>
      </c>
      <c r="M13" s="36">
        <f>(Parâmetros!$G$3*Parâmetros!$C$9*'Modelo_1_Ø21,4mm'!L13)/Parâmetros!$H$3</f>
        <v>5091.1208062827118</v>
      </c>
      <c r="N13" s="36">
        <v>21923.642857142859</v>
      </c>
      <c r="O13" s="37">
        <f t="shared" si="1"/>
        <v>182697.02380952382</v>
      </c>
      <c r="Q13" s="35">
        <v>0.19096428571428573</v>
      </c>
      <c r="R13" s="36">
        <f>Q13/Parâmetros!$G$3</f>
        <v>1.91346979673633E-4</v>
      </c>
      <c r="S13" s="36">
        <f>R13/Parâmetros!$B$12</f>
        <v>0.53199087537362422</v>
      </c>
      <c r="T13" s="36">
        <f>S13/Parâmetros!$D$5</f>
        <v>1.3313084969309914</v>
      </c>
      <c r="U13" s="36">
        <f>(Parâmetros!$G$3*Parâmetros!$D$9*'Modelo_1_Ø21,4mm'!T13)/Parâmetros!$H$3</f>
        <v>6025.3128147253983</v>
      </c>
      <c r="V13" s="36">
        <v>17242.142857142851</v>
      </c>
      <c r="W13" s="37">
        <f t="shared" si="2"/>
        <v>143684.52380952376</v>
      </c>
      <c r="Y13" s="35">
        <v>0.19526333333333332</v>
      </c>
      <c r="Z13" s="36">
        <f>Y13/Parâmetros!$G$3</f>
        <v>1.9565464261857047E-4</v>
      </c>
      <c r="AA13" s="36">
        <f>Z13/Parâmetros!$B$12</f>
        <v>0.5439672200475798</v>
      </c>
      <c r="AB13" s="36">
        <f>AA13/Parâmetros!$E$5</f>
        <v>1.3069851514838533</v>
      </c>
      <c r="AC13" s="36">
        <f>(Parâmetros!$G$3*Parâmetros!$E$9*'Modelo_1_Ø21,4mm'!AB13)/Parâmetros!$H$3</f>
        <v>7001.5950711647702</v>
      </c>
      <c r="AD13" s="36">
        <v>14559.916666666666</v>
      </c>
      <c r="AE13" s="37">
        <f t="shared" si="3"/>
        <v>121332.63888888889</v>
      </c>
    </row>
    <row r="14" spans="1:31" x14ac:dyDescent="0.25">
      <c r="A14" s="35">
        <v>0.18852307692307693</v>
      </c>
      <c r="B14" s="36">
        <f>A14/Parâmetros!$G$3</f>
        <v>1.889008786804378E-4</v>
      </c>
      <c r="C14" s="36">
        <f>B14/Parâmetros!$B$12</f>
        <v>0.52519012309187019</v>
      </c>
      <c r="D14" s="36">
        <f>C14/Parâmetros!$B$5</f>
        <v>1.5790442666622675</v>
      </c>
      <c r="E14" s="36">
        <f>(Parâmetros!$G$3*Parâmetros!$B$9*'Modelo_1_Ø21,4mm'!D14)/Parâmetros!$H$3</f>
        <v>4041.2584445564357</v>
      </c>
      <c r="F14" s="36">
        <v>50808.41025641025</v>
      </c>
      <c r="G14" s="37">
        <f t="shared" si="0"/>
        <v>423403.41880341875</v>
      </c>
      <c r="I14" s="35">
        <v>0.19916333333333333</v>
      </c>
      <c r="J14" s="36">
        <f>I14/Parâmetros!$G$3</f>
        <v>1.9956245824983299E-4</v>
      </c>
      <c r="K14" s="36">
        <f>J14/Parâmetros!$B$12</f>
        <v>0.55483189249770137</v>
      </c>
      <c r="L14" s="36">
        <f>K14/Parâmetros!$C$5</f>
        <v>1.4815270827708982</v>
      </c>
      <c r="M14" s="36">
        <f>(Parâmetros!$G$3*Parâmetros!$C$9*'Modelo_1_Ø21,4mm'!L14)/Parâmetros!$H$3</f>
        <v>5432.6876832380394</v>
      </c>
      <c r="N14" s="36">
        <v>24612</v>
      </c>
      <c r="O14" s="37">
        <f t="shared" si="1"/>
        <v>205100</v>
      </c>
      <c r="Q14" s="35">
        <v>0.20378749999999998</v>
      </c>
      <c r="R14" s="36">
        <f>Q14/Parâmetros!$G$3</f>
        <v>2.0419589178356711E-4</v>
      </c>
      <c r="S14" s="36">
        <f>R14/Parâmetros!$B$12</f>
        <v>0.56771395818695869</v>
      </c>
      <c r="T14" s="36">
        <f>S14/Parâmetros!$D$5</f>
        <v>1.4207056010684651</v>
      </c>
      <c r="U14" s="36">
        <f>(Parâmetros!$G$3*Parâmetros!$D$9*'Modelo_1_Ø21,4mm'!T14)/Parâmetros!$H$3</f>
        <v>6429.9113870327019</v>
      </c>
      <c r="V14" s="36">
        <v>19610.083333333336</v>
      </c>
      <c r="W14" s="37">
        <f t="shared" si="2"/>
        <v>163417.36111111112</v>
      </c>
      <c r="Y14" s="35">
        <v>0.20782</v>
      </c>
      <c r="Z14" s="36">
        <f>Y14/Parâmetros!$G$3</f>
        <v>2.0823647294589178E-4</v>
      </c>
      <c r="AA14" s="36">
        <f>Z14/Parâmetros!$B$12</f>
        <v>0.57894775091903949</v>
      </c>
      <c r="AB14" s="36">
        <f>AA14/Parâmetros!$E$5</f>
        <v>1.3910325586714067</v>
      </c>
      <c r="AC14" s="36">
        <f>(Parâmetros!$G$3*Parâmetros!$E$9*'Modelo_1_Ø21,4mm'!AB14)/Parâmetros!$H$3</f>
        <v>7451.8418939694911</v>
      </c>
      <c r="AD14" s="36">
        <v>16310.083333333334</v>
      </c>
      <c r="AE14" s="37">
        <f t="shared" si="3"/>
        <v>135917.36111111112</v>
      </c>
    </row>
    <row r="15" spans="1:31" x14ac:dyDescent="0.25">
      <c r="A15" s="35">
        <v>0.19990294117647056</v>
      </c>
      <c r="B15" s="36">
        <f>A15/Parâmetros!$G$3</f>
        <v>2.003035482730166E-4</v>
      </c>
      <c r="C15" s="36">
        <f>B15/Parâmetros!$B$12</f>
        <v>0.55689230197391337</v>
      </c>
      <c r="D15" s="36">
        <f>C15/Parâmetros!$B$5</f>
        <v>1.6743604990195831</v>
      </c>
      <c r="E15" s="36">
        <f>(Parâmetros!$G$3*Parâmetros!$B$9*'Modelo_1_Ø21,4mm'!D15)/Parâmetros!$H$3</f>
        <v>4285.2019089987107</v>
      </c>
      <c r="F15" s="36">
        <v>56338.705882352944</v>
      </c>
      <c r="G15" s="37">
        <f t="shared" si="0"/>
        <v>469489.21568627458</v>
      </c>
      <c r="I15" s="35">
        <v>0.21175583333333328</v>
      </c>
      <c r="J15" s="36">
        <f>I15/Parâmetros!$G$3</f>
        <v>2.1218019372077482E-4</v>
      </c>
      <c r="K15" s="36">
        <f>J15/Parâmetros!$B$12</f>
        <v>0.58991224835107436</v>
      </c>
      <c r="L15" s="36">
        <f>K15/Parâmetros!$C$5</f>
        <v>1.5751995950629489</v>
      </c>
      <c r="M15" s="36">
        <f>(Parâmetros!$G$3*Parâmetros!$C$9*'Modelo_1_Ø21,4mm'!L15)/Parâmetros!$H$3</f>
        <v>5776.1802252948519</v>
      </c>
      <c r="N15" s="36">
        <v>27426.583333333332</v>
      </c>
      <c r="O15" s="37">
        <f t="shared" si="1"/>
        <v>228554.86111111109</v>
      </c>
      <c r="Q15" s="35">
        <v>0.21636083333333334</v>
      </c>
      <c r="R15" s="36">
        <f>Q15/Parâmetros!$G$3</f>
        <v>2.1679442217768872E-4</v>
      </c>
      <c r="S15" s="36">
        <f>R15/Parâmetros!$B$12</f>
        <v>0.60274091928256424</v>
      </c>
      <c r="T15" s="36">
        <f>S15/Parâmetros!$D$5</f>
        <v>1.5083606588652758</v>
      </c>
      <c r="U15" s="36">
        <f>(Parâmetros!$G$3*Parâmetros!$D$9*'Modelo_1_Ø21,4mm'!T15)/Parâmetros!$H$3</f>
        <v>6826.6257054916759</v>
      </c>
      <c r="V15" s="36">
        <v>21914.083333333336</v>
      </c>
      <c r="W15" s="37">
        <f t="shared" si="2"/>
        <v>182617.36111111112</v>
      </c>
      <c r="Y15" s="35">
        <v>0.22033666666666665</v>
      </c>
      <c r="Z15" s="36">
        <f>Y15/Parâmetros!$G$3</f>
        <v>2.2077822311289243E-4</v>
      </c>
      <c r="AA15" s="36">
        <f>Z15/Parâmetros!$B$12</f>
        <v>0.61381684925254909</v>
      </c>
      <c r="AB15" s="36">
        <f>AA15/Parâmetros!$E$5</f>
        <v>1.4748122279013673</v>
      </c>
      <c r="AC15" s="36">
        <f>(Parâmetros!$G$3*Parâmetros!$E$9*'Modelo_1_Ø21,4mm'!AB15)/Parâmetros!$H$3</f>
        <v>7900.654429045605</v>
      </c>
      <c r="AD15" s="36">
        <v>18105</v>
      </c>
      <c r="AE15" s="37">
        <f t="shared" si="3"/>
        <v>150875</v>
      </c>
    </row>
    <row r="16" spans="1:31" x14ac:dyDescent="0.25">
      <c r="A16" s="35">
        <v>0.21117487179487177</v>
      </c>
      <c r="B16" s="36">
        <f>A16/Parâmetros!$G$3</f>
        <v>2.1159806793073324E-4</v>
      </c>
      <c r="C16" s="36">
        <f>B16/Parâmetros!$B$12</f>
        <v>0.58829379788402236</v>
      </c>
      <c r="D16" s="36">
        <f>C16/Parâmetros!$B$5</f>
        <v>1.7687726935779384</v>
      </c>
      <c r="E16" s="36">
        <f>(Parâmetros!$G$3*Parâmetros!$B$9*'Modelo_1_Ø21,4mm'!D16)/Parâmetros!$H$3</f>
        <v>4526.8316635175979</v>
      </c>
      <c r="F16" s="36">
        <v>62457.846153846163</v>
      </c>
      <c r="G16" s="37">
        <f t="shared" si="0"/>
        <v>520482.05128205137</v>
      </c>
      <c r="I16" s="35">
        <v>0.22401307692307695</v>
      </c>
      <c r="J16" s="36">
        <f>I16/Parâmetros!$G$3</f>
        <v>2.2446200092492681E-4</v>
      </c>
      <c r="K16" s="36">
        <f>J16/Parâmetros!$B$12</f>
        <v>0.62405864238797615</v>
      </c>
      <c r="L16" s="36">
        <f>K16/Parâmetros!$C$5</f>
        <v>1.6663782173243689</v>
      </c>
      <c r="M16" s="36">
        <f>(Parâmetros!$G$3*Parâmetros!$C$9*'Modelo_1_Ø21,4mm'!L16)/Parâmetros!$H$3</f>
        <v>6110.5277940262886</v>
      </c>
      <c r="N16" s="36">
        <v>30282.076923076929</v>
      </c>
      <c r="O16" s="37">
        <f t="shared" si="1"/>
        <v>252350.64102564109</v>
      </c>
      <c r="Q16" s="35">
        <v>0.22875076923076923</v>
      </c>
      <c r="R16" s="36">
        <f>Q16/Parâmetros!$G$3</f>
        <v>2.292091876059812E-4</v>
      </c>
      <c r="S16" s="36">
        <f>R16/Parâmetros!$B$12</f>
        <v>0.63725696933478049</v>
      </c>
      <c r="T16" s="36">
        <f>S16/Parâmetros!$D$5</f>
        <v>1.5947371604974485</v>
      </c>
      <c r="U16" s="36">
        <f>(Parâmetros!$G$3*Parâmetros!$D$9*'Modelo_1_Ø21,4mm'!T16)/Parâmetros!$H$3</f>
        <v>7217.5534606853371</v>
      </c>
      <c r="V16" s="36">
        <v>24356.846153846156</v>
      </c>
      <c r="W16" s="37">
        <f t="shared" si="2"/>
        <v>202973.71794871797</v>
      </c>
      <c r="Y16" s="35">
        <v>0.2333253846153846</v>
      </c>
      <c r="Z16" s="36">
        <f>Y16/Parâmetros!$G$3</f>
        <v>2.3379297055649758E-4</v>
      </c>
      <c r="AA16" s="36">
        <f>Z16/Parâmetros!$B$12</f>
        <v>0.65000099439609649</v>
      </c>
      <c r="AB16" s="36">
        <f>AA16/Parâmetros!$E$5</f>
        <v>1.5617515482847104</v>
      </c>
      <c r="AC16" s="36">
        <f>(Parâmetros!$G$3*Parâmetros!$E$9*'Modelo_1_Ø21,4mm'!AB16)/Parâmetros!$H$3</f>
        <v>8366.3933981496848</v>
      </c>
      <c r="AD16" s="36">
        <v>19965.076923076926</v>
      </c>
      <c r="AE16" s="37">
        <f t="shared" si="3"/>
        <v>166375.64102564106</v>
      </c>
    </row>
    <row r="17" spans="1:31" ht="15.75" x14ac:dyDescent="0.25">
      <c r="A17" s="29" t="s">
        <v>7</v>
      </c>
      <c r="B17" s="30"/>
      <c r="C17" s="30"/>
      <c r="D17" s="30"/>
      <c r="E17" s="30"/>
      <c r="F17" s="30"/>
      <c r="G17" s="31"/>
      <c r="I17" s="29" t="s">
        <v>7</v>
      </c>
      <c r="J17" s="30"/>
      <c r="K17" s="30"/>
      <c r="L17" s="30"/>
      <c r="M17" s="30"/>
      <c r="N17" s="30"/>
      <c r="O17" s="31"/>
      <c r="Q17" s="29" t="s">
        <v>7</v>
      </c>
      <c r="R17" s="30"/>
      <c r="S17" s="30"/>
      <c r="T17" s="30"/>
      <c r="U17" s="30"/>
      <c r="V17" s="30"/>
      <c r="W17" s="31"/>
      <c r="Y17" s="29" t="s">
        <v>7</v>
      </c>
      <c r="Z17" s="30"/>
      <c r="AA17" s="30"/>
      <c r="AB17" s="30"/>
      <c r="AC17" s="30"/>
      <c r="AD17" s="30"/>
      <c r="AE17" s="31"/>
    </row>
    <row r="18" spans="1:31" x14ac:dyDescent="0.25">
      <c r="A18" s="41">
        <v>0.01</v>
      </c>
      <c r="B18" s="42">
        <f>A18/Parâmetros!$G$3</f>
        <v>1.0020040080160322E-5</v>
      </c>
      <c r="C18" s="42">
        <f>B18/Parâmetros!$B$12</f>
        <v>2.7858134487491078E-2</v>
      </c>
      <c r="D18" s="42">
        <f>C18/Parâmetros!$B$5</f>
        <v>8.3758672542065774E-2</v>
      </c>
      <c r="E18" s="42">
        <f>(Parâmetros!$G$3*Parâmetros!$B$9*'Modelo_1_Ø21,4mm'!D18)/Parâmetros!$H$3</f>
        <v>214.36412509888066</v>
      </c>
      <c r="F18" s="42">
        <v>238.116018</v>
      </c>
      <c r="G18" s="43">
        <f t="shared" ref="G18:G47" si="4">F18/0.12</f>
        <v>1984.30015</v>
      </c>
      <c r="I18" s="41">
        <v>0.01</v>
      </c>
      <c r="J18" s="42">
        <f>I18/Parâmetros!$G$3</f>
        <v>1.0020040080160322E-5</v>
      </c>
      <c r="K18" s="42">
        <f>J18/Parâmetros!$B$12</f>
        <v>2.7858134487491078E-2</v>
      </c>
      <c r="L18" s="42">
        <f>K18/Parâmetros!$C$5</f>
        <v>7.43875420226731E-2</v>
      </c>
      <c r="M18" s="42">
        <f>(Parâmetros!$G$3*Parâmetros!$C$9*'Modelo_1_Ø21,4mm'!L18)/Parâmetros!$H$3</f>
        <v>272.77549498257912</v>
      </c>
      <c r="N18" s="42">
        <v>114.18008500000001</v>
      </c>
      <c r="O18" s="43">
        <f t="shared" si="1"/>
        <v>951.50070833333336</v>
      </c>
      <c r="Q18" s="41">
        <v>0.01</v>
      </c>
      <c r="R18" s="42">
        <f>Q18/Parâmetros!$G$3</f>
        <v>1.0020040080160322E-5</v>
      </c>
      <c r="S18" s="42">
        <f>R18/Parâmetros!$B$12</f>
        <v>2.7858134487491078E-2</v>
      </c>
      <c r="T18" s="42">
        <f>S18/Parâmetros!$D$5</f>
        <v>6.9715051269997691E-2</v>
      </c>
      <c r="U18" s="42">
        <f>(Parâmetros!$G$3*Parâmetros!$D$9*'Modelo_1_Ø21,4mm'!T18)/Parâmetros!$H$3</f>
        <v>315.52040174361548</v>
      </c>
      <c r="V18" s="42">
        <v>79</v>
      </c>
      <c r="W18" s="43">
        <f t="shared" si="2"/>
        <v>658.33333333333337</v>
      </c>
      <c r="Y18" s="41">
        <v>0.01</v>
      </c>
      <c r="Z18" s="42">
        <f>Y18/Parâmetros!$G$3</f>
        <v>1.0020040080160322E-5</v>
      </c>
      <c r="AA18" s="42">
        <f>Z18/Parâmetros!$B$12</f>
        <v>2.7858134487491078E-2</v>
      </c>
      <c r="AB18" s="42">
        <f>AA18/Parâmetros!$E$5</f>
        <v>6.6934489398104466E-2</v>
      </c>
      <c r="AC18" s="42">
        <f>(Parâmetros!$G$3*Parâmetros!$E$9*'Modelo_1_Ø21,4mm'!AB18)/Parâmetros!$H$3</f>
        <v>358.57193215135663</v>
      </c>
      <c r="AD18" s="42">
        <v>57.383946999999999</v>
      </c>
      <c r="AE18" s="43">
        <f t="shared" ref="AE18:AE47" si="5">AD18/0.12</f>
        <v>478.19955833333336</v>
      </c>
    </row>
    <row r="19" spans="1:31" x14ac:dyDescent="0.25">
      <c r="A19" s="41">
        <v>0.02</v>
      </c>
      <c r="B19" s="42">
        <f>A19/Parâmetros!$G$3</f>
        <v>2.0040080160320643E-5</v>
      </c>
      <c r="C19" s="42">
        <f>B19/Parâmetros!$B$12</f>
        <v>5.5716268974982157E-2</v>
      </c>
      <c r="D19" s="42">
        <f>C19/Parâmetros!$B$5</f>
        <v>0.16751734508413155</v>
      </c>
      <c r="E19" s="42">
        <f>(Parâmetros!$G$3*Parâmetros!$B$9*'Modelo_1_Ø21,4mm'!D19)/Parâmetros!$H$3</f>
        <v>428.72825019776133</v>
      </c>
      <c r="F19" s="42">
        <v>751.28114399999993</v>
      </c>
      <c r="G19" s="43">
        <f t="shared" si="4"/>
        <v>6260.6761999999999</v>
      </c>
      <c r="I19" s="41">
        <v>0.02</v>
      </c>
      <c r="J19" s="42">
        <f>I19/Parâmetros!$G$3</f>
        <v>2.0040080160320643E-5</v>
      </c>
      <c r="K19" s="42">
        <f>J19/Parâmetros!$B$12</f>
        <v>5.5716268974982157E-2</v>
      </c>
      <c r="L19" s="42">
        <f>K19/Parâmetros!$C$5</f>
        <v>0.1487750840453462</v>
      </c>
      <c r="M19" s="42">
        <f>(Parâmetros!$G$3*Parâmetros!$C$9*'Modelo_1_Ø21,4mm'!L19)/Parâmetros!$H$3</f>
        <v>545.55098996515824</v>
      </c>
      <c r="N19" s="42">
        <v>366.994326</v>
      </c>
      <c r="O19" s="43">
        <f t="shared" si="1"/>
        <v>3058.2860500000002</v>
      </c>
      <c r="Q19" s="41">
        <v>0.02</v>
      </c>
      <c r="R19" s="42">
        <f>Q19/Parâmetros!$G$3</f>
        <v>2.0040080160320643E-5</v>
      </c>
      <c r="S19" s="42">
        <f>R19/Parâmetros!$B$12</f>
        <v>5.5716268974982157E-2</v>
      </c>
      <c r="T19" s="42">
        <f>S19/Parâmetros!$D$5</f>
        <v>0.13943010253999538</v>
      </c>
      <c r="U19" s="42">
        <f>(Parâmetros!$G$3*Parâmetros!$D$9*'Modelo_1_Ø21,4mm'!T19)/Parâmetros!$H$3</f>
        <v>631.04080348723096</v>
      </c>
      <c r="V19" s="42">
        <v>248.48626500000003</v>
      </c>
      <c r="W19" s="43">
        <f t="shared" si="2"/>
        <v>2070.7188750000005</v>
      </c>
      <c r="Y19" s="41">
        <v>0.02</v>
      </c>
      <c r="Z19" s="42">
        <f>Y19/Parâmetros!$G$3</f>
        <v>2.0040080160320643E-5</v>
      </c>
      <c r="AA19" s="42">
        <f>Z19/Parâmetros!$B$12</f>
        <v>5.5716268974982157E-2</v>
      </c>
      <c r="AB19" s="42">
        <f>AA19/Parâmetros!$E$5</f>
        <v>0.13386897879620893</v>
      </c>
      <c r="AC19" s="42">
        <f>(Parâmetros!$G$3*Parâmetros!$E$9*'Modelo_1_Ø21,4mm'!AB19)/Parâmetros!$H$3</f>
        <v>717.14386430271327</v>
      </c>
      <c r="AD19" s="42">
        <v>190.35959600000001</v>
      </c>
      <c r="AE19" s="43">
        <f t="shared" si="5"/>
        <v>1586.3299666666669</v>
      </c>
    </row>
    <row r="20" spans="1:31" x14ac:dyDescent="0.25">
      <c r="A20" s="41">
        <v>0.03</v>
      </c>
      <c r="B20" s="42">
        <f>A20/Parâmetros!$G$3</f>
        <v>3.006012024048096E-5</v>
      </c>
      <c r="C20" s="42">
        <f>B20/Parâmetros!$B$12</f>
        <v>8.3574403462473218E-2</v>
      </c>
      <c r="D20" s="42">
        <f>C20/Parâmetros!$B$5</f>
        <v>0.25127601762619728</v>
      </c>
      <c r="E20" s="42">
        <f>(Parâmetros!$G$3*Parâmetros!$B$9*'Modelo_1_Ø21,4mm'!D20)/Parâmetros!$H$3</f>
        <v>643.09237529664188</v>
      </c>
      <c r="F20" s="42">
        <v>1505.344325</v>
      </c>
      <c r="G20" s="43">
        <f t="shared" si="4"/>
        <v>12544.536041666668</v>
      </c>
      <c r="I20" s="41">
        <v>0.03</v>
      </c>
      <c r="J20" s="42">
        <f>I20/Parâmetros!$G$3</f>
        <v>3.006012024048096E-5</v>
      </c>
      <c r="K20" s="42">
        <f>J20/Parâmetros!$B$12</f>
        <v>8.3574403462473218E-2</v>
      </c>
      <c r="L20" s="42">
        <f>K20/Parâmetros!$C$5</f>
        <v>0.22316262606801929</v>
      </c>
      <c r="M20" s="42">
        <f>(Parâmetros!$G$3*Parâmetros!$C$9*'Modelo_1_Ø21,4mm'!L20)/Parâmetros!$H$3</f>
        <v>818.3264849477373</v>
      </c>
      <c r="N20" s="42">
        <v>746.719245</v>
      </c>
      <c r="O20" s="43">
        <f t="shared" si="1"/>
        <v>6222.6603750000004</v>
      </c>
      <c r="Q20" s="41">
        <v>0.03</v>
      </c>
      <c r="R20" s="42">
        <f>Q20/Parâmetros!$G$3</f>
        <v>3.006012024048096E-5</v>
      </c>
      <c r="S20" s="42">
        <f>R20/Parâmetros!$B$12</f>
        <v>8.3574403462473218E-2</v>
      </c>
      <c r="T20" s="42">
        <f>S20/Parâmetros!$D$5</f>
        <v>0.20914515380999305</v>
      </c>
      <c r="U20" s="42">
        <f>(Parâmetros!$G$3*Parâmetros!$D$9*'Modelo_1_Ø21,4mm'!T20)/Parâmetros!$H$3</f>
        <v>946.56120523084621</v>
      </c>
      <c r="V20" s="42">
        <v>511.15664800000002</v>
      </c>
      <c r="W20" s="43">
        <f t="shared" si="2"/>
        <v>4259.6387333333332</v>
      </c>
      <c r="Y20" s="41">
        <v>0.03</v>
      </c>
      <c r="Z20" s="42">
        <f>Y20/Parâmetros!$G$3</f>
        <v>3.006012024048096E-5</v>
      </c>
      <c r="AA20" s="42">
        <f>Z20/Parâmetros!$B$12</f>
        <v>8.3574403462473218E-2</v>
      </c>
      <c r="AB20" s="42">
        <f>AA20/Parâmetros!$E$5</f>
        <v>0.20080346819431336</v>
      </c>
      <c r="AC20" s="42">
        <f>(Parâmetros!$G$3*Parâmetros!$E$9*'Modelo_1_Ø21,4mm'!AB20)/Parâmetros!$H$3</f>
        <v>1075.7157964540697</v>
      </c>
      <c r="AD20" s="42">
        <v>398.26954000000001</v>
      </c>
      <c r="AE20" s="43">
        <f t="shared" si="5"/>
        <v>3318.9128333333333</v>
      </c>
    </row>
    <row r="21" spans="1:31" x14ac:dyDescent="0.25">
      <c r="A21" s="41">
        <v>0.04</v>
      </c>
      <c r="B21" s="42">
        <f>A21/Parâmetros!$G$3</f>
        <v>4.0080160320641287E-5</v>
      </c>
      <c r="C21" s="42">
        <f>B21/Parâmetros!$B$12</f>
        <v>0.11143253794996431</v>
      </c>
      <c r="D21" s="42">
        <f>C21/Parâmetros!$B$5</f>
        <v>0.33503469016826309</v>
      </c>
      <c r="E21" s="42">
        <f>(Parâmetros!$G$3*Parâmetros!$B$9*'Modelo_1_Ø21,4mm'!D21)/Parâmetros!$H$3</f>
        <v>857.45650039552265</v>
      </c>
      <c r="F21" s="42">
        <v>2489.4436439999999</v>
      </c>
      <c r="G21" s="43">
        <f t="shared" si="4"/>
        <v>20745.363700000002</v>
      </c>
      <c r="I21" s="41">
        <v>0.04</v>
      </c>
      <c r="J21" s="42">
        <f>I21/Parâmetros!$G$3</f>
        <v>4.0080160320641287E-5</v>
      </c>
      <c r="K21" s="42">
        <f>J21/Parâmetros!$B$12</f>
        <v>0.11143253794996431</v>
      </c>
      <c r="L21" s="42">
        <f>K21/Parâmetros!$C$5</f>
        <v>0.2975501680906924</v>
      </c>
      <c r="M21" s="42">
        <f>(Parâmetros!$G$3*Parâmetros!$C$9*'Modelo_1_Ø21,4mm'!L21)/Parâmetros!$H$3</f>
        <v>1091.1019799303165</v>
      </c>
      <c r="N21" s="42">
        <v>1248.798534</v>
      </c>
      <c r="O21" s="43">
        <f t="shared" si="1"/>
        <v>10406.65445</v>
      </c>
      <c r="Q21" s="41">
        <v>0.04</v>
      </c>
      <c r="R21" s="42">
        <f>Q21/Parâmetros!$G$3</f>
        <v>4.0080160320641287E-5</v>
      </c>
      <c r="S21" s="42">
        <f>R21/Parâmetros!$B$12</f>
        <v>0.11143253794996431</v>
      </c>
      <c r="T21" s="42">
        <f>S21/Parâmetros!$D$5</f>
        <v>0.27886020507999076</v>
      </c>
      <c r="U21" s="42">
        <f>(Parâmetros!$G$3*Parâmetros!$D$9*'Modelo_1_Ø21,4mm'!T21)/Parâmetros!$H$3</f>
        <v>1262.0816069744619</v>
      </c>
      <c r="V21" s="42">
        <v>862.17463900000007</v>
      </c>
      <c r="W21" s="43">
        <f t="shared" si="2"/>
        <v>7184.7886583333338</v>
      </c>
      <c r="Y21" s="41">
        <v>0.04</v>
      </c>
      <c r="Z21" s="42">
        <f>Y21/Parâmetros!$G$3</f>
        <v>4.0080160320641287E-5</v>
      </c>
      <c r="AA21" s="42">
        <f>Z21/Parâmetros!$B$12</f>
        <v>0.11143253794996431</v>
      </c>
      <c r="AB21" s="42">
        <f>AA21/Parâmetros!$E$5</f>
        <v>0.26773795759241786</v>
      </c>
      <c r="AC21" s="42">
        <f>(Parâmetros!$G$3*Parâmetros!$E$9*'Modelo_1_Ø21,4mm'!AB21)/Parâmetros!$H$3</f>
        <v>1434.2877286054265</v>
      </c>
      <c r="AD21" s="42">
        <v>680.35228600000005</v>
      </c>
      <c r="AE21" s="43">
        <f t="shared" si="5"/>
        <v>5669.6023833333338</v>
      </c>
    </row>
    <row r="22" spans="1:31" x14ac:dyDescent="0.25">
      <c r="A22" s="41">
        <v>0.05</v>
      </c>
      <c r="B22" s="42">
        <f>A22/Parâmetros!$G$3</f>
        <v>5.0100200400801603E-5</v>
      </c>
      <c r="C22" s="42">
        <f>B22/Parâmetros!$B$12</f>
        <v>0.13929067243745538</v>
      </c>
      <c r="D22" s="42">
        <f>C22/Parâmetros!$B$5</f>
        <v>0.41879336271032885</v>
      </c>
      <c r="E22" s="42">
        <f>(Parâmetros!$G$3*Parâmetros!$B$9*'Modelo_1_Ø21,4mm'!D22)/Parâmetros!$H$3</f>
        <v>1071.8206254944032</v>
      </c>
      <c r="F22" s="42">
        <v>3697.5159799999997</v>
      </c>
      <c r="G22" s="43">
        <f t="shared" si="4"/>
        <v>30812.633166666667</v>
      </c>
      <c r="I22" s="41">
        <v>0.05</v>
      </c>
      <c r="J22" s="42">
        <f>I22/Parâmetros!$G$3</f>
        <v>5.0100200400801603E-5</v>
      </c>
      <c r="K22" s="42">
        <f>J22/Parâmetros!$B$12</f>
        <v>0.13929067243745538</v>
      </c>
      <c r="L22" s="42">
        <f>K22/Parâmetros!$C$5</f>
        <v>0.37193771011336552</v>
      </c>
      <c r="M22" s="42">
        <f>(Parâmetros!$G$3*Parâmetros!$C$9*'Modelo_1_Ø21,4mm'!L22)/Parâmetros!$H$3</f>
        <v>1363.8774749128959</v>
      </c>
      <c r="N22" s="42">
        <v>1870.7298820000001</v>
      </c>
      <c r="O22" s="43">
        <f t="shared" si="1"/>
        <v>15589.415683333335</v>
      </c>
      <c r="Q22" s="41">
        <v>0.05</v>
      </c>
      <c r="R22" s="42">
        <f>Q22/Parâmetros!$G$3</f>
        <v>5.0100200400801603E-5</v>
      </c>
      <c r="S22" s="42">
        <f>R22/Parâmetros!$B$12</f>
        <v>0.13929067243745538</v>
      </c>
      <c r="T22" s="42">
        <f>S22/Parâmetros!$D$5</f>
        <v>0.34857525634998843</v>
      </c>
      <c r="U22" s="42">
        <f>(Parâmetros!$G$3*Parâmetros!$D$9*'Modelo_1_Ø21,4mm'!T22)/Parâmetros!$H$3</f>
        <v>1577.6020087180773</v>
      </c>
      <c r="V22" s="42">
        <v>1299.7576760000002</v>
      </c>
      <c r="W22" s="43">
        <f t="shared" si="2"/>
        <v>10831.313966666668</v>
      </c>
      <c r="Y22" s="41">
        <v>0.05</v>
      </c>
      <c r="Z22" s="42">
        <f>Y22/Parâmetros!$G$3</f>
        <v>5.0100200400801603E-5</v>
      </c>
      <c r="AA22" s="42">
        <f>Z22/Parâmetros!$B$12</f>
        <v>0.13929067243745538</v>
      </c>
      <c r="AB22" s="42">
        <f>AA22/Parâmetros!$E$5</f>
        <v>0.33467244699052229</v>
      </c>
      <c r="AC22" s="42">
        <f>(Parâmetros!$G$3*Parâmetros!$E$9*'Modelo_1_Ø21,4mm'!AB22)/Parâmetros!$H$3</f>
        <v>1792.8596607567829</v>
      </c>
      <c r="AD22" s="42">
        <v>1035.5748920000001</v>
      </c>
      <c r="AE22" s="43">
        <f t="shared" si="5"/>
        <v>8629.790766666667</v>
      </c>
    </row>
    <row r="23" spans="1:31" x14ac:dyDescent="0.25">
      <c r="A23" s="41">
        <v>0.06</v>
      </c>
      <c r="B23" s="42">
        <f>A23/Parâmetros!$G$3</f>
        <v>6.012024048096192E-5</v>
      </c>
      <c r="C23" s="42">
        <f>B23/Parâmetros!$B$12</f>
        <v>0.16714880692494644</v>
      </c>
      <c r="D23" s="42">
        <f>C23/Parâmetros!$B$5</f>
        <v>0.50255203525239456</v>
      </c>
      <c r="E23" s="42">
        <f>(Parâmetros!$G$3*Parâmetros!$B$9*'Modelo_1_Ø21,4mm'!D23)/Parâmetros!$H$3</f>
        <v>1286.1847505932838</v>
      </c>
      <c r="F23" s="42">
        <v>5125.1948589999993</v>
      </c>
      <c r="G23" s="43">
        <f t="shared" si="4"/>
        <v>42709.957158333331</v>
      </c>
      <c r="I23" s="41">
        <v>0.06</v>
      </c>
      <c r="J23" s="42">
        <f>I23/Parâmetros!$G$3</f>
        <v>6.012024048096192E-5</v>
      </c>
      <c r="K23" s="42">
        <f>J23/Parâmetros!$B$12</f>
        <v>0.16714880692494644</v>
      </c>
      <c r="L23" s="42">
        <f>K23/Parâmetros!$C$5</f>
        <v>0.44632525213603857</v>
      </c>
      <c r="M23" s="42">
        <f>(Parâmetros!$G$3*Parâmetros!$C$9*'Modelo_1_Ø21,4mm'!L23)/Parâmetros!$H$3</f>
        <v>1636.6529698954746</v>
      </c>
      <c r="N23" s="42">
        <v>2610.4816530000003</v>
      </c>
      <c r="O23" s="43">
        <f t="shared" si="1"/>
        <v>21754.013775000003</v>
      </c>
      <c r="Q23" s="41">
        <v>0.06</v>
      </c>
      <c r="R23" s="42">
        <f>Q23/Parâmetros!$G$3</f>
        <v>6.012024048096192E-5</v>
      </c>
      <c r="S23" s="42">
        <f>R23/Parâmetros!$B$12</f>
        <v>0.16714880692494644</v>
      </c>
      <c r="T23" s="42">
        <f>S23/Parâmetros!$D$5</f>
        <v>0.41829030761998609</v>
      </c>
      <c r="U23" s="42">
        <f>(Parâmetros!$G$3*Parâmetros!$D$9*'Modelo_1_Ø21,4mm'!T23)/Parâmetros!$H$3</f>
        <v>1893.1224104616924</v>
      </c>
      <c r="V23" s="42">
        <v>1822.1573999999998</v>
      </c>
      <c r="W23" s="43">
        <f t="shared" si="2"/>
        <v>15184.644999999999</v>
      </c>
      <c r="Y23" s="41">
        <v>0.06</v>
      </c>
      <c r="Z23" s="42">
        <f>Y23/Parâmetros!$G$3</f>
        <v>6.012024048096192E-5</v>
      </c>
      <c r="AA23" s="42">
        <f>Z23/Parâmetros!$B$12</f>
        <v>0.16714880692494644</v>
      </c>
      <c r="AB23" s="42">
        <f>AA23/Parâmetros!$E$5</f>
        <v>0.40160693638862671</v>
      </c>
      <c r="AC23" s="42">
        <f>(Parâmetros!$G$3*Parâmetros!$E$9*'Modelo_1_Ø21,4mm'!AB23)/Parâmetros!$H$3</f>
        <v>2151.4315929081395</v>
      </c>
      <c r="AD23" s="42">
        <v>1462.168643</v>
      </c>
      <c r="AE23" s="43">
        <f t="shared" si="5"/>
        <v>12184.738691666667</v>
      </c>
    </row>
    <row r="24" spans="1:31" x14ac:dyDescent="0.25">
      <c r="A24" s="41">
        <v>7.0000000000000007E-2</v>
      </c>
      <c r="B24" s="42">
        <f>A24/Parâmetros!$G$3</f>
        <v>7.0140280561122257E-5</v>
      </c>
      <c r="C24" s="42">
        <f>B24/Parâmetros!$B$12</f>
        <v>0.19500694141243755</v>
      </c>
      <c r="D24" s="42">
        <f>C24/Parâmetros!$B$5</f>
        <v>0.58631070779446048</v>
      </c>
      <c r="E24" s="42">
        <f>(Parâmetros!$G$3*Parâmetros!$B$9*'Modelo_1_Ø21,4mm'!D24)/Parâmetros!$H$3</f>
        <v>1500.5488756921648</v>
      </c>
      <c r="F24" s="42">
        <v>6769.0635310000007</v>
      </c>
      <c r="G24" s="43">
        <f t="shared" si="4"/>
        <v>56408.862758333344</v>
      </c>
      <c r="I24" s="41">
        <v>7.0000000000000007E-2</v>
      </c>
      <c r="J24" s="42">
        <f>I24/Parâmetros!$G$3</f>
        <v>7.0140280561122257E-5</v>
      </c>
      <c r="K24" s="42">
        <f>J24/Parâmetros!$B$12</f>
        <v>0.19500694141243755</v>
      </c>
      <c r="L24" s="42">
        <f>K24/Parâmetros!$C$5</f>
        <v>0.52071279415871174</v>
      </c>
      <c r="M24" s="42">
        <f>(Parâmetros!$G$3*Parâmetros!$C$9*'Modelo_1_Ø21,4mm'!L24)/Parâmetros!$H$3</f>
        <v>1909.4284648780542</v>
      </c>
      <c r="N24" s="42">
        <v>3466.401836</v>
      </c>
      <c r="O24" s="43">
        <f t="shared" si="1"/>
        <v>28886.681966666667</v>
      </c>
      <c r="Q24" s="41">
        <v>7.0000000000000007E-2</v>
      </c>
      <c r="R24" s="42">
        <f>Q24/Parâmetros!$G$3</f>
        <v>7.0140280561122257E-5</v>
      </c>
      <c r="S24" s="42">
        <f>R24/Parâmetros!$B$12</f>
        <v>0.19500694141243755</v>
      </c>
      <c r="T24" s="42">
        <f>S24/Parâmetros!$D$5</f>
        <v>0.48800535888998381</v>
      </c>
      <c r="U24" s="42">
        <f>(Parâmetros!$G$3*Parâmetros!$D$9*'Modelo_1_Ø21,4mm'!T24)/Parâmetros!$H$3</f>
        <v>2208.6428122053085</v>
      </c>
      <c r="V24" s="42">
        <v>2427.9382249999999</v>
      </c>
      <c r="W24" s="43">
        <f t="shared" si="2"/>
        <v>20232.818541666667</v>
      </c>
      <c r="Y24" s="41">
        <v>7.0000000000000007E-2</v>
      </c>
      <c r="Z24" s="42">
        <f>Y24/Parâmetros!$G$3</f>
        <v>7.0140280561122257E-5</v>
      </c>
      <c r="AA24" s="42">
        <f>Z24/Parâmetros!$B$12</f>
        <v>0.19500694141243755</v>
      </c>
      <c r="AB24" s="42">
        <f>AA24/Parâmetros!$E$5</f>
        <v>0.46854142578673125</v>
      </c>
      <c r="AC24" s="42">
        <f>(Parâmetros!$G$3*Parâmetros!$E$9*'Modelo_1_Ø21,4mm'!AB24)/Parâmetros!$H$3</f>
        <v>2510.003525059496</v>
      </c>
      <c r="AD24" s="42">
        <v>1957.756161</v>
      </c>
      <c r="AE24" s="43">
        <f t="shared" si="5"/>
        <v>16314.634675000001</v>
      </c>
    </row>
    <row r="25" spans="1:31" x14ac:dyDescent="0.25">
      <c r="A25" s="41">
        <v>0.08</v>
      </c>
      <c r="B25" s="42">
        <f>A25/Parâmetros!$G$3</f>
        <v>8.0160320641282573E-5</v>
      </c>
      <c r="C25" s="42">
        <f>B25/Parâmetros!$B$12</f>
        <v>0.22286507589992863</v>
      </c>
      <c r="D25" s="42">
        <f>C25/Parâmetros!$B$5</f>
        <v>0.67006938033652619</v>
      </c>
      <c r="E25" s="42">
        <f>(Parâmetros!$G$3*Parâmetros!$B$9*'Modelo_1_Ø21,4mm'!D25)/Parâmetros!$H$3</f>
        <v>1714.9130007910453</v>
      </c>
      <c r="F25" s="42">
        <v>8626.1591080000017</v>
      </c>
      <c r="G25" s="43">
        <f t="shared" si="4"/>
        <v>71884.659233333354</v>
      </c>
      <c r="I25" s="41">
        <v>0.08</v>
      </c>
      <c r="J25" s="42">
        <f>I25/Parâmetros!$G$3</f>
        <v>8.0160320641282573E-5</v>
      </c>
      <c r="K25" s="42">
        <f>J25/Parâmetros!$B$12</f>
        <v>0.22286507589992863</v>
      </c>
      <c r="L25" s="42">
        <f>K25/Parâmetros!$C$5</f>
        <v>0.5951003361813848</v>
      </c>
      <c r="M25" s="42">
        <f>(Parâmetros!$G$3*Parâmetros!$C$9*'Modelo_1_Ø21,4mm'!L25)/Parâmetros!$H$3</f>
        <v>2182.2039598606329</v>
      </c>
      <c r="N25" s="42">
        <v>4437.0606710000002</v>
      </c>
      <c r="O25" s="43">
        <f t="shared" si="1"/>
        <v>36975.505591666668</v>
      </c>
      <c r="Q25" s="41">
        <v>0.08</v>
      </c>
      <c r="R25" s="42">
        <f>Q25/Parâmetros!$G$3</f>
        <v>8.0160320641282573E-5</v>
      </c>
      <c r="S25" s="42">
        <f>R25/Parâmetros!$B$12</f>
        <v>0.22286507589992863</v>
      </c>
      <c r="T25" s="42">
        <f>S25/Parâmetros!$D$5</f>
        <v>0.55772041015998153</v>
      </c>
      <c r="U25" s="42">
        <f>(Parâmetros!$G$3*Parâmetros!$D$9*'Modelo_1_Ø21,4mm'!T25)/Parâmetros!$H$3</f>
        <v>2524.1632139489238</v>
      </c>
      <c r="V25" s="42">
        <v>3115.9405100000004</v>
      </c>
      <c r="W25" s="43">
        <f t="shared" si="2"/>
        <v>25966.17091666667</v>
      </c>
      <c r="Y25" s="41">
        <v>0.08</v>
      </c>
      <c r="Z25" s="42">
        <f>Y25/Parâmetros!$G$3</f>
        <v>8.0160320641282573E-5</v>
      </c>
      <c r="AA25" s="42">
        <f>Z25/Parâmetros!$B$12</f>
        <v>0.22286507589992863</v>
      </c>
      <c r="AB25" s="42">
        <f>AA25/Parâmetros!$E$5</f>
        <v>0.53547591518483573</v>
      </c>
      <c r="AC25" s="42">
        <f>(Parâmetros!$G$3*Parâmetros!$E$9*'Modelo_1_Ø21,4mm'!AB25)/Parâmetros!$H$3</f>
        <v>2868.5754572108531</v>
      </c>
      <c r="AD25" s="42">
        <v>2520.9626619999999</v>
      </c>
      <c r="AE25" s="43">
        <f t="shared" si="5"/>
        <v>21008.022183333334</v>
      </c>
    </row>
    <row r="26" spans="1:31" x14ac:dyDescent="0.25">
      <c r="A26" s="41">
        <v>0.09</v>
      </c>
      <c r="B26" s="42">
        <f>A26/Parâmetros!$G$3</f>
        <v>9.0180360721442876E-5</v>
      </c>
      <c r="C26" s="42">
        <f>B26/Parâmetros!$B$12</f>
        <v>0.25072321038741963</v>
      </c>
      <c r="D26" s="42">
        <f>C26/Parâmetros!$B$5</f>
        <v>0.75382805287859178</v>
      </c>
      <c r="E26" s="42">
        <f>(Parâmetros!$G$3*Parâmetros!$B$9*'Modelo_1_Ø21,4mm'!D26)/Parâmetros!$H$3</f>
        <v>1929.2771258899256</v>
      </c>
      <c r="F26" s="42">
        <v>10694.026406999999</v>
      </c>
      <c r="G26" s="43">
        <f t="shared" si="4"/>
        <v>89116.886725000004</v>
      </c>
      <c r="I26" s="41">
        <v>0.09</v>
      </c>
      <c r="J26" s="42">
        <f>I26/Parâmetros!$G$3</f>
        <v>9.0180360721442876E-5</v>
      </c>
      <c r="K26" s="42">
        <f>J26/Parâmetros!$B$12</f>
        <v>0.25072321038741963</v>
      </c>
      <c r="L26" s="42">
        <f>K26/Parâmetros!$C$5</f>
        <v>0.66948787820405775</v>
      </c>
      <c r="M26" s="42">
        <f>(Parâmetros!$G$3*Parâmetros!$C$9*'Modelo_1_Ø21,4mm'!L26)/Parâmetros!$H$3</f>
        <v>2454.9794548432119</v>
      </c>
      <c r="N26" s="42">
        <v>5521.0517909999999</v>
      </c>
      <c r="O26" s="43">
        <f t="shared" si="1"/>
        <v>46008.764925000003</v>
      </c>
      <c r="Q26" s="41">
        <v>0.09</v>
      </c>
      <c r="R26" s="42">
        <f>Q26/Parâmetros!$G$3</f>
        <v>9.0180360721442876E-5</v>
      </c>
      <c r="S26" s="42">
        <f>R26/Parâmetros!$B$12</f>
        <v>0.25072321038741963</v>
      </c>
      <c r="T26" s="42">
        <f>S26/Parâmetros!$D$5</f>
        <v>0.62743546142997908</v>
      </c>
      <c r="U26" s="42">
        <f>(Parâmetros!$G$3*Parâmetros!$D$9*'Modelo_1_Ø21,4mm'!T26)/Parâmetros!$H$3</f>
        <v>2839.6836156925383</v>
      </c>
      <c r="V26" s="42">
        <v>3885.0580980000004</v>
      </c>
      <c r="W26" s="43">
        <f t="shared" si="2"/>
        <v>32375.484150000004</v>
      </c>
      <c r="Y26" s="41">
        <v>0.09</v>
      </c>
      <c r="Z26" s="42">
        <f>Y26/Parâmetros!$G$3</f>
        <v>9.0180360721442876E-5</v>
      </c>
      <c r="AA26" s="42">
        <f>Z26/Parâmetros!$B$12</f>
        <v>0.25072321038741963</v>
      </c>
      <c r="AB26" s="42">
        <f>AA26/Parâmetros!$E$5</f>
        <v>0.60241040458293993</v>
      </c>
      <c r="AC26" s="42">
        <f>(Parâmetros!$G$3*Parâmetros!$E$9*'Modelo_1_Ø21,4mm'!AB26)/Parâmetros!$H$3</f>
        <v>3227.1473893622078</v>
      </c>
      <c r="AD26" s="42">
        <v>3150.653444</v>
      </c>
      <c r="AE26" s="43">
        <f t="shared" si="5"/>
        <v>26255.445366666667</v>
      </c>
    </row>
    <row r="27" spans="1:31" x14ac:dyDescent="0.25">
      <c r="A27" s="41">
        <v>0.1</v>
      </c>
      <c r="B27" s="42">
        <f>A27/Parâmetros!$G$3</f>
        <v>1.0020040080160321E-4</v>
      </c>
      <c r="C27" s="42">
        <f>B27/Parâmetros!$B$12</f>
        <v>0.27858134487491076</v>
      </c>
      <c r="D27" s="42">
        <f>C27/Parâmetros!$B$5</f>
        <v>0.83758672542065771</v>
      </c>
      <c r="E27" s="42">
        <f>(Parâmetros!$G$3*Parâmetros!$B$9*'Modelo_1_Ø21,4mm'!D27)/Parâmetros!$H$3</f>
        <v>2143.6412509888064</v>
      </c>
      <c r="F27" s="42">
        <v>12970.487810999999</v>
      </c>
      <c r="G27" s="43">
        <f t="shared" si="4"/>
        <v>108087.39842499999</v>
      </c>
      <c r="I27" s="41">
        <v>0.1</v>
      </c>
      <c r="J27" s="42">
        <f>I27/Parâmetros!$G$3</f>
        <v>1.0020040080160321E-4</v>
      </c>
      <c r="K27" s="42">
        <f>J27/Parâmetros!$B$12</f>
        <v>0.27858134487491076</v>
      </c>
      <c r="L27" s="42">
        <f>K27/Parâmetros!$C$5</f>
        <v>0.74387542022673103</v>
      </c>
      <c r="M27" s="42">
        <f>(Parâmetros!$G$3*Parâmetros!$C$9*'Modelo_1_Ø21,4mm'!L27)/Parâmetros!$H$3</f>
        <v>2727.7549498257918</v>
      </c>
      <c r="N27" s="42">
        <v>6717.1178019999998</v>
      </c>
      <c r="O27" s="43">
        <f t="shared" si="1"/>
        <v>55975.981683333332</v>
      </c>
      <c r="Q27" s="41">
        <v>0.1</v>
      </c>
      <c r="R27" s="42">
        <f>Q27/Parâmetros!$G$3</f>
        <v>1.0020040080160321E-4</v>
      </c>
      <c r="S27" s="42">
        <f>R27/Parâmetros!$B$12</f>
        <v>0.27858134487491076</v>
      </c>
      <c r="T27" s="42">
        <f>S27/Parâmetros!$D$5</f>
        <v>0.69715051269997685</v>
      </c>
      <c r="U27" s="42">
        <f>(Parâmetros!$G$3*Parâmetros!$D$9*'Modelo_1_Ø21,4mm'!T27)/Parâmetros!$H$3</f>
        <v>3155.2040174361546</v>
      </c>
      <c r="V27" s="42">
        <v>4734.3203910000002</v>
      </c>
      <c r="W27" s="43">
        <f t="shared" si="2"/>
        <v>39452.669925000002</v>
      </c>
      <c r="Y27" s="41">
        <v>0.1</v>
      </c>
      <c r="Z27" s="42">
        <f>Y27/Parâmetros!$G$3</f>
        <v>1.0020040080160321E-4</v>
      </c>
      <c r="AA27" s="42">
        <f>Z27/Parâmetros!$B$12</f>
        <v>0.27858134487491076</v>
      </c>
      <c r="AB27" s="42">
        <f>AA27/Parâmetros!$E$5</f>
        <v>0.66934489398104458</v>
      </c>
      <c r="AC27" s="42">
        <f>(Parâmetros!$G$3*Parâmetros!$E$9*'Modelo_1_Ø21,4mm'!AB27)/Parâmetros!$H$3</f>
        <v>3585.7193215135658</v>
      </c>
      <c r="AD27" s="42">
        <v>3846.297192</v>
      </c>
      <c r="AE27" s="43">
        <f t="shared" si="5"/>
        <v>32052.476600000002</v>
      </c>
    </row>
    <row r="28" spans="1:31" x14ac:dyDescent="0.25">
      <c r="A28" s="41">
        <v>0.11</v>
      </c>
      <c r="B28" s="42">
        <f>A28/Parâmetros!$G$3</f>
        <v>1.1022044088176352E-4</v>
      </c>
      <c r="C28" s="42">
        <f>B28/Parâmetros!$B$12</f>
        <v>0.30643947936240179</v>
      </c>
      <c r="D28" s="42">
        <f>C28/Parâmetros!$B$5</f>
        <v>0.9213453979627233</v>
      </c>
      <c r="E28" s="42">
        <f>(Parâmetros!$G$3*Parâmetros!$B$9*'Modelo_1_Ø21,4mm'!D28)/Parâmetros!$H$3</f>
        <v>2358.0053760876867</v>
      </c>
      <c r="F28" s="42">
        <v>15453.369816</v>
      </c>
      <c r="G28" s="43">
        <f t="shared" si="4"/>
        <v>128778.08180000001</v>
      </c>
      <c r="I28" s="41">
        <v>0.11</v>
      </c>
      <c r="J28" s="42">
        <f>I28/Parâmetros!$G$3</f>
        <v>1.1022044088176352E-4</v>
      </c>
      <c r="K28" s="42">
        <f>J28/Parâmetros!$B$12</f>
        <v>0.30643947936240179</v>
      </c>
      <c r="L28" s="42">
        <f>K28/Parâmetros!$C$5</f>
        <v>0.81826296224940398</v>
      </c>
      <c r="M28" s="42">
        <f>(Parâmetros!$G$3*Parâmetros!$C$9*'Modelo_1_Ø21,4mm'!L28)/Parâmetros!$H$3</f>
        <v>3000.5304448083698</v>
      </c>
      <c r="N28" s="42">
        <v>8024.1202030000004</v>
      </c>
      <c r="O28" s="43">
        <f t="shared" si="1"/>
        <v>66867.668358333336</v>
      </c>
      <c r="Q28" s="41">
        <v>0.11</v>
      </c>
      <c r="R28" s="42">
        <f>Q28/Parâmetros!$G$3</f>
        <v>1.1022044088176352E-4</v>
      </c>
      <c r="S28" s="42">
        <f>R28/Parâmetros!$B$12</f>
        <v>0.30643947936240179</v>
      </c>
      <c r="T28" s="42">
        <f>S28/Parâmetros!$D$5</f>
        <v>0.76686556396997441</v>
      </c>
      <c r="U28" s="42">
        <f>(Parâmetros!$G$3*Parâmetros!$D$9*'Modelo_1_Ø21,4mm'!T28)/Parâmetros!$H$3</f>
        <v>3470.7244191797695</v>
      </c>
      <c r="V28" s="42">
        <v>5662.8637360000002</v>
      </c>
      <c r="W28" s="43">
        <f t="shared" si="2"/>
        <v>47190.531133333337</v>
      </c>
      <c r="Y28" s="41">
        <v>0.11</v>
      </c>
      <c r="Z28" s="42">
        <f>Y28/Parâmetros!$G$3</f>
        <v>1.1022044088176352E-4</v>
      </c>
      <c r="AA28" s="42">
        <f>Z28/Parâmetros!$B$12</f>
        <v>0.30643947936240179</v>
      </c>
      <c r="AB28" s="42">
        <f>AA28/Parâmetros!$E$5</f>
        <v>0.73627938337914889</v>
      </c>
      <c r="AC28" s="42">
        <f>(Parâmetros!$G$3*Parâmetros!$E$9*'Modelo_1_Ø21,4mm'!AB28)/Parâmetros!$H$3</f>
        <v>3944.2912536649214</v>
      </c>
      <c r="AD28" s="42">
        <v>4606.9281129999999</v>
      </c>
      <c r="AE28" s="43">
        <f t="shared" si="5"/>
        <v>38391.067608333331</v>
      </c>
    </row>
    <row r="29" spans="1:31" x14ac:dyDescent="0.25">
      <c r="A29" s="41">
        <v>0.12</v>
      </c>
      <c r="B29" s="42">
        <f>A29/Parâmetros!$G$3</f>
        <v>1.2024048096192384E-4</v>
      </c>
      <c r="C29" s="42">
        <f>B29/Parâmetros!$B$12</f>
        <v>0.33429761384989287</v>
      </c>
      <c r="D29" s="42">
        <f>C29/Parâmetros!$B$5</f>
        <v>1.0051040705047891</v>
      </c>
      <c r="E29" s="42">
        <f>(Parâmetros!$G$3*Parâmetros!$B$9*'Modelo_1_Ø21,4mm'!D29)/Parâmetros!$H$3</f>
        <v>2572.3695011865675</v>
      </c>
      <c r="F29" s="42">
        <v>18140.565113000001</v>
      </c>
      <c r="G29" s="43">
        <f t="shared" si="4"/>
        <v>151171.37594166669</v>
      </c>
      <c r="I29" s="41">
        <v>0.12</v>
      </c>
      <c r="J29" s="42">
        <f>I29/Parâmetros!$G$3</f>
        <v>1.2024048096192384E-4</v>
      </c>
      <c r="K29" s="42">
        <f>J29/Parâmetros!$B$12</f>
        <v>0.33429761384989287</v>
      </c>
      <c r="L29" s="42">
        <f>K29/Parâmetros!$C$5</f>
        <v>0.89265050427207715</v>
      </c>
      <c r="M29" s="42">
        <f>(Parâmetros!$G$3*Parâmetros!$C$9*'Modelo_1_Ø21,4mm'!L29)/Parâmetros!$H$3</f>
        <v>3273.3059397909492</v>
      </c>
      <c r="N29" s="42">
        <v>9440.9252490000017</v>
      </c>
      <c r="O29" s="43">
        <f t="shared" si="1"/>
        <v>78674.377075000011</v>
      </c>
      <c r="Q29" s="41">
        <v>0.12</v>
      </c>
      <c r="R29" s="42">
        <f>Q29/Parâmetros!$G$3</f>
        <v>1.2024048096192384E-4</v>
      </c>
      <c r="S29" s="42">
        <f>R29/Parâmetros!$B$12</f>
        <v>0.33429761384989287</v>
      </c>
      <c r="T29" s="42">
        <f>S29/Parâmetros!$D$5</f>
        <v>0.83658061523997218</v>
      </c>
      <c r="U29" s="42">
        <f>(Parâmetros!$G$3*Parâmetros!$D$9*'Modelo_1_Ø21,4mm'!T29)/Parâmetros!$H$3</f>
        <v>3786.2448209233849</v>
      </c>
      <c r="V29" s="42">
        <v>6669.8401939999994</v>
      </c>
      <c r="W29" s="43">
        <f t="shared" si="2"/>
        <v>55582.001616666661</v>
      </c>
      <c r="Y29" s="41">
        <v>0.12</v>
      </c>
      <c r="Z29" s="42">
        <f>Y29/Parâmetros!$G$3</f>
        <v>1.2024048096192384E-4</v>
      </c>
      <c r="AA29" s="42">
        <f>Z29/Parâmetros!$B$12</f>
        <v>0.33429761384989287</v>
      </c>
      <c r="AB29" s="42">
        <f>AA29/Parâmetros!$E$5</f>
        <v>0.80321387277725342</v>
      </c>
      <c r="AC29" s="42">
        <f>(Parâmetros!$G$3*Parâmetros!$E$9*'Modelo_1_Ø21,4mm'!AB29)/Parâmetros!$H$3</f>
        <v>4302.8631858162789</v>
      </c>
      <c r="AD29" s="42">
        <v>5431.6659760000002</v>
      </c>
      <c r="AE29" s="43">
        <f t="shared" si="5"/>
        <v>45263.883133333336</v>
      </c>
    </row>
    <row r="30" spans="1:31" x14ac:dyDescent="0.25">
      <c r="A30" s="41">
        <v>0.13</v>
      </c>
      <c r="B30" s="42">
        <f>A30/Parâmetros!$G$3</f>
        <v>1.3026052104208417E-4</v>
      </c>
      <c r="C30" s="42">
        <f>B30/Parâmetros!$B$12</f>
        <v>0.36215574833738395</v>
      </c>
      <c r="D30" s="42">
        <f>C30/Parâmetros!$B$5</f>
        <v>1.0888627430468549</v>
      </c>
      <c r="E30" s="42">
        <f>(Parâmetros!$G$3*Parâmetros!$B$9*'Modelo_1_Ø21,4mm'!D30)/Parâmetros!$H$3</f>
        <v>2786.7336262854483</v>
      </c>
      <c r="F30" s="42">
        <v>21029.920756000003</v>
      </c>
      <c r="G30" s="43">
        <f t="shared" si="4"/>
        <v>175249.33963333338</v>
      </c>
      <c r="I30" s="41">
        <v>0.13</v>
      </c>
      <c r="J30" s="42">
        <f>I30/Parâmetros!$G$3</f>
        <v>1.3026052104208417E-4</v>
      </c>
      <c r="K30" s="42">
        <f>J30/Parâmetros!$B$12</f>
        <v>0.36215574833738395</v>
      </c>
      <c r="L30" s="42">
        <f>K30/Parâmetros!$C$5</f>
        <v>0.96703804629475021</v>
      </c>
      <c r="M30" s="42">
        <f>(Parâmetros!$G$3*Parâmetros!$C$9*'Modelo_1_Ø21,4mm'!L30)/Parâmetros!$H$3</f>
        <v>3546.0814347735286</v>
      </c>
      <c r="N30" s="42">
        <v>10966.597863000001</v>
      </c>
      <c r="O30" s="43">
        <f t="shared" si="1"/>
        <v>91388.315525000013</v>
      </c>
      <c r="Q30" s="41">
        <v>0.13</v>
      </c>
      <c r="R30" s="42">
        <f>Q30/Parâmetros!$G$3</f>
        <v>1.3026052104208417E-4</v>
      </c>
      <c r="S30" s="42">
        <f>R30/Parâmetros!$B$12</f>
        <v>0.36215574833738395</v>
      </c>
      <c r="T30" s="42">
        <f>S30/Parâmetros!$D$5</f>
        <v>0.90629566650996984</v>
      </c>
      <c r="U30" s="42">
        <f>(Parâmetros!$G$3*Parâmetros!$D$9*'Modelo_1_Ø21,4mm'!T30)/Parâmetros!$H$3</f>
        <v>4101.7652226670007</v>
      </c>
      <c r="V30" s="42">
        <v>7754.5936469999906</v>
      </c>
      <c r="W30" s="43">
        <f t="shared" si="2"/>
        <v>64621.613724999923</v>
      </c>
      <c r="Y30" s="41">
        <v>0.13</v>
      </c>
      <c r="Z30" s="42">
        <f>Y30/Parâmetros!$G$3</f>
        <v>1.3026052104208417E-4</v>
      </c>
      <c r="AA30" s="42">
        <f>Z30/Parâmetros!$B$12</f>
        <v>0.36215574833738395</v>
      </c>
      <c r="AB30" s="42">
        <f>AA30/Parâmetros!$E$5</f>
        <v>0.87014836217535785</v>
      </c>
      <c r="AC30" s="42">
        <f>(Parâmetros!$G$3*Parâmetros!$E$9*'Modelo_1_Ø21,4mm'!AB30)/Parâmetros!$H$3</f>
        <v>4661.4351179676351</v>
      </c>
      <c r="AD30" s="42">
        <v>6319.9404190000005</v>
      </c>
      <c r="AE30" s="43">
        <f t="shared" si="5"/>
        <v>52666.170158333342</v>
      </c>
    </row>
    <row r="31" spans="1:31" x14ac:dyDescent="0.25">
      <c r="A31" s="41">
        <v>0.14000000000000001</v>
      </c>
      <c r="B31" s="42">
        <f>A31/Parâmetros!$G$3</f>
        <v>1.4028056112224451E-4</v>
      </c>
      <c r="C31" s="42">
        <f>B31/Parâmetros!$B$12</f>
        <v>0.39001388282487509</v>
      </c>
      <c r="D31" s="42">
        <f>C31/Parâmetros!$B$5</f>
        <v>1.172621415588921</v>
      </c>
      <c r="E31" s="42">
        <f>(Parâmetros!$G$3*Parâmetros!$B$9*'Modelo_1_Ø21,4mm'!D31)/Parâmetros!$H$3</f>
        <v>3001.0977513843295</v>
      </c>
      <c r="F31" s="42">
        <v>24119.034546999999</v>
      </c>
      <c r="G31" s="43">
        <f t="shared" si="4"/>
        <v>200991.95455833332</v>
      </c>
      <c r="I31" s="41">
        <v>0.14000000000000001</v>
      </c>
      <c r="J31" s="42">
        <f>I31/Parâmetros!$G$3</f>
        <v>1.4028056112224451E-4</v>
      </c>
      <c r="K31" s="42">
        <f>J31/Parâmetros!$B$12</f>
        <v>0.39001388282487509</v>
      </c>
      <c r="L31" s="42">
        <f>K31/Parâmetros!$C$5</f>
        <v>1.0414255883174235</v>
      </c>
      <c r="M31" s="42">
        <f>(Parâmetros!$G$3*Parâmetros!$C$9*'Modelo_1_Ø21,4mm'!L31)/Parâmetros!$H$3</f>
        <v>3818.8569297561085</v>
      </c>
      <c r="N31" s="42">
        <v>12600.228595</v>
      </c>
      <c r="O31" s="43">
        <f t="shared" si="1"/>
        <v>105001.90495833334</v>
      </c>
      <c r="Q31" s="41">
        <v>0.14000000000000001</v>
      </c>
      <c r="R31" s="42">
        <f>Q31/Parâmetros!$G$3</f>
        <v>1.4028056112224451E-4</v>
      </c>
      <c r="S31" s="42">
        <f>R31/Parâmetros!$B$12</f>
        <v>0.39001388282487509</v>
      </c>
      <c r="T31" s="42">
        <f>S31/Parâmetros!$D$5</f>
        <v>0.97601071777996762</v>
      </c>
      <c r="U31" s="42">
        <f>(Parâmetros!$G$3*Parâmetros!$D$9*'Modelo_1_Ø21,4mm'!T31)/Parâmetros!$H$3</f>
        <v>4417.2856244106169</v>
      </c>
      <c r="V31" s="42">
        <v>8916.4911119999997</v>
      </c>
      <c r="W31" s="43">
        <f t="shared" si="2"/>
        <v>74304.092600000004</v>
      </c>
      <c r="Y31" s="41">
        <v>0.14000000000000001</v>
      </c>
      <c r="Z31" s="42">
        <f>Y31/Parâmetros!$G$3</f>
        <v>1.4028056112224451E-4</v>
      </c>
      <c r="AA31" s="42">
        <f>Z31/Parâmetros!$B$12</f>
        <v>0.39001388282487509</v>
      </c>
      <c r="AB31" s="42">
        <f>AA31/Parâmetros!$E$5</f>
        <v>0.93708285157346249</v>
      </c>
      <c r="AC31" s="42">
        <f>(Parâmetros!$G$3*Parâmetros!$E$9*'Modelo_1_Ø21,4mm'!AB31)/Parâmetros!$H$3</f>
        <v>5020.0070501189921</v>
      </c>
      <c r="AD31" s="42">
        <v>7271.0745390000002</v>
      </c>
      <c r="AE31" s="43">
        <f t="shared" si="5"/>
        <v>60592.287825000007</v>
      </c>
    </row>
    <row r="32" spans="1:31" x14ac:dyDescent="0.25">
      <c r="A32" s="41">
        <v>0.15</v>
      </c>
      <c r="B32" s="42">
        <f>A32/Parâmetros!$G$3</f>
        <v>1.503006012024048E-4</v>
      </c>
      <c r="C32" s="42">
        <f>B32/Parâmetros!$B$12</f>
        <v>0.41787201731236612</v>
      </c>
      <c r="D32" s="42">
        <f>C32/Parâmetros!$B$5</f>
        <v>1.2563800881309866</v>
      </c>
      <c r="E32" s="42">
        <f>(Parâmetros!$G$3*Parâmetros!$B$9*'Modelo_1_Ø21,4mm'!D32)/Parâmetros!$H$3</f>
        <v>3215.4618764832098</v>
      </c>
      <c r="F32" s="42">
        <v>27405.794314999999</v>
      </c>
      <c r="G32" s="43">
        <f t="shared" si="4"/>
        <v>228381.61929166666</v>
      </c>
      <c r="I32" s="41">
        <v>0.15</v>
      </c>
      <c r="J32" s="42">
        <f>I32/Parâmetros!$G$3</f>
        <v>1.503006012024048E-4</v>
      </c>
      <c r="K32" s="42">
        <f>J32/Parâmetros!$B$12</f>
        <v>0.41787201731236612</v>
      </c>
      <c r="L32" s="42">
        <f>K32/Parâmetros!$C$5</f>
        <v>1.1158131303400964</v>
      </c>
      <c r="M32" s="42">
        <f>(Parâmetros!$G$3*Parâmetros!$C$9*'Modelo_1_Ø21,4mm'!L32)/Parâmetros!$H$3</f>
        <v>4091.6324247386865</v>
      </c>
      <c r="N32" s="42">
        <v>14340.699860999999</v>
      </c>
      <c r="O32" s="43">
        <f t="shared" si="1"/>
        <v>119505.832175</v>
      </c>
      <c r="Q32" s="41">
        <v>0.15</v>
      </c>
      <c r="R32" s="42">
        <f>Q32/Parâmetros!$G$3</f>
        <v>1.503006012024048E-4</v>
      </c>
      <c r="S32" s="42">
        <f>R32/Parâmetros!$B$12</f>
        <v>0.41787201731236612</v>
      </c>
      <c r="T32" s="42">
        <f>S32/Parâmetros!$D$5</f>
        <v>1.0457257690499653</v>
      </c>
      <c r="U32" s="42">
        <f>(Parâmetros!$G$3*Parâmetros!$D$9*'Modelo_1_Ø21,4mm'!T32)/Parâmetros!$H$3</f>
        <v>4732.8060261542314</v>
      </c>
      <c r="V32" s="42">
        <v>10154.695742</v>
      </c>
      <c r="W32" s="43">
        <f t="shared" si="2"/>
        <v>84622.464516666674</v>
      </c>
      <c r="Y32" s="41">
        <v>0.15</v>
      </c>
      <c r="Z32" s="42">
        <f>Y32/Parâmetros!$G$3</f>
        <v>1.503006012024048E-4</v>
      </c>
      <c r="AA32" s="42">
        <f>Z32/Parâmetros!$B$12</f>
        <v>0.41787201731236612</v>
      </c>
      <c r="AB32" s="42">
        <f>AA32/Parâmetros!$E$5</f>
        <v>1.0040173409715667</v>
      </c>
      <c r="AC32" s="42">
        <f>(Parâmetros!$G$3*Parâmetros!$E$9*'Modelo_1_Ø21,4mm'!AB32)/Parâmetros!$H$3</f>
        <v>5378.5789822703473</v>
      </c>
      <c r="AD32" s="42">
        <v>8284.7256639999996</v>
      </c>
      <c r="AE32" s="43">
        <f t="shared" si="5"/>
        <v>69039.380533333329</v>
      </c>
    </row>
    <row r="33" spans="1:31" x14ac:dyDescent="0.25">
      <c r="A33" s="41">
        <v>0.16</v>
      </c>
      <c r="B33" s="42">
        <f>A33/Parâmetros!$G$3</f>
        <v>1.6032064128256515E-4</v>
      </c>
      <c r="C33" s="42">
        <f>B33/Parâmetros!$B$12</f>
        <v>0.44573015179985725</v>
      </c>
      <c r="D33" s="42">
        <f>C33/Parâmetros!$B$5</f>
        <v>1.3401387606730524</v>
      </c>
      <c r="E33" s="42">
        <f>(Parâmetros!$G$3*Parâmetros!$B$9*'Modelo_1_Ø21,4mm'!D33)/Parâmetros!$H$3</f>
        <v>3429.8260015820906</v>
      </c>
      <c r="F33" s="42">
        <v>30888.316042000002</v>
      </c>
      <c r="G33" s="43">
        <f t="shared" si="4"/>
        <v>257402.63368333335</v>
      </c>
      <c r="I33" s="41">
        <v>0.16</v>
      </c>
      <c r="J33" s="42">
        <f>I33/Parâmetros!$G$3</f>
        <v>1.6032064128256515E-4</v>
      </c>
      <c r="K33" s="42">
        <f>J33/Parâmetros!$B$12</f>
        <v>0.44573015179985725</v>
      </c>
      <c r="L33" s="42">
        <f>K33/Parâmetros!$C$5</f>
        <v>1.1902006723627696</v>
      </c>
      <c r="M33" s="42">
        <f>(Parâmetros!$G$3*Parâmetros!$C$9*'Modelo_1_Ø21,4mm'!L33)/Parâmetros!$H$3</f>
        <v>4364.4079197212659</v>
      </c>
      <c r="N33" s="42">
        <v>16187.242431999999</v>
      </c>
      <c r="O33" s="43">
        <f t="shared" si="1"/>
        <v>134893.68693333335</v>
      </c>
      <c r="Q33" s="41">
        <v>0.16</v>
      </c>
      <c r="R33" s="42">
        <f>Q33/Parâmetros!$G$3</f>
        <v>1.6032064128256515E-4</v>
      </c>
      <c r="S33" s="42">
        <f>R33/Parâmetros!$B$12</f>
        <v>0.44573015179985725</v>
      </c>
      <c r="T33" s="42">
        <f>S33/Parâmetros!$D$5</f>
        <v>1.1154408203199631</v>
      </c>
      <c r="U33" s="42">
        <f>(Parâmetros!$G$3*Parâmetros!$D$9*'Modelo_1_Ø21,4mm'!T33)/Parâmetros!$H$3</f>
        <v>5048.3264278978477</v>
      </c>
      <c r="V33" s="42">
        <v>11468.872137</v>
      </c>
      <c r="W33" s="43">
        <f t="shared" si="2"/>
        <v>95573.934475000002</v>
      </c>
      <c r="Y33" s="41">
        <v>0.16</v>
      </c>
      <c r="Z33" s="42">
        <f>Y33/Parâmetros!$G$3</f>
        <v>1.6032064128256515E-4</v>
      </c>
      <c r="AA33" s="42">
        <f>Z33/Parâmetros!$B$12</f>
        <v>0.44573015179985725</v>
      </c>
      <c r="AB33" s="42">
        <f>AA33/Parâmetros!$E$5</f>
        <v>1.0709518303696715</v>
      </c>
      <c r="AC33" s="42">
        <f>(Parâmetros!$G$3*Parâmetros!$E$9*'Modelo_1_Ø21,4mm'!AB33)/Parâmetros!$H$3</f>
        <v>5737.1509144217061</v>
      </c>
      <c r="AD33" s="42">
        <v>9360.5468330000003</v>
      </c>
      <c r="AE33" s="43">
        <f t="shared" si="5"/>
        <v>78004.556941666669</v>
      </c>
    </row>
    <row r="34" spans="1:31" x14ac:dyDescent="0.25">
      <c r="A34" s="41">
        <v>0.17</v>
      </c>
      <c r="B34" s="42">
        <f>A34/Parâmetros!$G$3</f>
        <v>1.7034068136272546E-4</v>
      </c>
      <c r="C34" s="42">
        <f>B34/Parâmetros!$B$12</f>
        <v>0.47358828628734828</v>
      </c>
      <c r="D34" s="42">
        <f>C34/Parâmetros!$B$5</f>
        <v>1.423897433215118</v>
      </c>
      <c r="E34" s="42">
        <f>(Parâmetros!$G$3*Parâmetros!$B$9*'Modelo_1_Ø21,4mm'!D34)/Parâmetros!$H$3</f>
        <v>3644.1901266809705</v>
      </c>
      <c r="F34" s="42">
        <v>34564.730866000005</v>
      </c>
      <c r="G34" s="43">
        <f t="shared" si="4"/>
        <v>288039.42388333339</v>
      </c>
      <c r="I34" s="41">
        <v>0.17</v>
      </c>
      <c r="J34" s="42">
        <f>I34/Parâmetros!$G$3</f>
        <v>1.7034068136272546E-4</v>
      </c>
      <c r="K34" s="42">
        <f>J34/Parâmetros!$B$12</f>
        <v>0.47358828628734828</v>
      </c>
      <c r="L34" s="42">
        <f>K34/Parâmetros!$C$5</f>
        <v>1.2645882143854428</v>
      </c>
      <c r="M34" s="42">
        <f>(Parâmetros!$G$3*Parâmetros!$C$9*'Modelo_1_Ø21,4mm'!L34)/Parâmetros!$H$3</f>
        <v>4637.1834147038462</v>
      </c>
      <c r="N34" s="42">
        <v>18138.945261000001</v>
      </c>
      <c r="O34" s="43">
        <f t="shared" si="1"/>
        <v>151157.877175</v>
      </c>
      <c r="Q34" s="41">
        <v>0.17</v>
      </c>
      <c r="R34" s="42">
        <f>Q34/Parâmetros!$G$3</f>
        <v>1.7034068136272546E-4</v>
      </c>
      <c r="S34" s="42">
        <f>R34/Parâmetros!$B$12</f>
        <v>0.47358828628734828</v>
      </c>
      <c r="T34" s="42">
        <f>S34/Parâmetros!$D$5</f>
        <v>1.1851558715899606</v>
      </c>
      <c r="U34" s="42">
        <f>(Parâmetros!$G$3*Parâmetros!$D$9*'Modelo_1_Ø21,4mm'!T34)/Parâmetros!$H$3</f>
        <v>5363.8468296414621</v>
      </c>
      <c r="V34" s="42">
        <v>12858.100902</v>
      </c>
      <c r="W34" s="43">
        <f t="shared" si="2"/>
        <v>107150.84085000001</v>
      </c>
      <c r="Y34" s="41">
        <v>0.17</v>
      </c>
      <c r="Z34" s="42">
        <f>Y34/Parâmetros!$G$3</f>
        <v>1.7034068136272546E-4</v>
      </c>
      <c r="AA34" s="42">
        <f>Z34/Parâmetros!$B$12</f>
        <v>0.47358828628734828</v>
      </c>
      <c r="AB34" s="42">
        <f>AA34/Parâmetros!$E$5</f>
        <v>1.1378863197677758</v>
      </c>
      <c r="AC34" s="42">
        <f>(Parâmetros!$G$3*Parâmetros!$E$9*'Modelo_1_Ø21,4mm'!AB34)/Parâmetros!$H$3</f>
        <v>6095.7228465730623</v>
      </c>
      <c r="AD34" s="42">
        <v>10498.386522999999</v>
      </c>
      <c r="AE34" s="43">
        <f t="shared" si="5"/>
        <v>87486.554358333335</v>
      </c>
    </row>
    <row r="35" spans="1:31" x14ac:dyDescent="0.25">
      <c r="A35" s="41">
        <v>0.18</v>
      </c>
      <c r="B35" s="42">
        <f>A35/Parâmetros!$G$3</f>
        <v>1.8036072144288575E-4</v>
      </c>
      <c r="C35" s="42">
        <f>B35/Parâmetros!$B$12</f>
        <v>0.50144642077483925</v>
      </c>
      <c r="D35" s="42">
        <f>C35/Parâmetros!$B$5</f>
        <v>1.5076561057571836</v>
      </c>
      <c r="E35" s="42">
        <f>(Parâmetros!$G$3*Parâmetros!$B$9*'Modelo_1_Ø21,4mm'!D35)/Parâmetros!$H$3</f>
        <v>3858.5542517798513</v>
      </c>
      <c r="F35" s="42">
        <v>38433.167153000002</v>
      </c>
      <c r="G35" s="43">
        <f t="shared" si="4"/>
        <v>320276.39294166671</v>
      </c>
      <c r="I35" s="41">
        <v>0.18</v>
      </c>
      <c r="J35" s="42">
        <f>I35/Parâmetros!$G$3</f>
        <v>1.8036072144288575E-4</v>
      </c>
      <c r="K35" s="42">
        <f>J35/Parâmetros!$B$12</f>
        <v>0.50144642077483925</v>
      </c>
      <c r="L35" s="42">
        <f>K35/Parâmetros!$C$5</f>
        <v>1.3389757564081155</v>
      </c>
      <c r="M35" s="42">
        <f>(Parâmetros!$G$3*Parâmetros!$C$9*'Modelo_1_Ø21,4mm'!L35)/Parâmetros!$H$3</f>
        <v>4909.9589096864238</v>
      </c>
      <c r="N35" s="42">
        <v>20194.64057</v>
      </c>
      <c r="O35" s="43">
        <f t="shared" si="1"/>
        <v>168288.67141666668</v>
      </c>
      <c r="Q35" s="41">
        <v>0.18</v>
      </c>
      <c r="R35" s="42">
        <f>Q35/Parâmetros!$G$3</f>
        <v>1.8036072144288575E-4</v>
      </c>
      <c r="S35" s="42">
        <f>R35/Parâmetros!$B$12</f>
        <v>0.50144642077483925</v>
      </c>
      <c r="T35" s="42">
        <f>S35/Parâmetros!$D$5</f>
        <v>1.2548709228599582</v>
      </c>
      <c r="U35" s="42">
        <f>(Parâmetros!$G$3*Parâmetros!$D$9*'Modelo_1_Ø21,4mm'!T35)/Parâmetros!$H$3</f>
        <v>5679.3672313850766</v>
      </c>
      <c r="V35" s="42">
        <v>14321.997275</v>
      </c>
      <c r="W35" s="43">
        <f t="shared" si="2"/>
        <v>119349.97729166667</v>
      </c>
      <c r="Y35" s="41">
        <v>0.18</v>
      </c>
      <c r="Z35" s="42">
        <f>Y35/Parâmetros!$G$3</f>
        <v>1.8036072144288575E-4</v>
      </c>
      <c r="AA35" s="42">
        <f>Z35/Parâmetros!$B$12</f>
        <v>0.50144642077483925</v>
      </c>
      <c r="AB35" s="42">
        <f>AA35/Parâmetros!$E$5</f>
        <v>1.2048208091658799</v>
      </c>
      <c r="AC35" s="42">
        <f>(Parâmetros!$G$3*Parâmetros!$E$9*'Modelo_1_Ø21,4mm'!AB35)/Parâmetros!$H$3</f>
        <v>6454.2947787244157</v>
      </c>
      <c r="AD35" s="42">
        <v>11697.680196000001</v>
      </c>
      <c r="AE35" s="43">
        <f t="shared" si="5"/>
        <v>97480.668300000019</v>
      </c>
    </row>
    <row r="36" spans="1:31" x14ac:dyDescent="0.25">
      <c r="A36" s="41">
        <v>0.19</v>
      </c>
      <c r="B36" s="42">
        <f>A36/Parâmetros!$G$3</f>
        <v>1.903807615230461E-4</v>
      </c>
      <c r="C36" s="42">
        <f>B36/Parâmetros!$B$12</f>
        <v>0.52930455526233045</v>
      </c>
      <c r="D36" s="42">
        <f>C36/Parâmetros!$B$5</f>
        <v>1.5914147782992496</v>
      </c>
      <c r="E36" s="42">
        <f>(Parâmetros!$G$3*Parâmetros!$B$9*'Modelo_1_Ø21,4mm'!D36)/Parâmetros!$H$3</f>
        <v>4072.9183768787325</v>
      </c>
      <c r="F36" s="42">
        <v>42491.860385</v>
      </c>
      <c r="G36" s="43">
        <f t="shared" si="4"/>
        <v>354098.83654166671</v>
      </c>
      <c r="I36" s="41">
        <v>0.19</v>
      </c>
      <c r="J36" s="42">
        <f>I36/Parâmetros!$G$3</f>
        <v>1.903807615230461E-4</v>
      </c>
      <c r="K36" s="42">
        <f>J36/Parâmetros!$B$12</f>
        <v>0.52930455526233045</v>
      </c>
      <c r="L36" s="42">
        <f>K36/Parâmetros!$C$5</f>
        <v>1.4133632984307889</v>
      </c>
      <c r="M36" s="42">
        <f>(Parâmetros!$G$3*Parâmetros!$C$9*'Modelo_1_Ø21,4mm'!L36)/Parâmetros!$H$3</f>
        <v>5182.7344046690032</v>
      </c>
      <c r="N36" s="42">
        <v>22353.409696999999</v>
      </c>
      <c r="O36" s="43">
        <f t="shared" si="1"/>
        <v>186278.41414166667</v>
      </c>
      <c r="Q36" s="41">
        <v>0.19</v>
      </c>
      <c r="R36" s="42">
        <f>Q36/Parâmetros!$G$3</f>
        <v>1.903807615230461E-4</v>
      </c>
      <c r="S36" s="42">
        <f>R36/Parâmetros!$B$12</f>
        <v>0.52930455526233045</v>
      </c>
      <c r="T36" s="42">
        <f>S36/Parâmetros!$D$5</f>
        <v>1.3245859741299559</v>
      </c>
      <c r="U36" s="42">
        <f>(Parâmetros!$G$3*Parâmetros!$D$9*'Modelo_1_Ø21,4mm'!T36)/Parâmetros!$H$3</f>
        <v>5994.8876331286938</v>
      </c>
      <c r="V36" s="42">
        <v>15860.160223999999</v>
      </c>
      <c r="W36" s="43">
        <f t="shared" si="2"/>
        <v>132168.00186666666</v>
      </c>
      <c r="Y36" s="41">
        <v>0.19</v>
      </c>
      <c r="Z36" s="42">
        <f>Y36/Parâmetros!$G$3</f>
        <v>1.903807615230461E-4</v>
      </c>
      <c r="AA36" s="42">
        <f>Z36/Parâmetros!$B$12</f>
        <v>0.52930455526233045</v>
      </c>
      <c r="AB36" s="42">
        <f>AA36/Parâmetros!$E$5</f>
        <v>1.2717552985639846</v>
      </c>
      <c r="AC36" s="42">
        <f>(Parâmetros!$G$3*Parâmetros!$E$9*'Modelo_1_Ø21,4mm'!AB36)/Parâmetros!$H$3</f>
        <v>6812.8667108757745</v>
      </c>
      <c r="AD36" s="42">
        <v>12958.422409999999</v>
      </c>
      <c r="AE36" s="43">
        <f t="shared" si="5"/>
        <v>107986.85341666666</v>
      </c>
    </row>
    <row r="37" spans="1:31" x14ac:dyDescent="0.25">
      <c r="A37" s="41">
        <v>0.2</v>
      </c>
      <c r="B37" s="42">
        <f>A37/Parâmetros!$G$3</f>
        <v>2.0040080160320641E-4</v>
      </c>
      <c r="C37" s="42">
        <f>B37/Parâmetros!$B$12</f>
        <v>0.55716268974982153</v>
      </c>
      <c r="D37" s="42">
        <f>C37/Parâmetros!$B$5</f>
        <v>1.6751734508413154</v>
      </c>
      <c r="E37" s="42">
        <f>(Parâmetros!$G$3*Parâmetros!$B$9*'Modelo_1_Ø21,4mm'!D37)/Parâmetros!$H$3</f>
        <v>4287.2825019776128</v>
      </c>
      <c r="F37" s="42">
        <v>46738.880945999997</v>
      </c>
      <c r="G37" s="43">
        <f t="shared" si="4"/>
        <v>389490.67455</v>
      </c>
      <c r="I37" s="41">
        <v>0.2</v>
      </c>
      <c r="J37" s="42">
        <f>I37/Parâmetros!$G$3</f>
        <v>2.0040080160320641E-4</v>
      </c>
      <c r="K37" s="42">
        <f>J37/Parâmetros!$B$12</f>
        <v>0.55716268974982153</v>
      </c>
      <c r="L37" s="42">
        <f>K37/Parâmetros!$C$5</f>
        <v>1.4877508404534621</v>
      </c>
      <c r="M37" s="42">
        <f>(Parâmetros!$G$3*Parâmetros!$C$9*'Modelo_1_Ø21,4mm'!L37)/Parâmetros!$H$3</f>
        <v>5455.5098996515835</v>
      </c>
      <c r="N37" s="42">
        <v>24614.860206999998</v>
      </c>
      <c r="O37" s="43">
        <f t="shared" si="1"/>
        <v>205123.83505833332</v>
      </c>
      <c r="Q37" s="41">
        <v>0.2</v>
      </c>
      <c r="R37" s="42">
        <f>Q37/Parâmetros!$G$3</f>
        <v>2.0040080160320641E-4</v>
      </c>
      <c r="S37" s="42">
        <f>R37/Parâmetros!$B$12</f>
        <v>0.55716268974982153</v>
      </c>
      <c r="T37" s="42">
        <f>S37/Parâmetros!$D$5</f>
        <v>1.3943010253999537</v>
      </c>
      <c r="U37" s="42">
        <f>(Parâmetros!$G$3*Parâmetros!$D$9*'Modelo_1_Ø21,4mm'!T37)/Parâmetros!$H$3</f>
        <v>6310.4080348723091</v>
      </c>
      <c r="V37" s="42">
        <v>17472.161708</v>
      </c>
      <c r="W37" s="43">
        <f t="shared" si="2"/>
        <v>145601.34756666666</v>
      </c>
      <c r="Y37" s="41">
        <v>0.2</v>
      </c>
      <c r="Z37" s="42">
        <f>Y37/Parâmetros!$G$3</f>
        <v>2.0040080160320641E-4</v>
      </c>
      <c r="AA37" s="42">
        <f>Z37/Parâmetros!$B$12</f>
        <v>0.55716268974982153</v>
      </c>
      <c r="AB37" s="42">
        <f>AA37/Parâmetros!$E$5</f>
        <v>1.3386897879620892</v>
      </c>
      <c r="AC37" s="42">
        <f>(Parâmetros!$G$3*Parâmetros!$E$9*'Modelo_1_Ø21,4mm'!AB37)/Parâmetros!$H$3</f>
        <v>7171.4386430271315</v>
      </c>
      <c r="AD37" s="42">
        <v>14280.116108</v>
      </c>
      <c r="AE37" s="43">
        <f t="shared" si="5"/>
        <v>119000.96756666667</v>
      </c>
    </row>
    <row r="38" spans="1:31" x14ac:dyDescent="0.25">
      <c r="A38" s="41">
        <v>0.21</v>
      </c>
      <c r="B38" s="42">
        <f>A38/Parâmetros!$G$3</f>
        <v>2.1042084168336673E-4</v>
      </c>
      <c r="C38" s="42">
        <f>B38/Parâmetros!$B$12</f>
        <v>0.5850208242373125</v>
      </c>
      <c r="D38" s="42">
        <f>C38/Parâmetros!$B$5</f>
        <v>1.7589321233833808</v>
      </c>
      <c r="E38" s="42">
        <f>(Parâmetros!$G$3*Parâmetros!$B$9*'Modelo_1_Ø21,4mm'!D38)/Parâmetros!$H$3</f>
        <v>4501.6466270764931</v>
      </c>
      <c r="F38" s="42">
        <v>51173.179859000003</v>
      </c>
      <c r="G38" s="43">
        <f t="shared" si="4"/>
        <v>426443.1654916667</v>
      </c>
      <c r="I38" s="41">
        <v>0.21</v>
      </c>
      <c r="J38" s="42">
        <f>I38/Parâmetros!$G$3</f>
        <v>2.1042084168336673E-4</v>
      </c>
      <c r="K38" s="42">
        <f>J38/Parâmetros!$B$12</f>
        <v>0.5850208242373125</v>
      </c>
      <c r="L38" s="42">
        <f>K38/Parâmetros!$C$5</f>
        <v>1.5621383824761348</v>
      </c>
      <c r="M38" s="42">
        <f>(Parâmetros!$G$3*Parâmetros!$C$9*'Modelo_1_Ø21,4mm'!L38)/Parâmetros!$H$3</f>
        <v>5728.2853946341611</v>
      </c>
      <c r="N38" s="42">
        <v>26977.909509000001</v>
      </c>
      <c r="O38" s="43">
        <f t="shared" si="1"/>
        <v>224815.91257500002</v>
      </c>
      <c r="Q38" s="41">
        <v>0.21</v>
      </c>
      <c r="R38" s="42">
        <f>Q38/Parâmetros!$G$3</f>
        <v>2.1042084168336673E-4</v>
      </c>
      <c r="S38" s="42">
        <f>R38/Parâmetros!$B$12</f>
        <v>0.5850208242373125</v>
      </c>
      <c r="T38" s="42">
        <f>S38/Parâmetros!$D$5</f>
        <v>1.4640160766699513</v>
      </c>
      <c r="U38" s="42">
        <f>(Parâmetros!$G$3*Parâmetros!$D$9*'Modelo_1_Ø21,4mm'!T38)/Parâmetros!$H$3</f>
        <v>6625.9284366159236</v>
      </c>
      <c r="V38" s="42">
        <v>19157.544973</v>
      </c>
      <c r="W38" s="43">
        <f t="shared" si="2"/>
        <v>159646.20810833335</v>
      </c>
      <c r="Y38" s="41">
        <v>0.21</v>
      </c>
      <c r="Z38" s="42">
        <f>Y38/Parâmetros!$G$3</f>
        <v>2.1042084168336673E-4</v>
      </c>
      <c r="AA38" s="42">
        <f>Z38/Parâmetros!$B$12</f>
        <v>0.5850208242373125</v>
      </c>
      <c r="AB38" s="42">
        <f>AA38/Parâmetros!$E$5</f>
        <v>1.4056242773601935</v>
      </c>
      <c r="AC38" s="42">
        <f>(Parâmetros!$G$3*Parâmetros!$E$9*'Modelo_1_Ø21,4mm'!AB38)/Parâmetros!$H$3</f>
        <v>7530.0105751784877</v>
      </c>
      <c r="AD38" s="42">
        <v>15662.576335</v>
      </c>
      <c r="AE38" s="43">
        <f t="shared" si="5"/>
        <v>130521.46945833333</v>
      </c>
    </row>
    <row r="39" spans="1:31" x14ac:dyDescent="0.25">
      <c r="A39" s="41">
        <v>0.22</v>
      </c>
      <c r="B39" s="42">
        <f>A39/Parâmetros!$G$3</f>
        <v>2.2044088176352705E-4</v>
      </c>
      <c r="C39" s="42">
        <f>B39/Parâmetros!$B$12</f>
        <v>0.61287895872480358</v>
      </c>
      <c r="D39" s="42">
        <f>C39/Parâmetros!$B$5</f>
        <v>1.8426907959254466</v>
      </c>
      <c r="E39" s="42">
        <f>(Parâmetros!$G$3*Parâmetros!$B$9*'Modelo_1_Ø21,4mm'!D39)/Parâmetros!$H$3</f>
        <v>4716.0107521753735</v>
      </c>
      <c r="F39" s="42">
        <v>55793.283236999996</v>
      </c>
      <c r="G39" s="43">
        <f t="shared" si="4"/>
        <v>464944.02697499999</v>
      </c>
      <c r="I39" s="41">
        <v>0.22</v>
      </c>
      <c r="J39" s="42">
        <f>I39/Parâmetros!$G$3</f>
        <v>2.2044088176352705E-4</v>
      </c>
      <c r="K39" s="42">
        <f>J39/Parâmetros!$B$12</f>
        <v>0.61287895872480358</v>
      </c>
      <c r="L39" s="42">
        <f>K39/Parâmetros!$C$5</f>
        <v>1.636525924498808</v>
      </c>
      <c r="M39" s="42">
        <f>(Parâmetros!$G$3*Parâmetros!$C$9*'Modelo_1_Ø21,4mm'!L39)/Parâmetros!$H$3</f>
        <v>6001.0608896167396</v>
      </c>
      <c r="N39" s="42">
        <v>29442.247066</v>
      </c>
      <c r="O39" s="43">
        <f t="shared" si="1"/>
        <v>245352.05888333335</v>
      </c>
      <c r="Q39" s="41">
        <v>0.22</v>
      </c>
      <c r="R39" s="42">
        <f>Q39/Parâmetros!$G$3</f>
        <v>2.2044088176352705E-4</v>
      </c>
      <c r="S39" s="42">
        <f>R39/Parâmetros!$B$12</f>
        <v>0.61287895872480358</v>
      </c>
      <c r="T39" s="42">
        <f>S39/Parâmetros!$D$5</f>
        <v>1.5337311279399488</v>
      </c>
      <c r="U39" s="42">
        <f>(Parâmetros!$G$3*Parâmetros!$D$9*'Modelo_1_Ø21,4mm'!T39)/Parâmetros!$H$3</f>
        <v>6941.448838359539</v>
      </c>
      <c r="V39" s="42">
        <v>20915.765925</v>
      </c>
      <c r="W39" s="43">
        <f t="shared" si="2"/>
        <v>174298.049375</v>
      </c>
      <c r="Y39" s="41">
        <v>0.22</v>
      </c>
      <c r="Z39" s="42">
        <f>Y39/Parâmetros!$G$3</f>
        <v>2.2044088176352705E-4</v>
      </c>
      <c r="AA39" s="42">
        <f>Z39/Parâmetros!$B$12</f>
        <v>0.61287895872480358</v>
      </c>
      <c r="AB39" s="42">
        <f>AA39/Parâmetros!$E$5</f>
        <v>1.4725587667582978</v>
      </c>
      <c r="AC39" s="42">
        <f>(Parâmetros!$G$3*Parâmetros!$E$9*'Modelo_1_Ø21,4mm'!AB39)/Parâmetros!$H$3</f>
        <v>7888.5825073298429</v>
      </c>
      <c r="AD39" s="42">
        <v>17105.262605</v>
      </c>
      <c r="AE39" s="43">
        <f t="shared" si="5"/>
        <v>142543.85504166668</v>
      </c>
    </row>
    <row r="40" spans="1:31" x14ac:dyDescent="0.25">
      <c r="A40" s="41">
        <v>0.23</v>
      </c>
      <c r="B40" s="42">
        <f>A40/Parâmetros!$G$3</f>
        <v>2.3046092184368739E-4</v>
      </c>
      <c r="C40" s="42">
        <f>B40/Parâmetros!$B$12</f>
        <v>0.64073709321229477</v>
      </c>
      <c r="D40" s="42">
        <f>C40/Parâmetros!$B$5</f>
        <v>1.9264494684675129</v>
      </c>
      <c r="E40" s="42">
        <f>(Parâmetros!$G$3*Parâmetros!$B$9*'Modelo_1_Ø21,4mm'!D40)/Parâmetros!$H$3</f>
        <v>4930.3748772742556</v>
      </c>
      <c r="F40" s="42">
        <v>60597.569106000003</v>
      </c>
      <c r="G40" s="43">
        <f t="shared" si="4"/>
        <v>504979.74255000002</v>
      </c>
      <c r="I40" s="41">
        <v>0.23</v>
      </c>
      <c r="J40" s="42">
        <f>I40/Parâmetros!$G$3</f>
        <v>2.3046092184368739E-4</v>
      </c>
      <c r="K40" s="42">
        <f>J40/Parâmetros!$B$12</f>
        <v>0.64073709321229477</v>
      </c>
      <c r="L40" s="42">
        <f>K40/Parâmetros!$C$5</f>
        <v>1.7109134665214814</v>
      </c>
      <c r="M40" s="42">
        <f>(Parâmetros!$G$3*Parâmetros!$C$9*'Modelo_1_Ø21,4mm'!L40)/Parâmetros!$H$3</f>
        <v>6273.8363845993208</v>
      </c>
      <c r="N40" s="42">
        <v>32006.873404000005</v>
      </c>
      <c r="O40" s="43">
        <f t="shared" si="1"/>
        <v>266723.94503333338</v>
      </c>
      <c r="Q40" s="41">
        <v>0.23</v>
      </c>
      <c r="R40" s="42">
        <f>Q40/Parâmetros!$G$3</f>
        <v>2.3046092184368739E-4</v>
      </c>
      <c r="S40" s="42">
        <f>R40/Parâmetros!$B$12</f>
        <v>0.64073709321229477</v>
      </c>
      <c r="T40" s="42">
        <f>S40/Parâmetros!$D$5</f>
        <v>1.6034461792099468</v>
      </c>
      <c r="U40" s="42">
        <f>(Parâmetros!$G$3*Parâmetros!$D$9*'Modelo_1_Ø21,4mm'!T40)/Parâmetros!$H$3</f>
        <v>7256.9692401031552</v>
      </c>
      <c r="V40" s="42">
        <v>22746.433580000001</v>
      </c>
      <c r="W40" s="43">
        <f t="shared" si="2"/>
        <v>189553.61316666668</v>
      </c>
      <c r="Y40" s="41">
        <v>0.23</v>
      </c>
      <c r="Z40" s="42">
        <f>Y40/Parâmetros!$G$3</f>
        <v>2.3046092184368739E-4</v>
      </c>
      <c r="AA40" s="42">
        <f>Z40/Parâmetros!$B$12</f>
        <v>0.64073709321229477</v>
      </c>
      <c r="AB40" s="42">
        <f>AA40/Parâmetros!$E$5</f>
        <v>1.5394932561564025</v>
      </c>
      <c r="AC40" s="42">
        <f>(Parâmetros!$G$3*Parâmetros!$E$9*'Modelo_1_Ø21,4mm'!AB40)/Parâmetros!$H$3</f>
        <v>8247.1544394812008</v>
      </c>
      <c r="AD40" s="42">
        <v>18608.506176999999</v>
      </c>
      <c r="AE40" s="43">
        <f t="shared" si="5"/>
        <v>155070.88480833333</v>
      </c>
    </row>
    <row r="41" spans="1:31" x14ac:dyDescent="0.25">
      <c r="A41" s="41">
        <v>0.24</v>
      </c>
      <c r="B41" s="42">
        <f>A41/Parâmetros!$G$3</f>
        <v>2.4048096192384768E-4</v>
      </c>
      <c r="C41" s="42">
        <f>B41/Parâmetros!$B$12</f>
        <v>0.66859522769978574</v>
      </c>
      <c r="D41" s="42">
        <f>C41/Parâmetros!$B$5</f>
        <v>2.0102081410095782</v>
      </c>
      <c r="E41" s="42">
        <f>(Parâmetros!$G$3*Parâmetros!$B$9*'Modelo_1_Ø21,4mm'!D41)/Parâmetros!$H$3</f>
        <v>5144.739002373135</v>
      </c>
      <c r="F41" s="42">
        <v>65584.649043000012</v>
      </c>
      <c r="G41" s="43">
        <f t="shared" si="4"/>
        <v>546538.74202500016</v>
      </c>
      <c r="I41" s="41">
        <v>0.24</v>
      </c>
      <c r="J41" s="42">
        <f>I41/Parâmetros!$G$3</f>
        <v>2.4048096192384768E-4</v>
      </c>
      <c r="K41" s="42">
        <f>J41/Parâmetros!$B$12</f>
        <v>0.66859522769978574</v>
      </c>
      <c r="L41" s="42">
        <f>K41/Parâmetros!$C$5</f>
        <v>1.7853010085441543</v>
      </c>
      <c r="M41" s="42">
        <f>(Parâmetros!$G$3*Parâmetros!$C$9*'Modelo_1_Ø21,4mm'!L41)/Parâmetros!$H$3</f>
        <v>6546.6118795818984</v>
      </c>
      <c r="N41" s="42">
        <v>34671.310904000005</v>
      </c>
      <c r="O41" s="43">
        <f t="shared" si="1"/>
        <v>288927.59086666669</v>
      </c>
      <c r="Q41" s="41">
        <v>0.24</v>
      </c>
      <c r="R41" s="42">
        <f>Q41/Parâmetros!$G$3</f>
        <v>2.4048096192384768E-4</v>
      </c>
      <c r="S41" s="42">
        <f>R41/Parâmetros!$B$12</f>
        <v>0.66859522769978574</v>
      </c>
      <c r="T41" s="42">
        <f>S41/Parâmetros!$D$5</f>
        <v>1.6731612304799444</v>
      </c>
      <c r="U41" s="42">
        <f>(Parâmetros!$G$3*Parâmetros!$D$9*'Modelo_1_Ø21,4mm'!T41)/Parâmetros!$H$3</f>
        <v>7572.4896418467697</v>
      </c>
      <c r="V41" s="42">
        <v>24649.389356</v>
      </c>
      <c r="W41" s="43">
        <f t="shared" si="2"/>
        <v>205411.57796666666</v>
      </c>
      <c r="Y41" s="41">
        <v>0.24</v>
      </c>
      <c r="Z41" s="42">
        <f>Y41/Parâmetros!$G$3</f>
        <v>2.4048096192384768E-4</v>
      </c>
      <c r="AA41" s="42">
        <f>Z41/Parâmetros!$B$12</f>
        <v>0.66859522769978574</v>
      </c>
      <c r="AB41" s="42">
        <f>AA41/Parâmetros!$E$5</f>
        <v>1.6064277455545068</v>
      </c>
      <c r="AC41" s="42">
        <f>(Parâmetros!$G$3*Parâmetros!$E$9*'Modelo_1_Ø21,4mm'!AB41)/Parâmetros!$H$3</f>
        <v>8605.7263716325579</v>
      </c>
      <c r="AD41" s="42">
        <v>20172.378270999998</v>
      </c>
      <c r="AE41" s="43">
        <f t="shared" si="5"/>
        <v>168103.15225833331</v>
      </c>
    </row>
    <row r="42" spans="1:31" x14ac:dyDescent="0.25">
      <c r="A42" s="41">
        <v>0.25</v>
      </c>
      <c r="B42" s="42">
        <f>A42/Parâmetros!$G$3</f>
        <v>2.50501002004008E-4</v>
      </c>
      <c r="C42" s="42">
        <f>B42/Parâmetros!$B$12</f>
        <v>0.69645336218727683</v>
      </c>
      <c r="D42" s="42">
        <f>C42/Parâmetros!$B$5</f>
        <v>2.0939668135516443</v>
      </c>
      <c r="E42" s="42">
        <f>(Parâmetros!$G$3*Parâmetros!$B$9*'Modelo_1_Ø21,4mm'!D42)/Parâmetros!$H$3</f>
        <v>5359.1031274720162</v>
      </c>
      <c r="F42" s="42">
        <v>70753.424958000003</v>
      </c>
      <c r="G42" s="43">
        <f t="shared" si="4"/>
        <v>589611.87465000001</v>
      </c>
      <c r="I42" s="41">
        <v>0.25</v>
      </c>
      <c r="J42" s="42">
        <f>I42/Parâmetros!$G$3</f>
        <v>2.50501002004008E-4</v>
      </c>
      <c r="K42" s="42">
        <f>J42/Parâmetros!$B$12</f>
        <v>0.69645336218727683</v>
      </c>
      <c r="L42" s="42">
        <f>K42/Parâmetros!$C$5</f>
        <v>1.8596885505668272</v>
      </c>
      <c r="M42" s="42">
        <f>(Parâmetros!$G$3*Parâmetros!$C$9*'Modelo_1_Ø21,4mm'!L42)/Parâmetros!$H$3</f>
        <v>6819.3873745644769</v>
      </c>
      <c r="N42" s="42">
        <v>37434.823442000001</v>
      </c>
      <c r="O42" s="43">
        <f t="shared" si="1"/>
        <v>311956.86201666668</v>
      </c>
      <c r="Q42" s="41">
        <v>0.25</v>
      </c>
      <c r="R42" s="42">
        <f>Q42/Parâmetros!$G$3</f>
        <v>2.50501002004008E-4</v>
      </c>
      <c r="S42" s="42">
        <f>R42/Parâmetros!$B$12</f>
        <v>0.69645336218727683</v>
      </c>
      <c r="T42" s="42">
        <f>S42/Parâmetros!$D$5</f>
        <v>1.7428762817499419</v>
      </c>
      <c r="U42" s="42">
        <f>(Parâmetros!$G$3*Parâmetros!$D$9*'Modelo_1_Ø21,4mm'!T42)/Parâmetros!$H$3</f>
        <v>7888.010043590386</v>
      </c>
      <c r="V42" s="42">
        <v>26623.657485</v>
      </c>
      <c r="W42" s="43">
        <f t="shared" si="2"/>
        <v>221863.81237500001</v>
      </c>
      <c r="Y42" s="41">
        <v>0.25</v>
      </c>
      <c r="Z42" s="42">
        <f>Y42/Parâmetros!$G$3</f>
        <v>2.50501002004008E-4</v>
      </c>
      <c r="AA42" s="42">
        <f>Z42/Parâmetros!$B$12</f>
        <v>0.69645336218727683</v>
      </c>
      <c r="AB42" s="42">
        <f>AA42/Parâmetros!$E$5</f>
        <v>1.6733622349526112</v>
      </c>
      <c r="AC42" s="42">
        <f>(Parâmetros!$G$3*Parâmetros!$E$9*'Modelo_1_Ø21,4mm'!AB42)/Parâmetros!$H$3</f>
        <v>8964.2983037839131</v>
      </c>
      <c r="AD42" s="42">
        <v>21794.931850000001</v>
      </c>
      <c r="AE42" s="43">
        <f t="shared" si="5"/>
        <v>181624.43208333335</v>
      </c>
    </row>
    <row r="43" spans="1:31" x14ac:dyDescent="0.25">
      <c r="A43" s="41">
        <v>0.26</v>
      </c>
      <c r="B43" s="42">
        <f>A43/Parâmetros!$G$3</f>
        <v>2.6052104208416834E-4</v>
      </c>
      <c r="C43" s="42">
        <f>B43/Parâmetros!$B$12</f>
        <v>0.72431149667476791</v>
      </c>
      <c r="D43" s="42">
        <f>C43/Parâmetros!$B$5</f>
        <v>2.1777254860937099</v>
      </c>
      <c r="E43" s="42">
        <f>(Parâmetros!$G$3*Parâmetros!$B$9*'Modelo_1_Ø21,4mm'!D43)/Parâmetros!$H$3</f>
        <v>5573.4672525708966</v>
      </c>
      <c r="F43" s="42">
        <v>76102.286850999997</v>
      </c>
      <c r="G43" s="43">
        <f t="shared" si="4"/>
        <v>634185.72375833336</v>
      </c>
      <c r="I43" s="41">
        <v>0.26</v>
      </c>
      <c r="J43" s="42">
        <f>I43/Parâmetros!$G$3</f>
        <v>2.6052104208416834E-4</v>
      </c>
      <c r="K43" s="42">
        <f>J43/Parâmetros!$B$12</f>
        <v>0.72431149667476791</v>
      </c>
      <c r="L43" s="42">
        <f>K43/Parâmetros!$C$5</f>
        <v>1.9340760925895004</v>
      </c>
      <c r="M43" s="42">
        <f>(Parâmetros!$G$3*Parâmetros!$C$9*'Modelo_1_Ø21,4mm'!L43)/Parâmetros!$H$3</f>
        <v>7092.1628695470572</v>
      </c>
      <c r="N43" s="42">
        <v>40296.975696000001</v>
      </c>
      <c r="O43" s="43">
        <f t="shared" si="1"/>
        <v>335808.13080000004</v>
      </c>
      <c r="Q43" s="41">
        <v>0.26</v>
      </c>
      <c r="R43" s="42">
        <f>Q43/Parâmetros!$G$3</f>
        <v>2.6052104208416834E-4</v>
      </c>
      <c r="S43" s="42">
        <f>R43/Parâmetros!$B$12</f>
        <v>0.72431149667476791</v>
      </c>
      <c r="T43" s="42">
        <f>S43/Parâmetros!$D$5</f>
        <v>1.8125913330199397</v>
      </c>
      <c r="U43" s="42">
        <f>(Parâmetros!$G$3*Parâmetros!$D$9*'Modelo_1_Ø21,4mm'!T43)/Parâmetros!$H$3</f>
        <v>8203.5304453340013</v>
      </c>
      <c r="V43" s="42">
        <v>28669.347083000001</v>
      </c>
      <c r="W43" s="43">
        <f t="shared" si="2"/>
        <v>238911.22569166668</v>
      </c>
      <c r="Y43" s="41">
        <v>0.26</v>
      </c>
      <c r="Z43" s="42">
        <f>Y43/Parâmetros!$G$3</f>
        <v>2.6052104208416834E-4</v>
      </c>
      <c r="AA43" s="42">
        <f>Z43/Parâmetros!$B$12</f>
        <v>0.72431149667476791</v>
      </c>
      <c r="AB43" s="42">
        <f>AA43/Parâmetros!$E$5</f>
        <v>1.7402967243507157</v>
      </c>
      <c r="AC43" s="42">
        <f>(Parâmetros!$G$3*Parâmetros!$E$9*'Modelo_1_Ø21,4mm'!AB43)/Parâmetros!$H$3</f>
        <v>9322.8702359352701</v>
      </c>
      <c r="AD43" s="42">
        <v>23476.005788000002</v>
      </c>
      <c r="AE43" s="43">
        <f t="shared" si="5"/>
        <v>195633.38156666668</v>
      </c>
    </row>
    <row r="44" spans="1:31" x14ac:dyDescent="0.25">
      <c r="A44" s="41">
        <v>0.27</v>
      </c>
      <c r="B44" s="42">
        <f>A44/Parâmetros!$G$3</f>
        <v>2.7054108216432868E-4</v>
      </c>
      <c r="C44" s="42">
        <f>B44/Parâmetros!$B$12</f>
        <v>0.7521696311622591</v>
      </c>
      <c r="D44" s="42">
        <f>C44/Parâmetros!$B$5</f>
        <v>2.2614841586357759</v>
      </c>
      <c r="E44" s="42">
        <f>(Parâmetros!$G$3*Parâmetros!$B$9*'Modelo_1_Ø21,4mm'!D44)/Parâmetros!$H$3</f>
        <v>5787.8313776697778</v>
      </c>
      <c r="F44" s="42">
        <v>81629.944789999994</v>
      </c>
      <c r="G44" s="43">
        <f t="shared" si="4"/>
        <v>680249.53991666669</v>
      </c>
      <c r="I44" s="41">
        <v>0.27</v>
      </c>
      <c r="J44" s="42">
        <f>I44/Parâmetros!$G$3</f>
        <v>2.7054108216432868E-4</v>
      </c>
      <c r="K44" s="42">
        <f>J44/Parâmetros!$B$12</f>
        <v>0.7521696311622591</v>
      </c>
      <c r="L44" s="42">
        <f>K44/Parâmetros!$C$5</f>
        <v>2.0084636346121738</v>
      </c>
      <c r="M44" s="42">
        <f>(Parâmetros!$G$3*Parâmetros!$C$9*'Modelo_1_Ø21,4mm'!L44)/Parâmetros!$H$3</f>
        <v>7364.9383645296366</v>
      </c>
      <c r="N44" s="42">
        <v>43256.766918000001</v>
      </c>
      <c r="O44" s="43">
        <f t="shared" si="1"/>
        <v>360473.05765000003</v>
      </c>
      <c r="Q44" s="41">
        <v>0.27</v>
      </c>
      <c r="R44" s="42">
        <f>Q44/Parâmetros!$G$3</f>
        <v>2.7054108216432868E-4</v>
      </c>
      <c r="S44" s="42">
        <f>R44/Parâmetros!$B$12</f>
        <v>0.7521696311622591</v>
      </c>
      <c r="T44" s="42">
        <f>S44/Parâmetros!$D$5</f>
        <v>1.8823063842899377</v>
      </c>
      <c r="U44" s="42">
        <f>(Parâmetros!$G$3*Parâmetros!$D$9*'Modelo_1_Ø21,4mm'!T44)/Parâmetros!$H$3</f>
        <v>8519.0508470776185</v>
      </c>
      <c r="V44" s="42">
        <v>30785.819605000001</v>
      </c>
      <c r="W44" s="43">
        <f t="shared" si="2"/>
        <v>256548.49670833335</v>
      </c>
      <c r="Y44" s="41">
        <v>0.27</v>
      </c>
      <c r="Z44" s="42">
        <f>Y44/Parâmetros!$G$3</f>
        <v>2.7054108216432868E-4</v>
      </c>
      <c r="AA44" s="42">
        <f>Z44/Parâmetros!$B$12</f>
        <v>0.7521696311622591</v>
      </c>
      <c r="AB44" s="42">
        <f>AA44/Parâmetros!$E$5</f>
        <v>1.8072312137488205</v>
      </c>
      <c r="AC44" s="42">
        <f>(Parâmetros!$G$3*Parâmetros!$E$9*'Modelo_1_Ø21,4mm'!AB44)/Parâmetros!$H$3</f>
        <v>9681.4421680866271</v>
      </c>
      <c r="AD44" s="42">
        <v>25215.680243999999</v>
      </c>
      <c r="AE44" s="43">
        <f t="shared" si="5"/>
        <v>210130.66870000001</v>
      </c>
    </row>
    <row r="45" spans="1:31" x14ac:dyDescent="0.25">
      <c r="A45" s="41">
        <v>0.28000000000000003</v>
      </c>
      <c r="B45" s="42">
        <f>A45/Parâmetros!$G$3</f>
        <v>2.8056112224448903E-4</v>
      </c>
      <c r="C45" s="42">
        <f>B45/Parâmetros!$B$12</f>
        <v>0.78002776564975018</v>
      </c>
      <c r="D45" s="42">
        <f>C45/Parâmetros!$B$5</f>
        <v>2.3452428311778419</v>
      </c>
      <c r="E45" s="42">
        <f>(Parâmetros!$G$3*Parâmetros!$B$9*'Modelo_1_Ø21,4mm'!D45)/Parâmetros!$H$3</f>
        <v>6002.195502768659</v>
      </c>
      <c r="F45" s="42">
        <v>87335.411884000001</v>
      </c>
      <c r="G45" s="43">
        <f t="shared" si="4"/>
        <v>727795.09903333336</v>
      </c>
      <c r="I45" s="41">
        <v>0.28000000000000003</v>
      </c>
      <c r="J45" s="42">
        <f>I45/Parâmetros!$G$3</f>
        <v>2.8056112224448903E-4</v>
      </c>
      <c r="K45" s="42">
        <f>J45/Parâmetros!$B$12</f>
        <v>0.78002776564975018</v>
      </c>
      <c r="L45" s="42">
        <f>K45/Parâmetros!$C$5</f>
        <v>2.082851176634847</v>
      </c>
      <c r="M45" s="42">
        <f>(Parâmetros!$G$3*Parâmetros!$C$9*'Modelo_1_Ø21,4mm'!L45)/Parâmetros!$H$3</f>
        <v>7637.7138595122169</v>
      </c>
      <c r="N45" s="42">
        <v>46313.806750000003</v>
      </c>
      <c r="O45" s="43">
        <f t="shared" si="1"/>
        <v>385948.3895833334</v>
      </c>
      <c r="Q45" s="41">
        <v>0.28000000000000003</v>
      </c>
      <c r="R45" s="42">
        <f>Q45/Parâmetros!$G$3</f>
        <v>2.8056112224448903E-4</v>
      </c>
      <c r="S45" s="42">
        <f>R45/Parâmetros!$B$12</f>
        <v>0.78002776564975018</v>
      </c>
      <c r="T45" s="42">
        <f>S45/Parâmetros!$D$5</f>
        <v>1.9520214355599352</v>
      </c>
      <c r="U45" s="42">
        <f>(Parâmetros!$G$3*Parâmetros!$D$9*'Modelo_1_Ø21,4mm'!T45)/Parâmetros!$H$3</f>
        <v>8834.5712488212339</v>
      </c>
      <c r="V45" s="42">
        <v>32972.946487000001</v>
      </c>
      <c r="W45" s="43">
        <f t="shared" si="2"/>
        <v>274774.55405833333</v>
      </c>
      <c r="Y45" s="41">
        <v>0.28000000000000003</v>
      </c>
      <c r="Z45" s="42">
        <f>Y45/Parâmetros!$G$3</f>
        <v>2.8056112224448903E-4</v>
      </c>
      <c r="AA45" s="42">
        <f>Z45/Parâmetros!$B$12</f>
        <v>0.78002776564975018</v>
      </c>
      <c r="AB45" s="42">
        <f>AA45/Parâmetros!$E$5</f>
        <v>1.874165703146925</v>
      </c>
      <c r="AC45" s="42">
        <f>(Parâmetros!$G$3*Parâmetros!$E$9*'Modelo_1_Ø21,4mm'!AB45)/Parâmetros!$H$3</f>
        <v>10040.014100237984</v>
      </c>
      <c r="AD45" s="42">
        <v>27013.872742</v>
      </c>
      <c r="AE45" s="43">
        <f t="shared" si="5"/>
        <v>225115.60618333335</v>
      </c>
    </row>
    <row r="46" spans="1:31" x14ac:dyDescent="0.25">
      <c r="A46" s="41">
        <v>0.28999999999999998</v>
      </c>
      <c r="B46" s="42">
        <f>A46/Parâmetros!$G$3</f>
        <v>2.9058116232464926E-4</v>
      </c>
      <c r="C46" s="42">
        <f>B46/Parâmetros!$B$12</f>
        <v>0.80788590013724104</v>
      </c>
      <c r="D46" s="42">
        <f>C46/Parâmetros!$B$5</f>
        <v>2.4290015037199071</v>
      </c>
      <c r="E46" s="42">
        <f>(Parâmetros!$G$3*Parâmetros!$B$9*'Modelo_1_Ø21,4mm'!D46)/Parâmetros!$H$3</f>
        <v>6216.5596278675384</v>
      </c>
      <c r="F46" s="42">
        <v>93216.984972000006</v>
      </c>
      <c r="G46" s="43">
        <f t="shared" si="4"/>
        <v>776808.20810000005</v>
      </c>
      <c r="I46" s="41">
        <v>0.28999999999999998</v>
      </c>
      <c r="J46" s="42">
        <f>I46/Parâmetros!$G$3</f>
        <v>2.9058116232464926E-4</v>
      </c>
      <c r="K46" s="42">
        <f>J46/Parâmetros!$B$12</f>
        <v>0.80788590013724104</v>
      </c>
      <c r="L46" s="42">
        <f>K46/Parâmetros!$C$5</f>
        <v>2.1572387186575193</v>
      </c>
      <c r="M46" s="42">
        <f>(Parâmetros!$G$3*Parâmetros!$C$9*'Modelo_1_Ø21,4mm'!L46)/Parâmetros!$H$3</f>
        <v>7910.4893544947927</v>
      </c>
      <c r="N46" s="42">
        <v>49467.216138999996</v>
      </c>
      <c r="O46" s="43">
        <f t="shared" si="1"/>
        <v>412226.80115833331</v>
      </c>
      <c r="Q46" s="41">
        <v>0.28999999999999998</v>
      </c>
      <c r="R46" s="42">
        <f>Q46/Parâmetros!$G$3</f>
        <v>2.9058116232464926E-4</v>
      </c>
      <c r="S46" s="42">
        <f>R46/Parâmetros!$B$12</f>
        <v>0.80788590013724104</v>
      </c>
      <c r="T46" s="42">
        <f>S46/Parâmetros!$D$5</f>
        <v>2.0217364868299326</v>
      </c>
      <c r="U46" s="42">
        <f>(Parâmetros!$G$3*Parâmetros!$D$9*'Modelo_1_Ø21,4mm'!T46)/Parâmetros!$H$3</f>
        <v>9150.0916505648456</v>
      </c>
      <c r="V46" s="42">
        <v>35230.444249</v>
      </c>
      <c r="W46" s="43">
        <f t="shared" si="2"/>
        <v>293587.03540833335</v>
      </c>
      <c r="Y46" s="41">
        <v>0.28999999999999998</v>
      </c>
      <c r="Z46" s="42">
        <f>Y46/Parâmetros!$G$3</f>
        <v>2.9058116232464926E-4</v>
      </c>
      <c r="AA46" s="42">
        <f>Z46/Parâmetros!$B$12</f>
        <v>0.80788590013724104</v>
      </c>
      <c r="AB46" s="42">
        <f>AA46/Parâmetros!$E$5</f>
        <v>1.9411001925450289</v>
      </c>
      <c r="AC46" s="42">
        <f>(Parâmetros!$G$3*Parâmetros!$E$9*'Modelo_1_Ø21,4mm'!AB46)/Parâmetros!$H$3</f>
        <v>10398.586032389338</v>
      </c>
      <c r="AD46" s="42">
        <v>28870.758812999997</v>
      </c>
      <c r="AE46" s="43">
        <f t="shared" si="5"/>
        <v>240589.65677499998</v>
      </c>
    </row>
    <row r="47" spans="1:31" ht="15.75" thickBot="1" x14ac:dyDescent="0.3">
      <c r="A47" s="44">
        <v>0.3</v>
      </c>
      <c r="B47" s="45">
        <f>A47/Parâmetros!$G$3</f>
        <v>3.0060120240480961E-4</v>
      </c>
      <c r="C47" s="45">
        <f>B47/Parâmetros!$B$12</f>
        <v>0.83574403462473223</v>
      </c>
      <c r="D47" s="45">
        <f>C47/Parâmetros!$B$5</f>
        <v>2.5127601762619731</v>
      </c>
      <c r="E47" s="45">
        <f>(Parâmetros!$G$3*Parâmetros!$B$9*'Modelo_1_Ø21,4mm'!D47)/Parâmetros!$H$3</f>
        <v>6430.9237529664197</v>
      </c>
      <c r="F47" s="45">
        <v>99274.279749000008</v>
      </c>
      <c r="G47" s="46">
        <f t="shared" si="4"/>
        <v>827285.66457500006</v>
      </c>
      <c r="I47" s="44">
        <v>0.3</v>
      </c>
      <c r="J47" s="45">
        <f>I47/Parâmetros!$G$3</f>
        <v>3.0060120240480961E-4</v>
      </c>
      <c r="K47" s="45">
        <f>J47/Parâmetros!$B$12</f>
        <v>0.83574403462473223</v>
      </c>
      <c r="L47" s="45">
        <f>K47/Parâmetros!$C$5</f>
        <v>2.2316262606801929</v>
      </c>
      <c r="M47" s="45">
        <f>(Parâmetros!$G$3*Parâmetros!$C$9*'Modelo_1_Ø21,4mm'!L47)/Parâmetros!$H$3</f>
        <v>8183.264849477373</v>
      </c>
      <c r="N47" s="45">
        <v>52716.747804999999</v>
      </c>
      <c r="O47" s="46">
        <f t="shared" si="1"/>
        <v>439306.23170833336</v>
      </c>
      <c r="Q47" s="44">
        <v>0.3</v>
      </c>
      <c r="R47" s="45">
        <f>Q47/Parâmetros!$G$3</f>
        <v>3.0060120240480961E-4</v>
      </c>
      <c r="S47" s="45">
        <f>R47/Parâmetros!$B$12</f>
        <v>0.83574403462473223</v>
      </c>
      <c r="T47" s="45">
        <f>S47/Parâmetros!$D$5</f>
        <v>2.0914515380999306</v>
      </c>
      <c r="U47" s="45">
        <f>(Parâmetros!$G$3*Parâmetros!$D$9*'Modelo_1_Ø21,4mm'!T47)/Parâmetros!$H$3</f>
        <v>9465.6120523084628</v>
      </c>
      <c r="V47" s="45">
        <v>37557.553028999995</v>
      </c>
      <c r="W47" s="46">
        <f t="shared" si="2"/>
        <v>312979.60857499996</v>
      </c>
      <c r="Y47" s="44">
        <v>0.3</v>
      </c>
      <c r="Z47" s="45">
        <f>Y47/Parâmetros!$G$3</f>
        <v>3.0060120240480961E-4</v>
      </c>
      <c r="AA47" s="45">
        <f>Z47/Parâmetros!$B$12</f>
        <v>0.83574403462473223</v>
      </c>
      <c r="AB47" s="45">
        <f>AA47/Parâmetros!$E$5</f>
        <v>2.0080346819431334</v>
      </c>
      <c r="AC47" s="45">
        <f>(Parâmetros!$G$3*Parâmetros!$E$9*'Modelo_1_Ø21,4mm'!AB47)/Parâmetros!$H$3</f>
        <v>10757.157964540695</v>
      </c>
      <c r="AD47" s="45">
        <v>30785.499646999997</v>
      </c>
      <c r="AE47" s="46">
        <f t="shared" si="5"/>
        <v>256545.83039166665</v>
      </c>
    </row>
  </sheetData>
  <mergeCells count="8">
    <mergeCell ref="Q1:W1"/>
    <mergeCell ref="A1:G1"/>
    <mergeCell ref="I1:O1"/>
    <mergeCell ref="Y1:AE1"/>
    <mergeCell ref="Q17:W17"/>
    <mergeCell ref="A17:G17"/>
    <mergeCell ref="I17:O17"/>
    <mergeCell ref="Y17:AE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82110-318C-4606-A178-4CC63F538A66}">
  <dimension ref="A1:AE47"/>
  <sheetViews>
    <sheetView zoomScale="85" zoomScaleNormal="85" workbookViewId="0">
      <selection activeCell="R20" sqref="R20"/>
    </sheetView>
  </sheetViews>
  <sheetFormatPr defaultRowHeight="15" x14ac:dyDescent="0.25"/>
  <cols>
    <col min="1" max="1" width="8.5703125" style="28" customWidth="1"/>
    <col min="2" max="7" width="10.7109375" style="28" customWidth="1"/>
    <col min="8" max="8" width="5.7109375" style="28" customWidth="1"/>
    <col min="9" max="15" width="10.7109375" style="28" customWidth="1"/>
    <col min="16" max="16" width="5.7109375" style="28" customWidth="1"/>
    <col min="17" max="23" width="10.7109375" style="28" customWidth="1"/>
    <col min="24" max="24" width="5.7109375" style="28" customWidth="1"/>
    <col min="25" max="31" width="10.7109375" style="28" customWidth="1"/>
    <col min="32" max="32" width="16.5703125" customWidth="1"/>
  </cols>
  <sheetData>
    <row r="1" spans="1:31" ht="15.75" x14ac:dyDescent="0.25">
      <c r="A1" s="32" t="s">
        <v>6</v>
      </c>
      <c r="B1" s="33"/>
      <c r="C1" s="33"/>
      <c r="D1" s="33"/>
      <c r="E1" s="33"/>
      <c r="F1" s="33"/>
      <c r="G1" s="34"/>
      <c r="I1" s="32" t="s">
        <v>6</v>
      </c>
      <c r="J1" s="33"/>
      <c r="K1" s="33"/>
      <c r="L1" s="33"/>
      <c r="M1" s="33"/>
      <c r="N1" s="33"/>
      <c r="O1" s="34"/>
      <c r="Q1" s="32" t="s">
        <v>6</v>
      </c>
      <c r="R1" s="33"/>
      <c r="S1" s="33"/>
      <c r="T1" s="33"/>
      <c r="U1" s="33"/>
      <c r="V1" s="33"/>
      <c r="W1" s="34"/>
      <c r="Y1" s="32" t="s">
        <v>6</v>
      </c>
      <c r="Z1" s="33"/>
      <c r="AA1" s="33"/>
      <c r="AB1" s="33"/>
      <c r="AC1" s="33"/>
      <c r="AD1" s="33"/>
      <c r="AE1" s="34"/>
    </row>
    <row r="2" spans="1:31" x14ac:dyDescent="0.25">
      <c r="A2" s="38" t="s">
        <v>0</v>
      </c>
      <c r="B2" s="39" t="s">
        <v>1</v>
      </c>
      <c r="C2" s="39" t="s">
        <v>3</v>
      </c>
      <c r="D2" s="39" t="s">
        <v>4</v>
      </c>
      <c r="E2" s="39" t="s">
        <v>8</v>
      </c>
      <c r="F2" s="39" t="s">
        <v>2</v>
      </c>
      <c r="G2" s="40" t="s">
        <v>5</v>
      </c>
      <c r="I2" s="38" t="s">
        <v>0</v>
      </c>
      <c r="J2" s="39" t="s">
        <v>1</v>
      </c>
      <c r="K2" s="39" t="s">
        <v>3</v>
      </c>
      <c r="L2" s="39" t="s">
        <v>4</v>
      </c>
      <c r="M2" s="39" t="s">
        <v>8</v>
      </c>
      <c r="N2" s="39" t="s">
        <v>2</v>
      </c>
      <c r="O2" s="40" t="s">
        <v>5</v>
      </c>
      <c r="Q2" s="38" t="s">
        <v>0</v>
      </c>
      <c r="R2" s="39" t="s">
        <v>1</v>
      </c>
      <c r="S2" s="39" t="s">
        <v>3</v>
      </c>
      <c r="T2" s="39" t="s">
        <v>4</v>
      </c>
      <c r="U2" s="39" t="s">
        <v>8</v>
      </c>
      <c r="V2" s="39" t="s">
        <v>2</v>
      </c>
      <c r="W2" s="40" t="s">
        <v>5</v>
      </c>
      <c r="Y2" s="38" t="s">
        <v>0</v>
      </c>
      <c r="Z2" s="39" t="s">
        <v>1</v>
      </c>
      <c r="AA2" s="39" t="s">
        <v>3</v>
      </c>
      <c r="AB2" s="39" t="s">
        <v>4</v>
      </c>
      <c r="AC2" s="39" t="s">
        <v>8</v>
      </c>
      <c r="AD2" s="39" t="s">
        <v>2</v>
      </c>
      <c r="AE2" s="40" t="s">
        <v>5</v>
      </c>
    </row>
    <row r="3" spans="1:31" x14ac:dyDescent="0.25">
      <c r="A3" s="35">
        <v>5.223518518518519E-2</v>
      </c>
      <c r="B3" s="36">
        <f>A3/Parâmetros!$G$3</f>
        <v>5.233986491501522E-5</v>
      </c>
      <c r="C3" s="36">
        <f>B3/Parâmetros!$B$12</f>
        <v>0.14551748138678905</v>
      </c>
      <c r="D3" s="36">
        <f>C3/Parâmetros!$B$5</f>
        <v>0.43751497711000914</v>
      </c>
      <c r="E3" s="36">
        <f>(Parâmetros!$G$3*Parâmetros!$B$9*'Modelo_2_Ø28mm '!D3)/Parâmetros!$H$3</f>
        <v>1119.7349771600236</v>
      </c>
      <c r="F3" s="36">
        <v>4610.5925925925931</v>
      </c>
      <c r="G3" s="37">
        <f>F3/0.12</f>
        <v>38421.604938271608</v>
      </c>
      <c r="I3" s="35">
        <v>5.4386296296296287E-2</v>
      </c>
      <c r="J3" s="36">
        <f>I3/Parâmetros!$G$3</f>
        <v>5.4495286870036358E-5</v>
      </c>
      <c r="K3" s="36">
        <f>J3/Parâmetros!$B$12</f>
        <v>0.15151007564987595</v>
      </c>
      <c r="L3" s="36">
        <f>K3/Parâmetros!$C$5</f>
        <v>0.40456629011982898</v>
      </c>
      <c r="M3" s="36">
        <f>(Parâmetros!$G$3*Parâmetros!$C$9*'Modelo_2_Ø28mm '!L3)/Parâmetros!$H$3</f>
        <v>1483.5248892491429</v>
      </c>
      <c r="N3" s="36">
        <v>2318.0740740740744</v>
      </c>
      <c r="O3" s="37">
        <f>N3/0.12</f>
        <v>19317.283950617286</v>
      </c>
      <c r="Q3" s="35">
        <v>5.5077499999999995E-2</v>
      </c>
      <c r="R3" s="36">
        <f>Q3/Parâmetros!$G$3</f>
        <v>5.5187875751502998E-5</v>
      </c>
      <c r="S3" s="36">
        <f>R3/Parâmetros!$B$12</f>
        <v>0.15343564022347894</v>
      </c>
      <c r="T3" s="36">
        <f>S3/Parâmetros!$D$5</f>
        <v>0.38397307363232969</v>
      </c>
      <c r="U3" s="36">
        <f>(Parâmetros!$G$3*Parâmetros!$D$9*'Modelo_2_Ø28mm '!T3)/Parâmetros!$H$3</f>
        <v>1737.8074927033977</v>
      </c>
      <c r="V3" s="36">
        <v>1700.25</v>
      </c>
      <c r="W3" s="37">
        <f>V3/0.12</f>
        <v>14168.75</v>
      </c>
      <c r="Y3" s="35">
        <v>6.3462499999999991E-2</v>
      </c>
      <c r="Z3" s="36">
        <f>Y3/Parâmetros!$G$3</f>
        <v>6.3589679358717424E-5</v>
      </c>
      <c r="AA3" s="36">
        <f>Z3/Parâmetros!$B$12</f>
        <v>0.17679468599124021</v>
      </c>
      <c r="AB3" s="36">
        <f>AA3/Parâmetros!$E$5</f>
        <v>0.42478300334272034</v>
      </c>
      <c r="AC3" s="36">
        <f>(Parâmetros!$G$3*Parâmetros!$E$9*'Modelo_2_Ø28mm '!AB3)/Parâmetros!$H$3</f>
        <v>2275.5871244155464</v>
      </c>
      <c r="AD3" s="36">
        <v>1701.6666666666665</v>
      </c>
      <c r="AE3" s="37">
        <f>AD3/0.12</f>
        <v>14180.555555555555</v>
      </c>
    </row>
    <row r="4" spans="1:31" x14ac:dyDescent="0.25">
      <c r="A4" s="35">
        <v>6.6125238095238084E-2</v>
      </c>
      <c r="B4" s="36">
        <f>A4/Parâmetros!$G$3</f>
        <v>6.6257753602442967E-5</v>
      </c>
      <c r="C4" s="36">
        <f>B4/Parâmetros!$B$12</f>
        <v>0.18421257758745105</v>
      </c>
      <c r="D4" s="36">
        <f>C4/Parâmetros!$B$5</f>
        <v>0.5538562164385179</v>
      </c>
      <c r="E4" s="36">
        <f>(Parâmetros!$G$3*Parâmetros!$B$9*'Modelo_2_Ø28mm '!D4)/Parâmetros!$H$3</f>
        <v>1417.4878811240883</v>
      </c>
      <c r="F4" s="36">
        <v>7269.1428571428578</v>
      </c>
      <c r="G4" s="37">
        <f t="shared" ref="G4:G16" si="0">F4/0.12</f>
        <v>60576.190476190481</v>
      </c>
      <c r="I4" s="35">
        <v>6.9251666666666656E-2</v>
      </c>
      <c r="J4" s="36">
        <f>I4/Parâmetros!$G$3</f>
        <v>6.9390447561790239E-5</v>
      </c>
      <c r="K4" s="36">
        <f>J4/Parâmetros!$B$12</f>
        <v>0.19292222434829026</v>
      </c>
      <c r="L4" s="36">
        <f>K4/Parâmetros!$C$5</f>
        <v>0.51514612643068158</v>
      </c>
      <c r="M4" s="36">
        <f>(Parâmetros!$G$3*Parâmetros!$C$9*'Modelo_2_Ø28mm '!L4)/Parâmetros!$H$3</f>
        <v>1889.0157653368574</v>
      </c>
      <c r="N4" s="36">
        <v>3616.8333333333335</v>
      </c>
      <c r="O4" s="37">
        <f t="shared" ref="O4:O47" si="1">N4/0.12</f>
        <v>30140.277777777781</v>
      </c>
      <c r="Q4" s="35">
        <v>6.9934166666666672E-2</v>
      </c>
      <c r="R4" s="36">
        <f>Q4/Parâmetros!$G$3</f>
        <v>7.0074315297261194E-5</v>
      </c>
      <c r="S4" s="36">
        <f>R4/Parâmetros!$B$12</f>
        <v>0.19482354202706154</v>
      </c>
      <c r="T4" s="36">
        <f>S4/Parâmetros!$D$5</f>
        <v>0.48754640146912293</v>
      </c>
      <c r="U4" s="36">
        <f>(Parâmetros!$G$3*Parâmetros!$D$9*'Modelo_2_Ø28mm '!T4)/Parâmetros!$H$3</f>
        <v>2206.5656362271625</v>
      </c>
      <c r="V4" s="36">
        <v>2739.3333333333335</v>
      </c>
      <c r="W4" s="37">
        <f t="shared" ref="W4:W47" si="2">V4/0.12</f>
        <v>22827.777777777781</v>
      </c>
      <c r="Y4" s="35">
        <v>7.6547500000000004E-2</v>
      </c>
      <c r="Z4" s="36">
        <f>Y4/Parâmetros!$G$3</f>
        <v>7.670090180360722E-5</v>
      </c>
      <c r="AA4" s="36">
        <f>Z4/Parâmetros!$B$12</f>
        <v>0.21324705496812232</v>
      </c>
      <c r="AB4" s="36">
        <f>AA4/Parâmetros!$E$5</f>
        <v>0.51236678272014013</v>
      </c>
      <c r="AC4" s="36">
        <f>(Parâmetros!$G$3*Parâmetros!$E$9*'Modelo_2_Ø28mm '!AB4)/Parâmetros!$H$3</f>
        <v>2744.778497635597</v>
      </c>
      <c r="AD4" s="36">
        <v>2476.166666666667</v>
      </c>
      <c r="AE4" s="37">
        <f t="shared" ref="AE4:AE45" si="3">AD4/0.12</f>
        <v>20634.722222222226</v>
      </c>
    </row>
    <row r="5" spans="1:31" x14ac:dyDescent="0.25">
      <c r="A5" s="35">
        <v>7.877045454545456E-2</v>
      </c>
      <c r="B5" s="36">
        <f>A5/Parâmetros!$G$3</f>
        <v>7.8928311167790144E-5</v>
      </c>
      <c r="C5" s="36">
        <f>B5/Parâmetros!$B$12</f>
        <v>0.21943979163680757</v>
      </c>
      <c r="D5" s="36">
        <f>C5/Parâmetros!$B$5</f>
        <v>0.65977087082624042</v>
      </c>
      <c r="E5" s="36">
        <f>(Parâmetros!$G$3*Parâmetros!$B$9*'Modelo_2_Ø28mm '!D5)/Parâmetros!$H$3</f>
        <v>1688.5559572277512</v>
      </c>
      <c r="F5" s="36">
        <v>10185.818181818184</v>
      </c>
      <c r="G5" s="37">
        <f t="shared" si="0"/>
        <v>84881.818181818206</v>
      </c>
      <c r="I5" s="35">
        <v>8.2537727272727249E-2</v>
      </c>
      <c r="J5" s="36">
        <f>I5/Parâmetros!$G$3</f>
        <v>8.2703133539806868E-5</v>
      </c>
      <c r="K5" s="36">
        <f>J5/Parâmetros!$B$12</f>
        <v>0.22993471066554957</v>
      </c>
      <c r="L5" s="36">
        <f>K5/Parâmetros!$C$5</f>
        <v>0.61397786559559298</v>
      </c>
      <c r="M5" s="36">
        <f>(Parâmetros!$G$3*Parâmetros!$C$9*'Modelo_2_Ø28mm '!L5)/Parâmetros!$H$3</f>
        <v>2251.4269411555297</v>
      </c>
      <c r="N5" s="36">
        <v>5045.272727272727</v>
      </c>
      <c r="O5" s="37">
        <f t="shared" si="1"/>
        <v>42043.939393939392</v>
      </c>
      <c r="Q5" s="35">
        <v>8.36861111111111E-2</v>
      </c>
      <c r="R5" s="36">
        <f>Q5/Parâmetros!$G$3</f>
        <v>8.3853818748608311E-5</v>
      </c>
      <c r="S5" s="36">
        <f>R5/Parâmetros!$B$12</f>
        <v>0.2331338938068454</v>
      </c>
      <c r="T5" s="36">
        <f>S5/Parâmetros!$D$5</f>
        <v>0.58341815266978325</v>
      </c>
      <c r="U5" s="36">
        <f>(Parâmetros!$G$3*Parâmetros!$D$9*'Modelo_2_Ø28mm '!T5)/Parâmetros!$H$3</f>
        <v>2640.4675398138611</v>
      </c>
      <c r="V5" s="36">
        <v>3868.9999999999995</v>
      </c>
      <c r="W5" s="37">
        <f t="shared" si="2"/>
        <v>32241.666666666664</v>
      </c>
      <c r="Y5" s="35">
        <v>8.9482727272727269E-2</v>
      </c>
      <c r="Z5" s="36">
        <f>Y5/Parâmetros!$G$3</f>
        <v>8.9662051375478222E-5</v>
      </c>
      <c r="AA5" s="36">
        <f>Z5/Parâmetros!$B$12</f>
        <v>0.24928218506711217</v>
      </c>
      <c r="AB5" s="36">
        <f>AA5/Parâmetros!$E$5</f>
        <v>0.59894806599498351</v>
      </c>
      <c r="AC5" s="36">
        <f>(Parâmetros!$G$3*Parâmetros!$E$9*'Modelo_2_Ø28mm '!AB5)/Parâmetros!$H$3</f>
        <v>3208.5994412354703</v>
      </c>
      <c r="AD5" s="36">
        <v>3366.636363636364</v>
      </c>
      <c r="AE5" s="37">
        <f t="shared" si="3"/>
        <v>28055.303030303035</v>
      </c>
    </row>
    <row r="6" spans="1:31" x14ac:dyDescent="0.25">
      <c r="A6" s="35">
        <v>9.1548333333333343E-2</v>
      </c>
      <c r="B6" s="36">
        <f>A6/Parâmetros!$G$3</f>
        <v>9.1731796927187713E-5</v>
      </c>
      <c r="C6" s="36">
        <f>B6/Parâmetros!$B$12</f>
        <v>0.25503657821056619</v>
      </c>
      <c r="D6" s="36">
        <f>C6/Parâmetros!$B$5</f>
        <v>0.76679668734385509</v>
      </c>
      <c r="E6" s="36">
        <f>(Parâmetros!$G$3*Parâmetros!$B$9*'Modelo_2_Ø28mm '!D6)/Parâmetros!$H$3</f>
        <v>1962.4678379260693</v>
      </c>
      <c r="F6" s="36">
        <v>13427.583333333332</v>
      </c>
      <c r="G6" s="37">
        <f t="shared" si="0"/>
        <v>111896.52777777777</v>
      </c>
      <c r="I6" s="35">
        <v>9.5538333333333322E-2</v>
      </c>
      <c r="J6" s="36">
        <f>I6/Parâmetros!$G$3</f>
        <v>9.5729792919171665E-5</v>
      </c>
      <c r="K6" s="36">
        <f>J6/Parâmetros!$B$12</f>
        <v>0.26615197387107509</v>
      </c>
      <c r="L6" s="36">
        <f>K6/Parâmetros!$C$5</f>
        <v>0.71068617856094818</v>
      </c>
      <c r="M6" s="36">
        <f>(Parâmetros!$G$3*Parâmetros!$C$9*'Modelo_2_Ø28mm '!L6)/Parâmetros!$H$3</f>
        <v>2606.0516164810633</v>
      </c>
      <c r="N6" s="36">
        <v>6611.666666666667</v>
      </c>
      <c r="O6" s="37">
        <f t="shared" si="1"/>
        <v>55097.222222222226</v>
      </c>
      <c r="Q6" s="35">
        <v>9.7630833333333319E-2</v>
      </c>
      <c r="R6" s="36">
        <f>Q6/Parâmetros!$G$3</f>
        <v>9.7826486305945215E-5</v>
      </c>
      <c r="S6" s="36">
        <f>R6/Parâmetros!$B$12</f>
        <v>0.27198128851258263</v>
      </c>
      <c r="T6" s="36">
        <f>S6/Parâmetros!$D$5</f>
        <v>0.68063385513659314</v>
      </c>
      <c r="U6" s="36">
        <f>(Parâmetros!$G$3*Parâmetros!$D$9*'Modelo_2_Ø28mm '!T6)/Parâmetros!$H$3</f>
        <v>3080.4519755897295</v>
      </c>
      <c r="V6" s="36">
        <v>5087.9166666666661</v>
      </c>
      <c r="W6" s="37">
        <f t="shared" si="2"/>
        <v>42399.305555555555</v>
      </c>
      <c r="Y6" s="35">
        <v>0.10228909090909093</v>
      </c>
      <c r="Z6" s="36">
        <f>Y6/Parâmetros!$G$3</f>
        <v>1.0249407906722538E-4</v>
      </c>
      <c r="AA6" s="36">
        <f>Z6/Parâmetros!$B$12</f>
        <v>0.28495832511486557</v>
      </c>
      <c r="AB6" s="36">
        <f>AA6/Parâmetros!$E$5</f>
        <v>0.6846668070996289</v>
      </c>
      <c r="AC6" s="36">
        <f>(Parâmetros!$G$3*Parâmetros!$E$9*'Modelo_2_Ø28mm '!AB6)/Parâmetros!$H$3</f>
        <v>3667.7996965278489</v>
      </c>
      <c r="AD6" s="36">
        <v>4342.272727272727</v>
      </c>
      <c r="AE6" s="37">
        <f t="shared" si="3"/>
        <v>36185.606060606056</v>
      </c>
    </row>
    <row r="7" spans="1:31" x14ac:dyDescent="0.25">
      <c r="A7" s="35">
        <v>0.10299750000000001</v>
      </c>
      <c r="B7" s="36">
        <f>A7/Parâmetros!$G$3</f>
        <v>1.0320390781563127E-4</v>
      </c>
      <c r="C7" s="36">
        <f>B7/Parâmetros!$B$12</f>
        <v>0.2869318206875362</v>
      </c>
      <c r="D7" s="36">
        <f>C7/Parâmetros!$B$5</f>
        <v>0.86269338751514191</v>
      </c>
      <c r="E7" s="36">
        <f>(Parâmetros!$G$3*Parâmetros!$B$9*'Modelo_2_Ø28mm '!D7)/Parâmetros!$H$3</f>
        <v>2207.8968974871959</v>
      </c>
      <c r="F7" s="36">
        <v>16876.166666666661</v>
      </c>
      <c r="G7" s="37">
        <f t="shared" si="0"/>
        <v>140634.72222222219</v>
      </c>
      <c r="I7" s="35">
        <v>0.10785</v>
      </c>
      <c r="J7" s="36">
        <f>I7/Parâmetros!$G$3</f>
        <v>1.0806613226452906E-4</v>
      </c>
      <c r="K7" s="36">
        <f>J7/Parâmetros!$B$12</f>
        <v>0.30044998044759125</v>
      </c>
      <c r="L7" s="36">
        <f>K7/Parâmetros!$C$5</f>
        <v>0.80226964071452933</v>
      </c>
      <c r="M7" s="36">
        <f>(Parâmetros!$G$3*Parâmetros!$C$9*'Modelo_2_Ø28mm '!L7)/Parâmetros!$H$3</f>
        <v>2941.8837133871157</v>
      </c>
      <c r="N7" s="36">
        <v>8318.0833333333321</v>
      </c>
      <c r="O7" s="37">
        <f t="shared" si="1"/>
        <v>69317.361111111109</v>
      </c>
      <c r="Q7" s="35">
        <v>0.11044</v>
      </c>
      <c r="R7" s="36">
        <f>Q7/Parâmetros!$G$3</f>
        <v>1.1066132264529057E-4</v>
      </c>
      <c r="S7" s="36">
        <f>R7/Parâmetros!$B$12</f>
        <v>0.3076652372798514</v>
      </c>
      <c r="T7" s="36">
        <f>S7/Parâmetros!$D$5</f>
        <v>0.76993302622585436</v>
      </c>
      <c r="U7" s="36">
        <f>(Parâmetros!$G$3*Parâmetros!$D$9*'Modelo_2_Ø28mm '!T7)/Parâmetros!$H$3</f>
        <v>3484.6073168564885</v>
      </c>
      <c r="V7" s="36">
        <v>6389.8333333333321</v>
      </c>
      <c r="W7" s="37">
        <f t="shared" si="2"/>
        <v>53248.611111111102</v>
      </c>
      <c r="Y7" s="35">
        <v>0.11519583333333333</v>
      </c>
      <c r="Z7" s="36">
        <f>Y7/Parâmetros!$G$3</f>
        <v>1.1542668670674682E-4</v>
      </c>
      <c r="AA7" s="36">
        <f>Z7/Parâmetros!$B$12</f>
        <v>0.32091410173986068</v>
      </c>
      <c r="AB7" s="36">
        <f>AA7/Parâmetros!$E$5</f>
        <v>0.77105742849558068</v>
      </c>
      <c r="AC7" s="36">
        <f>(Parâmetros!$G$3*Parâmetros!$E$9*'Modelo_2_Ø28mm '!AB7)/Parâmetros!$H$3</f>
        <v>4130.5992534118968</v>
      </c>
      <c r="AD7" s="36">
        <v>5429.75</v>
      </c>
      <c r="AE7" s="37">
        <f t="shared" si="3"/>
        <v>45247.916666666672</v>
      </c>
    </row>
    <row r="8" spans="1:31" x14ac:dyDescent="0.25">
      <c r="A8" s="35">
        <v>0.1149957894736842</v>
      </c>
      <c r="B8" s="36">
        <f>A8/Parâmetros!$G$3</f>
        <v>1.1522624195759941E-4</v>
      </c>
      <c r="C8" s="36">
        <f>B8/Parâmetros!$B$12</f>
        <v>0.32035681686531053</v>
      </c>
      <c r="D8" s="36">
        <f>C8/Parâmetros!$B$5</f>
        <v>0.96318946742426492</v>
      </c>
      <c r="E8" s="36">
        <f>(Parâmetros!$G$3*Parâmetros!$B$9*'Modelo_2_Ø28mm '!D8)/Parâmetros!$H$3</f>
        <v>2465.0971800581383</v>
      </c>
      <c r="F8" s="36">
        <v>20635.368421052633</v>
      </c>
      <c r="G8" s="37">
        <f t="shared" si="0"/>
        <v>171961.40350877194</v>
      </c>
      <c r="I8" s="35">
        <v>0.12068294117647058</v>
      </c>
      <c r="J8" s="36">
        <f>I8/Parâmetros!$G$3</f>
        <v>1.2092479075798655E-4</v>
      </c>
      <c r="K8" s="36">
        <f>J8/Parâmetros!$B$12</f>
        <v>0.33620016056400914</v>
      </c>
      <c r="L8" s="36">
        <f>K8/Parâmetros!$C$5</f>
        <v>0.89773073581844898</v>
      </c>
      <c r="M8" s="36">
        <f>(Parâmetros!$G$3*Parâmetros!$C$9*'Modelo_2_Ø28mm '!L8)/Parâmetros!$H$3</f>
        <v>3291.9349015365242</v>
      </c>
      <c r="N8" s="36">
        <v>10124.588235294119</v>
      </c>
      <c r="O8" s="37">
        <f t="shared" si="1"/>
        <v>84371.568627450994</v>
      </c>
      <c r="Q8" s="35">
        <v>0.12319583333333334</v>
      </c>
      <c r="R8" s="36">
        <f>Q8/Parâmetros!$G$3</f>
        <v>1.234427187708751E-4</v>
      </c>
      <c r="S8" s="36">
        <f>R8/Parâmetros!$B$12</f>
        <v>0.34320060932985363</v>
      </c>
      <c r="T8" s="36">
        <f>S8/Parâmetros!$D$5</f>
        <v>0.85886038370834239</v>
      </c>
      <c r="U8" s="36">
        <f>(Parâmetros!$G$3*Parâmetros!$D$9*'Modelo_2_Ø28mm '!T8)/Parâmetros!$H$3</f>
        <v>3887.0798826472828</v>
      </c>
      <c r="V8" s="36">
        <v>7800.6666666666652</v>
      </c>
      <c r="W8" s="37">
        <f t="shared" si="2"/>
        <v>65005.555555555547</v>
      </c>
      <c r="Y8" s="35">
        <v>0.12755666666666665</v>
      </c>
      <c r="Z8" s="36">
        <f>Y8/Parâmetros!$G$3</f>
        <v>1.2781229124916499E-4</v>
      </c>
      <c r="AA8" s="36">
        <f>Z8/Parâmetros!$B$12</f>
        <v>0.35534907747760697</v>
      </c>
      <c r="AB8" s="36">
        <f>AA8/Parâmetros!$E$5</f>
        <v>0.85379403526575437</v>
      </c>
      <c r="AC8" s="36">
        <f>(Parâmetros!$G$3*Parâmetros!$E$9*'Modelo_2_Ø28mm '!AB8)/Parâmetros!$H$3</f>
        <v>4573.8240425453205</v>
      </c>
      <c r="AD8" s="36">
        <v>6623.3333333333339</v>
      </c>
      <c r="AE8" s="37">
        <f t="shared" si="3"/>
        <v>55194.444444444453</v>
      </c>
    </row>
    <row r="9" spans="1:31" x14ac:dyDescent="0.25">
      <c r="A9" s="35">
        <v>0.12678692307692307</v>
      </c>
      <c r="B9" s="36">
        <f>A9/Parâmetros!$G$3</f>
        <v>1.2704100508709727E-4</v>
      </c>
      <c r="C9" s="36">
        <f>B9/Parâmetros!$B$12</f>
        <v>0.35320471543321086</v>
      </c>
      <c r="D9" s="36">
        <f>C9/Parâmetros!$B$5</f>
        <v>1.061950437261608</v>
      </c>
      <c r="E9" s="36">
        <f>(Parâmetros!$G$3*Parâmetros!$B$9*'Modelo_2_Ø28mm '!D9)/Parâmetros!$H$3</f>
        <v>2717.8567839363691</v>
      </c>
      <c r="F9" s="36">
        <v>24663.461538461539</v>
      </c>
      <c r="G9" s="37">
        <f t="shared" si="0"/>
        <v>205528.84615384616</v>
      </c>
      <c r="I9" s="35">
        <v>0.13321769230769229</v>
      </c>
      <c r="J9" s="36">
        <f>I9/Parâmetros!$G$3</f>
        <v>1.3348466163095419E-4</v>
      </c>
      <c r="K9" s="36">
        <f>J9/Parâmetros!$B$12</f>
        <v>0.37111963884208965</v>
      </c>
      <c r="L9" s="36">
        <f>K9/Parâmetros!$C$5</f>
        <v>0.9909736684701993</v>
      </c>
      <c r="M9" s="36">
        <f>(Parâmetros!$G$3*Parâmetros!$C$9*'Modelo_2_Ø28mm '!L9)/Parâmetros!$H$3</f>
        <v>3633.8521959667678</v>
      </c>
      <c r="N9" s="36">
        <v>12085.692307692307</v>
      </c>
      <c r="O9" s="37">
        <f t="shared" si="1"/>
        <v>100714.10256410256</v>
      </c>
      <c r="Q9" s="35">
        <v>0.13629749999999999</v>
      </c>
      <c r="R9" s="36">
        <f>Q9/Parâmetros!$G$3</f>
        <v>1.3657064128256511E-4</v>
      </c>
      <c r="S9" s="36">
        <f>R9/Parâmetros!$B$12</f>
        <v>0.37969940853088141</v>
      </c>
      <c r="T9" s="36">
        <f>S9/Parâmetros!$D$5</f>
        <v>0.9501987200472507</v>
      </c>
      <c r="U9" s="36">
        <f>(Parâmetros!$G$3*Parâmetros!$D$9*'Modelo_2_Ø28mm '!T9)/Parâmetros!$H$3</f>
        <v>4300.4641956650412</v>
      </c>
      <c r="V9" s="36">
        <v>9282.0833333333303</v>
      </c>
      <c r="W9" s="37">
        <f t="shared" si="2"/>
        <v>77350.694444444423</v>
      </c>
      <c r="Y9" s="35">
        <v>0.14248333333333335</v>
      </c>
      <c r="Z9" s="36">
        <f>Y9/Parâmetros!$G$3</f>
        <v>1.4276887107548433E-4</v>
      </c>
      <c r="AA9" s="36">
        <f>Z9/Parâmetros!$B$12</f>
        <v>0.39693198622260206</v>
      </c>
      <c r="AB9" s="36">
        <f>AA9/Parâmetros!$E$5</f>
        <v>0.95370491644065847</v>
      </c>
      <c r="AC9" s="36">
        <f>(Parâmetros!$G$3*Parâmetros!$E$9*'Modelo_2_Ø28mm '!AB9)/Parâmetros!$H$3</f>
        <v>5109.0524132699129</v>
      </c>
      <c r="AD9" s="36">
        <v>8161.166666666667</v>
      </c>
      <c r="AE9" s="37">
        <f t="shared" si="3"/>
        <v>68009.722222222234</v>
      </c>
    </row>
    <row r="10" spans="1:31" x14ac:dyDescent="0.25">
      <c r="A10" s="35">
        <v>0.13850600000000002</v>
      </c>
      <c r="B10" s="36">
        <f>A10/Parâmetros!$G$3</f>
        <v>1.3878356713426855E-4</v>
      </c>
      <c r="C10" s="36">
        <f>B10/Parâmetros!$B$12</f>
        <v>0.38585187753244388</v>
      </c>
      <c r="D10" s="36">
        <f>C10/Parâmetros!$B$5</f>
        <v>1.160107869911136</v>
      </c>
      <c r="E10" s="36">
        <f>(Parâmetros!$G$3*Parâmetros!$B$9*'Modelo_2_Ø28mm '!D10)/Parâmetros!$H$3</f>
        <v>2969.071751094556</v>
      </c>
      <c r="F10" s="36">
        <v>28907.8</v>
      </c>
      <c r="G10" s="37">
        <f t="shared" si="0"/>
        <v>240898.33333333334</v>
      </c>
      <c r="I10" s="35">
        <v>0.14332866666666669</v>
      </c>
      <c r="J10" s="36">
        <f>I10/Parâmetros!$G$3</f>
        <v>1.4361589846359387E-4</v>
      </c>
      <c r="K10" s="36">
        <f>J10/Parâmetros!$B$12</f>
        <v>0.39928692719127795</v>
      </c>
      <c r="L10" s="36">
        <f>K10/Parâmetros!$C$5</f>
        <v>1.0661867214720373</v>
      </c>
      <c r="M10" s="36">
        <f>(Parâmetros!$G$3*Parâmetros!$C$9*'Modelo_2_Ø28mm '!L10)/Parâmetros!$H$3</f>
        <v>3909.6547995193096</v>
      </c>
      <c r="N10" s="36">
        <v>13817.666666666668</v>
      </c>
      <c r="O10" s="37">
        <f t="shared" si="1"/>
        <v>115147.22222222223</v>
      </c>
      <c r="Q10" s="35">
        <v>0.14797466666666664</v>
      </c>
      <c r="R10" s="36">
        <f>Q10/Parâmetros!$G$3</f>
        <v>1.4827120908483631E-4</v>
      </c>
      <c r="S10" s="36">
        <f>R10/Parâmetros!$B$12</f>
        <v>0.41222981647416618</v>
      </c>
      <c r="T10" s="36">
        <f>S10/Parâmetros!$D$5</f>
        <v>1.0316061473327482</v>
      </c>
      <c r="U10" s="36">
        <f>(Parâmetros!$G$3*Parâmetros!$D$9*'Modelo_2_Ø28mm '!T10)/Parâmetros!$H$3</f>
        <v>4668.902627454424</v>
      </c>
      <c r="V10" s="36">
        <v>10867.666666666666</v>
      </c>
      <c r="W10" s="37">
        <f t="shared" si="2"/>
        <v>90563.888888888891</v>
      </c>
      <c r="Y10" s="35">
        <v>0.15645833333333334</v>
      </c>
      <c r="Z10" s="36">
        <f>Y10/Parâmetros!$G$3</f>
        <v>1.5677187708750836E-4</v>
      </c>
      <c r="AA10" s="36">
        <f>Z10/Parâmetros!$B$12</f>
        <v>0.43586372916887078</v>
      </c>
      <c r="AB10" s="36">
        <f>AA10/Parâmetros!$E$5</f>
        <v>1.0472458653745094</v>
      </c>
      <c r="AC10" s="36">
        <f>(Parâmetros!$G$3*Parâmetros!$E$9*'Modelo_2_Ø28mm '!AB10)/Parâmetros!$H$3</f>
        <v>5610.1566884514332</v>
      </c>
      <c r="AD10" s="36">
        <v>9671.6666666666661</v>
      </c>
      <c r="AE10" s="37">
        <f t="shared" si="3"/>
        <v>80597.222222222219</v>
      </c>
    </row>
    <row r="11" spans="1:31" x14ac:dyDescent="0.25">
      <c r="A11" s="35">
        <v>0.152580625</v>
      </c>
      <c r="B11" s="36">
        <f>A11/Parâmetros!$G$3</f>
        <v>1.5288639779559117E-4</v>
      </c>
      <c r="C11" s="36">
        <f>B11/Parâmetros!$B$12</f>
        <v>0.42506115714354425</v>
      </c>
      <c r="D11" s="36">
        <f>C11/Parâmetros!$B$5</f>
        <v>1.2779950605638732</v>
      </c>
      <c r="E11" s="36">
        <f>(Parâmetros!$G$3*Parâmetros!$B$9*'Modelo_2_Ø28mm '!D11)/Parâmetros!$H$3</f>
        <v>3270.7812185165394</v>
      </c>
      <c r="F11" s="36">
        <v>34514.000000000007</v>
      </c>
      <c r="G11" s="37">
        <f t="shared" si="0"/>
        <v>287616.66666666674</v>
      </c>
      <c r="I11" s="35">
        <v>0.15611615384615382</v>
      </c>
      <c r="J11" s="36">
        <f>I11/Parâmetros!$G$3</f>
        <v>1.5642901186989361E-4</v>
      </c>
      <c r="K11" s="36">
        <f>J11/Parâmetros!$B$12</f>
        <v>0.43491048095160001</v>
      </c>
      <c r="L11" s="36">
        <f>K11/Parâmetros!$C$5</f>
        <v>1.1613096954648865</v>
      </c>
      <c r="M11" s="36">
        <f>(Parâmetros!$G$3*Parâmetros!$C$9*'Modelo_2_Ø28mm '!L11)/Parâmetros!$H$3</f>
        <v>4258.4661140161079</v>
      </c>
      <c r="N11" s="36">
        <v>15984.692307692309</v>
      </c>
      <c r="O11" s="37">
        <f t="shared" si="1"/>
        <v>133205.76923076925</v>
      </c>
      <c r="Q11" s="35">
        <v>0.16510769230769232</v>
      </c>
      <c r="R11" s="36">
        <f>Q11/Parâmetros!$G$3</f>
        <v>1.6543856944658549E-4</v>
      </c>
      <c r="S11" s="36">
        <f>R11/Parâmetros!$B$12</f>
        <v>0.45995922972269881</v>
      </c>
      <c r="T11" s="36">
        <f>S11/Parâmetros!$D$5</f>
        <v>1.1510491234301772</v>
      </c>
      <c r="U11" s="36">
        <f>(Parâmetros!$G$3*Parâmetros!$D$9*'Modelo_2_Ø28mm '!T11)/Parâmetros!$H$3</f>
        <v>5209.4845407884322</v>
      </c>
      <c r="V11" s="36">
        <v>13242.23076923077</v>
      </c>
      <c r="W11" s="37">
        <f t="shared" si="2"/>
        <v>110351.92307692308</v>
      </c>
      <c r="Y11" s="35">
        <v>0.1690753846153846</v>
      </c>
      <c r="Z11" s="36">
        <f>Y11/Parâmetros!$G$3</f>
        <v>1.6941421304146753E-4</v>
      </c>
      <c r="AA11" s="36">
        <f>Z11/Parâmetros!$B$12</f>
        <v>0.47101248031396631</v>
      </c>
      <c r="AB11" s="36">
        <f>AA11/Parâmetros!$E$5</f>
        <v>1.1316974539018891</v>
      </c>
      <c r="AC11" s="36">
        <f>(Parâmetros!$G$3*Parâmetros!$E$9*'Modelo_2_Ø28mm '!AB11)/Parâmetros!$H$3</f>
        <v>6062.5687340772192</v>
      </c>
      <c r="AD11" s="36">
        <v>11222.615384615385</v>
      </c>
      <c r="AE11" s="37">
        <f t="shared" si="3"/>
        <v>93521.794871794875</v>
      </c>
    </row>
    <row r="12" spans="1:31" x14ac:dyDescent="0.25">
      <c r="A12" s="35">
        <v>0.16547241379310343</v>
      </c>
      <c r="B12" s="36">
        <f>A12/Parâmetros!$G$3</f>
        <v>1.6580402183677699E-4</v>
      </c>
      <c r="C12" s="36">
        <f>B12/Parâmetros!$B$12</f>
        <v>0.46097527574180486</v>
      </c>
      <c r="D12" s="36">
        <f>C12/Parâmetros!$B$5</f>
        <v>1.3859749721641756</v>
      </c>
      <c r="E12" s="36">
        <f>(Parâmetros!$G$3*Parâmetros!$B$9*'Modelo_2_Ø28mm '!D12)/Parâmetros!$H$3</f>
        <v>3547.1349210758563</v>
      </c>
      <c r="F12" s="36">
        <v>40051.310344827587</v>
      </c>
      <c r="G12" s="37">
        <f t="shared" si="0"/>
        <v>333760.91954022989</v>
      </c>
      <c r="I12" s="35">
        <v>0.17387399999999997</v>
      </c>
      <c r="J12" s="36">
        <f>I12/Parâmetros!$G$3</f>
        <v>1.7422244488977953E-4</v>
      </c>
      <c r="K12" s="36">
        <f>J12/Parâmetros!$B$12</f>
        <v>0.4843805275878022</v>
      </c>
      <c r="L12" s="36">
        <f>K12/Parâmetros!$C$5</f>
        <v>1.293405948165026</v>
      </c>
      <c r="M12" s="36">
        <f>(Parâmetros!$G$3*Parâmetros!$C$9*'Modelo_2_Ø28mm '!L12)/Parâmetros!$H$3</f>
        <v>4742.8566414600955</v>
      </c>
      <c r="N12" s="36">
        <v>19428.699999999997</v>
      </c>
      <c r="O12" s="37">
        <f t="shared" si="1"/>
        <v>161905.83333333331</v>
      </c>
      <c r="Q12" s="35">
        <v>0.17760214285714285</v>
      </c>
      <c r="R12" s="36">
        <f>Q12/Parâmetros!$G$3</f>
        <v>1.7795805897509304E-4</v>
      </c>
      <c r="S12" s="36">
        <f>R12/Parâmetros!$B$12</f>
        <v>0.49476643809808879</v>
      </c>
      <c r="T12" s="36">
        <f>S12/Parâmetros!$D$5</f>
        <v>1.2381542494947166</v>
      </c>
      <c r="U12" s="36">
        <f>(Parâmetros!$G$3*Parâmetros!$D$9*'Modelo_2_Ø28mm '!T12)/Parâmetros!$H$3</f>
        <v>5603.70994648127</v>
      </c>
      <c r="V12" s="36">
        <v>15091.357142857139</v>
      </c>
      <c r="W12" s="37">
        <f t="shared" si="2"/>
        <v>125761.3095238095</v>
      </c>
      <c r="Y12" s="35">
        <v>0.18208071428571429</v>
      </c>
      <c r="Z12" s="36">
        <f>Y12/Parâmetros!$G$3</f>
        <v>1.824456054967077E-4</v>
      </c>
      <c r="AA12" s="36">
        <f>Z12/Parâmetros!$B$12</f>
        <v>0.50724290261498661</v>
      </c>
      <c r="AB12" s="36">
        <f>AA12/Parâmetros!$E$5</f>
        <v>1.2187479639956429</v>
      </c>
      <c r="AC12" s="36">
        <f>(Parâmetros!$G$3*Parâmetros!$E$9*'Modelo_2_Ø28mm '!AB12)/Parâmetros!$H$3</f>
        <v>6528.9033528927675</v>
      </c>
      <c r="AD12" s="36">
        <v>12816.571428571428</v>
      </c>
      <c r="AE12" s="37">
        <f t="shared" si="3"/>
        <v>106804.76190476189</v>
      </c>
    </row>
    <row r="13" spans="1:31" x14ac:dyDescent="0.25">
      <c r="A13" s="35">
        <v>0.17682533333333333</v>
      </c>
      <c r="B13" s="36">
        <f>A13/Parâmetros!$G$3</f>
        <v>1.7717969271877087E-4</v>
      </c>
      <c r="C13" s="36">
        <f>B13/Parâmetros!$B$12</f>
        <v>0.49260239167954384</v>
      </c>
      <c r="D13" s="36">
        <f>C13/Parâmetros!$B$5</f>
        <v>1.4810655191808293</v>
      </c>
      <c r="E13" s="36">
        <f>(Parâmetros!$G$3*Parâmetros!$B$9*'Modelo_2_Ø28mm '!D13)/Parâmetros!$H$3</f>
        <v>3790.5007875317938</v>
      </c>
      <c r="F13" s="36">
        <v>45269.4</v>
      </c>
      <c r="G13" s="37">
        <f t="shared" si="0"/>
        <v>377245</v>
      </c>
      <c r="I13" s="35">
        <v>0.18664142857142857</v>
      </c>
      <c r="J13" s="36">
        <f>I13/Parâmetros!$G$3</f>
        <v>1.8701545949040938E-4</v>
      </c>
      <c r="K13" s="36">
        <f>J13/Parâmetros!$B$12</f>
        <v>0.51994820180803158</v>
      </c>
      <c r="L13" s="36">
        <f>K13/Parâmetros!$C$5</f>
        <v>1.3883797111028882</v>
      </c>
      <c r="M13" s="36">
        <f>(Parâmetros!$G$3*Parâmetros!$C$9*'Modelo_2_Ø28mm '!L13)/Parâmetros!$H$3</f>
        <v>5091.1208062827118</v>
      </c>
      <c r="N13" s="36">
        <v>21923.642857142859</v>
      </c>
      <c r="O13" s="37">
        <f t="shared" si="1"/>
        <v>182697.02380952382</v>
      </c>
      <c r="Q13" s="35">
        <v>0.19096428571428573</v>
      </c>
      <c r="R13" s="36">
        <f>Q13/Parâmetros!$G$3</f>
        <v>1.91346979673633E-4</v>
      </c>
      <c r="S13" s="36">
        <f>R13/Parâmetros!$B$12</f>
        <v>0.53199087537362422</v>
      </c>
      <c r="T13" s="36">
        <f>S13/Parâmetros!$D$5</f>
        <v>1.3313084969309914</v>
      </c>
      <c r="U13" s="36">
        <f>(Parâmetros!$G$3*Parâmetros!$D$9*'Modelo_2_Ø28mm '!T13)/Parâmetros!$H$3</f>
        <v>6025.3128147253983</v>
      </c>
      <c r="V13" s="36">
        <v>17242.142857142851</v>
      </c>
      <c r="W13" s="37">
        <f t="shared" si="2"/>
        <v>143684.52380952376</v>
      </c>
      <c r="Y13" s="35">
        <v>0.19526333333333332</v>
      </c>
      <c r="Z13" s="36">
        <f>Y13/Parâmetros!$G$3</f>
        <v>1.9565464261857047E-4</v>
      </c>
      <c r="AA13" s="36">
        <f>Z13/Parâmetros!$B$12</f>
        <v>0.5439672200475798</v>
      </c>
      <c r="AB13" s="36">
        <f>AA13/Parâmetros!$E$5</f>
        <v>1.3069851514838533</v>
      </c>
      <c r="AC13" s="36">
        <f>(Parâmetros!$G$3*Parâmetros!$E$9*'Modelo_2_Ø28mm '!AB13)/Parâmetros!$H$3</f>
        <v>7001.5950711647702</v>
      </c>
      <c r="AD13" s="36">
        <v>14559.916666666666</v>
      </c>
      <c r="AE13" s="37">
        <f t="shared" si="3"/>
        <v>121332.63888888889</v>
      </c>
    </row>
    <row r="14" spans="1:31" x14ac:dyDescent="0.25">
      <c r="A14" s="35">
        <v>0.18852307692307693</v>
      </c>
      <c r="B14" s="36">
        <f>A14/Parâmetros!$G$3</f>
        <v>1.889008786804378E-4</v>
      </c>
      <c r="C14" s="36">
        <f>B14/Parâmetros!$B$12</f>
        <v>0.52519012309187019</v>
      </c>
      <c r="D14" s="36">
        <f>C14/Parâmetros!$B$5</f>
        <v>1.5790442666622675</v>
      </c>
      <c r="E14" s="36">
        <f>(Parâmetros!$G$3*Parâmetros!$B$9*'Modelo_2_Ø28mm '!D14)/Parâmetros!$H$3</f>
        <v>4041.2584445564357</v>
      </c>
      <c r="F14" s="36">
        <v>50808.41025641025</v>
      </c>
      <c r="G14" s="37">
        <f t="shared" si="0"/>
        <v>423403.41880341875</v>
      </c>
      <c r="I14" s="35">
        <v>0.19916333333333333</v>
      </c>
      <c r="J14" s="36">
        <f>I14/Parâmetros!$G$3</f>
        <v>1.9956245824983299E-4</v>
      </c>
      <c r="K14" s="36">
        <f>J14/Parâmetros!$B$12</f>
        <v>0.55483189249770137</v>
      </c>
      <c r="L14" s="36">
        <f>K14/Parâmetros!$C$5</f>
        <v>1.4815270827708982</v>
      </c>
      <c r="M14" s="36">
        <f>(Parâmetros!$G$3*Parâmetros!$C$9*'Modelo_2_Ø28mm '!L14)/Parâmetros!$H$3</f>
        <v>5432.6876832380394</v>
      </c>
      <c r="N14" s="36">
        <v>24612</v>
      </c>
      <c r="O14" s="37">
        <f t="shared" si="1"/>
        <v>205100</v>
      </c>
      <c r="Q14" s="35">
        <v>0.20378749999999998</v>
      </c>
      <c r="R14" s="36">
        <f>Q14/Parâmetros!$G$3</f>
        <v>2.0419589178356711E-4</v>
      </c>
      <c r="S14" s="36">
        <f>R14/Parâmetros!$B$12</f>
        <v>0.56771395818695869</v>
      </c>
      <c r="T14" s="36">
        <f>S14/Parâmetros!$D$5</f>
        <v>1.4207056010684651</v>
      </c>
      <c r="U14" s="36">
        <f>(Parâmetros!$G$3*Parâmetros!$D$9*'Modelo_2_Ø28mm '!T14)/Parâmetros!$H$3</f>
        <v>6429.9113870327019</v>
      </c>
      <c r="V14" s="36">
        <v>19610.083333333336</v>
      </c>
      <c r="W14" s="37">
        <f t="shared" si="2"/>
        <v>163417.36111111112</v>
      </c>
      <c r="Y14" s="35">
        <v>0.20782</v>
      </c>
      <c r="Z14" s="36">
        <f>Y14/Parâmetros!$G$3</f>
        <v>2.0823647294589178E-4</v>
      </c>
      <c r="AA14" s="36">
        <f>Z14/Parâmetros!$B$12</f>
        <v>0.57894775091903949</v>
      </c>
      <c r="AB14" s="36">
        <f>AA14/Parâmetros!$E$5</f>
        <v>1.3910325586714067</v>
      </c>
      <c r="AC14" s="36">
        <f>(Parâmetros!$G$3*Parâmetros!$E$9*'Modelo_2_Ø28mm '!AB14)/Parâmetros!$H$3</f>
        <v>7451.8418939694911</v>
      </c>
      <c r="AD14" s="36">
        <v>16310.083333333334</v>
      </c>
      <c r="AE14" s="37">
        <f t="shared" si="3"/>
        <v>135917.36111111112</v>
      </c>
    </row>
    <row r="15" spans="1:31" x14ac:dyDescent="0.25">
      <c r="A15" s="35">
        <v>0.19990294117647056</v>
      </c>
      <c r="B15" s="36">
        <f>A15/Parâmetros!$G$3</f>
        <v>2.003035482730166E-4</v>
      </c>
      <c r="C15" s="36">
        <f>B15/Parâmetros!$B$12</f>
        <v>0.55689230197391337</v>
      </c>
      <c r="D15" s="36">
        <f>C15/Parâmetros!$B$5</f>
        <v>1.6743604990195831</v>
      </c>
      <c r="E15" s="36">
        <f>(Parâmetros!$G$3*Parâmetros!$B$9*'Modelo_2_Ø28mm '!D15)/Parâmetros!$H$3</f>
        <v>4285.2019089987107</v>
      </c>
      <c r="F15" s="36">
        <v>56338.705882352944</v>
      </c>
      <c r="G15" s="37">
        <f t="shared" si="0"/>
        <v>469489.21568627458</v>
      </c>
      <c r="I15" s="35">
        <v>0.21175583333333328</v>
      </c>
      <c r="J15" s="36">
        <f>I15/Parâmetros!$G$3</f>
        <v>2.1218019372077482E-4</v>
      </c>
      <c r="K15" s="36">
        <f>J15/Parâmetros!$B$12</f>
        <v>0.58991224835107436</v>
      </c>
      <c r="L15" s="36">
        <f>K15/Parâmetros!$C$5</f>
        <v>1.5751995950629489</v>
      </c>
      <c r="M15" s="36">
        <f>(Parâmetros!$G$3*Parâmetros!$C$9*'Modelo_2_Ø28mm '!L15)/Parâmetros!$H$3</f>
        <v>5776.1802252948519</v>
      </c>
      <c r="N15" s="36">
        <v>27426.583333333332</v>
      </c>
      <c r="O15" s="37">
        <f t="shared" si="1"/>
        <v>228554.86111111109</v>
      </c>
      <c r="Q15" s="35">
        <v>0.21636083333333334</v>
      </c>
      <c r="R15" s="36">
        <f>Q15/Parâmetros!$G$3</f>
        <v>2.1679442217768872E-4</v>
      </c>
      <c r="S15" s="36">
        <f>R15/Parâmetros!$B$12</f>
        <v>0.60274091928256424</v>
      </c>
      <c r="T15" s="36">
        <f>S15/Parâmetros!$D$5</f>
        <v>1.5083606588652758</v>
      </c>
      <c r="U15" s="36">
        <f>(Parâmetros!$G$3*Parâmetros!$D$9*'Modelo_2_Ø28mm '!T15)/Parâmetros!$H$3</f>
        <v>6826.6257054916759</v>
      </c>
      <c r="V15" s="36">
        <v>21914.083333333336</v>
      </c>
      <c r="W15" s="37">
        <f t="shared" si="2"/>
        <v>182617.36111111112</v>
      </c>
      <c r="Y15" s="35">
        <v>0.22033666666666665</v>
      </c>
      <c r="Z15" s="36">
        <f>Y15/Parâmetros!$G$3</f>
        <v>2.2077822311289243E-4</v>
      </c>
      <c r="AA15" s="36">
        <f>Z15/Parâmetros!$B$12</f>
        <v>0.61381684925254909</v>
      </c>
      <c r="AB15" s="36">
        <f>AA15/Parâmetros!$E$5</f>
        <v>1.4748122279013673</v>
      </c>
      <c r="AC15" s="36">
        <f>(Parâmetros!$G$3*Parâmetros!$E$9*'Modelo_2_Ø28mm '!AB15)/Parâmetros!$H$3</f>
        <v>7900.654429045605</v>
      </c>
      <c r="AD15" s="36">
        <v>18105</v>
      </c>
      <c r="AE15" s="37">
        <f t="shared" si="3"/>
        <v>150875</v>
      </c>
    </row>
    <row r="16" spans="1:31" x14ac:dyDescent="0.25">
      <c r="A16" s="35">
        <v>0.21117487179487177</v>
      </c>
      <c r="B16" s="36">
        <f>A16/Parâmetros!$G$3</f>
        <v>2.1159806793073324E-4</v>
      </c>
      <c r="C16" s="36">
        <f>B16/Parâmetros!$B$12</f>
        <v>0.58829379788402236</v>
      </c>
      <c r="D16" s="36">
        <f>C16/Parâmetros!$B$5</f>
        <v>1.7687726935779384</v>
      </c>
      <c r="E16" s="36">
        <f>(Parâmetros!$G$3*Parâmetros!$B$9*'Modelo_2_Ø28mm '!D16)/Parâmetros!$H$3</f>
        <v>4526.8316635175979</v>
      </c>
      <c r="F16" s="36">
        <v>62457.846153846163</v>
      </c>
      <c r="G16" s="37">
        <f t="shared" si="0"/>
        <v>520482.05128205137</v>
      </c>
      <c r="I16" s="35">
        <v>0.22401307692307695</v>
      </c>
      <c r="J16" s="36">
        <f>I16/Parâmetros!$G$3</f>
        <v>2.2446200092492681E-4</v>
      </c>
      <c r="K16" s="36">
        <f>J16/Parâmetros!$B$12</f>
        <v>0.62405864238797615</v>
      </c>
      <c r="L16" s="36">
        <f>K16/Parâmetros!$C$5</f>
        <v>1.6663782173243689</v>
      </c>
      <c r="M16" s="36">
        <f>(Parâmetros!$G$3*Parâmetros!$C$9*'Modelo_2_Ø28mm '!L16)/Parâmetros!$H$3</f>
        <v>6110.5277940262886</v>
      </c>
      <c r="N16" s="36">
        <v>30282.076923076929</v>
      </c>
      <c r="O16" s="37">
        <f t="shared" si="1"/>
        <v>252350.64102564109</v>
      </c>
      <c r="Q16" s="35">
        <v>0.22875076923076923</v>
      </c>
      <c r="R16" s="36">
        <f>Q16/Parâmetros!$G$3</f>
        <v>2.292091876059812E-4</v>
      </c>
      <c r="S16" s="36">
        <f>R16/Parâmetros!$B$12</f>
        <v>0.63725696933478049</v>
      </c>
      <c r="T16" s="36">
        <f>S16/Parâmetros!$D$5</f>
        <v>1.5947371604974485</v>
      </c>
      <c r="U16" s="36">
        <f>(Parâmetros!$G$3*Parâmetros!$D$9*'Modelo_2_Ø28mm '!T16)/Parâmetros!$H$3</f>
        <v>7217.5534606853371</v>
      </c>
      <c r="V16" s="36">
        <v>24356.846153846156</v>
      </c>
      <c r="W16" s="37">
        <f t="shared" si="2"/>
        <v>202973.71794871797</v>
      </c>
      <c r="Y16" s="35">
        <v>0.2333253846153846</v>
      </c>
      <c r="Z16" s="36">
        <f>Y16/Parâmetros!$G$3</f>
        <v>2.3379297055649758E-4</v>
      </c>
      <c r="AA16" s="36">
        <f>Z16/Parâmetros!$B$12</f>
        <v>0.65000099439609649</v>
      </c>
      <c r="AB16" s="36">
        <f>AA16/Parâmetros!$E$5</f>
        <v>1.5617515482847104</v>
      </c>
      <c r="AC16" s="36">
        <f>(Parâmetros!$G$3*Parâmetros!$E$9*'Modelo_2_Ø28mm '!AB16)/Parâmetros!$H$3</f>
        <v>8366.3933981496848</v>
      </c>
      <c r="AD16" s="36">
        <v>19965.076923076926</v>
      </c>
      <c r="AE16" s="37">
        <f t="shared" si="3"/>
        <v>166375.64102564106</v>
      </c>
    </row>
    <row r="17" spans="1:31" ht="15.75" x14ac:dyDescent="0.25">
      <c r="A17" s="47" t="s">
        <v>7</v>
      </c>
      <c r="B17" s="48"/>
      <c r="C17" s="48"/>
      <c r="D17" s="48"/>
      <c r="E17" s="48"/>
      <c r="F17" s="48"/>
      <c r="G17" s="49"/>
      <c r="I17" s="47" t="s">
        <v>7</v>
      </c>
      <c r="J17" s="48"/>
      <c r="K17" s="48"/>
      <c r="L17" s="48"/>
      <c r="M17" s="48"/>
      <c r="N17" s="48"/>
      <c r="O17" s="49"/>
      <c r="Q17" s="47" t="s">
        <v>7</v>
      </c>
      <c r="R17" s="48"/>
      <c r="S17" s="48"/>
      <c r="T17" s="48"/>
      <c r="U17" s="48"/>
      <c r="V17" s="48"/>
      <c r="W17" s="49"/>
      <c r="Y17" s="47" t="s">
        <v>7</v>
      </c>
      <c r="Z17" s="48"/>
      <c r="AA17" s="48"/>
      <c r="AB17" s="48"/>
      <c r="AC17" s="48"/>
      <c r="AD17" s="48"/>
      <c r="AE17" s="49"/>
    </row>
    <row r="18" spans="1:31" x14ac:dyDescent="0.25">
      <c r="A18" s="41">
        <v>0.01</v>
      </c>
      <c r="B18" s="42">
        <f>A18/Parâmetros!$G$3</f>
        <v>1.0020040080160322E-5</v>
      </c>
      <c r="C18" s="42">
        <f>B18/Parâmetros!$B$12</f>
        <v>2.7858134487491078E-2</v>
      </c>
      <c r="D18" s="42">
        <f>C18/Parâmetros!$B$5</f>
        <v>8.3758672542065774E-2</v>
      </c>
      <c r="E18" s="42">
        <f>(Parâmetros!$G$3*Parâmetros!$B$9*'Modelo_2_Ø28mm '!D18)/Parâmetros!$H$3</f>
        <v>214.36412509888066</v>
      </c>
      <c r="F18" s="42">
        <v>238.116018</v>
      </c>
      <c r="G18" s="43">
        <f t="shared" ref="G18:G47" si="4">F18/0.12</f>
        <v>1984.30015</v>
      </c>
      <c r="I18" s="41">
        <v>0.01</v>
      </c>
      <c r="J18" s="42">
        <f>I18/Parâmetros!$G$3</f>
        <v>1.0020040080160322E-5</v>
      </c>
      <c r="K18" s="42">
        <f>J18/Parâmetros!$B$12</f>
        <v>2.7858134487491078E-2</v>
      </c>
      <c r="L18" s="42">
        <f>K18/Parâmetros!$C$5</f>
        <v>7.43875420226731E-2</v>
      </c>
      <c r="M18" s="42">
        <f>(Parâmetros!$G$3*Parâmetros!$C$9*'Modelo_2_Ø28mm '!L18)/Parâmetros!$H$3</f>
        <v>272.77549498257912</v>
      </c>
      <c r="N18" s="42">
        <v>114.18008500000001</v>
      </c>
      <c r="O18" s="43">
        <f t="shared" si="1"/>
        <v>951.50070833333336</v>
      </c>
      <c r="Q18" s="41">
        <v>0.01</v>
      </c>
      <c r="R18" s="42">
        <f>Q18/Parâmetros!$G$3</f>
        <v>1.0020040080160322E-5</v>
      </c>
      <c r="S18" s="42">
        <f>R18/Parâmetros!$B$12</f>
        <v>2.7858134487491078E-2</v>
      </c>
      <c r="T18" s="42">
        <f>S18/Parâmetros!$D$5</f>
        <v>6.9715051269997691E-2</v>
      </c>
      <c r="U18" s="42">
        <f>(Parâmetros!$G$3*Parâmetros!$D$9*'Modelo_2_Ø28mm '!T18)/Parâmetros!$H$3</f>
        <v>315.52040174361548</v>
      </c>
      <c r="V18" s="42">
        <v>79</v>
      </c>
      <c r="W18" s="43">
        <f t="shared" si="2"/>
        <v>658.33333333333337</v>
      </c>
      <c r="Y18" s="41">
        <v>0.01</v>
      </c>
      <c r="Z18" s="42">
        <f>Y18/Parâmetros!$G$3</f>
        <v>1.0020040080160322E-5</v>
      </c>
      <c r="AA18" s="42">
        <f>Z18/Parâmetros!$B$12</f>
        <v>2.7858134487491078E-2</v>
      </c>
      <c r="AB18" s="42">
        <f>AA18/Parâmetros!$E$5</f>
        <v>6.6934489398104466E-2</v>
      </c>
      <c r="AC18" s="42">
        <f>(Parâmetros!$G$3*Parâmetros!$E$9*'Modelo_2_Ø28mm '!AB18)/Parâmetros!$H$3</f>
        <v>358.57193215135663</v>
      </c>
      <c r="AD18" s="42">
        <v>57.383946999999999</v>
      </c>
      <c r="AE18" s="43">
        <f t="shared" ref="AE18:AE47" si="5">AD18/0.12</f>
        <v>478.19955833333336</v>
      </c>
    </row>
    <row r="19" spans="1:31" x14ac:dyDescent="0.25">
      <c r="A19" s="41">
        <v>0.02</v>
      </c>
      <c r="B19" s="42">
        <f>A19/Parâmetros!$G$3</f>
        <v>2.0040080160320643E-5</v>
      </c>
      <c r="C19" s="42">
        <f>B19/Parâmetros!$B$12</f>
        <v>5.5716268974982157E-2</v>
      </c>
      <c r="D19" s="42">
        <f>C19/Parâmetros!$B$5</f>
        <v>0.16751734508413155</v>
      </c>
      <c r="E19" s="42">
        <f>(Parâmetros!$G$3*Parâmetros!$B$9*'Modelo_2_Ø28mm '!D19)/Parâmetros!$H$3</f>
        <v>428.72825019776133</v>
      </c>
      <c r="F19" s="42">
        <v>751.28114399999993</v>
      </c>
      <c r="G19" s="43">
        <f t="shared" si="4"/>
        <v>6260.6761999999999</v>
      </c>
      <c r="I19" s="41">
        <v>0.02</v>
      </c>
      <c r="J19" s="42">
        <f>I19/Parâmetros!$G$3</f>
        <v>2.0040080160320643E-5</v>
      </c>
      <c r="K19" s="42">
        <f>J19/Parâmetros!$B$12</f>
        <v>5.5716268974982157E-2</v>
      </c>
      <c r="L19" s="42">
        <f>K19/Parâmetros!$C$5</f>
        <v>0.1487750840453462</v>
      </c>
      <c r="M19" s="42">
        <f>(Parâmetros!$G$3*Parâmetros!$C$9*'Modelo_2_Ø28mm '!L19)/Parâmetros!$H$3</f>
        <v>545.55098996515824</v>
      </c>
      <c r="N19" s="42">
        <v>366.994326</v>
      </c>
      <c r="O19" s="43">
        <f t="shared" si="1"/>
        <v>3058.2860500000002</v>
      </c>
      <c r="Q19" s="41">
        <v>0.02</v>
      </c>
      <c r="R19" s="42">
        <f>Q19/Parâmetros!$G$3</f>
        <v>2.0040080160320643E-5</v>
      </c>
      <c r="S19" s="42">
        <f>R19/Parâmetros!$B$12</f>
        <v>5.5716268974982157E-2</v>
      </c>
      <c r="T19" s="42">
        <f>S19/Parâmetros!$D$5</f>
        <v>0.13943010253999538</v>
      </c>
      <c r="U19" s="42">
        <f>(Parâmetros!$G$3*Parâmetros!$D$9*'Modelo_2_Ø28mm '!T19)/Parâmetros!$H$3</f>
        <v>631.04080348723096</v>
      </c>
      <c r="V19" s="42">
        <v>248.48626500000003</v>
      </c>
      <c r="W19" s="43">
        <f t="shared" si="2"/>
        <v>2070.7188750000005</v>
      </c>
      <c r="Y19" s="41">
        <v>0.02</v>
      </c>
      <c r="Z19" s="42">
        <f>Y19/Parâmetros!$G$3</f>
        <v>2.0040080160320643E-5</v>
      </c>
      <c r="AA19" s="42">
        <f>Z19/Parâmetros!$B$12</f>
        <v>5.5716268974982157E-2</v>
      </c>
      <c r="AB19" s="42">
        <f>AA19/Parâmetros!$E$5</f>
        <v>0.13386897879620893</v>
      </c>
      <c r="AC19" s="42">
        <f>(Parâmetros!$G$3*Parâmetros!$E$9*'Modelo_2_Ø28mm '!AB19)/Parâmetros!$H$3</f>
        <v>717.14386430271327</v>
      </c>
      <c r="AD19" s="42">
        <v>190.35959600000001</v>
      </c>
      <c r="AE19" s="43">
        <f t="shared" si="5"/>
        <v>1586.3299666666669</v>
      </c>
    </row>
    <row r="20" spans="1:31" x14ac:dyDescent="0.25">
      <c r="A20" s="41">
        <v>0.03</v>
      </c>
      <c r="B20" s="42">
        <f>A20/Parâmetros!$G$3</f>
        <v>3.006012024048096E-5</v>
      </c>
      <c r="C20" s="42">
        <f>B20/Parâmetros!$B$12</f>
        <v>8.3574403462473218E-2</v>
      </c>
      <c r="D20" s="42">
        <f>C20/Parâmetros!$B$5</f>
        <v>0.25127601762619728</v>
      </c>
      <c r="E20" s="42">
        <f>(Parâmetros!$G$3*Parâmetros!$B$9*'Modelo_2_Ø28mm '!D20)/Parâmetros!$H$3</f>
        <v>643.09237529664188</v>
      </c>
      <c r="F20" s="42">
        <v>1505.344325</v>
      </c>
      <c r="G20" s="43">
        <f t="shared" si="4"/>
        <v>12544.536041666668</v>
      </c>
      <c r="I20" s="41">
        <v>0.03</v>
      </c>
      <c r="J20" s="42">
        <f>I20/Parâmetros!$G$3</f>
        <v>3.006012024048096E-5</v>
      </c>
      <c r="K20" s="42">
        <f>J20/Parâmetros!$B$12</f>
        <v>8.3574403462473218E-2</v>
      </c>
      <c r="L20" s="42">
        <f>K20/Parâmetros!$C$5</f>
        <v>0.22316262606801929</v>
      </c>
      <c r="M20" s="42">
        <f>(Parâmetros!$G$3*Parâmetros!$C$9*'Modelo_2_Ø28mm '!L20)/Parâmetros!$H$3</f>
        <v>818.3264849477373</v>
      </c>
      <c r="N20" s="42">
        <v>746.719245</v>
      </c>
      <c r="O20" s="43">
        <f t="shared" si="1"/>
        <v>6222.6603750000004</v>
      </c>
      <c r="Q20" s="41">
        <v>0.03</v>
      </c>
      <c r="R20" s="42">
        <f>Q20/Parâmetros!$G$3</f>
        <v>3.006012024048096E-5</v>
      </c>
      <c r="S20" s="42">
        <f>R20/Parâmetros!$B$12</f>
        <v>8.3574403462473218E-2</v>
      </c>
      <c r="T20" s="42">
        <f>S20/Parâmetros!$D$5</f>
        <v>0.20914515380999305</v>
      </c>
      <c r="U20" s="42">
        <f>(Parâmetros!$G$3*Parâmetros!$D$9*'Modelo_2_Ø28mm '!T20)/Parâmetros!$H$3</f>
        <v>946.56120523084621</v>
      </c>
      <c r="V20" s="42">
        <v>511.15664800000002</v>
      </c>
      <c r="W20" s="43">
        <f t="shared" si="2"/>
        <v>4259.6387333333332</v>
      </c>
      <c r="Y20" s="41">
        <v>0.03</v>
      </c>
      <c r="Z20" s="42">
        <f>Y20/Parâmetros!$G$3</f>
        <v>3.006012024048096E-5</v>
      </c>
      <c r="AA20" s="42">
        <f>Z20/Parâmetros!$B$12</f>
        <v>8.3574403462473218E-2</v>
      </c>
      <c r="AB20" s="42">
        <f>AA20/Parâmetros!$E$5</f>
        <v>0.20080346819431336</v>
      </c>
      <c r="AC20" s="42">
        <f>(Parâmetros!$G$3*Parâmetros!$E$9*'Modelo_2_Ø28mm '!AB20)/Parâmetros!$H$3</f>
        <v>1075.7157964540697</v>
      </c>
      <c r="AD20" s="42">
        <v>398.26954000000001</v>
      </c>
      <c r="AE20" s="43">
        <f t="shared" si="5"/>
        <v>3318.9128333333333</v>
      </c>
    </row>
    <row r="21" spans="1:31" x14ac:dyDescent="0.25">
      <c r="A21" s="41">
        <v>0.04</v>
      </c>
      <c r="B21" s="42">
        <f>A21/Parâmetros!$G$3</f>
        <v>4.0080160320641287E-5</v>
      </c>
      <c r="C21" s="42">
        <f>B21/Parâmetros!$B$12</f>
        <v>0.11143253794996431</v>
      </c>
      <c r="D21" s="42">
        <f>C21/Parâmetros!$B$5</f>
        <v>0.33503469016826309</v>
      </c>
      <c r="E21" s="42">
        <f>(Parâmetros!$G$3*Parâmetros!$B$9*'Modelo_2_Ø28mm '!D21)/Parâmetros!$H$3</f>
        <v>857.45650039552265</v>
      </c>
      <c r="F21" s="42">
        <v>2489.4436439999999</v>
      </c>
      <c r="G21" s="43">
        <f t="shared" si="4"/>
        <v>20745.363700000002</v>
      </c>
      <c r="I21" s="41">
        <v>0.04</v>
      </c>
      <c r="J21" s="42">
        <f>I21/Parâmetros!$G$3</f>
        <v>4.0080160320641287E-5</v>
      </c>
      <c r="K21" s="42">
        <f>J21/Parâmetros!$B$12</f>
        <v>0.11143253794996431</v>
      </c>
      <c r="L21" s="42">
        <f>K21/Parâmetros!$C$5</f>
        <v>0.2975501680906924</v>
      </c>
      <c r="M21" s="42">
        <f>(Parâmetros!$G$3*Parâmetros!$C$9*'Modelo_2_Ø28mm '!L21)/Parâmetros!$H$3</f>
        <v>1091.1019799303165</v>
      </c>
      <c r="N21" s="42">
        <v>1248.798534</v>
      </c>
      <c r="O21" s="43">
        <f t="shared" si="1"/>
        <v>10406.65445</v>
      </c>
      <c r="Q21" s="41">
        <v>0.04</v>
      </c>
      <c r="R21" s="42">
        <f>Q21/Parâmetros!$G$3</f>
        <v>4.0080160320641287E-5</v>
      </c>
      <c r="S21" s="42">
        <f>R21/Parâmetros!$B$12</f>
        <v>0.11143253794996431</v>
      </c>
      <c r="T21" s="42">
        <f>S21/Parâmetros!$D$5</f>
        <v>0.27886020507999076</v>
      </c>
      <c r="U21" s="42">
        <f>(Parâmetros!$G$3*Parâmetros!$D$9*'Modelo_2_Ø28mm '!T21)/Parâmetros!$H$3</f>
        <v>1262.0816069744619</v>
      </c>
      <c r="V21" s="42">
        <v>862.17463900000007</v>
      </c>
      <c r="W21" s="43">
        <f t="shared" si="2"/>
        <v>7184.7886583333338</v>
      </c>
      <c r="Y21" s="41">
        <v>0.04</v>
      </c>
      <c r="Z21" s="42">
        <f>Y21/Parâmetros!$G$3</f>
        <v>4.0080160320641287E-5</v>
      </c>
      <c r="AA21" s="42">
        <f>Z21/Parâmetros!$B$12</f>
        <v>0.11143253794996431</v>
      </c>
      <c r="AB21" s="42">
        <f>AA21/Parâmetros!$E$5</f>
        <v>0.26773795759241786</v>
      </c>
      <c r="AC21" s="42">
        <f>(Parâmetros!$G$3*Parâmetros!$E$9*'Modelo_2_Ø28mm '!AB21)/Parâmetros!$H$3</f>
        <v>1434.2877286054265</v>
      </c>
      <c r="AD21" s="42">
        <v>680.35228600000005</v>
      </c>
      <c r="AE21" s="43">
        <f t="shared" si="5"/>
        <v>5669.6023833333338</v>
      </c>
    </row>
    <row r="22" spans="1:31" x14ac:dyDescent="0.25">
      <c r="A22" s="41">
        <v>0.05</v>
      </c>
      <c r="B22" s="42">
        <f>A22/Parâmetros!$G$3</f>
        <v>5.0100200400801603E-5</v>
      </c>
      <c r="C22" s="42">
        <f>B22/Parâmetros!$B$12</f>
        <v>0.13929067243745538</v>
      </c>
      <c r="D22" s="42">
        <f>C22/Parâmetros!$B$5</f>
        <v>0.41879336271032885</v>
      </c>
      <c r="E22" s="42">
        <f>(Parâmetros!$G$3*Parâmetros!$B$9*'Modelo_2_Ø28mm '!D22)/Parâmetros!$H$3</f>
        <v>1071.8206254944032</v>
      </c>
      <c r="F22" s="42">
        <v>3697.5159799999997</v>
      </c>
      <c r="G22" s="43">
        <f t="shared" si="4"/>
        <v>30812.633166666667</v>
      </c>
      <c r="I22" s="41">
        <v>0.05</v>
      </c>
      <c r="J22" s="42">
        <f>I22/Parâmetros!$G$3</f>
        <v>5.0100200400801603E-5</v>
      </c>
      <c r="K22" s="42">
        <f>J22/Parâmetros!$B$12</f>
        <v>0.13929067243745538</v>
      </c>
      <c r="L22" s="42">
        <f>K22/Parâmetros!$C$5</f>
        <v>0.37193771011336552</v>
      </c>
      <c r="M22" s="42">
        <f>(Parâmetros!$G$3*Parâmetros!$C$9*'Modelo_2_Ø28mm '!L22)/Parâmetros!$H$3</f>
        <v>1363.8774749128959</v>
      </c>
      <c r="N22" s="42">
        <v>1870.7298820000001</v>
      </c>
      <c r="O22" s="43">
        <f t="shared" si="1"/>
        <v>15589.415683333335</v>
      </c>
      <c r="Q22" s="41">
        <v>0.05</v>
      </c>
      <c r="R22" s="42">
        <f>Q22/Parâmetros!$G$3</f>
        <v>5.0100200400801603E-5</v>
      </c>
      <c r="S22" s="42">
        <f>R22/Parâmetros!$B$12</f>
        <v>0.13929067243745538</v>
      </c>
      <c r="T22" s="42">
        <f>S22/Parâmetros!$D$5</f>
        <v>0.34857525634998843</v>
      </c>
      <c r="U22" s="42">
        <f>(Parâmetros!$G$3*Parâmetros!$D$9*'Modelo_2_Ø28mm '!T22)/Parâmetros!$H$3</f>
        <v>1577.6020087180773</v>
      </c>
      <c r="V22" s="42">
        <v>1299.7576760000002</v>
      </c>
      <c r="W22" s="43">
        <f t="shared" si="2"/>
        <v>10831.313966666668</v>
      </c>
      <c r="Y22" s="41">
        <v>0.05</v>
      </c>
      <c r="Z22" s="42">
        <f>Y22/Parâmetros!$G$3</f>
        <v>5.0100200400801603E-5</v>
      </c>
      <c r="AA22" s="42">
        <f>Z22/Parâmetros!$B$12</f>
        <v>0.13929067243745538</v>
      </c>
      <c r="AB22" s="42">
        <f>AA22/Parâmetros!$E$5</f>
        <v>0.33467244699052229</v>
      </c>
      <c r="AC22" s="42">
        <f>(Parâmetros!$G$3*Parâmetros!$E$9*'Modelo_2_Ø28mm '!AB22)/Parâmetros!$H$3</f>
        <v>1792.8596607567829</v>
      </c>
      <c r="AD22" s="42">
        <v>1035.5748920000001</v>
      </c>
      <c r="AE22" s="43">
        <f t="shared" si="5"/>
        <v>8629.790766666667</v>
      </c>
    </row>
    <row r="23" spans="1:31" x14ac:dyDescent="0.25">
      <c r="A23" s="41">
        <v>0.06</v>
      </c>
      <c r="B23" s="42">
        <f>A23/Parâmetros!$G$3</f>
        <v>6.012024048096192E-5</v>
      </c>
      <c r="C23" s="42">
        <f>B23/Parâmetros!$B$12</f>
        <v>0.16714880692494644</v>
      </c>
      <c r="D23" s="42">
        <f>C23/Parâmetros!$B$5</f>
        <v>0.50255203525239456</v>
      </c>
      <c r="E23" s="42">
        <f>(Parâmetros!$G$3*Parâmetros!$B$9*'Modelo_2_Ø28mm '!D23)/Parâmetros!$H$3</f>
        <v>1286.1847505932838</v>
      </c>
      <c r="F23" s="42">
        <v>5125.1948589999993</v>
      </c>
      <c r="G23" s="43">
        <f t="shared" si="4"/>
        <v>42709.957158333331</v>
      </c>
      <c r="I23" s="41">
        <v>0.06</v>
      </c>
      <c r="J23" s="42">
        <f>I23/Parâmetros!$G$3</f>
        <v>6.012024048096192E-5</v>
      </c>
      <c r="K23" s="42">
        <f>J23/Parâmetros!$B$12</f>
        <v>0.16714880692494644</v>
      </c>
      <c r="L23" s="42">
        <f>K23/Parâmetros!$C$5</f>
        <v>0.44632525213603857</v>
      </c>
      <c r="M23" s="42">
        <f>(Parâmetros!$G$3*Parâmetros!$C$9*'Modelo_2_Ø28mm '!L23)/Parâmetros!$H$3</f>
        <v>1636.6529698954746</v>
      </c>
      <c r="N23" s="42">
        <v>2610.4816530000003</v>
      </c>
      <c r="O23" s="43">
        <f t="shared" si="1"/>
        <v>21754.013775000003</v>
      </c>
      <c r="Q23" s="41">
        <v>0.06</v>
      </c>
      <c r="R23" s="42">
        <f>Q23/Parâmetros!$G$3</f>
        <v>6.012024048096192E-5</v>
      </c>
      <c r="S23" s="42">
        <f>R23/Parâmetros!$B$12</f>
        <v>0.16714880692494644</v>
      </c>
      <c r="T23" s="42">
        <f>S23/Parâmetros!$D$5</f>
        <v>0.41829030761998609</v>
      </c>
      <c r="U23" s="42">
        <f>(Parâmetros!$G$3*Parâmetros!$D$9*'Modelo_2_Ø28mm '!T23)/Parâmetros!$H$3</f>
        <v>1893.1224104616924</v>
      </c>
      <c r="V23" s="42">
        <v>1822.1573999999998</v>
      </c>
      <c r="W23" s="43">
        <f t="shared" si="2"/>
        <v>15184.644999999999</v>
      </c>
      <c r="Y23" s="41">
        <v>0.06</v>
      </c>
      <c r="Z23" s="42">
        <f>Y23/Parâmetros!$G$3</f>
        <v>6.012024048096192E-5</v>
      </c>
      <c r="AA23" s="42">
        <f>Z23/Parâmetros!$B$12</f>
        <v>0.16714880692494644</v>
      </c>
      <c r="AB23" s="42">
        <f>AA23/Parâmetros!$E$5</f>
        <v>0.40160693638862671</v>
      </c>
      <c r="AC23" s="42">
        <f>(Parâmetros!$G$3*Parâmetros!$E$9*'Modelo_2_Ø28mm '!AB23)/Parâmetros!$H$3</f>
        <v>2151.4315929081395</v>
      </c>
      <c r="AD23" s="42">
        <v>1462.168643</v>
      </c>
      <c r="AE23" s="43">
        <f t="shared" si="5"/>
        <v>12184.738691666667</v>
      </c>
    </row>
    <row r="24" spans="1:31" x14ac:dyDescent="0.25">
      <c r="A24" s="41">
        <v>7.0000000000000007E-2</v>
      </c>
      <c r="B24" s="42">
        <f>A24/Parâmetros!$G$3</f>
        <v>7.0140280561122257E-5</v>
      </c>
      <c r="C24" s="42">
        <f>B24/Parâmetros!$B$12</f>
        <v>0.19500694141243755</v>
      </c>
      <c r="D24" s="42">
        <f>C24/Parâmetros!$B$5</f>
        <v>0.58631070779446048</v>
      </c>
      <c r="E24" s="42">
        <f>(Parâmetros!$G$3*Parâmetros!$B$9*'Modelo_2_Ø28mm '!D24)/Parâmetros!$H$3</f>
        <v>1500.5488756921648</v>
      </c>
      <c r="F24" s="42">
        <v>6769.0635310000007</v>
      </c>
      <c r="G24" s="43">
        <f t="shared" si="4"/>
        <v>56408.862758333344</v>
      </c>
      <c r="I24" s="41">
        <v>7.0000000000000007E-2</v>
      </c>
      <c r="J24" s="42">
        <f>I24/Parâmetros!$G$3</f>
        <v>7.0140280561122257E-5</v>
      </c>
      <c r="K24" s="42">
        <f>J24/Parâmetros!$B$12</f>
        <v>0.19500694141243755</v>
      </c>
      <c r="L24" s="42">
        <f>K24/Parâmetros!$C$5</f>
        <v>0.52071279415871174</v>
      </c>
      <c r="M24" s="42">
        <f>(Parâmetros!$G$3*Parâmetros!$C$9*'Modelo_2_Ø28mm '!L24)/Parâmetros!$H$3</f>
        <v>1909.4284648780542</v>
      </c>
      <c r="N24" s="42">
        <v>3466.401836</v>
      </c>
      <c r="O24" s="43">
        <f t="shared" si="1"/>
        <v>28886.681966666667</v>
      </c>
      <c r="Q24" s="41">
        <v>7.0000000000000007E-2</v>
      </c>
      <c r="R24" s="42">
        <f>Q24/Parâmetros!$G$3</f>
        <v>7.0140280561122257E-5</v>
      </c>
      <c r="S24" s="42">
        <f>R24/Parâmetros!$B$12</f>
        <v>0.19500694141243755</v>
      </c>
      <c r="T24" s="42">
        <f>S24/Parâmetros!$D$5</f>
        <v>0.48800535888998381</v>
      </c>
      <c r="U24" s="42">
        <f>(Parâmetros!$G$3*Parâmetros!$D$9*'Modelo_2_Ø28mm '!T24)/Parâmetros!$H$3</f>
        <v>2208.6428122053085</v>
      </c>
      <c r="V24" s="42">
        <v>2427.9382249999999</v>
      </c>
      <c r="W24" s="43">
        <f t="shared" si="2"/>
        <v>20232.818541666667</v>
      </c>
      <c r="Y24" s="41">
        <v>7.0000000000000007E-2</v>
      </c>
      <c r="Z24" s="42">
        <f>Y24/Parâmetros!$G$3</f>
        <v>7.0140280561122257E-5</v>
      </c>
      <c r="AA24" s="42">
        <f>Z24/Parâmetros!$B$12</f>
        <v>0.19500694141243755</v>
      </c>
      <c r="AB24" s="42">
        <f>AA24/Parâmetros!$E$5</f>
        <v>0.46854142578673125</v>
      </c>
      <c r="AC24" s="42">
        <f>(Parâmetros!$G$3*Parâmetros!$E$9*'Modelo_2_Ø28mm '!AB24)/Parâmetros!$H$3</f>
        <v>2510.003525059496</v>
      </c>
      <c r="AD24" s="42">
        <v>1957.756161</v>
      </c>
      <c r="AE24" s="43">
        <f t="shared" si="5"/>
        <v>16314.634675000001</v>
      </c>
    </row>
    <row r="25" spans="1:31" x14ac:dyDescent="0.25">
      <c r="A25" s="41">
        <v>0.08</v>
      </c>
      <c r="B25" s="42">
        <f>A25/Parâmetros!$G$3</f>
        <v>8.0160320641282573E-5</v>
      </c>
      <c r="C25" s="42">
        <f>B25/Parâmetros!$B$12</f>
        <v>0.22286507589992863</v>
      </c>
      <c r="D25" s="42">
        <f>C25/Parâmetros!$B$5</f>
        <v>0.67006938033652619</v>
      </c>
      <c r="E25" s="42">
        <f>(Parâmetros!$G$3*Parâmetros!$B$9*'Modelo_2_Ø28mm '!D25)/Parâmetros!$H$3</f>
        <v>1714.9130007910453</v>
      </c>
      <c r="F25" s="42">
        <v>8626.1591080000017</v>
      </c>
      <c r="G25" s="43">
        <f t="shared" si="4"/>
        <v>71884.659233333354</v>
      </c>
      <c r="I25" s="41">
        <v>0.08</v>
      </c>
      <c r="J25" s="42">
        <f>I25/Parâmetros!$G$3</f>
        <v>8.0160320641282573E-5</v>
      </c>
      <c r="K25" s="42">
        <f>J25/Parâmetros!$B$12</f>
        <v>0.22286507589992863</v>
      </c>
      <c r="L25" s="42">
        <f>K25/Parâmetros!$C$5</f>
        <v>0.5951003361813848</v>
      </c>
      <c r="M25" s="42">
        <f>(Parâmetros!$G$3*Parâmetros!$C$9*'Modelo_2_Ø28mm '!L25)/Parâmetros!$H$3</f>
        <v>2182.2039598606329</v>
      </c>
      <c r="N25" s="42">
        <v>4437.0606710000002</v>
      </c>
      <c r="O25" s="43">
        <f t="shared" si="1"/>
        <v>36975.505591666668</v>
      </c>
      <c r="Q25" s="41">
        <v>0.08</v>
      </c>
      <c r="R25" s="42">
        <f>Q25/Parâmetros!$G$3</f>
        <v>8.0160320641282573E-5</v>
      </c>
      <c r="S25" s="42">
        <f>R25/Parâmetros!$B$12</f>
        <v>0.22286507589992863</v>
      </c>
      <c r="T25" s="42">
        <f>S25/Parâmetros!$D$5</f>
        <v>0.55772041015998153</v>
      </c>
      <c r="U25" s="42">
        <f>(Parâmetros!$G$3*Parâmetros!$D$9*'Modelo_2_Ø28mm '!T25)/Parâmetros!$H$3</f>
        <v>2524.1632139489238</v>
      </c>
      <c r="V25" s="42">
        <v>3115.9405100000004</v>
      </c>
      <c r="W25" s="43">
        <f t="shared" si="2"/>
        <v>25966.17091666667</v>
      </c>
      <c r="Y25" s="41">
        <v>0.08</v>
      </c>
      <c r="Z25" s="42">
        <f>Y25/Parâmetros!$G$3</f>
        <v>8.0160320641282573E-5</v>
      </c>
      <c r="AA25" s="42">
        <f>Z25/Parâmetros!$B$12</f>
        <v>0.22286507589992863</v>
      </c>
      <c r="AB25" s="42">
        <f>AA25/Parâmetros!$E$5</f>
        <v>0.53547591518483573</v>
      </c>
      <c r="AC25" s="42">
        <f>(Parâmetros!$G$3*Parâmetros!$E$9*'Modelo_2_Ø28mm '!AB25)/Parâmetros!$H$3</f>
        <v>2868.5754572108531</v>
      </c>
      <c r="AD25" s="42">
        <v>2520.9626619999999</v>
      </c>
      <c r="AE25" s="43">
        <f t="shared" si="5"/>
        <v>21008.022183333334</v>
      </c>
    </row>
    <row r="26" spans="1:31" x14ac:dyDescent="0.25">
      <c r="A26" s="41">
        <v>0.09</v>
      </c>
      <c r="B26" s="42">
        <f>A26/Parâmetros!$G$3</f>
        <v>9.0180360721442876E-5</v>
      </c>
      <c r="C26" s="42">
        <f>B26/Parâmetros!$B$12</f>
        <v>0.25072321038741963</v>
      </c>
      <c r="D26" s="42">
        <f>C26/Parâmetros!$B$5</f>
        <v>0.75382805287859178</v>
      </c>
      <c r="E26" s="42">
        <f>(Parâmetros!$G$3*Parâmetros!$B$9*'Modelo_2_Ø28mm '!D26)/Parâmetros!$H$3</f>
        <v>1929.2771258899256</v>
      </c>
      <c r="F26" s="42">
        <v>10694.026406999999</v>
      </c>
      <c r="G26" s="43">
        <f t="shared" si="4"/>
        <v>89116.886725000004</v>
      </c>
      <c r="I26" s="41">
        <v>0.09</v>
      </c>
      <c r="J26" s="42">
        <f>I26/Parâmetros!$G$3</f>
        <v>9.0180360721442876E-5</v>
      </c>
      <c r="K26" s="42">
        <f>J26/Parâmetros!$B$12</f>
        <v>0.25072321038741963</v>
      </c>
      <c r="L26" s="42">
        <f>K26/Parâmetros!$C$5</f>
        <v>0.66948787820405775</v>
      </c>
      <c r="M26" s="42">
        <f>(Parâmetros!$G$3*Parâmetros!$C$9*'Modelo_2_Ø28mm '!L26)/Parâmetros!$H$3</f>
        <v>2454.9794548432119</v>
      </c>
      <c r="N26" s="42">
        <v>5521.0517909999999</v>
      </c>
      <c r="O26" s="43">
        <f t="shared" si="1"/>
        <v>46008.764925000003</v>
      </c>
      <c r="Q26" s="41">
        <v>0.09</v>
      </c>
      <c r="R26" s="42">
        <f>Q26/Parâmetros!$G$3</f>
        <v>9.0180360721442876E-5</v>
      </c>
      <c r="S26" s="42">
        <f>R26/Parâmetros!$B$12</f>
        <v>0.25072321038741963</v>
      </c>
      <c r="T26" s="42">
        <f>S26/Parâmetros!$D$5</f>
        <v>0.62743546142997908</v>
      </c>
      <c r="U26" s="42">
        <f>(Parâmetros!$G$3*Parâmetros!$D$9*'Modelo_2_Ø28mm '!T26)/Parâmetros!$H$3</f>
        <v>2839.6836156925383</v>
      </c>
      <c r="V26" s="42">
        <v>3885.0580980000004</v>
      </c>
      <c r="W26" s="43">
        <f t="shared" si="2"/>
        <v>32375.484150000004</v>
      </c>
      <c r="Y26" s="41">
        <v>0.09</v>
      </c>
      <c r="Z26" s="42">
        <f>Y26/Parâmetros!$G$3</f>
        <v>9.0180360721442876E-5</v>
      </c>
      <c r="AA26" s="42">
        <f>Z26/Parâmetros!$B$12</f>
        <v>0.25072321038741963</v>
      </c>
      <c r="AB26" s="42">
        <f>AA26/Parâmetros!$E$5</f>
        <v>0.60241040458293993</v>
      </c>
      <c r="AC26" s="42">
        <f>(Parâmetros!$G$3*Parâmetros!$E$9*'Modelo_2_Ø28mm '!AB26)/Parâmetros!$H$3</f>
        <v>3227.1473893622078</v>
      </c>
      <c r="AD26" s="42">
        <v>3150.653444</v>
      </c>
      <c r="AE26" s="43">
        <f t="shared" si="5"/>
        <v>26255.445366666667</v>
      </c>
    </row>
    <row r="27" spans="1:31" x14ac:dyDescent="0.25">
      <c r="A27" s="41">
        <v>0.1</v>
      </c>
      <c r="B27" s="42">
        <f>A27/Parâmetros!$G$3</f>
        <v>1.0020040080160321E-4</v>
      </c>
      <c r="C27" s="42">
        <f>B27/Parâmetros!$B$12</f>
        <v>0.27858134487491076</v>
      </c>
      <c r="D27" s="42">
        <f>C27/Parâmetros!$B$5</f>
        <v>0.83758672542065771</v>
      </c>
      <c r="E27" s="42">
        <f>(Parâmetros!$G$3*Parâmetros!$B$9*'Modelo_2_Ø28mm '!D27)/Parâmetros!$H$3</f>
        <v>2143.6412509888064</v>
      </c>
      <c r="F27" s="42">
        <v>12970.487810999999</v>
      </c>
      <c r="G27" s="43">
        <f t="shared" si="4"/>
        <v>108087.39842499999</v>
      </c>
      <c r="I27" s="41">
        <v>0.1</v>
      </c>
      <c r="J27" s="42">
        <f>I27/Parâmetros!$G$3</f>
        <v>1.0020040080160321E-4</v>
      </c>
      <c r="K27" s="42">
        <f>J27/Parâmetros!$B$12</f>
        <v>0.27858134487491076</v>
      </c>
      <c r="L27" s="42">
        <f>K27/Parâmetros!$C$5</f>
        <v>0.74387542022673103</v>
      </c>
      <c r="M27" s="42">
        <f>(Parâmetros!$G$3*Parâmetros!$C$9*'Modelo_2_Ø28mm '!L27)/Parâmetros!$H$3</f>
        <v>2727.7549498257918</v>
      </c>
      <c r="N27" s="42">
        <v>6717.1178019999998</v>
      </c>
      <c r="O27" s="43">
        <f t="shared" si="1"/>
        <v>55975.981683333332</v>
      </c>
      <c r="Q27" s="41">
        <v>0.1</v>
      </c>
      <c r="R27" s="42">
        <f>Q27/Parâmetros!$G$3</f>
        <v>1.0020040080160321E-4</v>
      </c>
      <c r="S27" s="42">
        <f>R27/Parâmetros!$B$12</f>
        <v>0.27858134487491076</v>
      </c>
      <c r="T27" s="42">
        <f>S27/Parâmetros!$D$5</f>
        <v>0.69715051269997685</v>
      </c>
      <c r="U27" s="42">
        <f>(Parâmetros!$G$3*Parâmetros!$D$9*'Modelo_2_Ø28mm '!T27)/Parâmetros!$H$3</f>
        <v>3155.2040174361546</v>
      </c>
      <c r="V27" s="42">
        <v>4734.3203910000002</v>
      </c>
      <c r="W27" s="43">
        <f t="shared" si="2"/>
        <v>39452.669925000002</v>
      </c>
      <c r="Y27" s="41">
        <v>0.1</v>
      </c>
      <c r="Z27" s="42">
        <f>Y27/Parâmetros!$G$3</f>
        <v>1.0020040080160321E-4</v>
      </c>
      <c r="AA27" s="42">
        <f>Z27/Parâmetros!$B$12</f>
        <v>0.27858134487491076</v>
      </c>
      <c r="AB27" s="42">
        <f>AA27/Parâmetros!$E$5</f>
        <v>0.66934489398104458</v>
      </c>
      <c r="AC27" s="42">
        <f>(Parâmetros!$G$3*Parâmetros!$E$9*'Modelo_2_Ø28mm '!AB27)/Parâmetros!$H$3</f>
        <v>3585.7193215135658</v>
      </c>
      <c r="AD27" s="42">
        <v>3846.297192</v>
      </c>
      <c r="AE27" s="43">
        <f t="shared" si="5"/>
        <v>32052.476600000002</v>
      </c>
    </row>
    <row r="28" spans="1:31" x14ac:dyDescent="0.25">
      <c r="A28" s="41">
        <v>0.11</v>
      </c>
      <c r="B28" s="42">
        <f>A28/Parâmetros!$G$3</f>
        <v>1.1022044088176352E-4</v>
      </c>
      <c r="C28" s="42">
        <f>B28/Parâmetros!$B$12</f>
        <v>0.30643947936240179</v>
      </c>
      <c r="D28" s="42">
        <f>C28/Parâmetros!$B$5</f>
        <v>0.9213453979627233</v>
      </c>
      <c r="E28" s="42">
        <f>(Parâmetros!$G$3*Parâmetros!$B$9*'Modelo_2_Ø28mm '!D28)/Parâmetros!$H$3</f>
        <v>2358.0053760876867</v>
      </c>
      <c r="F28" s="42">
        <v>15453.369816</v>
      </c>
      <c r="G28" s="43">
        <f t="shared" si="4"/>
        <v>128778.08180000001</v>
      </c>
      <c r="I28" s="41">
        <v>0.11</v>
      </c>
      <c r="J28" s="42">
        <f>I28/Parâmetros!$G$3</f>
        <v>1.1022044088176352E-4</v>
      </c>
      <c r="K28" s="42">
        <f>J28/Parâmetros!$B$12</f>
        <v>0.30643947936240179</v>
      </c>
      <c r="L28" s="42">
        <f>K28/Parâmetros!$C$5</f>
        <v>0.81826296224940398</v>
      </c>
      <c r="M28" s="42">
        <f>(Parâmetros!$G$3*Parâmetros!$C$9*'Modelo_2_Ø28mm '!L28)/Parâmetros!$H$3</f>
        <v>3000.5304448083698</v>
      </c>
      <c r="N28" s="42">
        <v>8024.1202030000004</v>
      </c>
      <c r="O28" s="43">
        <f t="shared" si="1"/>
        <v>66867.668358333336</v>
      </c>
      <c r="Q28" s="41">
        <v>0.11</v>
      </c>
      <c r="R28" s="42">
        <f>Q28/Parâmetros!$G$3</f>
        <v>1.1022044088176352E-4</v>
      </c>
      <c r="S28" s="42">
        <f>R28/Parâmetros!$B$12</f>
        <v>0.30643947936240179</v>
      </c>
      <c r="T28" s="42">
        <f>S28/Parâmetros!$D$5</f>
        <v>0.76686556396997441</v>
      </c>
      <c r="U28" s="42">
        <f>(Parâmetros!$G$3*Parâmetros!$D$9*'Modelo_2_Ø28mm '!T28)/Parâmetros!$H$3</f>
        <v>3470.7244191797695</v>
      </c>
      <c r="V28" s="42">
        <v>5662.8637360000002</v>
      </c>
      <c r="W28" s="43">
        <f t="shared" si="2"/>
        <v>47190.531133333337</v>
      </c>
      <c r="Y28" s="41">
        <v>0.11</v>
      </c>
      <c r="Z28" s="42">
        <f>Y28/Parâmetros!$G$3</f>
        <v>1.1022044088176352E-4</v>
      </c>
      <c r="AA28" s="42">
        <f>Z28/Parâmetros!$B$12</f>
        <v>0.30643947936240179</v>
      </c>
      <c r="AB28" s="42">
        <f>AA28/Parâmetros!$E$5</f>
        <v>0.73627938337914889</v>
      </c>
      <c r="AC28" s="42">
        <f>(Parâmetros!$G$3*Parâmetros!$E$9*'Modelo_2_Ø28mm '!AB28)/Parâmetros!$H$3</f>
        <v>3944.2912536649214</v>
      </c>
      <c r="AD28" s="42">
        <v>4606.9281129999999</v>
      </c>
      <c r="AE28" s="43">
        <f t="shared" si="5"/>
        <v>38391.067608333331</v>
      </c>
    </row>
    <row r="29" spans="1:31" x14ac:dyDescent="0.25">
      <c r="A29" s="41">
        <v>0.12</v>
      </c>
      <c r="B29" s="42">
        <f>A29/Parâmetros!$G$3</f>
        <v>1.2024048096192384E-4</v>
      </c>
      <c r="C29" s="42">
        <f>B29/Parâmetros!$B$12</f>
        <v>0.33429761384989287</v>
      </c>
      <c r="D29" s="42">
        <f>C29/Parâmetros!$B$5</f>
        <v>1.0051040705047891</v>
      </c>
      <c r="E29" s="42">
        <f>(Parâmetros!$G$3*Parâmetros!$B$9*'Modelo_2_Ø28mm '!D29)/Parâmetros!$H$3</f>
        <v>2572.3695011865675</v>
      </c>
      <c r="F29" s="42">
        <v>18140.565113000001</v>
      </c>
      <c r="G29" s="43">
        <f t="shared" si="4"/>
        <v>151171.37594166669</v>
      </c>
      <c r="I29" s="41">
        <v>0.12</v>
      </c>
      <c r="J29" s="42">
        <f>I29/Parâmetros!$G$3</f>
        <v>1.2024048096192384E-4</v>
      </c>
      <c r="K29" s="42">
        <f>J29/Parâmetros!$B$12</f>
        <v>0.33429761384989287</v>
      </c>
      <c r="L29" s="42">
        <f>K29/Parâmetros!$C$5</f>
        <v>0.89265050427207715</v>
      </c>
      <c r="M29" s="42">
        <f>(Parâmetros!$G$3*Parâmetros!$C$9*'Modelo_2_Ø28mm '!L29)/Parâmetros!$H$3</f>
        <v>3273.3059397909492</v>
      </c>
      <c r="N29" s="42">
        <v>9440.9252490000017</v>
      </c>
      <c r="O29" s="43">
        <f t="shared" si="1"/>
        <v>78674.377075000011</v>
      </c>
      <c r="Q29" s="41">
        <v>0.12</v>
      </c>
      <c r="R29" s="42">
        <f>Q29/Parâmetros!$G$3</f>
        <v>1.2024048096192384E-4</v>
      </c>
      <c r="S29" s="42">
        <f>R29/Parâmetros!$B$12</f>
        <v>0.33429761384989287</v>
      </c>
      <c r="T29" s="42">
        <f>S29/Parâmetros!$D$5</f>
        <v>0.83658061523997218</v>
      </c>
      <c r="U29" s="42">
        <f>(Parâmetros!$G$3*Parâmetros!$D$9*'Modelo_2_Ø28mm '!T29)/Parâmetros!$H$3</f>
        <v>3786.2448209233849</v>
      </c>
      <c r="V29" s="42">
        <v>6669.8401939999994</v>
      </c>
      <c r="W29" s="43">
        <f t="shared" si="2"/>
        <v>55582.001616666661</v>
      </c>
      <c r="Y29" s="41">
        <v>0.12</v>
      </c>
      <c r="Z29" s="42">
        <f>Y29/Parâmetros!$G$3</f>
        <v>1.2024048096192384E-4</v>
      </c>
      <c r="AA29" s="42">
        <f>Z29/Parâmetros!$B$12</f>
        <v>0.33429761384989287</v>
      </c>
      <c r="AB29" s="42">
        <f>AA29/Parâmetros!$E$5</f>
        <v>0.80321387277725342</v>
      </c>
      <c r="AC29" s="42">
        <f>(Parâmetros!$G$3*Parâmetros!$E$9*'Modelo_2_Ø28mm '!AB29)/Parâmetros!$H$3</f>
        <v>4302.8631858162789</v>
      </c>
      <c r="AD29" s="42">
        <v>5431.6659760000002</v>
      </c>
      <c r="AE29" s="43">
        <f t="shared" si="5"/>
        <v>45263.883133333336</v>
      </c>
    </row>
    <row r="30" spans="1:31" x14ac:dyDescent="0.25">
      <c r="A30" s="41">
        <v>0.13</v>
      </c>
      <c r="B30" s="42">
        <f>A30/Parâmetros!$G$3</f>
        <v>1.3026052104208417E-4</v>
      </c>
      <c r="C30" s="42">
        <f>B30/Parâmetros!$B$12</f>
        <v>0.36215574833738395</v>
      </c>
      <c r="D30" s="42">
        <f>C30/Parâmetros!$B$5</f>
        <v>1.0888627430468549</v>
      </c>
      <c r="E30" s="42">
        <f>(Parâmetros!$G$3*Parâmetros!$B$9*'Modelo_2_Ø28mm '!D30)/Parâmetros!$H$3</f>
        <v>2786.7336262854483</v>
      </c>
      <c r="F30" s="42">
        <v>21029.920756000003</v>
      </c>
      <c r="G30" s="43">
        <f t="shared" si="4"/>
        <v>175249.33963333338</v>
      </c>
      <c r="I30" s="41">
        <v>0.13</v>
      </c>
      <c r="J30" s="42">
        <f>I30/Parâmetros!$G$3</f>
        <v>1.3026052104208417E-4</v>
      </c>
      <c r="K30" s="42">
        <f>J30/Parâmetros!$B$12</f>
        <v>0.36215574833738395</v>
      </c>
      <c r="L30" s="42">
        <f>K30/Parâmetros!$C$5</f>
        <v>0.96703804629475021</v>
      </c>
      <c r="M30" s="42">
        <f>(Parâmetros!$G$3*Parâmetros!$C$9*'Modelo_2_Ø28mm '!L30)/Parâmetros!$H$3</f>
        <v>3546.0814347735286</v>
      </c>
      <c r="N30" s="42">
        <v>10966.597863000001</v>
      </c>
      <c r="O30" s="43">
        <f t="shared" si="1"/>
        <v>91388.315525000013</v>
      </c>
      <c r="Q30" s="41">
        <v>0.13</v>
      </c>
      <c r="R30" s="42">
        <f>Q30/Parâmetros!$G$3</f>
        <v>1.3026052104208417E-4</v>
      </c>
      <c r="S30" s="42">
        <f>R30/Parâmetros!$B$12</f>
        <v>0.36215574833738395</v>
      </c>
      <c r="T30" s="42">
        <f>S30/Parâmetros!$D$5</f>
        <v>0.90629566650996984</v>
      </c>
      <c r="U30" s="42">
        <f>(Parâmetros!$G$3*Parâmetros!$D$9*'Modelo_2_Ø28mm '!T30)/Parâmetros!$H$3</f>
        <v>4101.7652226670007</v>
      </c>
      <c r="V30" s="42">
        <v>7754.5936469999906</v>
      </c>
      <c r="W30" s="43">
        <f t="shared" si="2"/>
        <v>64621.613724999923</v>
      </c>
      <c r="Y30" s="41">
        <v>0.13</v>
      </c>
      <c r="Z30" s="42">
        <f>Y30/Parâmetros!$G$3</f>
        <v>1.3026052104208417E-4</v>
      </c>
      <c r="AA30" s="42">
        <f>Z30/Parâmetros!$B$12</f>
        <v>0.36215574833738395</v>
      </c>
      <c r="AB30" s="42">
        <f>AA30/Parâmetros!$E$5</f>
        <v>0.87014836217535785</v>
      </c>
      <c r="AC30" s="42">
        <f>(Parâmetros!$G$3*Parâmetros!$E$9*'Modelo_2_Ø28mm '!AB30)/Parâmetros!$H$3</f>
        <v>4661.4351179676351</v>
      </c>
      <c r="AD30" s="42">
        <v>6319.9404190000005</v>
      </c>
      <c r="AE30" s="43">
        <f t="shared" si="5"/>
        <v>52666.170158333342</v>
      </c>
    </row>
    <row r="31" spans="1:31" x14ac:dyDescent="0.25">
      <c r="A31" s="41">
        <v>0.14000000000000001</v>
      </c>
      <c r="B31" s="42">
        <f>A31/Parâmetros!$G$3</f>
        <v>1.4028056112224451E-4</v>
      </c>
      <c r="C31" s="42">
        <f>B31/Parâmetros!$B$12</f>
        <v>0.39001388282487509</v>
      </c>
      <c r="D31" s="42">
        <f>C31/Parâmetros!$B$5</f>
        <v>1.172621415588921</v>
      </c>
      <c r="E31" s="42">
        <f>(Parâmetros!$G$3*Parâmetros!$B$9*'Modelo_2_Ø28mm '!D31)/Parâmetros!$H$3</f>
        <v>3001.0977513843295</v>
      </c>
      <c r="F31" s="42">
        <v>24119.034546999999</v>
      </c>
      <c r="G31" s="43">
        <f t="shared" si="4"/>
        <v>200991.95455833332</v>
      </c>
      <c r="I31" s="41">
        <v>0.14000000000000001</v>
      </c>
      <c r="J31" s="42">
        <f>I31/Parâmetros!$G$3</f>
        <v>1.4028056112224451E-4</v>
      </c>
      <c r="K31" s="42">
        <f>J31/Parâmetros!$B$12</f>
        <v>0.39001388282487509</v>
      </c>
      <c r="L31" s="42">
        <f>K31/Parâmetros!$C$5</f>
        <v>1.0414255883174235</v>
      </c>
      <c r="M31" s="42">
        <f>(Parâmetros!$G$3*Parâmetros!$C$9*'Modelo_2_Ø28mm '!L31)/Parâmetros!$H$3</f>
        <v>3818.8569297561085</v>
      </c>
      <c r="N31" s="42">
        <v>12600.228595</v>
      </c>
      <c r="O31" s="43">
        <f t="shared" si="1"/>
        <v>105001.90495833334</v>
      </c>
      <c r="Q31" s="41">
        <v>0.14000000000000001</v>
      </c>
      <c r="R31" s="42">
        <f>Q31/Parâmetros!$G$3</f>
        <v>1.4028056112224451E-4</v>
      </c>
      <c r="S31" s="42">
        <f>R31/Parâmetros!$B$12</f>
        <v>0.39001388282487509</v>
      </c>
      <c r="T31" s="42">
        <f>S31/Parâmetros!$D$5</f>
        <v>0.97601071777996762</v>
      </c>
      <c r="U31" s="42">
        <f>(Parâmetros!$G$3*Parâmetros!$D$9*'Modelo_2_Ø28mm '!T31)/Parâmetros!$H$3</f>
        <v>4417.2856244106169</v>
      </c>
      <c r="V31" s="42">
        <v>8916.4911119999997</v>
      </c>
      <c r="W31" s="43">
        <f t="shared" si="2"/>
        <v>74304.092600000004</v>
      </c>
      <c r="Y31" s="41">
        <v>0.14000000000000001</v>
      </c>
      <c r="Z31" s="42">
        <f>Y31/Parâmetros!$G$3</f>
        <v>1.4028056112224451E-4</v>
      </c>
      <c r="AA31" s="42">
        <f>Z31/Parâmetros!$B$12</f>
        <v>0.39001388282487509</v>
      </c>
      <c r="AB31" s="42">
        <f>AA31/Parâmetros!$E$5</f>
        <v>0.93708285157346249</v>
      </c>
      <c r="AC31" s="42">
        <f>(Parâmetros!$G$3*Parâmetros!$E$9*'Modelo_2_Ø28mm '!AB31)/Parâmetros!$H$3</f>
        <v>5020.0070501189921</v>
      </c>
      <c r="AD31" s="42">
        <v>7271.0745390000002</v>
      </c>
      <c r="AE31" s="43">
        <f t="shared" si="5"/>
        <v>60592.287825000007</v>
      </c>
    </row>
    <row r="32" spans="1:31" x14ac:dyDescent="0.25">
      <c r="A32" s="41">
        <v>0.15</v>
      </c>
      <c r="B32" s="42">
        <f>A32/Parâmetros!$G$3</f>
        <v>1.503006012024048E-4</v>
      </c>
      <c r="C32" s="42">
        <f>B32/Parâmetros!$B$12</f>
        <v>0.41787201731236612</v>
      </c>
      <c r="D32" s="42">
        <f>C32/Parâmetros!$B$5</f>
        <v>1.2563800881309866</v>
      </c>
      <c r="E32" s="42">
        <f>(Parâmetros!$G$3*Parâmetros!$B$9*'Modelo_2_Ø28mm '!D32)/Parâmetros!$H$3</f>
        <v>3215.4618764832098</v>
      </c>
      <c r="F32" s="42">
        <v>27405.794314999999</v>
      </c>
      <c r="G32" s="43">
        <f t="shared" si="4"/>
        <v>228381.61929166666</v>
      </c>
      <c r="I32" s="41">
        <v>0.15</v>
      </c>
      <c r="J32" s="42">
        <f>I32/Parâmetros!$G$3</f>
        <v>1.503006012024048E-4</v>
      </c>
      <c r="K32" s="42">
        <f>J32/Parâmetros!$B$12</f>
        <v>0.41787201731236612</v>
      </c>
      <c r="L32" s="42">
        <f>K32/Parâmetros!$C$5</f>
        <v>1.1158131303400964</v>
      </c>
      <c r="M32" s="42">
        <f>(Parâmetros!$G$3*Parâmetros!$C$9*'Modelo_2_Ø28mm '!L32)/Parâmetros!$H$3</f>
        <v>4091.6324247386865</v>
      </c>
      <c r="N32" s="42">
        <v>14340.699860999999</v>
      </c>
      <c r="O32" s="43">
        <f t="shared" si="1"/>
        <v>119505.832175</v>
      </c>
      <c r="Q32" s="41">
        <v>0.15</v>
      </c>
      <c r="R32" s="42">
        <f>Q32/Parâmetros!$G$3</f>
        <v>1.503006012024048E-4</v>
      </c>
      <c r="S32" s="42">
        <f>R32/Parâmetros!$B$12</f>
        <v>0.41787201731236612</v>
      </c>
      <c r="T32" s="42">
        <f>S32/Parâmetros!$D$5</f>
        <v>1.0457257690499653</v>
      </c>
      <c r="U32" s="42">
        <f>(Parâmetros!$G$3*Parâmetros!$D$9*'Modelo_2_Ø28mm '!T32)/Parâmetros!$H$3</f>
        <v>4732.8060261542314</v>
      </c>
      <c r="V32" s="42">
        <v>10154.695742</v>
      </c>
      <c r="W32" s="43">
        <f t="shared" si="2"/>
        <v>84622.464516666674</v>
      </c>
      <c r="Y32" s="41">
        <v>0.15</v>
      </c>
      <c r="Z32" s="42">
        <f>Y32/Parâmetros!$G$3</f>
        <v>1.503006012024048E-4</v>
      </c>
      <c r="AA32" s="42">
        <f>Z32/Parâmetros!$B$12</f>
        <v>0.41787201731236612</v>
      </c>
      <c r="AB32" s="42">
        <f>AA32/Parâmetros!$E$5</f>
        <v>1.0040173409715667</v>
      </c>
      <c r="AC32" s="42">
        <f>(Parâmetros!$G$3*Parâmetros!$E$9*'Modelo_2_Ø28mm '!AB32)/Parâmetros!$H$3</f>
        <v>5378.5789822703473</v>
      </c>
      <c r="AD32" s="42">
        <v>8284.7256639999996</v>
      </c>
      <c r="AE32" s="43">
        <f t="shared" si="5"/>
        <v>69039.380533333329</v>
      </c>
    </row>
    <row r="33" spans="1:31" x14ac:dyDescent="0.25">
      <c r="A33" s="41">
        <v>0.16</v>
      </c>
      <c r="B33" s="42">
        <f>A33/Parâmetros!$G$3</f>
        <v>1.6032064128256515E-4</v>
      </c>
      <c r="C33" s="42">
        <f>B33/Parâmetros!$B$12</f>
        <v>0.44573015179985725</v>
      </c>
      <c r="D33" s="42">
        <f>C33/Parâmetros!$B$5</f>
        <v>1.3401387606730524</v>
      </c>
      <c r="E33" s="42">
        <f>(Parâmetros!$G$3*Parâmetros!$B$9*'Modelo_2_Ø28mm '!D33)/Parâmetros!$H$3</f>
        <v>3429.8260015820906</v>
      </c>
      <c r="F33" s="42">
        <v>30888.316042000002</v>
      </c>
      <c r="G33" s="43">
        <f t="shared" si="4"/>
        <v>257402.63368333335</v>
      </c>
      <c r="I33" s="41">
        <v>0.16</v>
      </c>
      <c r="J33" s="42">
        <f>I33/Parâmetros!$G$3</f>
        <v>1.6032064128256515E-4</v>
      </c>
      <c r="K33" s="42">
        <f>J33/Parâmetros!$B$12</f>
        <v>0.44573015179985725</v>
      </c>
      <c r="L33" s="42">
        <f>K33/Parâmetros!$C$5</f>
        <v>1.1902006723627696</v>
      </c>
      <c r="M33" s="42">
        <f>(Parâmetros!$G$3*Parâmetros!$C$9*'Modelo_2_Ø28mm '!L33)/Parâmetros!$H$3</f>
        <v>4364.4079197212659</v>
      </c>
      <c r="N33" s="42">
        <v>16187.242431999999</v>
      </c>
      <c r="O33" s="43">
        <f t="shared" si="1"/>
        <v>134893.68693333335</v>
      </c>
      <c r="Q33" s="41">
        <v>0.16</v>
      </c>
      <c r="R33" s="42">
        <f>Q33/Parâmetros!$G$3</f>
        <v>1.6032064128256515E-4</v>
      </c>
      <c r="S33" s="42">
        <f>R33/Parâmetros!$B$12</f>
        <v>0.44573015179985725</v>
      </c>
      <c r="T33" s="42">
        <f>S33/Parâmetros!$D$5</f>
        <v>1.1154408203199631</v>
      </c>
      <c r="U33" s="42">
        <f>(Parâmetros!$G$3*Parâmetros!$D$9*'Modelo_2_Ø28mm '!T33)/Parâmetros!$H$3</f>
        <v>5048.3264278978477</v>
      </c>
      <c r="V33" s="42">
        <v>11468.872137</v>
      </c>
      <c r="W33" s="43">
        <f t="shared" si="2"/>
        <v>95573.934475000002</v>
      </c>
      <c r="Y33" s="41">
        <v>0.16</v>
      </c>
      <c r="Z33" s="42">
        <f>Y33/Parâmetros!$G$3</f>
        <v>1.6032064128256515E-4</v>
      </c>
      <c r="AA33" s="42">
        <f>Z33/Parâmetros!$B$12</f>
        <v>0.44573015179985725</v>
      </c>
      <c r="AB33" s="42">
        <f>AA33/Parâmetros!$E$5</f>
        <v>1.0709518303696715</v>
      </c>
      <c r="AC33" s="42">
        <f>(Parâmetros!$G$3*Parâmetros!$E$9*'Modelo_2_Ø28mm '!AB33)/Parâmetros!$H$3</f>
        <v>5737.1509144217061</v>
      </c>
      <c r="AD33" s="42">
        <v>9360.5468330000003</v>
      </c>
      <c r="AE33" s="43">
        <f t="shared" si="5"/>
        <v>78004.556941666669</v>
      </c>
    </row>
    <row r="34" spans="1:31" x14ac:dyDescent="0.25">
      <c r="A34" s="41">
        <v>0.17</v>
      </c>
      <c r="B34" s="42">
        <f>A34/Parâmetros!$G$3</f>
        <v>1.7034068136272546E-4</v>
      </c>
      <c r="C34" s="42">
        <f>B34/Parâmetros!$B$12</f>
        <v>0.47358828628734828</v>
      </c>
      <c r="D34" s="42">
        <f>C34/Parâmetros!$B$5</f>
        <v>1.423897433215118</v>
      </c>
      <c r="E34" s="42">
        <f>(Parâmetros!$G$3*Parâmetros!$B$9*'Modelo_2_Ø28mm '!D34)/Parâmetros!$H$3</f>
        <v>3644.1901266809705</v>
      </c>
      <c r="F34" s="42">
        <v>34564.730866000005</v>
      </c>
      <c r="G34" s="43">
        <f t="shared" si="4"/>
        <v>288039.42388333339</v>
      </c>
      <c r="I34" s="41">
        <v>0.17</v>
      </c>
      <c r="J34" s="42">
        <f>I34/Parâmetros!$G$3</f>
        <v>1.7034068136272546E-4</v>
      </c>
      <c r="K34" s="42">
        <f>J34/Parâmetros!$B$12</f>
        <v>0.47358828628734828</v>
      </c>
      <c r="L34" s="42">
        <f>K34/Parâmetros!$C$5</f>
        <v>1.2645882143854428</v>
      </c>
      <c r="M34" s="42">
        <f>(Parâmetros!$G$3*Parâmetros!$C$9*'Modelo_2_Ø28mm '!L34)/Parâmetros!$H$3</f>
        <v>4637.1834147038462</v>
      </c>
      <c r="N34" s="42">
        <v>18138.945261000001</v>
      </c>
      <c r="O34" s="43">
        <f t="shared" si="1"/>
        <v>151157.877175</v>
      </c>
      <c r="Q34" s="41">
        <v>0.17</v>
      </c>
      <c r="R34" s="42">
        <f>Q34/Parâmetros!$G$3</f>
        <v>1.7034068136272546E-4</v>
      </c>
      <c r="S34" s="42">
        <f>R34/Parâmetros!$B$12</f>
        <v>0.47358828628734828</v>
      </c>
      <c r="T34" s="42">
        <f>S34/Parâmetros!$D$5</f>
        <v>1.1851558715899606</v>
      </c>
      <c r="U34" s="42">
        <f>(Parâmetros!$G$3*Parâmetros!$D$9*'Modelo_2_Ø28mm '!T34)/Parâmetros!$H$3</f>
        <v>5363.8468296414621</v>
      </c>
      <c r="V34" s="42">
        <v>12858.100902</v>
      </c>
      <c r="W34" s="43">
        <f t="shared" si="2"/>
        <v>107150.84085000001</v>
      </c>
      <c r="Y34" s="41">
        <v>0.17</v>
      </c>
      <c r="Z34" s="42">
        <f>Y34/Parâmetros!$G$3</f>
        <v>1.7034068136272546E-4</v>
      </c>
      <c r="AA34" s="42">
        <f>Z34/Parâmetros!$B$12</f>
        <v>0.47358828628734828</v>
      </c>
      <c r="AB34" s="42">
        <f>AA34/Parâmetros!$E$5</f>
        <v>1.1378863197677758</v>
      </c>
      <c r="AC34" s="42">
        <f>(Parâmetros!$G$3*Parâmetros!$E$9*'Modelo_2_Ø28mm '!AB34)/Parâmetros!$H$3</f>
        <v>6095.7228465730623</v>
      </c>
      <c r="AD34" s="42">
        <v>10498.386522999999</v>
      </c>
      <c r="AE34" s="43">
        <f t="shared" si="5"/>
        <v>87486.554358333335</v>
      </c>
    </row>
    <row r="35" spans="1:31" x14ac:dyDescent="0.25">
      <c r="A35" s="41">
        <v>0.18</v>
      </c>
      <c r="B35" s="42">
        <f>A35/Parâmetros!$G$3</f>
        <v>1.8036072144288575E-4</v>
      </c>
      <c r="C35" s="42">
        <f>B35/Parâmetros!$B$12</f>
        <v>0.50144642077483925</v>
      </c>
      <c r="D35" s="42">
        <f>C35/Parâmetros!$B$5</f>
        <v>1.5076561057571836</v>
      </c>
      <c r="E35" s="42">
        <f>(Parâmetros!$G$3*Parâmetros!$B$9*'Modelo_2_Ø28mm '!D35)/Parâmetros!$H$3</f>
        <v>3858.5542517798513</v>
      </c>
      <c r="F35" s="42">
        <v>38433.167153000002</v>
      </c>
      <c r="G35" s="43">
        <f t="shared" si="4"/>
        <v>320276.39294166671</v>
      </c>
      <c r="I35" s="41">
        <v>0.18</v>
      </c>
      <c r="J35" s="42">
        <f>I35/Parâmetros!$G$3</f>
        <v>1.8036072144288575E-4</v>
      </c>
      <c r="K35" s="42">
        <f>J35/Parâmetros!$B$12</f>
        <v>0.50144642077483925</v>
      </c>
      <c r="L35" s="42">
        <f>K35/Parâmetros!$C$5</f>
        <v>1.3389757564081155</v>
      </c>
      <c r="M35" s="42">
        <f>(Parâmetros!$G$3*Parâmetros!$C$9*'Modelo_2_Ø28mm '!L35)/Parâmetros!$H$3</f>
        <v>4909.9589096864238</v>
      </c>
      <c r="N35" s="42">
        <v>20194.64057</v>
      </c>
      <c r="O35" s="43">
        <f t="shared" si="1"/>
        <v>168288.67141666668</v>
      </c>
      <c r="Q35" s="41">
        <v>0.18</v>
      </c>
      <c r="R35" s="42">
        <f>Q35/Parâmetros!$G$3</f>
        <v>1.8036072144288575E-4</v>
      </c>
      <c r="S35" s="42">
        <f>R35/Parâmetros!$B$12</f>
        <v>0.50144642077483925</v>
      </c>
      <c r="T35" s="42">
        <f>S35/Parâmetros!$D$5</f>
        <v>1.2548709228599582</v>
      </c>
      <c r="U35" s="42">
        <f>(Parâmetros!$G$3*Parâmetros!$D$9*'Modelo_2_Ø28mm '!T35)/Parâmetros!$H$3</f>
        <v>5679.3672313850766</v>
      </c>
      <c r="V35" s="42">
        <v>14321.997275</v>
      </c>
      <c r="W35" s="43">
        <f t="shared" si="2"/>
        <v>119349.97729166667</v>
      </c>
      <c r="Y35" s="41">
        <v>0.18</v>
      </c>
      <c r="Z35" s="42">
        <f>Y35/Parâmetros!$G$3</f>
        <v>1.8036072144288575E-4</v>
      </c>
      <c r="AA35" s="42">
        <f>Z35/Parâmetros!$B$12</f>
        <v>0.50144642077483925</v>
      </c>
      <c r="AB35" s="42">
        <f>AA35/Parâmetros!$E$5</f>
        <v>1.2048208091658799</v>
      </c>
      <c r="AC35" s="42">
        <f>(Parâmetros!$G$3*Parâmetros!$E$9*'Modelo_2_Ø28mm '!AB35)/Parâmetros!$H$3</f>
        <v>6454.2947787244157</v>
      </c>
      <c r="AD35" s="42">
        <v>11697.680196000001</v>
      </c>
      <c r="AE35" s="43">
        <f t="shared" si="5"/>
        <v>97480.668300000019</v>
      </c>
    </row>
    <row r="36" spans="1:31" x14ac:dyDescent="0.25">
      <c r="A36" s="41">
        <v>0.19</v>
      </c>
      <c r="B36" s="42">
        <f>A36/Parâmetros!$G$3</f>
        <v>1.903807615230461E-4</v>
      </c>
      <c r="C36" s="42">
        <f>B36/Parâmetros!$B$12</f>
        <v>0.52930455526233045</v>
      </c>
      <c r="D36" s="42">
        <f>C36/Parâmetros!$B$5</f>
        <v>1.5914147782992496</v>
      </c>
      <c r="E36" s="42">
        <f>(Parâmetros!$G$3*Parâmetros!$B$9*'Modelo_2_Ø28mm '!D36)/Parâmetros!$H$3</f>
        <v>4072.9183768787325</v>
      </c>
      <c r="F36" s="42">
        <v>42491.860385</v>
      </c>
      <c r="G36" s="43">
        <f t="shared" si="4"/>
        <v>354098.83654166671</v>
      </c>
      <c r="I36" s="41">
        <v>0.19</v>
      </c>
      <c r="J36" s="42">
        <f>I36/Parâmetros!$G$3</f>
        <v>1.903807615230461E-4</v>
      </c>
      <c r="K36" s="42">
        <f>J36/Parâmetros!$B$12</f>
        <v>0.52930455526233045</v>
      </c>
      <c r="L36" s="42">
        <f>K36/Parâmetros!$C$5</f>
        <v>1.4133632984307889</v>
      </c>
      <c r="M36" s="42">
        <f>(Parâmetros!$G$3*Parâmetros!$C$9*'Modelo_2_Ø28mm '!L36)/Parâmetros!$H$3</f>
        <v>5182.7344046690032</v>
      </c>
      <c r="N36" s="42">
        <v>22353.409696999999</v>
      </c>
      <c r="O36" s="43">
        <f t="shared" si="1"/>
        <v>186278.41414166667</v>
      </c>
      <c r="Q36" s="41">
        <v>0.19</v>
      </c>
      <c r="R36" s="42">
        <f>Q36/Parâmetros!$G$3</f>
        <v>1.903807615230461E-4</v>
      </c>
      <c r="S36" s="42">
        <f>R36/Parâmetros!$B$12</f>
        <v>0.52930455526233045</v>
      </c>
      <c r="T36" s="42">
        <f>S36/Parâmetros!$D$5</f>
        <v>1.3245859741299559</v>
      </c>
      <c r="U36" s="42">
        <f>(Parâmetros!$G$3*Parâmetros!$D$9*'Modelo_2_Ø28mm '!T36)/Parâmetros!$H$3</f>
        <v>5994.8876331286938</v>
      </c>
      <c r="V36" s="42">
        <v>15860.160223999999</v>
      </c>
      <c r="W36" s="43">
        <f t="shared" si="2"/>
        <v>132168.00186666666</v>
      </c>
      <c r="Y36" s="41">
        <v>0.19</v>
      </c>
      <c r="Z36" s="42">
        <f>Y36/Parâmetros!$G$3</f>
        <v>1.903807615230461E-4</v>
      </c>
      <c r="AA36" s="42">
        <f>Z36/Parâmetros!$B$12</f>
        <v>0.52930455526233045</v>
      </c>
      <c r="AB36" s="42">
        <f>AA36/Parâmetros!$E$5</f>
        <v>1.2717552985639846</v>
      </c>
      <c r="AC36" s="42">
        <f>(Parâmetros!$G$3*Parâmetros!$E$9*'Modelo_2_Ø28mm '!AB36)/Parâmetros!$H$3</f>
        <v>6812.8667108757745</v>
      </c>
      <c r="AD36" s="42">
        <v>12958.422409999999</v>
      </c>
      <c r="AE36" s="43">
        <f t="shared" si="5"/>
        <v>107986.85341666666</v>
      </c>
    </row>
    <row r="37" spans="1:31" x14ac:dyDescent="0.25">
      <c r="A37" s="41">
        <v>0.2</v>
      </c>
      <c r="B37" s="42">
        <f>A37/Parâmetros!$G$3</f>
        <v>2.0040080160320641E-4</v>
      </c>
      <c r="C37" s="42">
        <f>B37/Parâmetros!$B$12</f>
        <v>0.55716268974982153</v>
      </c>
      <c r="D37" s="42">
        <f>C37/Parâmetros!$B$5</f>
        <v>1.6751734508413154</v>
      </c>
      <c r="E37" s="42">
        <f>(Parâmetros!$G$3*Parâmetros!$B$9*'Modelo_2_Ø28mm '!D37)/Parâmetros!$H$3</f>
        <v>4287.2825019776128</v>
      </c>
      <c r="F37" s="42">
        <v>46738.880945999997</v>
      </c>
      <c r="G37" s="43">
        <f t="shared" si="4"/>
        <v>389490.67455</v>
      </c>
      <c r="I37" s="41">
        <v>0.2</v>
      </c>
      <c r="J37" s="42">
        <f>I37/Parâmetros!$G$3</f>
        <v>2.0040080160320641E-4</v>
      </c>
      <c r="K37" s="42">
        <f>J37/Parâmetros!$B$12</f>
        <v>0.55716268974982153</v>
      </c>
      <c r="L37" s="42">
        <f>K37/Parâmetros!$C$5</f>
        <v>1.4877508404534621</v>
      </c>
      <c r="M37" s="42">
        <f>(Parâmetros!$G$3*Parâmetros!$C$9*'Modelo_2_Ø28mm '!L37)/Parâmetros!$H$3</f>
        <v>5455.5098996515835</v>
      </c>
      <c r="N37" s="42">
        <v>24614.860206999998</v>
      </c>
      <c r="O37" s="43">
        <f t="shared" si="1"/>
        <v>205123.83505833332</v>
      </c>
      <c r="Q37" s="41">
        <v>0.2</v>
      </c>
      <c r="R37" s="42">
        <f>Q37/Parâmetros!$G$3</f>
        <v>2.0040080160320641E-4</v>
      </c>
      <c r="S37" s="42">
        <f>R37/Parâmetros!$B$12</f>
        <v>0.55716268974982153</v>
      </c>
      <c r="T37" s="42">
        <f>S37/Parâmetros!$D$5</f>
        <v>1.3943010253999537</v>
      </c>
      <c r="U37" s="42">
        <f>(Parâmetros!$G$3*Parâmetros!$D$9*'Modelo_2_Ø28mm '!T37)/Parâmetros!$H$3</f>
        <v>6310.4080348723091</v>
      </c>
      <c r="V37" s="42">
        <v>17472.161708</v>
      </c>
      <c r="W37" s="43">
        <f t="shared" si="2"/>
        <v>145601.34756666666</v>
      </c>
      <c r="Y37" s="41">
        <v>0.2</v>
      </c>
      <c r="Z37" s="42">
        <f>Y37/Parâmetros!$G$3</f>
        <v>2.0040080160320641E-4</v>
      </c>
      <c r="AA37" s="42">
        <f>Z37/Parâmetros!$B$12</f>
        <v>0.55716268974982153</v>
      </c>
      <c r="AB37" s="42">
        <f>AA37/Parâmetros!$E$5</f>
        <v>1.3386897879620892</v>
      </c>
      <c r="AC37" s="42">
        <f>(Parâmetros!$G$3*Parâmetros!$E$9*'Modelo_2_Ø28mm '!AB37)/Parâmetros!$H$3</f>
        <v>7171.4386430271315</v>
      </c>
      <c r="AD37" s="42">
        <v>14280.116108</v>
      </c>
      <c r="AE37" s="43">
        <f t="shared" si="5"/>
        <v>119000.96756666667</v>
      </c>
    </row>
    <row r="38" spans="1:31" x14ac:dyDescent="0.25">
      <c r="A38" s="41">
        <v>0.21</v>
      </c>
      <c r="B38" s="42">
        <f>A38/Parâmetros!$G$3</f>
        <v>2.1042084168336673E-4</v>
      </c>
      <c r="C38" s="42">
        <f>B38/Parâmetros!$B$12</f>
        <v>0.5850208242373125</v>
      </c>
      <c r="D38" s="42">
        <f>C38/Parâmetros!$B$5</f>
        <v>1.7589321233833808</v>
      </c>
      <c r="E38" s="42">
        <f>(Parâmetros!$G$3*Parâmetros!$B$9*'Modelo_2_Ø28mm '!D38)/Parâmetros!$H$3</f>
        <v>4501.6466270764931</v>
      </c>
      <c r="F38" s="42">
        <v>51173.179859000003</v>
      </c>
      <c r="G38" s="43">
        <f t="shared" si="4"/>
        <v>426443.1654916667</v>
      </c>
      <c r="I38" s="41">
        <v>0.21</v>
      </c>
      <c r="J38" s="42">
        <f>I38/Parâmetros!$G$3</f>
        <v>2.1042084168336673E-4</v>
      </c>
      <c r="K38" s="42">
        <f>J38/Parâmetros!$B$12</f>
        <v>0.5850208242373125</v>
      </c>
      <c r="L38" s="42">
        <f>K38/Parâmetros!$C$5</f>
        <v>1.5621383824761348</v>
      </c>
      <c r="M38" s="42">
        <f>(Parâmetros!$G$3*Parâmetros!$C$9*'Modelo_2_Ø28mm '!L38)/Parâmetros!$H$3</f>
        <v>5728.2853946341611</v>
      </c>
      <c r="N38" s="42">
        <v>26977.909509000001</v>
      </c>
      <c r="O38" s="43">
        <f t="shared" si="1"/>
        <v>224815.91257500002</v>
      </c>
      <c r="Q38" s="41">
        <v>0.21</v>
      </c>
      <c r="R38" s="42">
        <f>Q38/Parâmetros!$G$3</f>
        <v>2.1042084168336673E-4</v>
      </c>
      <c r="S38" s="42">
        <f>R38/Parâmetros!$B$12</f>
        <v>0.5850208242373125</v>
      </c>
      <c r="T38" s="42">
        <f>S38/Parâmetros!$D$5</f>
        <v>1.4640160766699513</v>
      </c>
      <c r="U38" s="42">
        <f>(Parâmetros!$G$3*Parâmetros!$D$9*'Modelo_2_Ø28mm '!T38)/Parâmetros!$H$3</f>
        <v>6625.9284366159236</v>
      </c>
      <c r="V38" s="42">
        <v>19157.544973</v>
      </c>
      <c r="W38" s="43">
        <f t="shared" si="2"/>
        <v>159646.20810833335</v>
      </c>
      <c r="Y38" s="41">
        <v>0.21</v>
      </c>
      <c r="Z38" s="42">
        <f>Y38/Parâmetros!$G$3</f>
        <v>2.1042084168336673E-4</v>
      </c>
      <c r="AA38" s="42">
        <f>Z38/Parâmetros!$B$12</f>
        <v>0.5850208242373125</v>
      </c>
      <c r="AB38" s="42">
        <f>AA38/Parâmetros!$E$5</f>
        <v>1.4056242773601935</v>
      </c>
      <c r="AC38" s="42">
        <f>(Parâmetros!$G$3*Parâmetros!$E$9*'Modelo_2_Ø28mm '!AB38)/Parâmetros!$H$3</f>
        <v>7530.0105751784877</v>
      </c>
      <c r="AD38" s="42">
        <v>15662.576335</v>
      </c>
      <c r="AE38" s="43">
        <f t="shared" si="5"/>
        <v>130521.46945833333</v>
      </c>
    </row>
    <row r="39" spans="1:31" x14ac:dyDescent="0.25">
      <c r="A39" s="41">
        <v>0.22</v>
      </c>
      <c r="B39" s="42">
        <f>A39/Parâmetros!$G$3</f>
        <v>2.2044088176352705E-4</v>
      </c>
      <c r="C39" s="42">
        <f>B39/Parâmetros!$B$12</f>
        <v>0.61287895872480358</v>
      </c>
      <c r="D39" s="42">
        <f>C39/Parâmetros!$B$5</f>
        <v>1.8426907959254466</v>
      </c>
      <c r="E39" s="42">
        <f>(Parâmetros!$G$3*Parâmetros!$B$9*'Modelo_2_Ø28mm '!D39)/Parâmetros!$H$3</f>
        <v>4716.0107521753735</v>
      </c>
      <c r="F39" s="42">
        <v>55793.283236999996</v>
      </c>
      <c r="G39" s="43">
        <f t="shared" si="4"/>
        <v>464944.02697499999</v>
      </c>
      <c r="I39" s="41">
        <v>0.22</v>
      </c>
      <c r="J39" s="42">
        <f>I39/Parâmetros!$G$3</f>
        <v>2.2044088176352705E-4</v>
      </c>
      <c r="K39" s="42">
        <f>J39/Parâmetros!$B$12</f>
        <v>0.61287895872480358</v>
      </c>
      <c r="L39" s="42">
        <f>K39/Parâmetros!$C$5</f>
        <v>1.636525924498808</v>
      </c>
      <c r="M39" s="42">
        <f>(Parâmetros!$G$3*Parâmetros!$C$9*'Modelo_2_Ø28mm '!L39)/Parâmetros!$H$3</f>
        <v>6001.0608896167396</v>
      </c>
      <c r="N39" s="42">
        <v>29442.247066</v>
      </c>
      <c r="O39" s="43">
        <f t="shared" si="1"/>
        <v>245352.05888333335</v>
      </c>
      <c r="Q39" s="41">
        <v>0.22</v>
      </c>
      <c r="R39" s="42">
        <f>Q39/Parâmetros!$G$3</f>
        <v>2.2044088176352705E-4</v>
      </c>
      <c r="S39" s="42">
        <f>R39/Parâmetros!$B$12</f>
        <v>0.61287895872480358</v>
      </c>
      <c r="T39" s="42">
        <f>S39/Parâmetros!$D$5</f>
        <v>1.5337311279399488</v>
      </c>
      <c r="U39" s="42">
        <f>(Parâmetros!$G$3*Parâmetros!$D$9*'Modelo_2_Ø28mm '!T39)/Parâmetros!$H$3</f>
        <v>6941.448838359539</v>
      </c>
      <c r="V39" s="42">
        <v>20915.765925</v>
      </c>
      <c r="W39" s="43">
        <f t="shared" si="2"/>
        <v>174298.049375</v>
      </c>
      <c r="Y39" s="41">
        <v>0.22</v>
      </c>
      <c r="Z39" s="42">
        <f>Y39/Parâmetros!$G$3</f>
        <v>2.2044088176352705E-4</v>
      </c>
      <c r="AA39" s="42">
        <f>Z39/Parâmetros!$B$12</f>
        <v>0.61287895872480358</v>
      </c>
      <c r="AB39" s="42">
        <f>AA39/Parâmetros!$E$5</f>
        <v>1.4725587667582978</v>
      </c>
      <c r="AC39" s="42">
        <f>(Parâmetros!$G$3*Parâmetros!$E$9*'Modelo_2_Ø28mm '!AB39)/Parâmetros!$H$3</f>
        <v>7888.5825073298429</v>
      </c>
      <c r="AD39" s="42">
        <v>17105.262605</v>
      </c>
      <c r="AE39" s="43">
        <f t="shared" si="5"/>
        <v>142543.85504166668</v>
      </c>
    </row>
    <row r="40" spans="1:31" x14ac:dyDescent="0.25">
      <c r="A40" s="41">
        <v>0.23</v>
      </c>
      <c r="B40" s="42">
        <f>A40/Parâmetros!$G$3</f>
        <v>2.3046092184368739E-4</v>
      </c>
      <c r="C40" s="42">
        <f>B40/Parâmetros!$B$12</f>
        <v>0.64073709321229477</v>
      </c>
      <c r="D40" s="42">
        <f>C40/Parâmetros!$B$5</f>
        <v>1.9264494684675129</v>
      </c>
      <c r="E40" s="42">
        <f>(Parâmetros!$G$3*Parâmetros!$B$9*'Modelo_2_Ø28mm '!D40)/Parâmetros!$H$3</f>
        <v>4930.3748772742556</v>
      </c>
      <c r="F40" s="42">
        <v>60597.569106000003</v>
      </c>
      <c r="G40" s="43">
        <f t="shared" si="4"/>
        <v>504979.74255000002</v>
      </c>
      <c r="I40" s="41">
        <v>0.23</v>
      </c>
      <c r="J40" s="42">
        <f>I40/Parâmetros!$G$3</f>
        <v>2.3046092184368739E-4</v>
      </c>
      <c r="K40" s="42">
        <f>J40/Parâmetros!$B$12</f>
        <v>0.64073709321229477</v>
      </c>
      <c r="L40" s="42">
        <f>K40/Parâmetros!$C$5</f>
        <v>1.7109134665214814</v>
      </c>
      <c r="M40" s="42">
        <f>(Parâmetros!$G$3*Parâmetros!$C$9*'Modelo_2_Ø28mm '!L40)/Parâmetros!$H$3</f>
        <v>6273.8363845993208</v>
      </c>
      <c r="N40" s="42">
        <v>32006.873404000005</v>
      </c>
      <c r="O40" s="43">
        <f t="shared" si="1"/>
        <v>266723.94503333338</v>
      </c>
      <c r="Q40" s="41">
        <v>0.23</v>
      </c>
      <c r="R40" s="42">
        <f>Q40/Parâmetros!$G$3</f>
        <v>2.3046092184368739E-4</v>
      </c>
      <c r="S40" s="42">
        <f>R40/Parâmetros!$B$12</f>
        <v>0.64073709321229477</v>
      </c>
      <c r="T40" s="42">
        <f>S40/Parâmetros!$D$5</f>
        <v>1.6034461792099468</v>
      </c>
      <c r="U40" s="42">
        <f>(Parâmetros!$G$3*Parâmetros!$D$9*'Modelo_2_Ø28mm '!T40)/Parâmetros!$H$3</f>
        <v>7256.9692401031552</v>
      </c>
      <c r="V40" s="42">
        <v>22746.433580000001</v>
      </c>
      <c r="W40" s="43">
        <f t="shared" si="2"/>
        <v>189553.61316666668</v>
      </c>
      <c r="Y40" s="41">
        <v>0.23</v>
      </c>
      <c r="Z40" s="42">
        <f>Y40/Parâmetros!$G$3</f>
        <v>2.3046092184368739E-4</v>
      </c>
      <c r="AA40" s="42">
        <f>Z40/Parâmetros!$B$12</f>
        <v>0.64073709321229477</v>
      </c>
      <c r="AB40" s="42">
        <f>AA40/Parâmetros!$E$5</f>
        <v>1.5394932561564025</v>
      </c>
      <c r="AC40" s="42">
        <f>(Parâmetros!$G$3*Parâmetros!$E$9*'Modelo_2_Ø28mm '!AB40)/Parâmetros!$H$3</f>
        <v>8247.1544394812008</v>
      </c>
      <c r="AD40" s="42">
        <v>18608.506176999999</v>
      </c>
      <c r="AE40" s="43">
        <f t="shared" si="5"/>
        <v>155070.88480833333</v>
      </c>
    </row>
    <row r="41" spans="1:31" x14ac:dyDescent="0.25">
      <c r="A41" s="41">
        <v>0.24</v>
      </c>
      <c r="B41" s="42">
        <f>A41/Parâmetros!$G$3</f>
        <v>2.4048096192384768E-4</v>
      </c>
      <c r="C41" s="42">
        <f>B41/Parâmetros!$B$12</f>
        <v>0.66859522769978574</v>
      </c>
      <c r="D41" s="42">
        <f>C41/Parâmetros!$B$5</f>
        <v>2.0102081410095782</v>
      </c>
      <c r="E41" s="42">
        <f>(Parâmetros!$G$3*Parâmetros!$B$9*'Modelo_2_Ø28mm '!D41)/Parâmetros!$H$3</f>
        <v>5144.739002373135</v>
      </c>
      <c r="F41" s="42">
        <v>65584.649043000012</v>
      </c>
      <c r="G41" s="43">
        <f t="shared" si="4"/>
        <v>546538.74202500016</v>
      </c>
      <c r="I41" s="41">
        <v>0.24</v>
      </c>
      <c r="J41" s="42">
        <f>I41/Parâmetros!$G$3</f>
        <v>2.4048096192384768E-4</v>
      </c>
      <c r="K41" s="42">
        <f>J41/Parâmetros!$B$12</f>
        <v>0.66859522769978574</v>
      </c>
      <c r="L41" s="42">
        <f>K41/Parâmetros!$C$5</f>
        <v>1.7853010085441543</v>
      </c>
      <c r="M41" s="42">
        <f>(Parâmetros!$G$3*Parâmetros!$C$9*'Modelo_2_Ø28mm '!L41)/Parâmetros!$H$3</f>
        <v>6546.6118795818984</v>
      </c>
      <c r="N41" s="42">
        <v>34671.310904000005</v>
      </c>
      <c r="O41" s="43">
        <f t="shared" si="1"/>
        <v>288927.59086666669</v>
      </c>
      <c r="Q41" s="41">
        <v>0.24</v>
      </c>
      <c r="R41" s="42">
        <f>Q41/Parâmetros!$G$3</f>
        <v>2.4048096192384768E-4</v>
      </c>
      <c r="S41" s="42">
        <f>R41/Parâmetros!$B$12</f>
        <v>0.66859522769978574</v>
      </c>
      <c r="T41" s="42">
        <f>S41/Parâmetros!$D$5</f>
        <v>1.6731612304799444</v>
      </c>
      <c r="U41" s="42">
        <f>(Parâmetros!$G$3*Parâmetros!$D$9*'Modelo_2_Ø28mm '!T41)/Parâmetros!$H$3</f>
        <v>7572.4896418467697</v>
      </c>
      <c r="V41" s="42">
        <v>24649.389356</v>
      </c>
      <c r="W41" s="43">
        <f t="shared" si="2"/>
        <v>205411.57796666666</v>
      </c>
      <c r="Y41" s="41">
        <v>0.24</v>
      </c>
      <c r="Z41" s="42">
        <f>Y41/Parâmetros!$G$3</f>
        <v>2.4048096192384768E-4</v>
      </c>
      <c r="AA41" s="42">
        <f>Z41/Parâmetros!$B$12</f>
        <v>0.66859522769978574</v>
      </c>
      <c r="AB41" s="42">
        <f>AA41/Parâmetros!$E$5</f>
        <v>1.6064277455545068</v>
      </c>
      <c r="AC41" s="42">
        <f>(Parâmetros!$G$3*Parâmetros!$E$9*'Modelo_2_Ø28mm '!AB41)/Parâmetros!$H$3</f>
        <v>8605.7263716325579</v>
      </c>
      <c r="AD41" s="42">
        <v>20172.378270999998</v>
      </c>
      <c r="AE41" s="43">
        <f t="shared" si="5"/>
        <v>168103.15225833331</v>
      </c>
    </row>
    <row r="42" spans="1:31" x14ac:dyDescent="0.25">
      <c r="A42" s="41">
        <v>0.25</v>
      </c>
      <c r="B42" s="42">
        <f>A42/Parâmetros!$G$3</f>
        <v>2.50501002004008E-4</v>
      </c>
      <c r="C42" s="42">
        <f>B42/Parâmetros!$B$12</f>
        <v>0.69645336218727683</v>
      </c>
      <c r="D42" s="42">
        <f>C42/Parâmetros!$B$5</f>
        <v>2.0939668135516443</v>
      </c>
      <c r="E42" s="42">
        <f>(Parâmetros!$G$3*Parâmetros!$B$9*'Modelo_2_Ø28mm '!D42)/Parâmetros!$H$3</f>
        <v>5359.1031274720162</v>
      </c>
      <c r="F42" s="42">
        <v>70753.424958000003</v>
      </c>
      <c r="G42" s="43">
        <f t="shared" si="4"/>
        <v>589611.87465000001</v>
      </c>
      <c r="I42" s="41">
        <v>0.25</v>
      </c>
      <c r="J42" s="42">
        <f>I42/Parâmetros!$G$3</f>
        <v>2.50501002004008E-4</v>
      </c>
      <c r="K42" s="42">
        <f>J42/Parâmetros!$B$12</f>
        <v>0.69645336218727683</v>
      </c>
      <c r="L42" s="42">
        <f>K42/Parâmetros!$C$5</f>
        <v>1.8596885505668272</v>
      </c>
      <c r="M42" s="42">
        <f>(Parâmetros!$G$3*Parâmetros!$C$9*'Modelo_2_Ø28mm '!L42)/Parâmetros!$H$3</f>
        <v>6819.3873745644769</v>
      </c>
      <c r="N42" s="42">
        <v>37434.823442000001</v>
      </c>
      <c r="O42" s="43">
        <f t="shared" si="1"/>
        <v>311956.86201666668</v>
      </c>
      <c r="Q42" s="41">
        <v>0.25</v>
      </c>
      <c r="R42" s="42">
        <f>Q42/Parâmetros!$G$3</f>
        <v>2.50501002004008E-4</v>
      </c>
      <c r="S42" s="42">
        <f>R42/Parâmetros!$B$12</f>
        <v>0.69645336218727683</v>
      </c>
      <c r="T42" s="42">
        <f>S42/Parâmetros!$D$5</f>
        <v>1.7428762817499419</v>
      </c>
      <c r="U42" s="42">
        <f>(Parâmetros!$G$3*Parâmetros!$D$9*'Modelo_2_Ø28mm '!T42)/Parâmetros!$H$3</f>
        <v>7888.010043590386</v>
      </c>
      <c r="V42" s="42">
        <v>26623.657485</v>
      </c>
      <c r="W42" s="43">
        <f t="shared" si="2"/>
        <v>221863.81237500001</v>
      </c>
      <c r="Y42" s="41">
        <v>0.25</v>
      </c>
      <c r="Z42" s="42">
        <f>Y42/Parâmetros!$G$3</f>
        <v>2.50501002004008E-4</v>
      </c>
      <c r="AA42" s="42">
        <f>Z42/Parâmetros!$B$12</f>
        <v>0.69645336218727683</v>
      </c>
      <c r="AB42" s="42">
        <f>AA42/Parâmetros!$E$5</f>
        <v>1.6733622349526112</v>
      </c>
      <c r="AC42" s="42">
        <f>(Parâmetros!$G$3*Parâmetros!$E$9*'Modelo_2_Ø28mm '!AB42)/Parâmetros!$H$3</f>
        <v>8964.2983037839131</v>
      </c>
      <c r="AD42" s="42">
        <v>21794.931850000001</v>
      </c>
      <c r="AE42" s="43">
        <f t="shared" si="5"/>
        <v>181624.43208333335</v>
      </c>
    </row>
    <row r="43" spans="1:31" x14ac:dyDescent="0.25">
      <c r="A43" s="41">
        <v>0.26</v>
      </c>
      <c r="B43" s="42">
        <f>A43/Parâmetros!$G$3</f>
        <v>2.6052104208416834E-4</v>
      </c>
      <c r="C43" s="42">
        <f>B43/Parâmetros!$B$12</f>
        <v>0.72431149667476791</v>
      </c>
      <c r="D43" s="42">
        <f>C43/Parâmetros!$B$5</f>
        <v>2.1777254860937099</v>
      </c>
      <c r="E43" s="42">
        <f>(Parâmetros!$G$3*Parâmetros!$B$9*'Modelo_2_Ø28mm '!D43)/Parâmetros!$H$3</f>
        <v>5573.4672525708966</v>
      </c>
      <c r="F43" s="42">
        <v>76102.286850999997</v>
      </c>
      <c r="G43" s="43">
        <f t="shared" si="4"/>
        <v>634185.72375833336</v>
      </c>
      <c r="I43" s="41">
        <v>0.26</v>
      </c>
      <c r="J43" s="42">
        <f>I43/Parâmetros!$G$3</f>
        <v>2.6052104208416834E-4</v>
      </c>
      <c r="K43" s="42">
        <f>J43/Parâmetros!$B$12</f>
        <v>0.72431149667476791</v>
      </c>
      <c r="L43" s="42">
        <f>K43/Parâmetros!$C$5</f>
        <v>1.9340760925895004</v>
      </c>
      <c r="M43" s="42">
        <f>(Parâmetros!$G$3*Parâmetros!$C$9*'Modelo_2_Ø28mm '!L43)/Parâmetros!$H$3</f>
        <v>7092.1628695470572</v>
      </c>
      <c r="N43" s="42">
        <v>40296.975696000001</v>
      </c>
      <c r="O43" s="43">
        <f t="shared" si="1"/>
        <v>335808.13080000004</v>
      </c>
      <c r="Q43" s="41">
        <v>0.26</v>
      </c>
      <c r="R43" s="42">
        <f>Q43/Parâmetros!$G$3</f>
        <v>2.6052104208416834E-4</v>
      </c>
      <c r="S43" s="42">
        <f>R43/Parâmetros!$B$12</f>
        <v>0.72431149667476791</v>
      </c>
      <c r="T43" s="42">
        <f>S43/Parâmetros!$D$5</f>
        <v>1.8125913330199397</v>
      </c>
      <c r="U43" s="42">
        <f>(Parâmetros!$G$3*Parâmetros!$D$9*'Modelo_2_Ø28mm '!T43)/Parâmetros!$H$3</f>
        <v>8203.5304453340013</v>
      </c>
      <c r="V43" s="42">
        <v>28669.347083000001</v>
      </c>
      <c r="W43" s="43">
        <f t="shared" si="2"/>
        <v>238911.22569166668</v>
      </c>
      <c r="Y43" s="41">
        <v>0.26</v>
      </c>
      <c r="Z43" s="42">
        <f>Y43/Parâmetros!$G$3</f>
        <v>2.6052104208416834E-4</v>
      </c>
      <c r="AA43" s="42">
        <f>Z43/Parâmetros!$B$12</f>
        <v>0.72431149667476791</v>
      </c>
      <c r="AB43" s="42">
        <f>AA43/Parâmetros!$E$5</f>
        <v>1.7402967243507157</v>
      </c>
      <c r="AC43" s="42">
        <f>(Parâmetros!$G$3*Parâmetros!$E$9*'Modelo_2_Ø28mm '!AB43)/Parâmetros!$H$3</f>
        <v>9322.8702359352701</v>
      </c>
      <c r="AD43" s="42">
        <v>23476.005788000002</v>
      </c>
      <c r="AE43" s="43">
        <f t="shared" si="5"/>
        <v>195633.38156666668</v>
      </c>
    </row>
    <row r="44" spans="1:31" x14ac:dyDescent="0.25">
      <c r="A44" s="41">
        <v>0.27</v>
      </c>
      <c r="B44" s="42">
        <f>A44/Parâmetros!$G$3</f>
        <v>2.7054108216432868E-4</v>
      </c>
      <c r="C44" s="42">
        <f>B44/Parâmetros!$B$12</f>
        <v>0.7521696311622591</v>
      </c>
      <c r="D44" s="42">
        <f>C44/Parâmetros!$B$5</f>
        <v>2.2614841586357759</v>
      </c>
      <c r="E44" s="42">
        <f>(Parâmetros!$G$3*Parâmetros!$B$9*'Modelo_2_Ø28mm '!D44)/Parâmetros!$H$3</f>
        <v>5787.8313776697778</v>
      </c>
      <c r="F44" s="42">
        <v>81629.944789999994</v>
      </c>
      <c r="G44" s="43">
        <f t="shared" si="4"/>
        <v>680249.53991666669</v>
      </c>
      <c r="I44" s="41">
        <v>0.27</v>
      </c>
      <c r="J44" s="42">
        <f>I44/Parâmetros!$G$3</f>
        <v>2.7054108216432868E-4</v>
      </c>
      <c r="K44" s="42">
        <f>J44/Parâmetros!$B$12</f>
        <v>0.7521696311622591</v>
      </c>
      <c r="L44" s="42">
        <f>K44/Parâmetros!$C$5</f>
        <v>2.0084636346121738</v>
      </c>
      <c r="M44" s="42">
        <f>(Parâmetros!$G$3*Parâmetros!$C$9*'Modelo_2_Ø28mm '!L44)/Parâmetros!$H$3</f>
        <v>7364.9383645296366</v>
      </c>
      <c r="N44" s="42">
        <v>43256.766918000001</v>
      </c>
      <c r="O44" s="43">
        <f t="shared" si="1"/>
        <v>360473.05765000003</v>
      </c>
      <c r="Q44" s="41">
        <v>0.27</v>
      </c>
      <c r="R44" s="42">
        <f>Q44/Parâmetros!$G$3</f>
        <v>2.7054108216432868E-4</v>
      </c>
      <c r="S44" s="42">
        <f>R44/Parâmetros!$B$12</f>
        <v>0.7521696311622591</v>
      </c>
      <c r="T44" s="42">
        <f>S44/Parâmetros!$D$5</f>
        <v>1.8823063842899377</v>
      </c>
      <c r="U44" s="42">
        <f>(Parâmetros!$G$3*Parâmetros!$D$9*'Modelo_2_Ø28mm '!T44)/Parâmetros!$H$3</f>
        <v>8519.0508470776185</v>
      </c>
      <c r="V44" s="42">
        <v>30785.819605000001</v>
      </c>
      <c r="W44" s="43">
        <f t="shared" si="2"/>
        <v>256548.49670833335</v>
      </c>
      <c r="Y44" s="41">
        <v>0.27</v>
      </c>
      <c r="Z44" s="42">
        <f>Y44/Parâmetros!$G$3</f>
        <v>2.7054108216432868E-4</v>
      </c>
      <c r="AA44" s="42">
        <f>Z44/Parâmetros!$B$12</f>
        <v>0.7521696311622591</v>
      </c>
      <c r="AB44" s="42">
        <f>AA44/Parâmetros!$E$5</f>
        <v>1.8072312137488205</v>
      </c>
      <c r="AC44" s="42">
        <f>(Parâmetros!$G$3*Parâmetros!$E$9*'Modelo_2_Ø28mm '!AB44)/Parâmetros!$H$3</f>
        <v>9681.4421680866271</v>
      </c>
      <c r="AD44" s="42">
        <v>25215.680243999999</v>
      </c>
      <c r="AE44" s="43">
        <f t="shared" si="5"/>
        <v>210130.66870000001</v>
      </c>
    </row>
    <row r="45" spans="1:31" x14ac:dyDescent="0.25">
      <c r="A45" s="41">
        <v>0.28000000000000003</v>
      </c>
      <c r="B45" s="42">
        <f>A45/Parâmetros!$G$3</f>
        <v>2.8056112224448903E-4</v>
      </c>
      <c r="C45" s="42">
        <f>B45/Parâmetros!$B$12</f>
        <v>0.78002776564975018</v>
      </c>
      <c r="D45" s="42">
        <f>C45/Parâmetros!$B$5</f>
        <v>2.3452428311778419</v>
      </c>
      <c r="E45" s="42">
        <f>(Parâmetros!$G$3*Parâmetros!$B$9*'Modelo_2_Ø28mm '!D45)/Parâmetros!$H$3</f>
        <v>6002.195502768659</v>
      </c>
      <c r="F45" s="42">
        <v>87335.411884000001</v>
      </c>
      <c r="G45" s="43">
        <f t="shared" si="4"/>
        <v>727795.09903333336</v>
      </c>
      <c r="I45" s="41">
        <v>0.28000000000000003</v>
      </c>
      <c r="J45" s="42">
        <f>I45/Parâmetros!$G$3</f>
        <v>2.8056112224448903E-4</v>
      </c>
      <c r="K45" s="42">
        <f>J45/Parâmetros!$B$12</f>
        <v>0.78002776564975018</v>
      </c>
      <c r="L45" s="42">
        <f>K45/Parâmetros!$C$5</f>
        <v>2.082851176634847</v>
      </c>
      <c r="M45" s="42">
        <f>(Parâmetros!$G$3*Parâmetros!$C$9*'Modelo_2_Ø28mm '!L45)/Parâmetros!$H$3</f>
        <v>7637.7138595122169</v>
      </c>
      <c r="N45" s="42">
        <v>46313.806750000003</v>
      </c>
      <c r="O45" s="43">
        <f t="shared" si="1"/>
        <v>385948.3895833334</v>
      </c>
      <c r="Q45" s="41">
        <v>0.28000000000000003</v>
      </c>
      <c r="R45" s="42">
        <f>Q45/Parâmetros!$G$3</f>
        <v>2.8056112224448903E-4</v>
      </c>
      <c r="S45" s="42">
        <f>R45/Parâmetros!$B$12</f>
        <v>0.78002776564975018</v>
      </c>
      <c r="T45" s="42">
        <f>S45/Parâmetros!$D$5</f>
        <v>1.9520214355599352</v>
      </c>
      <c r="U45" s="42">
        <f>(Parâmetros!$G$3*Parâmetros!$D$9*'Modelo_2_Ø28mm '!T45)/Parâmetros!$H$3</f>
        <v>8834.5712488212339</v>
      </c>
      <c r="V45" s="42">
        <v>32972.946487000001</v>
      </c>
      <c r="W45" s="43">
        <f t="shared" si="2"/>
        <v>274774.55405833333</v>
      </c>
      <c r="Y45" s="41">
        <v>0.28000000000000003</v>
      </c>
      <c r="Z45" s="42">
        <f>Y45/Parâmetros!$G$3</f>
        <v>2.8056112224448903E-4</v>
      </c>
      <c r="AA45" s="42">
        <f>Z45/Parâmetros!$B$12</f>
        <v>0.78002776564975018</v>
      </c>
      <c r="AB45" s="42">
        <f>AA45/Parâmetros!$E$5</f>
        <v>1.874165703146925</v>
      </c>
      <c r="AC45" s="42">
        <f>(Parâmetros!$G$3*Parâmetros!$E$9*'Modelo_2_Ø28mm '!AB45)/Parâmetros!$H$3</f>
        <v>10040.014100237984</v>
      </c>
      <c r="AD45" s="42">
        <v>27013.872742</v>
      </c>
      <c r="AE45" s="43">
        <f t="shared" si="5"/>
        <v>225115.60618333335</v>
      </c>
    </row>
    <row r="46" spans="1:31" x14ac:dyDescent="0.25">
      <c r="A46" s="41">
        <v>0.28999999999999998</v>
      </c>
      <c r="B46" s="42">
        <f>A46/Parâmetros!$G$3</f>
        <v>2.9058116232464926E-4</v>
      </c>
      <c r="C46" s="42">
        <f>B46/Parâmetros!$B$12</f>
        <v>0.80788590013724104</v>
      </c>
      <c r="D46" s="42">
        <f>C46/Parâmetros!$B$5</f>
        <v>2.4290015037199071</v>
      </c>
      <c r="E46" s="42">
        <f>(Parâmetros!$G$3*Parâmetros!$B$9*'Modelo_2_Ø28mm '!D46)/Parâmetros!$H$3</f>
        <v>6216.5596278675384</v>
      </c>
      <c r="F46" s="42">
        <v>93216.984972000006</v>
      </c>
      <c r="G46" s="43">
        <f t="shared" si="4"/>
        <v>776808.20810000005</v>
      </c>
      <c r="I46" s="41">
        <v>0.28999999999999998</v>
      </c>
      <c r="J46" s="42">
        <f>I46/Parâmetros!$G$3</f>
        <v>2.9058116232464926E-4</v>
      </c>
      <c r="K46" s="42">
        <f>J46/Parâmetros!$B$12</f>
        <v>0.80788590013724104</v>
      </c>
      <c r="L46" s="42">
        <f>K46/Parâmetros!$C$5</f>
        <v>2.1572387186575193</v>
      </c>
      <c r="M46" s="42">
        <f>(Parâmetros!$G$3*Parâmetros!$C$9*'Modelo_2_Ø28mm '!L46)/Parâmetros!$H$3</f>
        <v>7910.4893544947927</v>
      </c>
      <c r="N46" s="42">
        <v>49467.216138999996</v>
      </c>
      <c r="O46" s="43">
        <f t="shared" si="1"/>
        <v>412226.80115833331</v>
      </c>
      <c r="Q46" s="41">
        <v>0.28999999999999998</v>
      </c>
      <c r="R46" s="42">
        <f>Q46/Parâmetros!$G$3</f>
        <v>2.9058116232464926E-4</v>
      </c>
      <c r="S46" s="42">
        <f>R46/Parâmetros!$B$12</f>
        <v>0.80788590013724104</v>
      </c>
      <c r="T46" s="42">
        <f>S46/Parâmetros!$D$5</f>
        <v>2.0217364868299326</v>
      </c>
      <c r="U46" s="42">
        <f>(Parâmetros!$G$3*Parâmetros!$D$9*'Modelo_2_Ø28mm '!T46)/Parâmetros!$H$3</f>
        <v>9150.0916505648456</v>
      </c>
      <c r="V46" s="42">
        <v>35230.444249</v>
      </c>
      <c r="W46" s="43">
        <f t="shared" si="2"/>
        <v>293587.03540833335</v>
      </c>
      <c r="Y46" s="41">
        <v>0.28999999999999998</v>
      </c>
      <c r="Z46" s="42">
        <f>Y46/Parâmetros!$G$3</f>
        <v>2.9058116232464926E-4</v>
      </c>
      <c r="AA46" s="42">
        <f>Z46/Parâmetros!$B$12</f>
        <v>0.80788590013724104</v>
      </c>
      <c r="AB46" s="42">
        <f>AA46/Parâmetros!$E$5</f>
        <v>1.9411001925450289</v>
      </c>
      <c r="AC46" s="42">
        <f>(Parâmetros!$G$3*Parâmetros!$E$9*'Modelo_2_Ø28mm '!AB46)/Parâmetros!$H$3</f>
        <v>10398.586032389338</v>
      </c>
      <c r="AD46" s="42">
        <v>28870.758812999997</v>
      </c>
      <c r="AE46" s="43">
        <f t="shared" si="5"/>
        <v>240589.65677499998</v>
      </c>
    </row>
    <row r="47" spans="1:31" ht="15.75" thickBot="1" x14ac:dyDescent="0.3">
      <c r="A47" s="44">
        <v>0.3</v>
      </c>
      <c r="B47" s="45">
        <f>A47/Parâmetros!$G$3</f>
        <v>3.0060120240480961E-4</v>
      </c>
      <c r="C47" s="45">
        <f>B47/Parâmetros!$B$12</f>
        <v>0.83574403462473223</v>
      </c>
      <c r="D47" s="45">
        <f>C47/Parâmetros!$B$5</f>
        <v>2.5127601762619731</v>
      </c>
      <c r="E47" s="45">
        <f>(Parâmetros!$G$3*Parâmetros!$B$9*'Modelo_2_Ø28mm '!D47)/Parâmetros!$H$3</f>
        <v>6430.9237529664197</v>
      </c>
      <c r="F47" s="45">
        <v>99274.279749000008</v>
      </c>
      <c r="G47" s="46">
        <f t="shared" si="4"/>
        <v>827285.66457500006</v>
      </c>
      <c r="I47" s="44">
        <v>0.3</v>
      </c>
      <c r="J47" s="45">
        <f>I47/Parâmetros!$G$3</f>
        <v>3.0060120240480961E-4</v>
      </c>
      <c r="K47" s="45">
        <f>J47/Parâmetros!$B$12</f>
        <v>0.83574403462473223</v>
      </c>
      <c r="L47" s="45">
        <f>K47/Parâmetros!$C$5</f>
        <v>2.2316262606801929</v>
      </c>
      <c r="M47" s="45">
        <f>(Parâmetros!$G$3*Parâmetros!$C$9*'Modelo_2_Ø28mm '!L47)/Parâmetros!$H$3</f>
        <v>8183.264849477373</v>
      </c>
      <c r="N47" s="45">
        <v>52716.747804999999</v>
      </c>
      <c r="O47" s="46">
        <f t="shared" si="1"/>
        <v>439306.23170833336</v>
      </c>
      <c r="Q47" s="44">
        <v>0.3</v>
      </c>
      <c r="R47" s="45">
        <f>Q47/Parâmetros!$G$3</f>
        <v>3.0060120240480961E-4</v>
      </c>
      <c r="S47" s="45">
        <f>R47/Parâmetros!$B$12</f>
        <v>0.83574403462473223</v>
      </c>
      <c r="T47" s="45">
        <f>S47/Parâmetros!$D$5</f>
        <v>2.0914515380999306</v>
      </c>
      <c r="U47" s="45">
        <f>(Parâmetros!$G$3*Parâmetros!$D$9*'Modelo_2_Ø28mm '!T47)/Parâmetros!$H$3</f>
        <v>9465.6120523084628</v>
      </c>
      <c r="V47" s="45">
        <v>37557.553028999995</v>
      </c>
      <c r="W47" s="46">
        <f t="shared" si="2"/>
        <v>312979.60857499996</v>
      </c>
      <c r="Y47" s="44">
        <v>0.3</v>
      </c>
      <c r="Z47" s="45">
        <f>Y47/Parâmetros!$G$3</f>
        <v>3.0060120240480961E-4</v>
      </c>
      <c r="AA47" s="45">
        <f>Z47/Parâmetros!$B$12</f>
        <v>0.83574403462473223</v>
      </c>
      <c r="AB47" s="45">
        <f>AA47/Parâmetros!$E$5</f>
        <v>2.0080346819431334</v>
      </c>
      <c r="AC47" s="45">
        <f>(Parâmetros!$G$3*Parâmetros!$E$9*'Modelo_2_Ø28mm '!AB47)/Parâmetros!$H$3</f>
        <v>10757.157964540695</v>
      </c>
      <c r="AD47" s="45">
        <v>30785.499646999997</v>
      </c>
      <c r="AE47" s="46">
        <f t="shared" si="5"/>
        <v>256545.83039166665</v>
      </c>
    </row>
  </sheetData>
  <mergeCells count="4">
    <mergeCell ref="A1:G1"/>
    <mergeCell ref="I1:O1"/>
    <mergeCell ref="Q1:W1"/>
    <mergeCell ref="Y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Parâmetros</vt:lpstr>
      <vt:lpstr>Modelo_1_Ø21,4mm</vt:lpstr>
      <vt:lpstr>Modelo_2_Ø28mm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BIBOW CORREA</dc:creator>
  <cp:lastModifiedBy>T2F</cp:lastModifiedBy>
  <dcterms:created xsi:type="dcterms:W3CDTF">2015-06-05T18:17:20Z</dcterms:created>
  <dcterms:modified xsi:type="dcterms:W3CDTF">2025-02-12T14:42:01Z</dcterms:modified>
</cp:coreProperties>
</file>