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Carlos\Documents\GitHub\Artificial-Neural-Network\"/>
    </mc:Choice>
  </mc:AlternateContent>
  <xr:revisionPtr revIDLastSave="0" documentId="13_ncr:1_{78AE0034-185F-467E-8BA6-1562E639B67D}" xr6:coauthVersionLast="47" xr6:coauthVersionMax="47" xr10:uidLastSave="{00000000-0000-0000-0000-000000000000}"/>
  <bookViews>
    <workbookView xWindow="2420" yWindow="0" windowWidth="35320" windowHeight="20970" activeTab="4" xr2:uid="{00000000-000D-0000-FFFF-FFFF00000000}"/>
  </bookViews>
  <sheets>
    <sheet name="Parâmetros" sheetId="4" r:id="rId1"/>
    <sheet name="Modelo_1_Ø28mm" sheetId="3" r:id="rId2"/>
    <sheet name="Modelo_2_Ø26mm " sheetId="5" r:id="rId3"/>
    <sheet name="Modelo_3_Ø24mm " sheetId="7" r:id="rId4"/>
    <sheet name="Modelo_4_Ø20mm " sheetId="8" r:id="rId5"/>
    <sheet name="Trai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9" i="5" l="1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AA68" i="5"/>
  <c r="AA67" i="5"/>
  <c r="AA66" i="5"/>
  <c r="AA65" i="5"/>
  <c r="AA64" i="5"/>
  <c r="AA63" i="5"/>
  <c r="AA62" i="5"/>
  <c r="AA61" i="5"/>
  <c r="AA60" i="5"/>
  <c r="AA59" i="5"/>
  <c r="AA58" i="5"/>
  <c r="AA5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D18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19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AA16" i="8"/>
  <c r="AA13" i="8"/>
  <c r="AA10" i="8"/>
  <c r="K14" i="8"/>
  <c r="C11" i="8"/>
  <c r="C12" i="8"/>
  <c r="C14" i="8"/>
  <c r="C3" i="8"/>
  <c r="AA51" i="8"/>
  <c r="AA50" i="8"/>
  <c r="AA48" i="8"/>
  <c r="AA45" i="8"/>
  <c r="AA27" i="8"/>
  <c r="AA26" i="8"/>
  <c r="AA24" i="8"/>
  <c r="AA21" i="8"/>
  <c r="S54" i="8"/>
  <c r="S51" i="8"/>
  <c r="S48" i="8"/>
  <c r="S30" i="8"/>
  <c r="S27" i="8"/>
  <c r="S24" i="8"/>
  <c r="K57" i="8"/>
  <c r="K54" i="8"/>
  <c r="K51" i="8"/>
  <c r="K33" i="8"/>
  <c r="K30" i="8"/>
  <c r="K27" i="8"/>
  <c r="C27" i="8"/>
  <c r="C28" i="8"/>
  <c r="C30" i="8"/>
  <c r="C33" i="8"/>
  <c r="C51" i="8"/>
  <c r="C52" i="8"/>
  <c r="C54" i="8"/>
  <c r="C57" i="8"/>
  <c r="B3" i="3"/>
  <c r="B42" i="4"/>
  <c r="B32" i="4"/>
  <c r="B12" i="4"/>
  <c r="B43" i="4"/>
  <c r="C25" i="8" s="1"/>
  <c r="B41" i="4"/>
  <c r="E40" i="4"/>
  <c r="D40" i="4"/>
  <c r="C40" i="4"/>
  <c r="B40" i="4"/>
  <c r="B33" i="4"/>
  <c r="C19" i="7" s="1"/>
  <c r="B31" i="4"/>
  <c r="E30" i="4"/>
  <c r="D30" i="4"/>
  <c r="C30" i="4"/>
  <c r="B30" i="4"/>
  <c r="B22" i="4"/>
  <c r="AE68" i="8"/>
  <c r="Z68" i="8"/>
  <c r="AA68" i="8" s="1"/>
  <c r="W68" i="8"/>
  <c r="R68" i="8"/>
  <c r="S68" i="8" s="1"/>
  <c r="O68" i="8"/>
  <c r="J68" i="8"/>
  <c r="K68" i="8" s="1"/>
  <c r="G68" i="8"/>
  <c r="B68" i="8"/>
  <c r="C68" i="8" s="1"/>
  <c r="AE67" i="8"/>
  <c r="Z67" i="8"/>
  <c r="AA67" i="8" s="1"/>
  <c r="W67" i="8"/>
  <c r="R67" i="8"/>
  <c r="S67" i="8" s="1"/>
  <c r="O67" i="8"/>
  <c r="J67" i="8"/>
  <c r="K67" i="8" s="1"/>
  <c r="G67" i="8"/>
  <c r="B67" i="8"/>
  <c r="C67" i="8" s="1"/>
  <c r="AE66" i="8"/>
  <c r="Z66" i="8"/>
  <c r="AA66" i="8" s="1"/>
  <c r="W66" i="8"/>
  <c r="R66" i="8"/>
  <c r="S66" i="8" s="1"/>
  <c r="O66" i="8"/>
  <c r="J66" i="8"/>
  <c r="K66" i="8" s="1"/>
  <c r="G66" i="8"/>
  <c r="B66" i="8"/>
  <c r="C66" i="8" s="1"/>
  <c r="AE65" i="8"/>
  <c r="Z65" i="8"/>
  <c r="AA65" i="8" s="1"/>
  <c r="W65" i="8"/>
  <c r="R65" i="8"/>
  <c r="S65" i="8" s="1"/>
  <c r="O65" i="8"/>
  <c r="J65" i="8"/>
  <c r="K65" i="8" s="1"/>
  <c r="G65" i="8"/>
  <c r="B65" i="8"/>
  <c r="C65" i="8" s="1"/>
  <c r="AE64" i="8"/>
  <c r="Z64" i="8"/>
  <c r="AA64" i="8" s="1"/>
  <c r="W64" i="8"/>
  <c r="R64" i="8"/>
  <c r="S64" i="8" s="1"/>
  <c r="O64" i="8"/>
  <c r="J64" i="8"/>
  <c r="K64" i="8" s="1"/>
  <c r="G64" i="8"/>
  <c r="B64" i="8"/>
  <c r="C64" i="8" s="1"/>
  <c r="AE63" i="8"/>
  <c r="Z63" i="8"/>
  <c r="AA63" i="8" s="1"/>
  <c r="W63" i="8"/>
  <c r="R63" i="8"/>
  <c r="S63" i="8" s="1"/>
  <c r="O63" i="8"/>
  <c r="J63" i="8"/>
  <c r="K63" i="8" s="1"/>
  <c r="G63" i="8"/>
  <c r="B63" i="8"/>
  <c r="C63" i="8" s="1"/>
  <c r="AE62" i="8"/>
  <c r="Z62" i="8"/>
  <c r="AA62" i="8" s="1"/>
  <c r="W62" i="8"/>
  <c r="R62" i="8"/>
  <c r="S62" i="8" s="1"/>
  <c r="O62" i="8"/>
  <c r="J62" i="8"/>
  <c r="K62" i="8" s="1"/>
  <c r="G62" i="8"/>
  <c r="B62" i="8"/>
  <c r="C62" i="8" s="1"/>
  <c r="AE61" i="8"/>
  <c r="Z61" i="8"/>
  <c r="AA61" i="8" s="1"/>
  <c r="W61" i="8"/>
  <c r="R61" i="8"/>
  <c r="S61" i="8" s="1"/>
  <c r="O61" i="8"/>
  <c r="J61" i="8"/>
  <c r="K61" i="8" s="1"/>
  <c r="G61" i="8"/>
  <c r="B61" i="8"/>
  <c r="C61" i="8" s="1"/>
  <c r="AE60" i="8"/>
  <c r="Z60" i="8"/>
  <c r="AA60" i="8" s="1"/>
  <c r="W60" i="8"/>
  <c r="R60" i="8"/>
  <c r="S60" i="8" s="1"/>
  <c r="O60" i="8"/>
  <c r="J60" i="8"/>
  <c r="K60" i="8" s="1"/>
  <c r="G60" i="8"/>
  <c r="B60" i="8"/>
  <c r="C60" i="8" s="1"/>
  <c r="AE59" i="8"/>
  <c r="Z59" i="8"/>
  <c r="AA59" i="8" s="1"/>
  <c r="W59" i="8"/>
  <c r="R59" i="8"/>
  <c r="S59" i="8" s="1"/>
  <c r="O59" i="8"/>
  <c r="J59" i="8"/>
  <c r="K59" i="8" s="1"/>
  <c r="G59" i="8"/>
  <c r="B59" i="8"/>
  <c r="C59" i="8" s="1"/>
  <c r="AE58" i="8"/>
  <c r="Z58" i="8"/>
  <c r="AA58" i="8" s="1"/>
  <c r="W58" i="8"/>
  <c r="R58" i="8"/>
  <c r="S58" i="8" s="1"/>
  <c r="O58" i="8"/>
  <c r="J58" i="8"/>
  <c r="K58" i="8" s="1"/>
  <c r="G58" i="8"/>
  <c r="B58" i="8"/>
  <c r="C58" i="8" s="1"/>
  <c r="AE57" i="8"/>
  <c r="Z57" i="8"/>
  <c r="AA57" i="8" s="1"/>
  <c r="W57" i="8"/>
  <c r="R57" i="8"/>
  <c r="S57" i="8" s="1"/>
  <c r="O57" i="8"/>
  <c r="J57" i="8"/>
  <c r="G57" i="8"/>
  <c r="B57" i="8"/>
  <c r="AE56" i="8"/>
  <c r="Z56" i="8"/>
  <c r="AA56" i="8" s="1"/>
  <c r="W56" i="8"/>
  <c r="R56" i="8"/>
  <c r="S56" i="8" s="1"/>
  <c r="O56" i="8"/>
  <c r="J56" i="8"/>
  <c r="K56" i="8" s="1"/>
  <c r="G56" i="8"/>
  <c r="B56" i="8"/>
  <c r="C56" i="8" s="1"/>
  <c r="AE55" i="8"/>
  <c r="Z55" i="8"/>
  <c r="AA55" i="8" s="1"/>
  <c r="W55" i="8"/>
  <c r="R55" i="8"/>
  <c r="S55" i="8" s="1"/>
  <c r="O55" i="8"/>
  <c r="J55" i="8"/>
  <c r="K55" i="8" s="1"/>
  <c r="G55" i="8"/>
  <c r="B55" i="8"/>
  <c r="AE54" i="8"/>
  <c r="Z54" i="8"/>
  <c r="AA54" i="8" s="1"/>
  <c r="W54" i="8"/>
  <c r="R54" i="8"/>
  <c r="O54" i="8"/>
  <c r="J54" i="8"/>
  <c r="G54" i="8"/>
  <c r="B54" i="8"/>
  <c r="AE53" i="8"/>
  <c r="Z53" i="8"/>
  <c r="AA53" i="8" s="1"/>
  <c r="W53" i="8"/>
  <c r="R53" i="8"/>
  <c r="S53" i="8" s="1"/>
  <c r="O53" i="8"/>
  <c r="J53" i="8"/>
  <c r="K53" i="8" s="1"/>
  <c r="G53" i="8"/>
  <c r="B53" i="8"/>
  <c r="C53" i="8" s="1"/>
  <c r="AE52" i="8"/>
  <c r="Z52" i="8"/>
  <c r="AA52" i="8" s="1"/>
  <c r="W52" i="8"/>
  <c r="R52" i="8"/>
  <c r="S52" i="8" s="1"/>
  <c r="O52" i="8"/>
  <c r="J52" i="8"/>
  <c r="K52" i="8" s="1"/>
  <c r="G52" i="8"/>
  <c r="B52" i="8"/>
  <c r="AE51" i="8"/>
  <c r="Z51" i="8"/>
  <c r="W51" i="8"/>
  <c r="R51" i="8"/>
  <c r="O51" i="8"/>
  <c r="J51" i="8"/>
  <c r="G51" i="8"/>
  <c r="B51" i="8"/>
  <c r="AE50" i="8"/>
  <c r="Z50" i="8"/>
  <c r="W50" i="8"/>
  <c r="R50" i="8"/>
  <c r="S50" i="8" s="1"/>
  <c r="O50" i="8"/>
  <c r="J50" i="8"/>
  <c r="K50" i="8" s="1"/>
  <c r="G50" i="8"/>
  <c r="B50" i="8"/>
  <c r="C50" i="8" s="1"/>
  <c r="AE49" i="8"/>
  <c r="Z49" i="8"/>
  <c r="AA49" i="8" s="1"/>
  <c r="W49" i="8"/>
  <c r="R49" i="8"/>
  <c r="S49" i="8" s="1"/>
  <c r="O49" i="8"/>
  <c r="J49" i="8"/>
  <c r="K49" i="8" s="1"/>
  <c r="G49" i="8"/>
  <c r="B49" i="8"/>
  <c r="AE48" i="8"/>
  <c r="Z48" i="8"/>
  <c r="W48" i="8"/>
  <c r="R48" i="8"/>
  <c r="O48" i="8"/>
  <c r="J48" i="8"/>
  <c r="K48" i="8" s="1"/>
  <c r="G48" i="8"/>
  <c r="B48" i="8"/>
  <c r="C48" i="8" s="1"/>
  <c r="AE47" i="8"/>
  <c r="Z47" i="8"/>
  <c r="AA47" i="8" s="1"/>
  <c r="W47" i="8"/>
  <c r="R47" i="8"/>
  <c r="S47" i="8" s="1"/>
  <c r="O47" i="8"/>
  <c r="J47" i="8"/>
  <c r="K47" i="8" s="1"/>
  <c r="G47" i="8"/>
  <c r="B47" i="8"/>
  <c r="C47" i="8" s="1"/>
  <c r="AE46" i="8"/>
  <c r="Z46" i="8"/>
  <c r="AA46" i="8" s="1"/>
  <c r="W46" i="8"/>
  <c r="R46" i="8"/>
  <c r="S46" i="8" s="1"/>
  <c r="O46" i="8"/>
  <c r="J46" i="8"/>
  <c r="K46" i="8" s="1"/>
  <c r="G46" i="8"/>
  <c r="B46" i="8"/>
  <c r="C46" i="8" s="1"/>
  <c r="AE45" i="8"/>
  <c r="Z45" i="8"/>
  <c r="W45" i="8"/>
  <c r="R45" i="8"/>
  <c r="S45" i="8" s="1"/>
  <c r="O45" i="8"/>
  <c r="J45" i="8"/>
  <c r="K45" i="8" s="1"/>
  <c r="G45" i="8"/>
  <c r="B45" i="8"/>
  <c r="C45" i="8" s="1"/>
  <c r="AE44" i="8"/>
  <c r="Z44" i="8"/>
  <c r="AA44" i="8" s="1"/>
  <c r="W44" i="8"/>
  <c r="R44" i="8"/>
  <c r="S44" i="8" s="1"/>
  <c r="O44" i="8"/>
  <c r="J44" i="8"/>
  <c r="K44" i="8" s="1"/>
  <c r="G44" i="8"/>
  <c r="B44" i="8"/>
  <c r="C44" i="8" s="1"/>
  <c r="AE43" i="8"/>
  <c r="Z43" i="8"/>
  <c r="AA43" i="8" s="1"/>
  <c r="W43" i="8"/>
  <c r="R43" i="8"/>
  <c r="S43" i="8" s="1"/>
  <c r="O43" i="8"/>
  <c r="J43" i="8"/>
  <c r="K43" i="8" s="1"/>
  <c r="G43" i="8"/>
  <c r="B43" i="8"/>
  <c r="C43" i="8" s="1"/>
  <c r="AE42" i="8"/>
  <c r="Z42" i="8"/>
  <c r="AA42" i="8" s="1"/>
  <c r="W42" i="8"/>
  <c r="R42" i="8"/>
  <c r="S42" i="8" s="1"/>
  <c r="O42" i="8"/>
  <c r="J42" i="8"/>
  <c r="K42" i="8" s="1"/>
  <c r="G42" i="8"/>
  <c r="B42" i="8"/>
  <c r="C42" i="8" s="1"/>
  <c r="AE41" i="8"/>
  <c r="Z41" i="8"/>
  <c r="AA41" i="8" s="1"/>
  <c r="W41" i="8"/>
  <c r="R41" i="8"/>
  <c r="S41" i="8" s="1"/>
  <c r="O41" i="8"/>
  <c r="J41" i="8"/>
  <c r="K41" i="8" s="1"/>
  <c r="G41" i="8"/>
  <c r="B41" i="8"/>
  <c r="C41" i="8" s="1"/>
  <c r="AE40" i="8"/>
  <c r="Z40" i="8"/>
  <c r="AA40" i="8" s="1"/>
  <c r="W40" i="8"/>
  <c r="R40" i="8"/>
  <c r="S40" i="8" s="1"/>
  <c r="O40" i="8"/>
  <c r="J40" i="8"/>
  <c r="K40" i="8" s="1"/>
  <c r="G40" i="8"/>
  <c r="B40" i="8"/>
  <c r="C40" i="8" s="1"/>
  <c r="AE39" i="8"/>
  <c r="Z39" i="8"/>
  <c r="AA39" i="8" s="1"/>
  <c r="W39" i="8"/>
  <c r="R39" i="8"/>
  <c r="S39" i="8" s="1"/>
  <c r="O39" i="8"/>
  <c r="J39" i="8"/>
  <c r="K39" i="8" s="1"/>
  <c r="G39" i="8"/>
  <c r="B39" i="8"/>
  <c r="C39" i="8" s="1"/>
  <c r="AE38" i="8"/>
  <c r="Z38" i="8"/>
  <c r="AA38" i="8" s="1"/>
  <c r="W38" i="8"/>
  <c r="R38" i="8"/>
  <c r="S38" i="8" s="1"/>
  <c r="O38" i="8"/>
  <c r="J38" i="8"/>
  <c r="K38" i="8" s="1"/>
  <c r="G38" i="8"/>
  <c r="B38" i="8"/>
  <c r="C38" i="8" s="1"/>
  <c r="AE37" i="8"/>
  <c r="Z37" i="8"/>
  <c r="AA37" i="8" s="1"/>
  <c r="W37" i="8"/>
  <c r="R37" i="8"/>
  <c r="S37" i="8" s="1"/>
  <c r="O37" i="8"/>
  <c r="J37" i="8"/>
  <c r="K37" i="8" s="1"/>
  <c r="G37" i="8"/>
  <c r="B37" i="8"/>
  <c r="C37" i="8" s="1"/>
  <c r="AE36" i="8"/>
  <c r="Z36" i="8"/>
  <c r="AA36" i="8" s="1"/>
  <c r="W36" i="8"/>
  <c r="R36" i="8"/>
  <c r="S36" i="8" s="1"/>
  <c r="O36" i="8"/>
  <c r="J36" i="8"/>
  <c r="K36" i="8" s="1"/>
  <c r="G36" i="8"/>
  <c r="B36" i="8"/>
  <c r="C36" i="8" s="1"/>
  <c r="AE35" i="8"/>
  <c r="Z35" i="8"/>
  <c r="AA35" i="8" s="1"/>
  <c r="W35" i="8"/>
  <c r="R35" i="8"/>
  <c r="S35" i="8" s="1"/>
  <c r="O35" i="8"/>
  <c r="J35" i="8"/>
  <c r="K35" i="8" s="1"/>
  <c r="G35" i="8"/>
  <c r="B35" i="8"/>
  <c r="C35" i="8" s="1"/>
  <c r="AE34" i="8"/>
  <c r="Z34" i="8"/>
  <c r="AA34" i="8" s="1"/>
  <c r="W34" i="8"/>
  <c r="R34" i="8"/>
  <c r="S34" i="8" s="1"/>
  <c r="O34" i="8"/>
  <c r="J34" i="8"/>
  <c r="K34" i="8" s="1"/>
  <c r="G34" i="8"/>
  <c r="B34" i="8"/>
  <c r="C34" i="8" s="1"/>
  <c r="AE33" i="8"/>
  <c r="Z33" i="8"/>
  <c r="AA33" i="8" s="1"/>
  <c r="W33" i="8"/>
  <c r="R33" i="8"/>
  <c r="S33" i="8" s="1"/>
  <c r="O33" i="8"/>
  <c r="J33" i="8"/>
  <c r="G33" i="8"/>
  <c r="B33" i="8"/>
  <c r="AE32" i="8"/>
  <c r="Z32" i="8"/>
  <c r="AA32" i="8" s="1"/>
  <c r="W32" i="8"/>
  <c r="R32" i="8"/>
  <c r="S32" i="8" s="1"/>
  <c r="O32" i="8"/>
  <c r="J32" i="8"/>
  <c r="K32" i="8" s="1"/>
  <c r="G32" i="8"/>
  <c r="B32" i="8"/>
  <c r="C32" i="8" s="1"/>
  <c r="AE31" i="8"/>
  <c r="Z31" i="8"/>
  <c r="AA31" i="8" s="1"/>
  <c r="W31" i="8"/>
  <c r="R31" i="8"/>
  <c r="S31" i="8" s="1"/>
  <c r="O31" i="8"/>
  <c r="J31" i="8"/>
  <c r="K31" i="8" s="1"/>
  <c r="G31" i="8"/>
  <c r="B31" i="8"/>
  <c r="AE30" i="8"/>
  <c r="Z30" i="8"/>
  <c r="AA30" i="8" s="1"/>
  <c r="W30" i="8"/>
  <c r="R30" i="8"/>
  <c r="O30" i="8"/>
  <c r="J30" i="8"/>
  <c r="G30" i="8"/>
  <c r="B30" i="8"/>
  <c r="AE29" i="8"/>
  <c r="Z29" i="8"/>
  <c r="AA29" i="8" s="1"/>
  <c r="W29" i="8"/>
  <c r="R29" i="8"/>
  <c r="S29" i="8" s="1"/>
  <c r="O29" i="8"/>
  <c r="J29" i="8"/>
  <c r="K29" i="8" s="1"/>
  <c r="G29" i="8"/>
  <c r="B29" i="8"/>
  <c r="C29" i="8" s="1"/>
  <c r="AE28" i="8"/>
  <c r="Z28" i="8"/>
  <c r="AA28" i="8" s="1"/>
  <c r="W28" i="8"/>
  <c r="R28" i="8"/>
  <c r="S28" i="8" s="1"/>
  <c r="O28" i="8"/>
  <c r="J28" i="8"/>
  <c r="K28" i="8" s="1"/>
  <c r="G28" i="8"/>
  <c r="B28" i="8"/>
  <c r="AE27" i="8"/>
  <c r="Z27" i="8"/>
  <c r="W27" i="8"/>
  <c r="R27" i="8"/>
  <c r="O27" i="8"/>
  <c r="J27" i="8"/>
  <c r="G27" i="8"/>
  <c r="B27" i="8"/>
  <c r="AE26" i="8"/>
  <c r="Z26" i="8"/>
  <c r="W26" i="8"/>
  <c r="R26" i="8"/>
  <c r="S26" i="8" s="1"/>
  <c r="O26" i="8"/>
  <c r="J26" i="8"/>
  <c r="K26" i="8" s="1"/>
  <c r="G26" i="8"/>
  <c r="B26" i="8"/>
  <c r="C26" i="8" s="1"/>
  <c r="AE25" i="8"/>
  <c r="Z25" i="8"/>
  <c r="AA25" i="8" s="1"/>
  <c r="W25" i="8"/>
  <c r="R25" i="8"/>
  <c r="S25" i="8" s="1"/>
  <c r="O25" i="8"/>
  <c r="J25" i="8"/>
  <c r="K25" i="8" s="1"/>
  <c r="G25" i="8"/>
  <c r="B25" i="8"/>
  <c r="AE24" i="8"/>
  <c r="Z24" i="8"/>
  <c r="W24" i="8"/>
  <c r="R24" i="8"/>
  <c r="O24" i="8"/>
  <c r="J24" i="8"/>
  <c r="K24" i="8" s="1"/>
  <c r="G24" i="8"/>
  <c r="B24" i="8"/>
  <c r="C24" i="8" s="1"/>
  <c r="AE23" i="8"/>
  <c r="Z23" i="8"/>
  <c r="AA23" i="8" s="1"/>
  <c r="W23" i="8"/>
  <c r="R23" i="8"/>
  <c r="S23" i="8" s="1"/>
  <c r="O23" i="8"/>
  <c r="J23" i="8"/>
  <c r="K23" i="8" s="1"/>
  <c r="G23" i="8"/>
  <c r="B23" i="8"/>
  <c r="C23" i="8" s="1"/>
  <c r="AE22" i="8"/>
  <c r="Z22" i="8"/>
  <c r="AA22" i="8" s="1"/>
  <c r="W22" i="8"/>
  <c r="R22" i="8"/>
  <c r="S22" i="8" s="1"/>
  <c r="O22" i="8"/>
  <c r="J22" i="8"/>
  <c r="K22" i="8" s="1"/>
  <c r="G22" i="8"/>
  <c r="B22" i="8"/>
  <c r="C22" i="8" s="1"/>
  <c r="AE21" i="8"/>
  <c r="Z21" i="8"/>
  <c r="W21" i="8"/>
  <c r="R21" i="8"/>
  <c r="S21" i="8" s="1"/>
  <c r="O21" i="8"/>
  <c r="J21" i="8"/>
  <c r="K21" i="8" s="1"/>
  <c r="G21" i="8"/>
  <c r="B21" i="8"/>
  <c r="C21" i="8" s="1"/>
  <c r="AE20" i="8"/>
  <c r="Z20" i="8"/>
  <c r="AA20" i="8" s="1"/>
  <c r="W20" i="8"/>
  <c r="R20" i="8"/>
  <c r="S20" i="8" s="1"/>
  <c r="O20" i="8"/>
  <c r="J20" i="8"/>
  <c r="K20" i="8" s="1"/>
  <c r="G20" i="8"/>
  <c r="B20" i="8"/>
  <c r="C20" i="8" s="1"/>
  <c r="AE19" i="8"/>
  <c r="Z19" i="8"/>
  <c r="AA19" i="8" s="1"/>
  <c r="W19" i="8"/>
  <c r="R19" i="8"/>
  <c r="S19" i="8" s="1"/>
  <c r="O19" i="8"/>
  <c r="J19" i="8"/>
  <c r="K19" i="8" s="1"/>
  <c r="G19" i="8"/>
  <c r="B19" i="8"/>
  <c r="C19" i="8" s="1"/>
  <c r="AE18" i="8"/>
  <c r="Z18" i="8"/>
  <c r="AA18" i="8" s="1"/>
  <c r="W18" i="8"/>
  <c r="R18" i="8"/>
  <c r="S18" i="8" s="1"/>
  <c r="O18" i="8"/>
  <c r="J18" i="8"/>
  <c r="K18" i="8" s="1"/>
  <c r="G18" i="8"/>
  <c r="B18" i="8"/>
  <c r="C18" i="8" s="1"/>
  <c r="AE16" i="8"/>
  <c r="Z16" i="8"/>
  <c r="W16" i="8"/>
  <c r="R16" i="8"/>
  <c r="S16" i="8" s="1"/>
  <c r="O16" i="8"/>
  <c r="J16" i="8"/>
  <c r="K16" i="8" s="1"/>
  <c r="G16" i="8"/>
  <c r="B16" i="8"/>
  <c r="C16" i="8" s="1"/>
  <c r="AE15" i="8"/>
  <c r="Z15" i="8"/>
  <c r="AA15" i="8" s="1"/>
  <c r="W15" i="8"/>
  <c r="R15" i="8"/>
  <c r="S15" i="8" s="1"/>
  <c r="O15" i="8"/>
  <c r="J15" i="8"/>
  <c r="K15" i="8" s="1"/>
  <c r="G15" i="8"/>
  <c r="B15" i="8"/>
  <c r="C15" i="8" s="1"/>
  <c r="AE14" i="8"/>
  <c r="Z14" i="8"/>
  <c r="W14" i="8"/>
  <c r="R14" i="8"/>
  <c r="S14" i="8" s="1"/>
  <c r="O14" i="8"/>
  <c r="J14" i="8"/>
  <c r="G14" i="8"/>
  <c r="B14" i="8"/>
  <c r="AE13" i="8"/>
  <c r="Z13" i="8"/>
  <c r="W13" i="8"/>
  <c r="R13" i="8"/>
  <c r="S13" i="8" s="1"/>
  <c r="O13" i="8"/>
  <c r="J13" i="8"/>
  <c r="K13" i="8" s="1"/>
  <c r="G13" i="8"/>
  <c r="B13" i="8"/>
  <c r="C13" i="8" s="1"/>
  <c r="AE12" i="8"/>
  <c r="Z12" i="8"/>
  <c r="AA12" i="8" s="1"/>
  <c r="W12" i="8"/>
  <c r="R12" i="8"/>
  <c r="S12" i="8" s="1"/>
  <c r="O12" i="8"/>
  <c r="J12" i="8"/>
  <c r="K12" i="8" s="1"/>
  <c r="G12" i="8"/>
  <c r="B12" i="8"/>
  <c r="AE11" i="8"/>
  <c r="Z11" i="8"/>
  <c r="AA11" i="8" s="1"/>
  <c r="W11" i="8"/>
  <c r="R11" i="8"/>
  <c r="S11" i="8" s="1"/>
  <c r="O11" i="8"/>
  <c r="J11" i="8"/>
  <c r="G11" i="8"/>
  <c r="B11" i="8"/>
  <c r="AE10" i="8"/>
  <c r="Z10" i="8"/>
  <c r="W10" i="8"/>
  <c r="R10" i="8"/>
  <c r="S10" i="8" s="1"/>
  <c r="O10" i="8"/>
  <c r="J10" i="8"/>
  <c r="K10" i="8" s="1"/>
  <c r="G10" i="8"/>
  <c r="B10" i="8"/>
  <c r="C10" i="8" s="1"/>
  <c r="AE9" i="8"/>
  <c r="Z9" i="8"/>
  <c r="AA9" i="8" s="1"/>
  <c r="W9" i="8"/>
  <c r="R9" i="8"/>
  <c r="S9" i="8" s="1"/>
  <c r="O9" i="8"/>
  <c r="J9" i="8"/>
  <c r="K9" i="8" s="1"/>
  <c r="G9" i="8"/>
  <c r="B9" i="8"/>
  <c r="C9" i="8" s="1"/>
  <c r="AE8" i="8"/>
  <c r="Z8" i="8"/>
  <c r="AA8" i="8" s="1"/>
  <c r="W8" i="8"/>
  <c r="R8" i="8"/>
  <c r="S8" i="8" s="1"/>
  <c r="O8" i="8"/>
  <c r="J8" i="8"/>
  <c r="K8" i="8" s="1"/>
  <c r="G8" i="8"/>
  <c r="B8" i="8"/>
  <c r="C8" i="8" s="1"/>
  <c r="AE7" i="8"/>
  <c r="Z7" i="8"/>
  <c r="AA7" i="8" s="1"/>
  <c r="W7" i="8"/>
  <c r="R7" i="8"/>
  <c r="S7" i="8" s="1"/>
  <c r="O7" i="8"/>
  <c r="J7" i="8"/>
  <c r="K7" i="8" s="1"/>
  <c r="G7" i="8"/>
  <c r="B7" i="8"/>
  <c r="C7" i="8" s="1"/>
  <c r="AE6" i="8"/>
  <c r="Z6" i="8"/>
  <c r="AA6" i="8" s="1"/>
  <c r="W6" i="8"/>
  <c r="R6" i="8"/>
  <c r="S6" i="8" s="1"/>
  <c r="O6" i="8"/>
  <c r="J6" i="8"/>
  <c r="K6" i="8" s="1"/>
  <c r="G6" i="8"/>
  <c r="B6" i="8"/>
  <c r="C6" i="8" s="1"/>
  <c r="AE5" i="8"/>
  <c r="Z5" i="8"/>
  <c r="AA5" i="8" s="1"/>
  <c r="W5" i="8"/>
  <c r="R5" i="8"/>
  <c r="O5" i="8"/>
  <c r="J5" i="8"/>
  <c r="K5" i="8" s="1"/>
  <c r="G5" i="8"/>
  <c r="B5" i="8"/>
  <c r="C5" i="8" s="1"/>
  <c r="AE4" i="8"/>
  <c r="Z4" i="8"/>
  <c r="AA4" i="8" s="1"/>
  <c r="W4" i="8"/>
  <c r="R4" i="8"/>
  <c r="S4" i="8" s="1"/>
  <c r="O4" i="8"/>
  <c r="J4" i="8"/>
  <c r="K4" i="8" s="1"/>
  <c r="G4" i="8"/>
  <c r="B4" i="8"/>
  <c r="C4" i="8" s="1"/>
  <c r="AE3" i="8"/>
  <c r="Z3" i="8"/>
  <c r="AA3" i="8" s="1"/>
  <c r="W3" i="8"/>
  <c r="R3" i="8"/>
  <c r="S3" i="8" s="1"/>
  <c r="O3" i="8"/>
  <c r="J3" i="8"/>
  <c r="K3" i="8" s="1"/>
  <c r="G3" i="8"/>
  <c r="B3" i="8"/>
  <c r="Z19" i="7"/>
  <c r="AA19" i="7" s="1"/>
  <c r="Z20" i="7"/>
  <c r="AA20" i="7" s="1"/>
  <c r="Z21" i="7"/>
  <c r="AA21" i="7" s="1"/>
  <c r="Z22" i="7"/>
  <c r="AA22" i="7" s="1"/>
  <c r="Z23" i="7"/>
  <c r="AA23" i="7" s="1"/>
  <c r="Z24" i="7"/>
  <c r="AA24" i="7" s="1"/>
  <c r="Z25" i="7"/>
  <c r="AA25" i="7" s="1"/>
  <c r="Z26" i="7"/>
  <c r="AA26" i="7" s="1"/>
  <c r="Z27" i="7"/>
  <c r="Z28" i="7"/>
  <c r="Z29" i="7"/>
  <c r="AA29" i="7" s="1"/>
  <c r="Z30" i="7"/>
  <c r="AA30" i="7" s="1"/>
  <c r="Z31" i="7"/>
  <c r="AA31" i="7" s="1"/>
  <c r="Z32" i="7"/>
  <c r="AA32" i="7" s="1"/>
  <c r="Z33" i="7"/>
  <c r="AA33" i="7" s="1"/>
  <c r="Z34" i="7"/>
  <c r="AA34" i="7" s="1"/>
  <c r="Z35" i="7"/>
  <c r="AA35" i="7" s="1"/>
  <c r="Z36" i="7"/>
  <c r="AA36" i="7" s="1"/>
  <c r="Z37" i="7"/>
  <c r="AA37" i="7" s="1"/>
  <c r="Z38" i="7"/>
  <c r="AA38" i="7" s="1"/>
  <c r="Z39" i="7"/>
  <c r="AA39" i="7" s="1"/>
  <c r="Z40" i="7"/>
  <c r="AA40" i="7" s="1"/>
  <c r="Z41" i="7"/>
  <c r="AA41" i="7" s="1"/>
  <c r="Z42" i="7"/>
  <c r="AA42" i="7" s="1"/>
  <c r="Z43" i="7"/>
  <c r="AA43" i="7" s="1"/>
  <c r="Z44" i="7"/>
  <c r="AA44" i="7" s="1"/>
  <c r="Z45" i="7"/>
  <c r="AA45" i="7" s="1"/>
  <c r="Z46" i="7"/>
  <c r="AA46" i="7" s="1"/>
  <c r="Z47" i="7"/>
  <c r="AA47" i="7" s="1"/>
  <c r="Z48" i="7"/>
  <c r="AA48" i="7" s="1"/>
  <c r="Z49" i="7"/>
  <c r="AA49" i="7" s="1"/>
  <c r="Z50" i="7"/>
  <c r="AA50" i="7" s="1"/>
  <c r="Z51" i="7"/>
  <c r="Z52" i="7"/>
  <c r="Z53" i="7"/>
  <c r="AA53" i="7" s="1"/>
  <c r="Z54" i="7"/>
  <c r="AA54" i="7" s="1"/>
  <c r="Z55" i="7"/>
  <c r="AA55" i="7" s="1"/>
  <c r="Z56" i="7"/>
  <c r="AA56" i="7" s="1"/>
  <c r="Z57" i="7"/>
  <c r="AA57" i="7" s="1"/>
  <c r="Z58" i="7"/>
  <c r="AA58" i="7" s="1"/>
  <c r="Z59" i="7"/>
  <c r="AA59" i="7" s="1"/>
  <c r="Z60" i="7"/>
  <c r="AA60" i="7" s="1"/>
  <c r="Z61" i="7"/>
  <c r="AA61" i="7" s="1"/>
  <c r="Z62" i="7"/>
  <c r="AA62" i="7" s="1"/>
  <c r="Z63" i="7"/>
  <c r="AA63" i="7" s="1"/>
  <c r="Z64" i="7"/>
  <c r="AA64" i="7" s="1"/>
  <c r="Z65" i="7"/>
  <c r="AA65" i="7" s="1"/>
  <c r="B19" i="7"/>
  <c r="B20" i="7"/>
  <c r="C20" i="7" s="1"/>
  <c r="B21" i="7"/>
  <c r="B22" i="7"/>
  <c r="B23" i="7"/>
  <c r="B24" i="7"/>
  <c r="B25" i="7"/>
  <c r="C25" i="7" s="1"/>
  <c r="B26" i="7"/>
  <c r="B27" i="7"/>
  <c r="B28" i="7"/>
  <c r="C28" i="7" s="1"/>
  <c r="B29" i="7"/>
  <c r="C29" i="7" s="1"/>
  <c r="B30" i="7"/>
  <c r="C30" i="7" s="1"/>
  <c r="B31" i="7"/>
  <c r="C31" i="7" s="1"/>
  <c r="B32" i="7"/>
  <c r="C32" i="7" s="1"/>
  <c r="B33" i="7"/>
  <c r="C33" i="7" s="1"/>
  <c r="B34" i="7"/>
  <c r="C34" i="7" s="1"/>
  <c r="B35" i="7"/>
  <c r="C35" i="7" s="1"/>
  <c r="B36" i="7"/>
  <c r="C36" i="7" s="1"/>
  <c r="B37" i="7"/>
  <c r="C37" i="7" s="1"/>
  <c r="B38" i="7"/>
  <c r="C38" i="7" s="1"/>
  <c r="B39" i="7"/>
  <c r="C39" i="7" s="1"/>
  <c r="B40" i="7"/>
  <c r="C40" i="7" s="1"/>
  <c r="B41" i="7"/>
  <c r="C41" i="7" s="1"/>
  <c r="B42" i="7"/>
  <c r="C42" i="7" s="1"/>
  <c r="B43" i="7"/>
  <c r="B44" i="7"/>
  <c r="C44" i="7" s="1"/>
  <c r="B45" i="7"/>
  <c r="B46" i="7"/>
  <c r="B47" i="7"/>
  <c r="B48" i="7"/>
  <c r="R19" i="7"/>
  <c r="S19" i="7" s="1"/>
  <c r="R20" i="7"/>
  <c r="S20" i="7" s="1"/>
  <c r="R21" i="7"/>
  <c r="S21" i="7" s="1"/>
  <c r="R22" i="7"/>
  <c r="S22" i="7" s="1"/>
  <c r="R23" i="7"/>
  <c r="S23" i="7" s="1"/>
  <c r="R24" i="7"/>
  <c r="S24" i="7" s="1"/>
  <c r="R25" i="7"/>
  <c r="S25" i="7" s="1"/>
  <c r="R26" i="7"/>
  <c r="S26" i="7" s="1"/>
  <c r="R27" i="7"/>
  <c r="S27" i="7" s="1"/>
  <c r="R28" i="7"/>
  <c r="S28" i="7" s="1"/>
  <c r="R29" i="7"/>
  <c r="S29" i="7" s="1"/>
  <c r="R30" i="7"/>
  <c r="S30" i="7" s="1"/>
  <c r="R31" i="7"/>
  <c r="S31" i="7" s="1"/>
  <c r="R32" i="7"/>
  <c r="S32" i="7" s="1"/>
  <c r="R33" i="7"/>
  <c r="S33" i="7" s="1"/>
  <c r="R34" i="7"/>
  <c r="S34" i="7" s="1"/>
  <c r="R35" i="7"/>
  <c r="S35" i="7" s="1"/>
  <c r="R36" i="7"/>
  <c r="S36" i="7" s="1"/>
  <c r="R37" i="7"/>
  <c r="S37" i="7" s="1"/>
  <c r="R38" i="7"/>
  <c r="S38" i="7" s="1"/>
  <c r="R39" i="7"/>
  <c r="S39" i="7" s="1"/>
  <c r="R40" i="7"/>
  <c r="S40" i="7" s="1"/>
  <c r="R41" i="7"/>
  <c r="S41" i="7" s="1"/>
  <c r="R42" i="7"/>
  <c r="S42" i="7" s="1"/>
  <c r="R43" i="7"/>
  <c r="S43" i="7" s="1"/>
  <c r="R44" i="7"/>
  <c r="S44" i="7" s="1"/>
  <c r="R45" i="7"/>
  <c r="S45" i="7" s="1"/>
  <c r="R46" i="7"/>
  <c r="S46" i="7" s="1"/>
  <c r="R47" i="7"/>
  <c r="S47" i="7" s="1"/>
  <c r="R48" i="7"/>
  <c r="S48" i="7" s="1"/>
  <c r="R49" i="7"/>
  <c r="S49" i="7" s="1"/>
  <c r="R50" i="7"/>
  <c r="S50" i="7" s="1"/>
  <c r="R51" i="7"/>
  <c r="S51" i="7" s="1"/>
  <c r="R52" i="7"/>
  <c r="S52" i="7" s="1"/>
  <c r="R53" i="7"/>
  <c r="S53" i="7" s="1"/>
  <c r="R54" i="7"/>
  <c r="S54" i="7" s="1"/>
  <c r="R55" i="7"/>
  <c r="S55" i="7" s="1"/>
  <c r="R56" i="7"/>
  <c r="S56" i="7" s="1"/>
  <c r="R57" i="7"/>
  <c r="S57" i="7" s="1"/>
  <c r="R58" i="7"/>
  <c r="S58" i="7" s="1"/>
  <c r="R59" i="7"/>
  <c r="S59" i="7" s="1"/>
  <c r="R60" i="7"/>
  <c r="S60" i="7" s="1"/>
  <c r="R61" i="7"/>
  <c r="S61" i="7" s="1"/>
  <c r="R62" i="7"/>
  <c r="S62" i="7" s="1"/>
  <c r="R63" i="7"/>
  <c r="S63" i="7" s="1"/>
  <c r="R64" i="7"/>
  <c r="S64" i="7" s="1"/>
  <c r="R65" i="7"/>
  <c r="S65" i="7" s="1"/>
  <c r="R66" i="7"/>
  <c r="S66" i="7" s="1"/>
  <c r="R67" i="7"/>
  <c r="S67" i="7" s="1"/>
  <c r="R68" i="7"/>
  <c r="S68" i="7" s="1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J19" i="7"/>
  <c r="K19" i="7" s="1"/>
  <c r="J20" i="7"/>
  <c r="K20" i="7" s="1"/>
  <c r="J21" i="7"/>
  <c r="K21" i="7" s="1"/>
  <c r="J22" i="7"/>
  <c r="K22" i="7" s="1"/>
  <c r="J23" i="7"/>
  <c r="K23" i="7" s="1"/>
  <c r="J24" i="7"/>
  <c r="K24" i="7" s="1"/>
  <c r="J25" i="7"/>
  <c r="K25" i="7" s="1"/>
  <c r="J26" i="7"/>
  <c r="K26" i="7" s="1"/>
  <c r="J27" i="7"/>
  <c r="K27" i="7" s="1"/>
  <c r="J28" i="7"/>
  <c r="K28" i="7" s="1"/>
  <c r="J29" i="7"/>
  <c r="K29" i="7" s="1"/>
  <c r="J30" i="7"/>
  <c r="K30" i="7" s="1"/>
  <c r="J31" i="7"/>
  <c r="K31" i="7" s="1"/>
  <c r="J32" i="7"/>
  <c r="K32" i="7" s="1"/>
  <c r="J33" i="7"/>
  <c r="J34" i="7"/>
  <c r="J35" i="7"/>
  <c r="K35" i="7" s="1"/>
  <c r="J36" i="7"/>
  <c r="J37" i="7"/>
  <c r="K37" i="7" s="1"/>
  <c r="J38" i="7"/>
  <c r="K38" i="7" s="1"/>
  <c r="J39" i="7"/>
  <c r="K39" i="7" s="1"/>
  <c r="J40" i="7"/>
  <c r="K40" i="7" s="1"/>
  <c r="J41" i="7"/>
  <c r="K41" i="7" s="1"/>
  <c r="J42" i="7"/>
  <c r="K42" i="7" s="1"/>
  <c r="J43" i="7"/>
  <c r="K43" i="7" s="1"/>
  <c r="J44" i="7"/>
  <c r="K44" i="7" s="1"/>
  <c r="Z71" i="7"/>
  <c r="R71" i="7"/>
  <c r="J71" i="7"/>
  <c r="B71" i="7"/>
  <c r="Z69" i="7"/>
  <c r="R69" i="7"/>
  <c r="J69" i="7"/>
  <c r="B69" i="7"/>
  <c r="Z68" i="7"/>
  <c r="AA68" i="7" s="1"/>
  <c r="W68" i="7"/>
  <c r="O68" i="7"/>
  <c r="J68" i="7"/>
  <c r="K68" i="7" s="1"/>
  <c r="G68" i="7"/>
  <c r="B68" i="7"/>
  <c r="C68" i="7" s="1"/>
  <c r="Z67" i="7"/>
  <c r="AA67" i="7" s="1"/>
  <c r="W67" i="7"/>
  <c r="O67" i="7"/>
  <c r="J67" i="7"/>
  <c r="K67" i="7" s="1"/>
  <c r="G67" i="7"/>
  <c r="B67" i="7"/>
  <c r="C67" i="7" s="1"/>
  <c r="Z66" i="7"/>
  <c r="AA66" i="7" s="1"/>
  <c r="W66" i="7"/>
  <c r="O66" i="7"/>
  <c r="J66" i="7"/>
  <c r="K66" i="7" s="1"/>
  <c r="G66" i="7"/>
  <c r="B66" i="7"/>
  <c r="C66" i="7" s="1"/>
  <c r="W65" i="7"/>
  <c r="O65" i="7"/>
  <c r="J65" i="7"/>
  <c r="K65" i="7" s="1"/>
  <c r="G65" i="7"/>
  <c r="B65" i="7"/>
  <c r="C65" i="7" s="1"/>
  <c r="W64" i="7"/>
  <c r="O64" i="7"/>
  <c r="J64" i="7"/>
  <c r="K64" i="7" s="1"/>
  <c r="G64" i="7"/>
  <c r="B64" i="7"/>
  <c r="C64" i="7" s="1"/>
  <c r="W63" i="7"/>
  <c r="O63" i="7"/>
  <c r="J63" i="7"/>
  <c r="G63" i="7"/>
  <c r="B63" i="7"/>
  <c r="C63" i="7" s="1"/>
  <c r="W62" i="7"/>
  <c r="O62" i="7"/>
  <c r="J62" i="7"/>
  <c r="K62" i="7" s="1"/>
  <c r="G62" i="7"/>
  <c r="B62" i="7"/>
  <c r="C62" i="7" s="1"/>
  <c r="W61" i="7"/>
  <c r="O61" i="7"/>
  <c r="J61" i="7"/>
  <c r="K61" i="7" s="1"/>
  <c r="G61" i="7"/>
  <c r="B61" i="7"/>
  <c r="C61" i="7" s="1"/>
  <c r="W60" i="7"/>
  <c r="O60" i="7"/>
  <c r="J60" i="7"/>
  <c r="G60" i="7"/>
  <c r="B60" i="7"/>
  <c r="C60" i="7" s="1"/>
  <c r="W59" i="7"/>
  <c r="O59" i="7"/>
  <c r="J59" i="7"/>
  <c r="K59" i="7" s="1"/>
  <c r="G59" i="7"/>
  <c r="B59" i="7"/>
  <c r="C59" i="7" s="1"/>
  <c r="W58" i="7"/>
  <c r="O58" i="7"/>
  <c r="J58" i="7"/>
  <c r="G58" i="7"/>
  <c r="B58" i="7"/>
  <c r="C58" i="7" s="1"/>
  <c r="W57" i="7"/>
  <c r="O57" i="7"/>
  <c r="J57" i="7"/>
  <c r="K57" i="7" s="1"/>
  <c r="G57" i="7"/>
  <c r="B57" i="7"/>
  <c r="C57" i="7" s="1"/>
  <c r="W56" i="7"/>
  <c r="O56" i="7"/>
  <c r="J56" i="7"/>
  <c r="K56" i="7" s="1"/>
  <c r="G56" i="7"/>
  <c r="B56" i="7"/>
  <c r="C56" i="7" s="1"/>
  <c r="W55" i="7"/>
  <c r="O55" i="7"/>
  <c r="J55" i="7"/>
  <c r="K55" i="7" s="1"/>
  <c r="G55" i="7"/>
  <c r="B55" i="7"/>
  <c r="C55" i="7" s="1"/>
  <c r="W54" i="7"/>
  <c r="O54" i="7"/>
  <c r="J54" i="7"/>
  <c r="K54" i="7" s="1"/>
  <c r="G54" i="7"/>
  <c r="B54" i="7"/>
  <c r="C54" i="7" s="1"/>
  <c r="W53" i="7"/>
  <c r="O53" i="7"/>
  <c r="J53" i="7"/>
  <c r="K53" i="7" s="1"/>
  <c r="G53" i="7"/>
  <c r="B53" i="7"/>
  <c r="C53" i="7" s="1"/>
  <c r="W52" i="7"/>
  <c r="O52" i="7"/>
  <c r="J52" i="7"/>
  <c r="K52" i="7" s="1"/>
  <c r="G52" i="7"/>
  <c r="B52" i="7"/>
  <c r="C52" i="7" s="1"/>
  <c r="W51" i="7"/>
  <c r="O51" i="7"/>
  <c r="J51" i="7"/>
  <c r="K51" i="7" s="1"/>
  <c r="G51" i="7"/>
  <c r="B51" i="7"/>
  <c r="C51" i="7" s="1"/>
  <c r="W50" i="7"/>
  <c r="O50" i="7"/>
  <c r="J50" i="7"/>
  <c r="K50" i="7" s="1"/>
  <c r="G50" i="7"/>
  <c r="B50" i="7"/>
  <c r="W49" i="7"/>
  <c r="O49" i="7"/>
  <c r="J49" i="7"/>
  <c r="K49" i="7" s="1"/>
  <c r="G49" i="7"/>
  <c r="B49" i="7"/>
  <c r="C49" i="7" s="1"/>
  <c r="W48" i="7"/>
  <c r="O48" i="7"/>
  <c r="J48" i="7"/>
  <c r="K48" i="7" s="1"/>
  <c r="G48" i="7"/>
  <c r="W47" i="7"/>
  <c r="O47" i="7"/>
  <c r="J47" i="7"/>
  <c r="K47" i="7" s="1"/>
  <c r="G47" i="7"/>
  <c r="W46" i="7"/>
  <c r="O46" i="7"/>
  <c r="J46" i="7"/>
  <c r="K46" i="7" s="1"/>
  <c r="G46" i="7"/>
  <c r="W45" i="7"/>
  <c r="O45" i="7"/>
  <c r="J45" i="7"/>
  <c r="K45" i="7" s="1"/>
  <c r="G45" i="7"/>
  <c r="Z18" i="7"/>
  <c r="AA18" i="7" s="1"/>
  <c r="W18" i="7"/>
  <c r="R18" i="7"/>
  <c r="S18" i="7" s="1"/>
  <c r="O18" i="7"/>
  <c r="J18" i="7"/>
  <c r="K18" i="7" s="1"/>
  <c r="G18" i="7"/>
  <c r="B18" i="7"/>
  <c r="C18" i="7" s="1"/>
  <c r="AE16" i="7"/>
  <c r="Z16" i="7"/>
  <c r="AA16" i="7" s="1"/>
  <c r="W16" i="7"/>
  <c r="R16" i="7"/>
  <c r="S16" i="7" s="1"/>
  <c r="O16" i="7"/>
  <c r="J16" i="7"/>
  <c r="K16" i="7" s="1"/>
  <c r="G16" i="7"/>
  <c r="B16" i="7"/>
  <c r="C16" i="7" s="1"/>
  <c r="AE15" i="7"/>
  <c r="Z15" i="7"/>
  <c r="AA15" i="7" s="1"/>
  <c r="W15" i="7"/>
  <c r="R15" i="7"/>
  <c r="S15" i="7" s="1"/>
  <c r="O15" i="7"/>
  <c r="J15" i="7"/>
  <c r="K15" i="7" s="1"/>
  <c r="G15" i="7"/>
  <c r="B15" i="7"/>
  <c r="C15" i="7" s="1"/>
  <c r="AE14" i="7"/>
  <c r="Z14" i="7"/>
  <c r="AA14" i="7" s="1"/>
  <c r="W14" i="7"/>
  <c r="R14" i="7"/>
  <c r="S14" i="7" s="1"/>
  <c r="O14" i="7"/>
  <c r="J14" i="7"/>
  <c r="K14" i="7" s="1"/>
  <c r="G14" i="7"/>
  <c r="B14" i="7"/>
  <c r="C14" i="7" s="1"/>
  <c r="AE13" i="7"/>
  <c r="Z13" i="7"/>
  <c r="AA13" i="7" s="1"/>
  <c r="W13" i="7"/>
  <c r="R13" i="7"/>
  <c r="S13" i="7" s="1"/>
  <c r="O13" i="7"/>
  <c r="J13" i="7"/>
  <c r="K13" i="7" s="1"/>
  <c r="G13" i="7"/>
  <c r="B13" i="7"/>
  <c r="C13" i="7" s="1"/>
  <c r="AE12" i="7"/>
  <c r="Z12" i="7"/>
  <c r="AA12" i="7" s="1"/>
  <c r="W12" i="7"/>
  <c r="R12" i="7"/>
  <c r="S12" i="7" s="1"/>
  <c r="O12" i="7"/>
  <c r="J12" i="7"/>
  <c r="K12" i="7" s="1"/>
  <c r="G12" i="7"/>
  <c r="B12" i="7"/>
  <c r="C12" i="7" s="1"/>
  <c r="AE11" i="7"/>
  <c r="Z11" i="7"/>
  <c r="AA11" i="7" s="1"/>
  <c r="W11" i="7"/>
  <c r="R11" i="7"/>
  <c r="S11" i="7" s="1"/>
  <c r="O11" i="7"/>
  <c r="J11" i="7"/>
  <c r="K11" i="7" s="1"/>
  <c r="G11" i="7"/>
  <c r="B11" i="7"/>
  <c r="C11" i="7" s="1"/>
  <c r="AE10" i="7"/>
  <c r="Z10" i="7"/>
  <c r="AA10" i="7" s="1"/>
  <c r="W10" i="7"/>
  <c r="R10" i="7"/>
  <c r="S10" i="7" s="1"/>
  <c r="O10" i="7"/>
  <c r="J10" i="7"/>
  <c r="K10" i="7" s="1"/>
  <c r="G10" i="7"/>
  <c r="B10" i="7"/>
  <c r="C10" i="7" s="1"/>
  <c r="AE9" i="7"/>
  <c r="Z9" i="7"/>
  <c r="AA9" i="7" s="1"/>
  <c r="W9" i="7"/>
  <c r="R9" i="7"/>
  <c r="S9" i="7" s="1"/>
  <c r="O9" i="7"/>
  <c r="J9" i="7"/>
  <c r="K9" i="7" s="1"/>
  <c r="G9" i="7"/>
  <c r="B9" i="7"/>
  <c r="AE8" i="7"/>
  <c r="Z8" i="7"/>
  <c r="W8" i="7"/>
  <c r="R8" i="7"/>
  <c r="S8" i="7" s="1"/>
  <c r="O8" i="7"/>
  <c r="J8" i="7"/>
  <c r="K8" i="7" s="1"/>
  <c r="G8" i="7"/>
  <c r="B8" i="7"/>
  <c r="C8" i="7" s="1"/>
  <c r="AE7" i="7"/>
  <c r="Z7" i="7"/>
  <c r="AA7" i="7" s="1"/>
  <c r="W7" i="7"/>
  <c r="R7" i="7"/>
  <c r="S7" i="7" s="1"/>
  <c r="O7" i="7"/>
  <c r="J7" i="7"/>
  <c r="K7" i="7" s="1"/>
  <c r="G7" i="7"/>
  <c r="B7" i="7"/>
  <c r="C7" i="7" s="1"/>
  <c r="AE6" i="7"/>
  <c r="Z6" i="7"/>
  <c r="AA6" i="7" s="1"/>
  <c r="W6" i="7"/>
  <c r="R6" i="7"/>
  <c r="S6" i="7" s="1"/>
  <c r="O6" i="7"/>
  <c r="J6" i="7"/>
  <c r="K6" i="7" s="1"/>
  <c r="G6" i="7"/>
  <c r="B6" i="7"/>
  <c r="AE5" i="7"/>
  <c r="Z5" i="7"/>
  <c r="W5" i="7"/>
  <c r="R5" i="7"/>
  <c r="S5" i="7" s="1"/>
  <c r="O5" i="7"/>
  <c r="J5" i="7"/>
  <c r="K5" i="7" s="1"/>
  <c r="G5" i="7"/>
  <c r="B5" i="7"/>
  <c r="C5" i="7" s="1"/>
  <c r="AE4" i="7"/>
  <c r="Z4" i="7"/>
  <c r="AA4" i="7" s="1"/>
  <c r="W4" i="7"/>
  <c r="R4" i="7"/>
  <c r="S4" i="7" s="1"/>
  <c r="O4" i="7"/>
  <c r="J4" i="7"/>
  <c r="K4" i="7" s="1"/>
  <c r="G4" i="7"/>
  <c r="B4" i="7"/>
  <c r="C4" i="7" s="1"/>
  <c r="AE3" i="7"/>
  <c r="Z3" i="7"/>
  <c r="AA3" i="7" s="1"/>
  <c r="W3" i="7"/>
  <c r="R3" i="7"/>
  <c r="S3" i="7" s="1"/>
  <c r="O3" i="7"/>
  <c r="J3" i="7"/>
  <c r="K3" i="7" s="1"/>
  <c r="G3" i="7"/>
  <c r="B3" i="7"/>
  <c r="C3" i="7" s="1"/>
  <c r="L201" i="6"/>
  <c r="B71" i="5"/>
  <c r="B71" i="3"/>
  <c r="Z71" i="3"/>
  <c r="R71" i="3"/>
  <c r="J71" i="3"/>
  <c r="J71" i="5"/>
  <c r="R71" i="5"/>
  <c r="Z71" i="5"/>
  <c r="O18" i="3"/>
  <c r="J18" i="3"/>
  <c r="B69" i="3"/>
  <c r="Z69" i="3"/>
  <c r="R69" i="3"/>
  <c r="J69" i="3"/>
  <c r="Z69" i="5"/>
  <c r="R69" i="5"/>
  <c r="B69" i="5"/>
  <c r="J69" i="5"/>
  <c r="Z5" i="5"/>
  <c r="C27" i="7" l="1"/>
  <c r="K33" i="7"/>
  <c r="AA27" i="7"/>
  <c r="AA51" i="7"/>
  <c r="AA5" i="7"/>
  <c r="C9" i="7"/>
  <c r="C50" i="7"/>
  <c r="C26" i="7"/>
  <c r="K34" i="7"/>
  <c r="K58" i="7"/>
  <c r="AA28" i="7"/>
  <c r="AA52" i="7"/>
  <c r="C55" i="8"/>
  <c r="C31" i="8"/>
  <c r="C48" i="7"/>
  <c r="C24" i="7"/>
  <c r="K36" i="7"/>
  <c r="K60" i="7"/>
  <c r="AA8" i="7"/>
  <c r="C6" i="7"/>
  <c r="C47" i="7"/>
  <c r="C23" i="7"/>
  <c r="AA14" i="8"/>
  <c r="C46" i="7"/>
  <c r="C22" i="7"/>
  <c r="S5" i="8"/>
  <c r="C45" i="7"/>
  <c r="C21" i="7"/>
  <c r="K63" i="7"/>
  <c r="C43" i="7"/>
  <c r="C49" i="8"/>
  <c r="K11" i="8"/>
  <c r="B3" i="5"/>
  <c r="C20" i="4"/>
  <c r="D20" i="4"/>
  <c r="E20" i="4"/>
  <c r="B20" i="4"/>
  <c r="W45" i="5"/>
  <c r="O45" i="5"/>
  <c r="G45" i="5"/>
  <c r="W44" i="5"/>
  <c r="O44" i="5"/>
  <c r="G44" i="5"/>
  <c r="W43" i="5"/>
  <c r="O43" i="5"/>
  <c r="G43" i="5"/>
  <c r="W42" i="5"/>
  <c r="O42" i="5"/>
  <c r="G42" i="5"/>
  <c r="W41" i="5"/>
  <c r="O41" i="5"/>
  <c r="G41" i="5"/>
  <c r="W40" i="5"/>
  <c r="O40" i="5"/>
  <c r="G40" i="5"/>
  <c r="W39" i="5"/>
  <c r="O39" i="5"/>
  <c r="G39" i="5"/>
  <c r="AF38" i="5"/>
  <c r="W38" i="5"/>
  <c r="O38" i="5"/>
  <c r="G38" i="5"/>
  <c r="AF37" i="5"/>
  <c r="W37" i="5"/>
  <c r="O37" i="5"/>
  <c r="G37" i="5"/>
  <c r="AF36" i="5"/>
  <c r="W36" i="5"/>
  <c r="O36" i="5"/>
  <c r="G36" i="5"/>
  <c r="AF35" i="5"/>
  <c r="W35" i="5"/>
  <c r="O35" i="5"/>
  <c r="G35" i="5"/>
  <c r="AF34" i="5"/>
  <c r="W34" i="5"/>
  <c r="O34" i="5"/>
  <c r="G34" i="5"/>
  <c r="AF33" i="5"/>
  <c r="W33" i="5"/>
  <c r="O33" i="5"/>
  <c r="G33" i="5"/>
  <c r="AF32" i="5"/>
  <c r="W32" i="5"/>
  <c r="O32" i="5"/>
  <c r="G32" i="5"/>
  <c r="AF31" i="5"/>
  <c r="W31" i="5"/>
  <c r="O31" i="5"/>
  <c r="G31" i="5"/>
  <c r="AF30" i="5"/>
  <c r="W30" i="5"/>
  <c r="O30" i="5"/>
  <c r="G30" i="5"/>
  <c r="AF29" i="5"/>
  <c r="W29" i="5"/>
  <c r="O29" i="5"/>
  <c r="G29" i="5"/>
  <c r="AF28" i="5"/>
  <c r="W28" i="5"/>
  <c r="O28" i="5"/>
  <c r="G28" i="5"/>
  <c r="AF27" i="5"/>
  <c r="W27" i="5"/>
  <c r="O27" i="5"/>
  <c r="G27" i="5"/>
  <c r="AF26" i="5"/>
  <c r="W26" i="5"/>
  <c r="O26" i="5"/>
  <c r="G26" i="5"/>
  <c r="AF25" i="5"/>
  <c r="W25" i="5"/>
  <c r="R25" i="5"/>
  <c r="O25" i="5"/>
  <c r="G25" i="5"/>
  <c r="AF24" i="5"/>
  <c r="W24" i="5"/>
  <c r="R24" i="5"/>
  <c r="O24" i="5"/>
  <c r="G24" i="5"/>
  <c r="AF23" i="5"/>
  <c r="W23" i="5"/>
  <c r="R23" i="5"/>
  <c r="O23" i="5"/>
  <c r="G23" i="5"/>
  <c r="AF22" i="5"/>
  <c r="W22" i="5"/>
  <c r="R22" i="5"/>
  <c r="O22" i="5"/>
  <c r="G22" i="5"/>
  <c r="AF21" i="5"/>
  <c r="W21" i="5"/>
  <c r="R21" i="5"/>
  <c r="O21" i="5"/>
  <c r="G21" i="5"/>
  <c r="AF20" i="5"/>
  <c r="W20" i="5"/>
  <c r="R20" i="5"/>
  <c r="O20" i="5"/>
  <c r="G20" i="5"/>
  <c r="AF19" i="5"/>
  <c r="Z19" i="5"/>
  <c r="W19" i="5"/>
  <c r="R19" i="5"/>
  <c r="O19" i="5"/>
  <c r="G19" i="5"/>
  <c r="AF18" i="5"/>
  <c r="Z18" i="5"/>
  <c r="W18" i="5"/>
  <c r="R18" i="5"/>
  <c r="O18" i="5"/>
  <c r="J18" i="5"/>
  <c r="G18" i="5"/>
  <c r="B18" i="5"/>
  <c r="AF16" i="5"/>
  <c r="Z16" i="5"/>
  <c r="W16" i="5"/>
  <c r="R16" i="5"/>
  <c r="O16" i="5"/>
  <c r="J16" i="5"/>
  <c r="G16" i="5"/>
  <c r="B16" i="5"/>
  <c r="AF15" i="5"/>
  <c r="Z15" i="5"/>
  <c r="W15" i="5"/>
  <c r="R15" i="5"/>
  <c r="O15" i="5"/>
  <c r="J15" i="5"/>
  <c r="G15" i="5"/>
  <c r="B15" i="5"/>
  <c r="AF14" i="5"/>
  <c r="Z14" i="5"/>
  <c r="W14" i="5"/>
  <c r="R14" i="5"/>
  <c r="O14" i="5"/>
  <c r="J14" i="5"/>
  <c r="G14" i="5"/>
  <c r="B14" i="5"/>
  <c r="AF13" i="5"/>
  <c r="Z13" i="5"/>
  <c r="W13" i="5"/>
  <c r="R13" i="5"/>
  <c r="O13" i="5"/>
  <c r="J13" i="5"/>
  <c r="G13" i="5"/>
  <c r="B13" i="5"/>
  <c r="AF12" i="5"/>
  <c r="Z12" i="5"/>
  <c r="W12" i="5"/>
  <c r="R12" i="5"/>
  <c r="O12" i="5"/>
  <c r="J12" i="5"/>
  <c r="G12" i="5"/>
  <c r="B12" i="5"/>
  <c r="AF11" i="5"/>
  <c r="Z11" i="5"/>
  <c r="W11" i="5"/>
  <c r="R11" i="5"/>
  <c r="O11" i="5"/>
  <c r="J11" i="5"/>
  <c r="G11" i="5"/>
  <c r="B11" i="5"/>
  <c r="AF10" i="5"/>
  <c r="Z10" i="5"/>
  <c r="W10" i="5"/>
  <c r="R10" i="5"/>
  <c r="O10" i="5"/>
  <c r="J10" i="5"/>
  <c r="G10" i="5"/>
  <c r="B10" i="5"/>
  <c r="AF9" i="5"/>
  <c r="Z9" i="5"/>
  <c r="W9" i="5"/>
  <c r="R9" i="5"/>
  <c r="O9" i="5"/>
  <c r="J9" i="5"/>
  <c r="G9" i="5"/>
  <c r="B9" i="5"/>
  <c r="AF8" i="5"/>
  <c r="Z8" i="5"/>
  <c r="W8" i="5"/>
  <c r="R8" i="5"/>
  <c r="O8" i="5"/>
  <c r="J8" i="5"/>
  <c r="G8" i="5"/>
  <c r="B8" i="5"/>
  <c r="AF7" i="5"/>
  <c r="Z7" i="5"/>
  <c r="W7" i="5"/>
  <c r="R7" i="5"/>
  <c r="O7" i="5"/>
  <c r="J7" i="5"/>
  <c r="G7" i="5"/>
  <c r="B7" i="5"/>
  <c r="AF6" i="5"/>
  <c r="Z6" i="5"/>
  <c r="W6" i="5"/>
  <c r="R6" i="5"/>
  <c r="O6" i="5"/>
  <c r="J6" i="5"/>
  <c r="G6" i="5"/>
  <c r="B6" i="5"/>
  <c r="AF5" i="5"/>
  <c r="W5" i="5"/>
  <c r="R5" i="5"/>
  <c r="O5" i="5"/>
  <c r="J5" i="5"/>
  <c r="G5" i="5"/>
  <c r="B5" i="5"/>
  <c r="AF4" i="5"/>
  <c r="Z4" i="5"/>
  <c r="W4" i="5"/>
  <c r="R4" i="5"/>
  <c r="O4" i="5"/>
  <c r="J4" i="5"/>
  <c r="G4" i="5"/>
  <c r="B4" i="5"/>
  <c r="AF3" i="5"/>
  <c r="Z3" i="5"/>
  <c r="W3" i="5"/>
  <c r="R3" i="5"/>
  <c r="O3" i="5"/>
  <c r="J3" i="5"/>
  <c r="G3" i="5"/>
  <c r="C10" i="4"/>
  <c r="D10" i="4"/>
  <c r="E10" i="4"/>
  <c r="B10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68" i="3"/>
  <c r="O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8" i="3"/>
  <c r="R18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Z3" i="3"/>
  <c r="R3" i="3"/>
  <c r="J3" i="3"/>
  <c r="B18" i="3"/>
  <c r="B23" i="4"/>
  <c r="T40" i="8" s="1"/>
  <c r="B21" i="4"/>
  <c r="B13" i="4"/>
  <c r="K18" i="3" s="1"/>
  <c r="L18" i="3" s="1"/>
  <c r="B11" i="4"/>
  <c r="E9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AE18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G18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E39" i="4" l="1"/>
  <c r="D39" i="4"/>
  <c r="C39" i="4"/>
  <c r="B39" i="4"/>
  <c r="C19" i="4"/>
  <c r="E29" i="4"/>
  <c r="D29" i="4"/>
  <c r="C29" i="4"/>
  <c r="B29" i="4"/>
  <c r="T18" i="5"/>
  <c r="U18" i="5" s="1"/>
  <c r="U42" i="5"/>
  <c r="K14" i="3"/>
  <c r="L14" i="3" s="1"/>
  <c r="M14" i="3" s="1"/>
  <c r="AC33" i="5"/>
  <c r="AC42" i="5"/>
  <c r="T58" i="8"/>
  <c r="AB39" i="8"/>
  <c r="AB15" i="8"/>
  <c r="T51" i="8"/>
  <c r="L14" i="7"/>
  <c r="D68" i="7"/>
  <c r="T54" i="8"/>
  <c r="T61" i="8"/>
  <c r="D54" i="8"/>
  <c r="AB60" i="8"/>
  <c r="E65" i="3"/>
  <c r="K15" i="3"/>
  <c r="L15" i="3" s="1"/>
  <c r="M15" i="3" s="1"/>
  <c r="L41" i="7"/>
  <c r="D15" i="8"/>
  <c r="L10" i="7"/>
  <c r="L8" i="7"/>
  <c r="M24" i="3"/>
  <c r="S5" i="5"/>
  <c r="T5" i="5" s="1"/>
  <c r="U5" i="5" s="1"/>
  <c r="L47" i="7"/>
  <c r="L66" i="7"/>
  <c r="T62" i="7"/>
  <c r="T6" i="7"/>
  <c r="AA9" i="3"/>
  <c r="AB9" i="3" s="1"/>
  <c r="AC9" i="3" s="1"/>
  <c r="D15" i="7"/>
  <c r="L52" i="7"/>
  <c r="L63" i="7"/>
  <c r="AB57" i="8"/>
  <c r="T65" i="7"/>
  <c r="L18" i="7"/>
  <c r="C6" i="3"/>
  <c r="D6" i="3" s="1"/>
  <c r="E6" i="3" s="1"/>
  <c r="AB47" i="8"/>
  <c r="AB50" i="8"/>
  <c r="T27" i="8"/>
  <c r="D57" i="7"/>
  <c r="AA8" i="3"/>
  <c r="AB8" i="3" s="1"/>
  <c r="AC8" i="3" s="1"/>
  <c r="M18" i="3"/>
  <c r="AB28" i="8"/>
  <c r="D47" i="8"/>
  <c r="T23" i="8"/>
  <c r="T30" i="8"/>
  <c r="M68" i="3"/>
  <c r="S9" i="5"/>
  <c r="T9" i="5" s="1"/>
  <c r="U9" i="5" s="1"/>
  <c r="AB66" i="7"/>
  <c r="AB65" i="8"/>
  <c r="T11" i="8"/>
  <c r="L7" i="8"/>
  <c r="AB66" i="8"/>
  <c r="L60" i="7"/>
  <c r="D62" i="8"/>
  <c r="D50" i="8"/>
  <c r="D43" i="7"/>
  <c r="D58" i="7"/>
  <c r="AB41" i="8"/>
  <c r="U25" i="3"/>
  <c r="E28" i="3"/>
  <c r="L59" i="8"/>
  <c r="T32" i="8"/>
  <c r="L39" i="8"/>
  <c r="T40" i="7"/>
  <c r="L22" i="8"/>
  <c r="M67" i="3"/>
  <c r="AC24" i="3"/>
  <c r="L37" i="7"/>
  <c r="AB20" i="8"/>
  <c r="AB31" i="8"/>
  <c r="D18" i="7"/>
  <c r="L18" i="8"/>
  <c r="D51" i="8"/>
  <c r="AC23" i="3"/>
  <c r="L61" i="7"/>
  <c r="D9" i="8"/>
  <c r="L15" i="8"/>
  <c r="D56" i="8"/>
  <c r="L13" i="7"/>
  <c r="AC22" i="3"/>
  <c r="L12" i="7"/>
  <c r="AB34" i="7"/>
  <c r="L59" i="7"/>
  <c r="AB34" i="8"/>
  <c r="AB9" i="7"/>
  <c r="U67" i="3"/>
  <c r="U66" i="3"/>
  <c r="AC21" i="3"/>
  <c r="AB8" i="7"/>
  <c r="AB8" i="8"/>
  <c r="D4" i="7"/>
  <c r="D31" i="8"/>
  <c r="D19" i="7"/>
  <c r="S13" i="5"/>
  <c r="T13" i="5" s="1"/>
  <c r="D25" i="8"/>
  <c r="T62" i="8"/>
  <c r="L7" i="7"/>
  <c r="AB7" i="8"/>
  <c r="D22" i="8"/>
  <c r="AB12" i="8"/>
  <c r="AB58" i="8"/>
  <c r="D35" i="8"/>
  <c r="L4" i="8"/>
  <c r="D18" i="8"/>
  <c r="AA16" i="5"/>
  <c r="AB16" i="5" s="1"/>
  <c r="L9" i="8"/>
  <c r="D55" i="8"/>
  <c r="T65" i="8"/>
  <c r="AB51" i="7"/>
  <c r="T67" i="8"/>
  <c r="L67" i="7"/>
  <c r="T24" i="8"/>
  <c r="AB61" i="8"/>
  <c r="D51" i="7"/>
  <c r="D60" i="8"/>
  <c r="S13" i="3"/>
  <c r="T13" i="3" s="1"/>
  <c r="U13" i="3" s="1"/>
  <c r="AA15" i="3"/>
  <c r="AB15" i="3" s="1"/>
  <c r="AC15" i="3" s="1"/>
  <c r="L48" i="7"/>
  <c r="T20" i="8"/>
  <c r="D58" i="8"/>
  <c r="AB5" i="7"/>
  <c r="AB25" i="8"/>
  <c r="AB46" i="8"/>
  <c r="E26" i="3"/>
  <c r="E68" i="3"/>
  <c r="D5" i="7"/>
  <c r="L15" i="7"/>
  <c r="D11" i="7"/>
  <c r="T53" i="8"/>
  <c r="L55" i="7"/>
  <c r="D63" i="8"/>
  <c r="D67" i="7"/>
  <c r="D9" i="7"/>
  <c r="AB42" i="8"/>
  <c r="D46" i="8"/>
  <c r="L25" i="8"/>
  <c r="AC64" i="3"/>
  <c r="T15" i="7"/>
  <c r="L24" i="8"/>
  <c r="L35" i="8"/>
  <c r="D19" i="8"/>
  <c r="T16" i="7"/>
  <c r="AB9" i="8"/>
  <c r="D7" i="7"/>
  <c r="D61" i="8"/>
  <c r="L14" i="8"/>
  <c r="D7" i="8"/>
  <c r="D21" i="8"/>
  <c r="AB4" i="7"/>
  <c r="D66" i="8"/>
  <c r="D43" i="8"/>
  <c r="D39" i="8"/>
  <c r="T3" i="7"/>
  <c r="L57" i="8"/>
  <c r="AB40" i="7"/>
  <c r="AB3" i="8"/>
  <c r="AB44" i="8"/>
  <c r="L6" i="8"/>
  <c r="T56" i="8"/>
  <c r="T5" i="7"/>
  <c r="D67" i="8"/>
  <c r="AB11" i="7"/>
  <c r="L20" i="8"/>
  <c r="T35" i="8"/>
  <c r="T31" i="8"/>
  <c r="D10" i="7"/>
  <c r="AB49" i="8"/>
  <c r="D64" i="7"/>
  <c r="AB52" i="8"/>
  <c r="T52" i="8"/>
  <c r="L63" i="8"/>
  <c r="D49" i="8"/>
  <c r="AB48" i="8"/>
  <c r="T59" i="8"/>
  <c r="D27" i="8"/>
  <c r="AB13" i="7"/>
  <c r="L45" i="8"/>
  <c r="D45" i="8"/>
  <c r="AB55" i="8"/>
  <c r="AA4" i="5"/>
  <c r="AB15" i="7"/>
  <c r="AB24" i="8"/>
  <c r="D60" i="7"/>
  <c r="T48" i="7"/>
  <c r="L65" i="7"/>
  <c r="L68" i="7"/>
  <c r="D23" i="8"/>
  <c r="D3" i="7"/>
  <c r="T41" i="8"/>
  <c r="L41" i="8"/>
  <c r="D52" i="8"/>
  <c r="T66" i="7"/>
  <c r="AB37" i="8"/>
  <c r="T37" i="8"/>
  <c r="L29" i="8"/>
  <c r="T12" i="8"/>
  <c r="T11" i="7"/>
  <c r="D53" i="7"/>
  <c r="T42" i="8"/>
  <c r="AB12" i="7"/>
  <c r="T14" i="8"/>
  <c r="L57" i="7"/>
  <c r="D34" i="8"/>
  <c r="AB33" i="8"/>
  <c r="T16" i="8"/>
  <c r="L53" i="7"/>
  <c r="AB14" i="7"/>
  <c r="L65" i="8"/>
  <c r="T38" i="8"/>
  <c r="D11" i="8"/>
  <c r="L31" i="7"/>
  <c r="L26" i="8"/>
  <c r="D26" i="8"/>
  <c r="D13" i="8"/>
  <c r="AB19" i="7"/>
  <c r="T30" i="7"/>
  <c r="T13" i="7"/>
  <c r="AB10" i="8"/>
  <c r="L50" i="7"/>
  <c r="AB6" i="8"/>
  <c r="L35" i="7"/>
  <c r="AB67" i="7"/>
  <c r="D49" i="7"/>
  <c r="T10" i="7"/>
  <c r="AB30" i="8"/>
  <c r="AB16" i="8"/>
  <c r="T48" i="8"/>
  <c r="AB29" i="8"/>
  <c r="D16" i="7"/>
  <c r="AB21" i="8"/>
  <c r="T19" i="8"/>
  <c r="D14" i="7"/>
  <c r="T12" i="7"/>
  <c r="L6" i="7"/>
  <c r="D10" i="8"/>
  <c r="L5" i="7"/>
  <c r="AB63" i="8"/>
  <c r="C6" i="5"/>
  <c r="D6" i="5" s="1"/>
  <c r="E6" i="5" s="1"/>
  <c r="T55" i="8"/>
  <c r="T4" i="7"/>
  <c r="L51" i="8"/>
  <c r="L43" i="8"/>
  <c r="T34" i="8"/>
  <c r="T55" i="7"/>
  <c r="AB51" i="8"/>
  <c r="L4" i="7"/>
  <c r="T47" i="8"/>
  <c r="T39" i="8"/>
  <c r="AB27" i="8"/>
  <c r="D48" i="8"/>
  <c r="T4" i="8"/>
  <c r="AB43" i="8"/>
  <c r="AB35" i="8"/>
  <c r="AB23" i="8"/>
  <c r="D8" i="8"/>
  <c r="AB19" i="8"/>
  <c r="L64" i="7"/>
  <c r="T60" i="8"/>
  <c r="L16" i="8"/>
  <c r="AB62" i="8"/>
  <c r="T28" i="8"/>
  <c r="T15" i="8"/>
  <c r="AB11" i="8"/>
  <c r="D65" i="8"/>
  <c r="T18" i="7"/>
  <c r="L62" i="7"/>
  <c r="AB56" i="8"/>
  <c r="D30" i="8"/>
  <c r="L3" i="8"/>
  <c r="L40" i="7"/>
  <c r="AB59" i="8"/>
  <c r="T51" i="7"/>
  <c r="T7" i="8"/>
  <c r="L13" i="8"/>
  <c r="AB67" i="8"/>
  <c r="T13" i="8"/>
  <c r="D29" i="8"/>
  <c r="T66" i="8"/>
  <c r="D40" i="8"/>
  <c r="D32" i="8"/>
  <c r="AB68" i="8"/>
  <c r="D64" i="8"/>
  <c r="D35" i="7"/>
  <c r="D59" i="8"/>
  <c r="T5" i="8"/>
  <c r="D12" i="8"/>
  <c r="L8" i="8"/>
  <c r="L61" i="8"/>
  <c r="L3" i="7"/>
  <c r="L9" i="7"/>
  <c r="D53" i="8"/>
  <c r="AB13" i="8"/>
  <c r="L37" i="8"/>
  <c r="U41" i="5"/>
  <c r="AB20" i="7"/>
  <c r="AB57" i="7"/>
  <c r="D23" i="7"/>
  <c r="T31" i="7"/>
  <c r="T44" i="7"/>
  <c r="D24" i="7"/>
  <c r="L40" i="8"/>
  <c r="D48" i="7"/>
  <c r="L19" i="7"/>
  <c r="L22" i="7"/>
  <c r="L39" i="7"/>
  <c r="L28" i="8"/>
  <c r="D16" i="8"/>
  <c r="AB33" i="7"/>
  <c r="AB46" i="7"/>
  <c r="D36" i="7"/>
  <c r="T45" i="7"/>
  <c r="T58" i="7"/>
  <c r="L20" i="7"/>
  <c r="L38" i="7"/>
  <c r="AB58" i="7"/>
  <c r="T32" i="7"/>
  <c r="L21" i="7"/>
  <c r="L36" i="8"/>
  <c r="L66" i="8"/>
  <c r="AB22" i="7"/>
  <c r="L32" i="8"/>
  <c r="L12" i="8"/>
  <c r="AB35" i="7"/>
  <c r="AB47" i="7"/>
  <c r="D37" i="7"/>
  <c r="T20" i="7"/>
  <c r="T46" i="7"/>
  <c r="T59" i="7"/>
  <c r="L62" i="8"/>
  <c r="AB59" i="7"/>
  <c r="AB23" i="7"/>
  <c r="AB48" i="7"/>
  <c r="D38" i="7"/>
  <c r="T21" i="7"/>
  <c r="T35" i="7"/>
  <c r="T60" i="7"/>
  <c r="AB50" i="7"/>
  <c r="T24" i="7"/>
  <c r="L44" i="7"/>
  <c r="L58" i="8"/>
  <c r="T8" i="8"/>
  <c r="AB36" i="7"/>
  <c r="AB24" i="7"/>
  <c r="AB60" i="7"/>
  <c r="D26" i="7"/>
  <c r="L42" i="7"/>
  <c r="D39" i="7"/>
  <c r="L25" i="7"/>
  <c r="D40" i="7"/>
  <c r="L54" i="8"/>
  <c r="AB4" i="8"/>
  <c r="AB37" i="7"/>
  <c r="AB49" i="7"/>
  <c r="T22" i="7"/>
  <c r="T36" i="7"/>
  <c r="T61" i="7"/>
  <c r="L43" i="7"/>
  <c r="AB61" i="7"/>
  <c r="T49" i="7"/>
  <c r="L27" i="7"/>
  <c r="L50" i="8"/>
  <c r="AB25" i="7"/>
  <c r="D28" i="7"/>
  <c r="L46" i="8"/>
  <c r="AB26" i="7"/>
  <c r="T50" i="7"/>
  <c r="L28" i="7"/>
  <c r="AB53" i="7"/>
  <c r="D21" i="7"/>
  <c r="D46" i="7"/>
  <c r="T56" i="7"/>
  <c r="L42" i="8"/>
  <c r="D29" i="7"/>
  <c r="D41" i="7"/>
  <c r="T25" i="7"/>
  <c r="AB41" i="7"/>
  <c r="T67" i="7"/>
  <c r="AB31" i="7"/>
  <c r="AB39" i="7"/>
  <c r="AB63" i="7"/>
  <c r="T38" i="7"/>
  <c r="T64" i="7"/>
  <c r="L29" i="7"/>
  <c r="L38" i="8"/>
  <c r="D4" i="8"/>
  <c r="AB27" i="7"/>
  <c r="AB52" i="7"/>
  <c r="T53" i="7"/>
  <c r="AB55" i="7"/>
  <c r="L68" i="8"/>
  <c r="D30" i="7"/>
  <c r="D42" i="7"/>
  <c r="T39" i="7"/>
  <c r="T52" i="7"/>
  <c r="L30" i="7"/>
  <c r="AB64" i="7"/>
  <c r="T26" i="7"/>
  <c r="D31" i="7"/>
  <c r="D44" i="7"/>
  <c r="L34" i="8"/>
  <c r="D33" i="7"/>
  <c r="D3" i="8"/>
  <c r="L64" i="8"/>
  <c r="AB28" i="7"/>
  <c r="L60" i="8"/>
  <c r="AB29" i="7"/>
  <c r="AB65" i="7"/>
  <c r="T27" i="7"/>
  <c r="T41" i="7"/>
  <c r="L32" i="7"/>
  <c r="AB42" i="7"/>
  <c r="AB54" i="7"/>
  <c r="D32" i="7"/>
  <c r="D45" i="7"/>
  <c r="T54" i="7"/>
  <c r="T68" i="7"/>
  <c r="L56" i="8"/>
  <c r="AB30" i="7"/>
  <c r="D20" i="7"/>
  <c r="T28" i="7"/>
  <c r="T42" i="7"/>
  <c r="L33" i="7"/>
  <c r="L52" i="8"/>
  <c r="AB43" i="7"/>
  <c r="L48" i="8"/>
  <c r="T43" i="7"/>
  <c r="D22" i="7"/>
  <c r="D34" i="7"/>
  <c r="D47" i="7"/>
  <c r="D25" i="7"/>
  <c r="T47" i="7"/>
  <c r="L44" i="8"/>
  <c r="AB32" i="7"/>
  <c r="AB45" i="7"/>
  <c r="T57" i="7"/>
  <c r="AB38" i="7"/>
  <c r="AB62" i="7"/>
  <c r="T37" i="7"/>
  <c r="T63" i="7"/>
  <c r="AB56" i="7"/>
  <c r="T29" i="7"/>
  <c r="L34" i="7"/>
  <c r="AC27" i="5"/>
  <c r="L23" i="7"/>
  <c r="L55" i="8"/>
  <c r="T43" i="8"/>
  <c r="D5" i="8"/>
  <c r="D27" i="7"/>
  <c r="T57" i="8"/>
  <c r="L51" i="7"/>
  <c r="T63" i="8"/>
  <c r="L49" i="8"/>
  <c r="L10" i="8"/>
  <c r="D41" i="8"/>
  <c r="AB36" i="8"/>
  <c r="L26" i="7"/>
  <c r="AB53" i="8"/>
  <c r="AB6" i="7"/>
  <c r="T64" i="8"/>
  <c r="T45" i="8"/>
  <c r="T3" i="8"/>
  <c r="T33" i="8"/>
  <c r="D33" i="8"/>
  <c r="D55" i="7"/>
  <c r="D44" i="8"/>
  <c r="T33" i="7"/>
  <c r="D28" i="8"/>
  <c r="T7" i="7"/>
  <c r="L27" i="8"/>
  <c r="D56" i="7"/>
  <c r="D57" i="8"/>
  <c r="D38" i="8"/>
  <c r="AB68" i="7"/>
  <c r="T6" i="8"/>
  <c r="L21" i="8"/>
  <c r="L53" i="8"/>
  <c r="T26" i="8"/>
  <c r="D63" i="7"/>
  <c r="L67" i="8"/>
  <c r="T9" i="8"/>
  <c r="T22" i="8"/>
  <c r="AB16" i="7"/>
  <c r="T44" i="8"/>
  <c r="D6" i="8"/>
  <c r="D24" i="8"/>
  <c r="L49" i="7"/>
  <c r="AB45" i="8"/>
  <c r="T18" i="8"/>
  <c r="D6" i="7"/>
  <c r="AB40" i="8"/>
  <c r="L36" i="7"/>
  <c r="T23" i="7"/>
  <c r="L23" i="8"/>
  <c r="AB5" i="8"/>
  <c r="D20" i="8"/>
  <c r="D59" i="7"/>
  <c r="L19" i="8"/>
  <c r="L5" i="8"/>
  <c r="L46" i="7"/>
  <c r="L45" i="7"/>
  <c r="L11" i="8"/>
  <c r="AB44" i="7"/>
  <c r="D42" i="8"/>
  <c r="D14" i="8"/>
  <c r="L56" i="7"/>
  <c r="D37" i="8"/>
  <c r="T34" i="7"/>
  <c r="T49" i="8"/>
  <c r="S7" i="5"/>
  <c r="T7" i="5" s="1"/>
  <c r="U7" i="5" s="1"/>
  <c r="S15" i="5"/>
  <c r="T15" i="5" s="1"/>
  <c r="U15" i="5" s="1"/>
  <c r="U20" i="5"/>
  <c r="U24" i="5"/>
  <c r="U28" i="5"/>
  <c r="U36" i="5"/>
  <c r="U40" i="5"/>
  <c r="U44" i="5"/>
  <c r="T19" i="7"/>
  <c r="AB21" i="7"/>
  <c r="D36" i="8"/>
  <c r="D66" i="7"/>
  <c r="T14" i="7"/>
  <c r="AB14" i="8"/>
  <c r="S3" i="5"/>
  <c r="T3" i="5" s="1"/>
  <c r="U3" i="5" s="1"/>
  <c r="D54" i="7"/>
  <c r="D61" i="7"/>
  <c r="AB54" i="8"/>
  <c r="D12" i="7"/>
  <c r="L24" i="7"/>
  <c r="L11" i="7"/>
  <c r="AB3" i="7"/>
  <c r="L58" i="7"/>
  <c r="D62" i="7"/>
  <c r="AB26" i="8"/>
  <c r="D68" i="8"/>
  <c r="D50" i="7"/>
  <c r="L33" i="8"/>
  <c r="D8" i="7"/>
  <c r="L47" i="8"/>
  <c r="T29" i="8"/>
  <c r="AA3" i="5"/>
  <c r="AB3" i="5" s="1"/>
  <c r="AC3" i="5" s="1"/>
  <c r="T8" i="7"/>
  <c r="L31" i="8"/>
  <c r="AB7" i="7"/>
  <c r="AB38" i="8"/>
  <c r="D52" i="7"/>
  <c r="T68" i="8"/>
  <c r="AB22" i="8"/>
  <c r="L30" i="8"/>
  <c r="D13" i="7"/>
  <c r="T25" i="8"/>
  <c r="D65" i="7"/>
  <c r="T36" i="8"/>
  <c r="E33" i="5"/>
  <c r="AB32" i="8"/>
  <c r="L54" i="7"/>
  <c r="L16" i="7"/>
  <c r="T50" i="8"/>
  <c r="T46" i="8"/>
  <c r="AB18" i="7"/>
  <c r="AB64" i="8"/>
  <c r="AB18" i="8"/>
  <c r="T10" i="8"/>
  <c r="T9" i="7"/>
  <c r="T21" i="8"/>
  <c r="AB10" i="7"/>
  <c r="AB18" i="5"/>
  <c r="AC18" i="5" s="1"/>
  <c r="AC38" i="5"/>
  <c r="C4" i="5"/>
  <c r="D4" i="5" s="1"/>
  <c r="E4" i="5" s="1"/>
  <c r="C8" i="5"/>
  <c r="D8" i="5" s="1"/>
  <c r="E8" i="5" s="1"/>
  <c r="C10" i="5"/>
  <c r="D10" i="5" s="1"/>
  <c r="E10" i="5" s="1"/>
  <c r="C12" i="5"/>
  <c r="D12" i="5" s="1"/>
  <c r="E12" i="5" s="1"/>
  <c r="C14" i="5"/>
  <c r="D14" i="5" s="1"/>
  <c r="E14" i="5" s="1"/>
  <c r="C16" i="5"/>
  <c r="D16" i="5" s="1"/>
  <c r="E16" i="5" s="1"/>
  <c r="E19" i="5"/>
  <c r="E21" i="5"/>
  <c r="E23" i="5"/>
  <c r="E27" i="5"/>
  <c r="E29" i="5"/>
  <c r="E31" i="5"/>
  <c r="E35" i="5"/>
  <c r="E37" i="5"/>
  <c r="E39" i="5"/>
  <c r="E41" i="5"/>
  <c r="E43" i="5"/>
  <c r="E45" i="5"/>
  <c r="C3" i="5"/>
  <c r="D3" i="5" s="1"/>
  <c r="E3" i="5" s="1"/>
  <c r="E27" i="3"/>
  <c r="K13" i="3"/>
  <c r="L13" i="3" s="1"/>
  <c r="M13" i="3" s="1"/>
  <c r="M65" i="3"/>
  <c r="AC19" i="3"/>
  <c r="AA7" i="5"/>
  <c r="AB7" i="5" s="1"/>
  <c r="AA13" i="5"/>
  <c r="AB13" i="5" s="1"/>
  <c r="AB20" i="5"/>
  <c r="AC20" i="5" s="1"/>
  <c r="AC26" i="5"/>
  <c r="AC30" i="5"/>
  <c r="AC34" i="5"/>
  <c r="AC44" i="5"/>
  <c r="K6" i="5"/>
  <c r="L6" i="5" s="1"/>
  <c r="M6" i="5" s="1"/>
  <c r="K10" i="5"/>
  <c r="L10" i="5" s="1"/>
  <c r="M10" i="5" s="1"/>
  <c r="K14" i="5"/>
  <c r="L14" i="5" s="1"/>
  <c r="M14" i="5" s="1"/>
  <c r="L19" i="5"/>
  <c r="M19" i="5" s="1"/>
  <c r="M25" i="5"/>
  <c r="M29" i="5"/>
  <c r="M33" i="5"/>
  <c r="M37" i="5"/>
  <c r="M43" i="5"/>
  <c r="E25" i="5"/>
  <c r="E25" i="3"/>
  <c r="U50" i="3"/>
  <c r="S4" i="5"/>
  <c r="T4" i="5" s="1"/>
  <c r="U4" i="5" s="1"/>
  <c r="S6" i="5"/>
  <c r="T6" i="5" s="1"/>
  <c r="U6" i="5" s="1"/>
  <c r="S10" i="5"/>
  <c r="T10" i="5" s="1"/>
  <c r="U10" i="5" s="1"/>
  <c r="S16" i="5"/>
  <c r="T16" i="5" s="1"/>
  <c r="U16" i="5" s="1"/>
  <c r="T19" i="5"/>
  <c r="U19" i="5" s="1"/>
  <c r="U23" i="5"/>
  <c r="U25" i="5"/>
  <c r="U33" i="5"/>
  <c r="U35" i="5"/>
  <c r="U37" i="5"/>
  <c r="U39" i="5"/>
  <c r="U43" i="5"/>
  <c r="AA5" i="5"/>
  <c r="AB5" i="5" s="1"/>
  <c r="AA9" i="5"/>
  <c r="AB9" i="5" s="1"/>
  <c r="AA15" i="5"/>
  <c r="AB15" i="5" s="1"/>
  <c r="AC24" i="5"/>
  <c r="AC28" i="5"/>
  <c r="AC32" i="5"/>
  <c r="U22" i="5"/>
  <c r="U13" i="5"/>
  <c r="U30" i="5"/>
  <c r="U38" i="5"/>
  <c r="K8" i="5"/>
  <c r="L8" i="5" s="1"/>
  <c r="M8" i="5" s="1"/>
  <c r="K12" i="5"/>
  <c r="L12" i="5" s="1"/>
  <c r="M12" i="5" s="1"/>
  <c r="K16" i="5"/>
  <c r="L16" i="5" s="1"/>
  <c r="M16" i="5" s="1"/>
  <c r="M21" i="5"/>
  <c r="M27" i="5"/>
  <c r="M35" i="5"/>
  <c r="M39" i="5"/>
  <c r="M41" i="5"/>
  <c r="M45" i="5"/>
  <c r="AA16" i="3"/>
  <c r="AB16" i="3" s="1"/>
  <c r="AC16" i="3" s="1"/>
  <c r="E24" i="3"/>
  <c r="S8" i="5"/>
  <c r="T8" i="5" s="1"/>
  <c r="U8" i="5" s="1"/>
  <c r="S12" i="5"/>
  <c r="T12" i="5" s="1"/>
  <c r="U12" i="5" s="1"/>
  <c r="S14" i="5"/>
  <c r="T14" i="5" s="1"/>
  <c r="U14" i="5" s="1"/>
  <c r="U21" i="5"/>
  <c r="U45" i="5"/>
  <c r="M50" i="3"/>
  <c r="AA10" i="5"/>
  <c r="AB10" i="5" s="1"/>
  <c r="AC21" i="5"/>
  <c r="AC25" i="5"/>
  <c r="AC35" i="5"/>
  <c r="AC37" i="5"/>
  <c r="AC39" i="5"/>
  <c r="AC41" i="5"/>
  <c r="AC22" i="5"/>
  <c r="AC40" i="5"/>
  <c r="K4" i="5"/>
  <c r="L4" i="5" s="1"/>
  <c r="M4" i="5" s="1"/>
  <c r="AA6" i="5"/>
  <c r="AB6" i="5" s="1"/>
  <c r="AA12" i="5"/>
  <c r="AB12" i="5" s="1"/>
  <c r="AA14" i="3"/>
  <c r="AB14" i="3" s="1"/>
  <c r="AC14" i="3" s="1"/>
  <c r="E63" i="3"/>
  <c r="AC28" i="3"/>
  <c r="C5" i="5"/>
  <c r="D5" i="5" s="1"/>
  <c r="E5" i="5" s="1"/>
  <c r="C7" i="5"/>
  <c r="D7" i="5" s="1"/>
  <c r="E7" i="5" s="1"/>
  <c r="C9" i="5"/>
  <c r="D9" i="5" s="1"/>
  <c r="E9" i="5" s="1"/>
  <c r="C11" i="5"/>
  <c r="D11" i="5" s="1"/>
  <c r="E11" i="5" s="1"/>
  <c r="C13" i="5"/>
  <c r="D13" i="5" s="1"/>
  <c r="E13" i="5" s="1"/>
  <c r="C15" i="5"/>
  <c r="D15" i="5" s="1"/>
  <c r="E15" i="5" s="1"/>
  <c r="C18" i="5"/>
  <c r="D18" i="5" s="1"/>
  <c r="E18" i="5" s="1"/>
  <c r="E20" i="5"/>
  <c r="E22" i="5"/>
  <c r="E24" i="5"/>
  <c r="E26" i="5"/>
  <c r="E28" i="5"/>
  <c r="E30" i="5"/>
  <c r="E32" i="5"/>
  <c r="E34" i="5"/>
  <c r="E36" i="5"/>
  <c r="E38" i="5"/>
  <c r="E40" i="5"/>
  <c r="E42" i="5"/>
  <c r="E44" i="5"/>
  <c r="B19" i="4"/>
  <c r="E19" i="4"/>
  <c r="AA11" i="5"/>
  <c r="AB11" i="5" s="1"/>
  <c r="AC36" i="5"/>
  <c r="AA8" i="5"/>
  <c r="AB8" i="5" s="1"/>
  <c r="M29" i="3"/>
  <c r="AA11" i="3"/>
  <c r="AB11" i="3" s="1"/>
  <c r="AC11" i="3" s="1"/>
  <c r="K3" i="5"/>
  <c r="L3" i="5" s="1"/>
  <c r="M3" i="5" s="1"/>
  <c r="K5" i="5"/>
  <c r="L5" i="5" s="1"/>
  <c r="M5" i="5" s="1"/>
  <c r="K7" i="5"/>
  <c r="L7" i="5" s="1"/>
  <c r="M7" i="5" s="1"/>
  <c r="K9" i="5"/>
  <c r="L9" i="5" s="1"/>
  <c r="M9" i="5" s="1"/>
  <c r="K11" i="5"/>
  <c r="L11" i="5" s="1"/>
  <c r="M11" i="5" s="1"/>
  <c r="K13" i="5"/>
  <c r="L13" i="5" s="1"/>
  <c r="M13" i="5" s="1"/>
  <c r="K15" i="5"/>
  <c r="L15" i="5" s="1"/>
  <c r="M15" i="5" s="1"/>
  <c r="L18" i="5"/>
  <c r="M18" i="5" s="1"/>
  <c r="M20" i="5"/>
  <c r="M24" i="5"/>
  <c r="M26" i="5"/>
  <c r="M28" i="5"/>
  <c r="M30" i="5"/>
  <c r="M32" i="5"/>
  <c r="M34" i="5"/>
  <c r="M36" i="5"/>
  <c r="M40" i="5"/>
  <c r="M42" i="5"/>
  <c r="M44" i="5"/>
  <c r="D19" i="4"/>
  <c r="AB19" i="5"/>
  <c r="AC19" i="5" s="1"/>
  <c r="S16" i="3"/>
  <c r="T16" i="3" s="1"/>
  <c r="U16" i="3" s="1"/>
  <c r="U26" i="3"/>
  <c r="AA10" i="3"/>
  <c r="AB10" i="3" s="1"/>
  <c r="AC10" i="3" s="1"/>
  <c r="U29" i="5"/>
  <c r="U27" i="5"/>
  <c r="M31" i="5"/>
  <c r="AC23" i="5"/>
  <c r="U26" i="5"/>
  <c r="U31" i="5"/>
  <c r="U32" i="5"/>
  <c r="AC43" i="5"/>
  <c r="U34" i="5"/>
  <c r="AC29" i="5"/>
  <c r="AC45" i="5"/>
  <c r="M22" i="5"/>
  <c r="M38" i="5"/>
  <c r="M23" i="5"/>
  <c r="AC31" i="5"/>
  <c r="AA14" i="5"/>
  <c r="AB14" i="5" s="1"/>
  <c r="S11" i="5"/>
  <c r="T11" i="5" s="1"/>
  <c r="U11" i="5" s="1"/>
  <c r="AB4" i="5"/>
  <c r="S11" i="3"/>
  <c r="T11" i="3" s="1"/>
  <c r="U11" i="3" s="1"/>
  <c r="E23" i="3"/>
  <c r="S12" i="3"/>
  <c r="T12" i="3" s="1"/>
  <c r="U12" i="3" s="1"/>
  <c r="M26" i="3"/>
  <c r="M25" i="3"/>
  <c r="AC30" i="3"/>
  <c r="AC29" i="3"/>
  <c r="AA13" i="3"/>
  <c r="AB13" i="3" s="1"/>
  <c r="AC13" i="3" s="1"/>
  <c r="S10" i="3"/>
  <c r="T10" i="3" s="1"/>
  <c r="U10" i="3" s="1"/>
  <c r="U23" i="3"/>
  <c r="K12" i="3"/>
  <c r="L12" i="3" s="1"/>
  <c r="M12" i="3" s="1"/>
  <c r="M21" i="3"/>
  <c r="AC25" i="3"/>
  <c r="AA12" i="3"/>
  <c r="AB12" i="3" s="1"/>
  <c r="AC12" i="3" s="1"/>
  <c r="AC68" i="3"/>
  <c r="E21" i="3"/>
  <c r="AC67" i="3"/>
  <c r="AC65" i="3"/>
  <c r="M23" i="3"/>
  <c r="K9" i="3"/>
  <c r="L9" i="3" s="1"/>
  <c r="M9" i="3" s="1"/>
  <c r="S6" i="3"/>
  <c r="T6" i="3" s="1"/>
  <c r="U6" i="3" s="1"/>
  <c r="M62" i="3"/>
  <c r="M19" i="3"/>
  <c r="U62" i="3"/>
  <c r="E20" i="3"/>
  <c r="S7" i="3"/>
  <c r="T7" i="3" s="1"/>
  <c r="U7" i="3" s="1"/>
  <c r="U19" i="3"/>
  <c r="S9" i="3"/>
  <c r="T9" i="3" s="1"/>
  <c r="U9" i="3" s="1"/>
  <c r="U22" i="3"/>
  <c r="K10" i="3"/>
  <c r="L10" i="3" s="1"/>
  <c r="M10" i="3" s="1"/>
  <c r="S5" i="3"/>
  <c r="T5" i="3" s="1"/>
  <c r="U5" i="3" s="1"/>
  <c r="S18" i="3"/>
  <c r="T18" i="3" s="1"/>
  <c r="U18" i="3" s="1"/>
  <c r="E22" i="3"/>
  <c r="C3" i="3"/>
  <c r="U21" i="3"/>
  <c r="K7" i="3"/>
  <c r="L7" i="3" s="1"/>
  <c r="M7" i="3" s="1"/>
  <c r="AC63" i="3"/>
  <c r="K6" i="3"/>
  <c r="L6" i="3" s="1"/>
  <c r="M6" i="3" s="1"/>
  <c r="S4" i="3"/>
  <c r="T4" i="3" s="1"/>
  <c r="U4" i="3" s="1"/>
  <c r="AC27" i="3"/>
  <c r="AC26" i="3"/>
  <c r="AC66" i="3"/>
  <c r="M63" i="3"/>
  <c r="U20" i="3"/>
  <c r="K8" i="3"/>
  <c r="L8" i="3" s="1"/>
  <c r="M8" i="3" s="1"/>
  <c r="E67" i="3"/>
  <c r="E66" i="3"/>
  <c r="K5" i="3"/>
  <c r="L5" i="3" s="1"/>
  <c r="M5" i="3" s="1"/>
  <c r="M48" i="3"/>
  <c r="U49" i="3"/>
  <c r="U24" i="3"/>
  <c r="K11" i="3"/>
  <c r="L11" i="3" s="1"/>
  <c r="M11" i="3" s="1"/>
  <c r="M20" i="3"/>
  <c r="M49" i="3"/>
  <c r="AC62" i="3"/>
  <c r="K3" i="3"/>
  <c r="L3" i="3" s="1"/>
  <c r="M3" i="3" s="1"/>
  <c r="K4" i="3"/>
  <c r="L4" i="3" s="1"/>
  <c r="M4" i="3" s="1"/>
  <c r="M31" i="3"/>
  <c r="U48" i="3"/>
  <c r="AC50" i="3"/>
  <c r="M66" i="3"/>
  <c r="M22" i="3"/>
  <c r="AA3" i="3"/>
  <c r="AB3" i="3" s="1"/>
  <c r="AC3" i="3" s="1"/>
  <c r="AA7" i="3"/>
  <c r="AB7" i="3" s="1"/>
  <c r="AC7" i="3" s="1"/>
  <c r="E62" i="3"/>
  <c r="M30" i="3"/>
  <c r="AC20" i="3"/>
  <c r="U31" i="3"/>
  <c r="AC49" i="3"/>
  <c r="AA6" i="3"/>
  <c r="AB6" i="3" s="1"/>
  <c r="AC6" i="3" s="1"/>
  <c r="E19" i="3"/>
  <c r="M28" i="3"/>
  <c r="U30" i="3"/>
  <c r="AA5" i="3"/>
  <c r="AB5" i="3" s="1"/>
  <c r="AC5" i="3" s="1"/>
  <c r="AC48" i="3"/>
  <c r="AA18" i="3"/>
  <c r="AB18" i="3" s="1"/>
  <c r="AC18" i="3" s="1"/>
  <c r="AA4" i="3"/>
  <c r="AB4" i="3" s="1"/>
  <c r="AC4" i="3" s="1"/>
  <c r="E18" i="3"/>
  <c r="S3" i="3"/>
  <c r="T3" i="3" s="1"/>
  <c r="U3" i="3" s="1"/>
  <c r="S14" i="3"/>
  <c r="T14" i="3" s="1"/>
  <c r="U14" i="3" s="1"/>
  <c r="E64" i="3"/>
  <c r="U28" i="3"/>
  <c r="E29" i="3"/>
  <c r="U27" i="3"/>
  <c r="U64" i="3"/>
  <c r="S8" i="3"/>
  <c r="T8" i="3" s="1"/>
  <c r="U8" i="3" s="1"/>
  <c r="U63" i="3"/>
  <c r="E48" i="3"/>
  <c r="E31" i="3"/>
  <c r="K16" i="3"/>
  <c r="L16" i="3" s="1"/>
  <c r="M16" i="3" s="1"/>
  <c r="M27" i="3"/>
  <c r="C9" i="3"/>
  <c r="D9" i="3" s="1"/>
  <c r="E9" i="3" s="1"/>
  <c r="AC31" i="3"/>
  <c r="U65" i="3"/>
  <c r="M64" i="3"/>
  <c r="E50" i="3"/>
  <c r="E49" i="3"/>
  <c r="S15" i="3"/>
  <c r="T15" i="3" s="1"/>
  <c r="U15" i="3" s="1"/>
  <c r="U29" i="3"/>
  <c r="E30" i="3"/>
  <c r="U68" i="3"/>
  <c r="C11" i="3"/>
  <c r="D11" i="3" s="1"/>
  <c r="E11" i="3" s="1"/>
  <c r="C12" i="3"/>
  <c r="D12" i="3" s="1"/>
  <c r="E12" i="3" s="1"/>
  <c r="C10" i="3"/>
  <c r="D10" i="3" s="1"/>
  <c r="E10" i="3" s="1"/>
  <c r="C4" i="3"/>
  <c r="C8" i="3"/>
  <c r="C13" i="3"/>
  <c r="C7" i="3"/>
  <c r="C16" i="3"/>
  <c r="D16" i="3" s="1"/>
  <c r="E16" i="3" s="1"/>
  <c r="C5" i="3"/>
  <c r="D5" i="3" s="1"/>
  <c r="E5" i="3" s="1"/>
  <c r="C15" i="3"/>
  <c r="D15" i="3" s="1"/>
  <c r="E15" i="3" s="1"/>
  <c r="C14" i="3"/>
  <c r="B9" i="4"/>
  <c r="C9" i="4"/>
  <c r="D9" i="4"/>
  <c r="D3" i="3" l="1"/>
  <c r="E3" i="3" s="1"/>
  <c r="AC12" i="5"/>
  <c r="AC15" i="5"/>
  <c r="AC13" i="5"/>
  <c r="AC5" i="5"/>
  <c r="AC4" i="5"/>
  <c r="AC7" i="5"/>
  <c r="AC9" i="5"/>
  <c r="AC16" i="5"/>
  <c r="AC11" i="5"/>
  <c r="AC10" i="5"/>
  <c r="AC14" i="5"/>
  <c r="AC6" i="5"/>
  <c r="AC8" i="5"/>
  <c r="D7" i="3"/>
  <c r="E7" i="3" s="1"/>
  <c r="D13" i="3"/>
  <c r="E13" i="3" s="1"/>
  <c r="D8" i="3"/>
  <c r="E8" i="3" s="1"/>
  <c r="D4" i="3"/>
  <c r="E4" i="3" s="1"/>
  <c r="D14" i="3"/>
  <c r="E14" i="3" s="1"/>
  <c r="W18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</calcChain>
</file>

<file path=xl/sharedStrings.xml><?xml version="1.0" encoding="utf-8"?>
<sst xmlns="http://schemas.openxmlformats.org/spreadsheetml/2006/main" count="220" uniqueCount="36">
  <si>
    <t>m [kg/s]</t>
  </si>
  <si>
    <t>Q [m³/s]</t>
  </si>
  <si>
    <t>dp[Pa]</t>
  </si>
  <si>
    <t>v(Darcy)</t>
  </si>
  <si>
    <t>v(Inters)</t>
  </si>
  <si>
    <t>dp/L</t>
  </si>
  <si>
    <t>CFD</t>
  </si>
  <si>
    <t>Re</t>
  </si>
  <si>
    <t>µ</t>
  </si>
  <si>
    <t>ρ</t>
  </si>
  <si>
    <t>Fluido - Água</t>
  </si>
  <si>
    <t>Raio [m]</t>
  </si>
  <si>
    <t>Área [m²]</t>
  </si>
  <si>
    <t>Vf</t>
  </si>
  <si>
    <t>Afs</t>
  </si>
  <si>
    <t>Acs</t>
  </si>
  <si>
    <t>Dh</t>
  </si>
  <si>
    <t>Lf</t>
  </si>
  <si>
    <t>ε</t>
  </si>
  <si>
    <t>Dados geométricos</t>
  </si>
  <si>
    <t>dp2[Pa]</t>
  </si>
  <si>
    <t>EXPERIMENTAL (0,3326)</t>
  </si>
  <si>
    <t>EXPERIMENTAL (0,3745)</t>
  </si>
  <si>
    <t>EXPERIMENTAL (0,3996)</t>
  </si>
  <si>
    <t>EXPERIMENTAL (0,4162)</t>
  </si>
  <si>
    <t>K1</t>
  </si>
  <si>
    <t>K2</t>
  </si>
  <si>
    <t>=</t>
  </si>
  <si>
    <t>dP/L</t>
  </si>
  <si>
    <t>Q</t>
  </si>
  <si>
    <t>e</t>
  </si>
  <si>
    <t>v</t>
  </si>
  <si>
    <t>Modelo_2_Ø26mm</t>
  </si>
  <si>
    <t>Modelo_4_Ø20mm</t>
  </si>
  <si>
    <t>Modelo_3_Ø24mm</t>
  </si>
  <si>
    <t>Modelo_1_Ø28mm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</si>
</sst>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5" formatCode="0.0000"/>
    <numFmt numFmtId="166" formatCode="0.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6"/>
      <color theme="1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11" fontId="2" fillId="4" borderId="10" xfId="0" applyNumberFormat="1" applyFont="1" applyFill="1" applyBorder="1" applyAlignment="1">
      <alignment horizontal="center" vertical="center"/>
    </xf>
    <xf numFmtId="11" fontId="2" fillId="4" borderId="10" xfId="0" applyNumberFormat="1" applyFont="1" applyFill="1" applyBorder="1" applyAlignment="1">
      <alignment horizontal="center"/>
    </xf>
    <xf numFmtId="11" fontId="2" fillId="5" borderId="11" xfId="0" applyNumberFormat="1" applyFont="1" applyFill="1" applyBorder="1"/>
    <xf numFmtId="11" fontId="2" fillId="5" borderId="15" xfId="0" applyNumberFormat="1" applyFont="1" applyFill="1" applyBorder="1"/>
    <xf numFmtId="11" fontId="2" fillId="4" borderId="12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164" fontId="0" fillId="7" borderId="0" xfId="0" applyNumberFormat="1" applyFill="1"/>
    <xf numFmtId="0" fontId="5" fillId="8" borderId="10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2" fontId="8" fillId="9" borderId="0" xfId="0" applyNumberFormat="1" applyFont="1" applyFill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4" fillId="12" borderId="5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8" fillId="2" borderId="26" xfId="0" applyNumberFormat="1" applyFont="1" applyFill="1" applyBorder="1" applyAlignment="1">
      <alignment horizontal="center" vertical="center"/>
    </xf>
    <xf numFmtId="2" fontId="8" fillId="2" borderId="27" xfId="0" applyNumberFormat="1" applyFont="1" applyFill="1" applyBorder="1" applyAlignment="1">
      <alignment horizontal="center" vertical="center"/>
    </xf>
    <xf numFmtId="2" fontId="9" fillId="9" borderId="0" xfId="0" applyNumberFormat="1" applyFont="1" applyFill="1" applyAlignment="1">
      <alignment horizontal="center" vertical="center"/>
    </xf>
    <xf numFmtId="11" fontId="0" fillId="0" borderId="0" xfId="0" applyNumberFormat="1"/>
    <xf numFmtId="165" fontId="8" fillId="2" borderId="0" xfId="0" applyNumberFormat="1" applyFont="1" applyFill="1" applyAlignment="1">
      <alignment horizontal="center" vertical="center"/>
    </xf>
    <xf numFmtId="166" fontId="8" fillId="2" borderId="5" xfId="0" applyNumberFormat="1" applyFont="1" applyFill="1" applyBorder="1" applyAlignment="1">
      <alignment horizontal="center" vertical="center"/>
    </xf>
    <xf numFmtId="166" fontId="8" fillId="2" borderId="0" xfId="0" applyNumberFormat="1" applyFont="1" applyFill="1" applyAlignment="1">
      <alignment horizontal="center" vertical="center"/>
    </xf>
    <xf numFmtId="166" fontId="0" fillId="0" borderId="0" xfId="0" applyNumberFormat="1"/>
    <xf numFmtId="11" fontId="8" fillId="2" borderId="5" xfId="0" applyNumberFormat="1" applyFont="1" applyFill="1" applyBorder="1" applyAlignment="1">
      <alignment horizontal="center" vertical="center"/>
    </xf>
    <xf numFmtId="11" fontId="8" fillId="2" borderId="7" xfId="0" applyNumberFormat="1" applyFont="1" applyFill="1" applyBorder="1" applyAlignment="1">
      <alignment horizontal="center" vertical="center"/>
    </xf>
    <xf numFmtId="2" fontId="8" fillId="12" borderId="4" xfId="0" applyNumberFormat="1" applyFont="1" applyFill="1" applyBorder="1" applyAlignment="1">
      <alignment horizontal="center" vertical="center"/>
    </xf>
    <xf numFmtId="165" fontId="2" fillId="4" borderId="11" xfId="0" applyNumberFormat="1" applyFont="1" applyFill="1" applyBorder="1" applyAlignment="1">
      <alignment horizontal="center" vertical="center"/>
    </xf>
    <xf numFmtId="165" fontId="2" fillId="4" borderId="15" xfId="0" applyNumberFormat="1" applyFont="1" applyFill="1" applyBorder="1" applyAlignment="1">
      <alignment horizontal="center" vertical="center"/>
    </xf>
    <xf numFmtId="165" fontId="2" fillId="4" borderId="10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2" fontId="8" fillId="2" borderId="20" xfId="0" applyNumberFormat="1" applyFont="1" applyFill="1" applyBorder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11" fontId="2" fillId="5" borderId="11" xfId="0" applyNumberFormat="1" applyFont="1" applyFill="1" applyBorder="1" applyAlignment="1">
      <alignment horizontal="center"/>
    </xf>
    <xf numFmtId="11" fontId="2" fillId="5" borderId="15" xfId="0" applyNumberFormat="1" applyFont="1" applyFill="1" applyBorder="1" applyAlignment="1">
      <alignment horizontal="center"/>
    </xf>
    <xf numFmtId="11" fontId="2" fillId="5" borderId="13" xfId="0" applyNumberFormat="1" applyFont="1" applyFill="1" applyBorder="1" applyAlignment="1">
      <alignment horizontal="center"/>
    </xf>
    <xf numFmtId="11" fontId="2" fillId="5" borderId="16" xfId="0" applyNumberFormat="1" applyFont="1" applyFill="1" applyBorder="1" applyAlignment="1">
      <alignment horizontal="center"/>
    </xf>
    <xf numFmtId="165" fontId="6" fillId="6" borderId="8" xfId="0" applyNumberFormat="1" applyFont="1" applyFill="1" applyBorder="1" applyAlignment="1">
      <alignment horizontal="center"/>
    </xf>
    <xf numFmtId="165" fontId="6" fillId="6" borderId="9" xfId="0" applyNumberFormat="1" applyFont="1" applyFill="1" applyBorder="1" applyAlignment="1">
      <alignment horizontal="center"/>
    </xf>
    <xf numFmtId="165" fontId="6" fillId="6" borderId="14" xfId="0" applyNumberFormat="1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2" fontId="5" fillId="11" borderId="3" xfId="0" applyNumberFormat="1" applyFont="1" applyFill="1" applyBorder="1" applyAlignment="1">
      <alignment horizontal="center" vertical="center"/>
    </xf>
    <xf numFmtId="2" fontId="5" fillId="10" borderId="4" xfId="0" applyNumberFormat="1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2" fontId="5" fillId="10" borderId="6" xfId="0" applyNumberFormat="1" applyFont="1" applyFill="1" applyBorder="1" applyAlignment="1">
      <alignment horizontal="center" vertical="center"/>
    </xf>
    <xf numFmtId="11" fontId="10" fillId="9" borderId="24" xfId="0" applyNumberFormat="1" applyFont="1" applyFill="1" applyBorder="1" applyAlignment="1">
      <alignment horizontal="center" vertical="center"/>
    </xf>
    <xf numFmtId="11" fontId="10" fillId="9" borderId="25" xfId="0" applyNumberFormat="1" applyFont="1" applyFill="1" applyBorder="1" applyAlignment="1">
      <alignment horizontal="center" vertical="center"/>
    </xf>
    <xf numFmtId="2" fontId="10" fillId="9" borderId="23" xfId="0" applyNumberFormat="1" applyFont="1" applyFill="1" applyBorder="1" applyAlignment="1">
      <alignment horizontal="center" vertical="center"/>
    </xf>
    <xf numFmtId="2" fontId="9" fillId="9" borderId="17" xfId="0" applyNumberFormat="1" applyFont="1" applyFill="1" applyBorder="1" applyAlignment="1">
      <alignment horizontal="center" vertical="center"/>
    </xf>
    <xf numFmtId="2" fontId="9" fillId="9" borderId="18" xfId="0" applyNumberFormat="1" applyFont="1" applyFill="1" applyBorder="1" applyAlignment="1">
      <alignment horizontal="center" vertical="center"/>
    </xf>
    <xf numFmtId="2" fontId="9" fillId="9" borderId="19" xfId="0" applyNumberFormat="1" applyFont="1" applyFill="1" applyBorder="1" applyAlignment="1">
      <alignment horizontal="center" vertical="center"/>
    </xf>
    <xf numFmtId="2" fontId="9" fillId="9" borderId="20" xfId="0" applyNumberFormat="1" applyFont="1" applyFill="1" applyBorder="1" applyAlignment="1">
      <alignment horizontal="center" vertical="center"/>
    </xf>
    <xf numFmtId="2" fontId="9" fillId="9" borderId="28" xfId="0" applyNumberFormat="1" applyFont="1" applyFill="1" applyBorder="1" applyAlignment="1">
      <alignment horizontal="center" vertical="center"/>
    </xf>
    <xf numFmtId="2" fontId="9" fillId="9" borderId="27" xfId="0" applyNumberFormat="1" applyFont="1" applyFill="1" applyBorder="1" applyAlignment="1">
      <alignment horizontal="center" vertical="center"/>
    </xf>
    <xf numFmtId="2" fontId="9" fillId="9" borderId="21" xfId="0" applyNumberFormat="1" applyFont="1" applyFill="1" applyBorder="1" applyAlignment="1">
      <alignment horizontal="center" vertical="center"/>
    </xf>
    <xf numFmtId="2" fontId="9" fillId="9" borderId="22" xfId="0" applyNumberFormat="1" applyFont="1" applyFill="1" applyBorder="1" applyAlignment="1">
      <alignment horizontal="center" vertical="center"/>
    </xf>
    <xf numFmtId="11" fontId="10" fillId="9" borderId="29" xfId="0" applyNumberFormat="1" applyFont="1" applyFill="1" applyBorder="1" applyAlignment="1">
      <alignment horizontal="center" vertical="center"/>
    </xf>
    <xf numFmtId="11" fontId="10" fillId="9" borderId="18" xfId="0" applyNumberFormat="1" applyFont="1" applyFill="1" applyBorder="1" applyAlignment="1">
      <alignment horizontal="center" vertical="center"/>
    </xf>
    <xf numFmtId="11" fontId="10" fillId="9" borderId="30" xfId="0" applyNumberFormat="1" applyFont="1" applyFill="1" applyBorder="1" applyAlignment="1">
      <alignment horizontal="center" vertical="center"/>
    </xf>
    <xf numFmtId="11" fontId="10" fillId="9" borderId="22" xfId="0" applyNumberFormat="1" applyFont="1" applyFill="1" applyBorder="1" applyAlignment="1">
      <alignment horizontal="center" vertical="center"/>
    </xf>
    <xf numFmtId="2" fontId="10" fillId="9" borderId="17" xfId="0" applyNumberFormat="1" applyFont="1" applyFill="1" applyBorder="1" applyAlignment="1">
      <alignment horizontal="center" vertical="center"/>
    </xf>
    <xf numFmtId="2" fontId="10" fillId="9" borderId="2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Modelo_1_Ø28mm!$D$18:$D$68</c:f>
              <c:numCache>
                <c:formatCode>0.00</c:formatCode>
                <c:ptCount val="51"/>
                <c:pt idx="0">
                  <c:v>4.8926175608883196E-2</c:v>
                </c:pt>
                <c:pt idx="1">
                  <c:v>9.7852351217766392E-2</c:v>
                </c:pt>
                <c:pt idx="2">
                  <c:v>0.19570470243553278</c:v>
                </c:pt>
                <c:pt idx="3">
                  <c:v>0.29355705365329915</c:v>
                </c:pt>
                <c:pt idx="4">
                  <c:v>0.39140940487106557</c:v>
                </c:pt>
                <c:pt idx="5">
                  <c:v>0.48926175608883199</c:v>
                </c:pt>
                <c:pt idx="6">
                  <c:v>0.5871141073065983</c:v>
                </c:pt>
                <c:pt idx="7">
                  <c:v>0.68496645852436489</c:v>
                </c:pt>
                <c:pt idx="8">
                  <c:v>0.78281880974213114</c:v>
                </c:pt>
                <c:pt idx="9">
                  <c:v>0.88067116095989739</c:v>
                </c:pt>
                <c:pt idx="10">
                  <c:v>0.97852351217766398</c:v>
                </c:pt>
                <c:pt idx="11">
                  <c:v>1.0763758633954301</c:v>
                </c:pt>
                <c:pt idx="12">
                  <c:v>1.1742282146131966</c:v>
                </c:pt>
                <c:pt idx="13">
                  <c:v>1.2720805658309631</c:v>
                </c:pt>
                <c:pt idx="14">
                  <c:v>1.3699329170487298</c:v>
                </c:pt>
                <c:pt idx="15">
                  <c:v>1.4677852682664958</c:v>
                </c:pt>
                <c:pt idx="16">
                  <c:v>1.5656376194842623</c:v>
                </c:pt>
                <c:pt idx="17">
                  <c:v>1.6634899707020288</c:v>
                </c:pt>
                <c:pt idx="18">
                  <c:v>1.7613423219197948</c:v>
                </c:pt>
                <c:pt idx="19">
                  <c:v>1.8591946731375615</c:v>
                </c:pt>
                <c:pt idx="20">
                  <c:v>1.957047024355328</c:v>
                </c:pt>
                <c:pt idx="21">
                  <c:v>2.0548993755730942</c:v>
                </c:pt>
                <c:pt idx="22">
                  <c:v>2.1527517267908602</c:v>
                </c:pt>
                <c:pt idx="23">
                  <c:v>2.2506040780086272</c:v>
                </c:pt>
                <c:pt idx="24">
                  <c:v>2.3484564292263932</c:v>
                </c:pt>
                <c:pt idx="25">
                  <c:v>2.4463087804441597</c:v>
                </c:pt>
                <c:pt idx="26">
                  <c:v>2.5441611316619261</c:v>
                </c:pt>
                <c:pt idx="27">
                  <c:v>2.6420134828796926</c:v>
                </c:pt>
                <c:pt idx="28">
                  <c:v>2.7398658340974595</c:v>
                </c:pt>
                <c:pt idx="29">
                  <c:v>2.8377181853152247</c:v>
                </c:pt>
                <c:pt idx="30">
                  <c:v>2.9355705365329916</c:v>
                </c:pt>
                <c:pt idx="31">
                  <c:v>3.0334228877507581</c:v>
                </c:pt>
                <c:pt idx="32">
                  <c:v>3.1312752389685246</c:v>
                </c:pt>
                <c:pt idx="33">
                  <c:v>3.229127590186291</c:v>
                </c:pt>
                <c:pt idx="34">
                  <c:v>3.3269799414040575</c:v>
                </c:pt>
                <c:pt idx="35">
                  <c:v>3.424832292621824</c:v>
                </c:pt>
                <c:pt idx="36">
                  <c:v>3.5226846438395896</c:v>
                </c:pt>
                <c:pt idx="37">
                  <c:v>3.620536995057356</c:v>
                </c:pt>
                <c:pt idx="38">
                  <c:v>3.718389346275123</c:v>
                </c:pt>
                <c:pt idx="39">
                  <c:v>3.8162416974928894</c:v>
                </c:pt>
                <c:pt idx="40">
                  <c:v>3.9140940487106559</c:v>
                </c:pt>
                <c:pt idx="41">
                  <c:v>4.0119463999284219</c:v>
                </c:pt>
                <c:pt idx="42">
                  <c:v>4.1097987511461884</c:v>
                </c:pt>
                <c:pt idx="43">
                  <c:v>4.2076511023639549</c:v>
                </c:pt>
                <c:pt idx="44">
                  <c:v>4.3055034535817205</c:v>
                </c:pt>
                <c:pt idx="45">
                  <c:v>4.4033558047994878</c:v>
                </c:pt>
                <c:pt idx="46">
                  <c:v>4.5012081560172543</c:v>
                </c:pt>
                <c:pt idx="47">
                  <c:v>4.5990605072350155</c:v>
                </c:pt>
                <c:pt idx="48">
                  <c:v>4.6969128584527864</c:v>
                </c:pt>
                <c:pt idx="49">
                  <c:v>4.7947652096705538</c:v>
                </c:pt>
                <c:pt idx="50">
                  <c:v>4.8926175608883193</c:v>
                </c:pt>
              </c:numCache>
            </c:numRef>
          </c:xVal>
          <c:yVal>
            <c:numRef>
              <c:f>Modelo_1_Ø28mm!$G$18:$G$68</c:f>
              <c:numCache>
                <c:formatCode>0.00</c:formatCode>
                <c:ptCount val="51"/>
                <c:pt idx="0">
                  <c:v>1836.918275</c:v>
                </c:pt>
                <c:pt idx="1">
                  <c:v>5780.3298916666672</c:v>
                </c:pt>
                <c:pt idx="2">
                  <c:v>19503.770350000003</c:v>
                </c:pt>
                <c:pt idx="3">
                  <c:v>40481.522308333333</c:v>
                </c:pt>
                <c:pt idx="4">
                  <c:v>68329.136050000001</c:v>
                </c:pt>
                <c:pt idx="5">
                  <c:v>102817.89666666667</c:v>
                </c:pt>
                <c:pt idx="6">
                  <c:v>143771.035225</c:v>
                </c:pt>
                <c:pt idx="7">
                  <c:v>191056.20479999998</c:v>
                </c:pt>
                <c:pt idx="8">
                  <c:v>244556.76516666668</c:v>
                </c:pt>
                <c:pt idx="9">
                  <c:v>304176.63734166668</c:v>
                </c:pt>
                <c:pt idx="10">
                  <c:v>369823.82933333336</c:v>
                </c:pt>
                <c:pt idx="11">
                  <c:v>441374.89851666673</c:v>
                </c:pt>
                <c:pt idx="12">
                  <c:v>518769.09008333331</c:v>
                </c:pt>
                <c:pt idx="13">
                  <c:v>601929.09085000004</c:v>
                </c:pt>
                <c:pt idx="14">
                  <c:v>690804.93270833336</c:v>
                </c:pt>
                <c:pt idx="15">
                  <c:v>785186.87252500001</c:v>
                </c:pt>
                <c:pt idx="16">
                  <c:v>885195.62353333342</c:v>
                </c:pt>
                <c:pt idx="17">
                  <c:v>990681.28654999996</c:v>
                </c:pt>
                <c:pt idx="18">
                  <c:v>1101567.7464416667</c:v>
                </c:pt>
                <c:pt idx="19">
                  <c:v>1217811.2384083334</c:v>
                </c:pt>
                <c:pt idx="20">
                  <c:v>1339363.2953666665</c:v>
                </c:pt>
                <c:pt idx="21">
                  <c:v>1466131.1643083333</c:v>
                </c:pt>
                <c:pt idx="22">
                  <c:v>1598122.7503583333</c:v>
                </c:pt>
                <c:pt idx="23">
                  <c:v>1735313.1666166668</c:v>
                </c:pt>
                <c:pt idx="24">
                  <c:v>1877535.8736916666</c:v>
                </c:pt>
                <c:pt idx="25">
                  <c:v>2024827.9445833333</c:v>
                </c:pt>
                <c:pt idx="26">
                  <c:v>2176969.9038833333</c:v>
                </c:pt>
                <c:pt idx="27">
                  <c:v>2334257.0048916666</c:v>
                </c:pt>
                <c:pt idx="28">
                  <c:v>2496540.5498833335</c:v>
                </c:pt>
                <c:pt idx="29">
                  <c:v>2663788.9818833331</c:v>
                </c:pt>
                <c:pt idx="30">
                  <c:v>2835833.0804749997</c:v>
                </c:pt>
                <c:pt idx="31">
                  <c:v>3012828.0304583339</c:v>
                </c:pt>
                <c:pt idx="32">
                  <c:v>3194530.2909749998</c:v>
                </c:pt>
                <c:pt idx="33">
                  <c:v>3381124.6513833334</c:v>
                </c:pt>
                <c:pt idx="34">
                  <c:v>3572470.4180833339</c:v>
                </c:pt>
                <c:pt idx="35">
                  <c:v>3768484.6218083338</c:v>
                </c:pt>
                <c:pt idx="36">
                  <c:v>3969331.703125</c:v>
                </c:pt>
                <c:pt idx="37">
                  <c:v>4174698.1943000001</c:v>
                </c:pt>
                <c:pt idx="38">
                  <c:v>4385061.7036000006</c:v>
                </c:pt>
                <c:pt idx="39">
                  <c:v>4599919.8470916664</c:v>
                </c:pt>
                <c:pt idx="40">
                  <c:v>4819257.5550166667</c:v>
                </c:pt>
                <c:pt idx="41">
                  <c:v>5043310.633733334</c:v>
                </c:pt>
                <c:pt idx="42">
                  <c:v>5271944.5796833336</c:v>
                </c:pt>
                <c:pt idx="43">
                  <c:v>5505061.3990166672</c:v>
                </c:pt>
                <c:pt idx="44">
                  <c:v>5742823.3989499919</c:v>
                </c:pt>
                <c:pt idx="45">
                  <c:v>5985001.7407250004</c:v>
                </c:pt>
                <c:pt idx="46">
                  <c:v>6231769.1010416672</c:v>
                </c:pt>
                <c:pt idx="47">
                  <c:v>6483092.3732083328</c:v>
                </c:pt>
                <c:pt idx="48">
                  <c:v>6738661.4556083344</c:v>
                </c:pt>
                <c:pt idx="49">
                  <c:v>6998894.0160416672</c:v>
                </c:pt>
                <c:pt idx="50">
                  <c:v>7263639.7324500009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5-4576-AAD5-85181EB70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87023"/>
        <c:axId val="1611687983"/>
      </c:scatterChart>
      <c:valAx>
        <c:axId val="161168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687983"/>
        <c:crosses val="autoZero"/>
        <c:crossBetween val="midCat"/>
      </c:valAx>
      <c:valAx>
        <c:axId val="16116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6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0859798775153106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'!$D$18:$D$45</c:f>
              <c:numCache>
                <c:formatCode>0.00</c:formatCode>
                <c:ptCount val="28"/>
                <c:pt idx="0">
                  <c:v>5.6742783546397106E-2</c:v>
                </c:pt>
                <c:pt idx="1">
                  <c:v>0.11348556709279421</c:v>
                </c:pt>
                <c:pt idx="2">
                  <c:v>0.22697113418558842</c:v>
                </c:pt>
                <c:pt idx="3">
                  <c:v>0.34045670127838257</c:v>
                </c:pt>
                <c:pt idx="4">
                  <c:v>0.45394226837117685</c:v>
                </c:pt>
                <c:pt idx="5">
                  <c:v>0.56742783546397091</c:v>
                </c:pt>
                <c:pt idx="6">
                  <c:v>0.68091340255676513</c:v>
                </c:pt>
                <c:pt idx="7">
                  <c:v>0.79439896964955958</c:v>
                </c:pt>
                <c:pt idx="8">
                  <c:v>0.9078845367423537</c:v>
                </c:pt>
                <c:pt idx="9">
                  <c:v>1.0213701038351475</c:v>
                </c:pt>
                <c:pt idx="10">
                  <c:v>1.1348556709279418</c:v>
                </c:pt>
                <c:pt idx="11">
                  <c:v>1.2483412380207362</c:v>
                </c:pt>
                <c:pt idx="12">
                  <c:v>1.3618268051135303</c:v>
                </c:pt>
                <c:pt idx="13">
                  <c:v>1.4753123722063246</c:v>
                </c:pt>
                <c:pt idx="14">
                  <c:v>1.5887979392991192</c:v>
                </c:pt>
                <c:pt idx="15">
                  <c:v>1.7022835063919131</c:v>
                </c:pt>
                <c:pt idx="16">
                  <c:v>1.8157690734847074</c:v>
                </c:pt>
                <c:pt idx="17">
                  <c:v>1.9292546405775013</c:v>
                </c:pt>
                <c:pt idx="18">
                  <c:v>2.042740207670295</c:v>
                </c:pt>
                <c:pt idx="19">
                  <c:v>2.1562257747630897</c:v>
                </c:pt>
                <c:pt idx="20">
                  <c:v>2.2697113418558836</c:v>
                </c:pt>
                <c:pt idx="21">
                  <c:v>2.383196908948678</c:v>
                </c:pt>
                <c:pt idx="22">
                  <c:v>2.4966824760414723</c:v>
                </c:pt>
                <c:pt idx="23">
                  <c:v>2.6101680431342666</c:v>
                </c:pt>
                <c:pt idx="24">
                  <c:v>2.7236536102270605</c:v>
                </c:pt>
                <c:pt idx="25">
                  <c:v>2.8371391773198549</c:v>
                </c:pt>
                <c:pt idx="26">
                  <c:v>2.9506247444126492</c:v>
                </c:pt>
                <c:pt idx="27">
                  <c:v>3.0641103115054436</c:v>
                </c:pt>
              </c:numCache>
            </c:numRef>
          </c:xVal>
          <c:yVal>
            <c:numRef>
              <c:f>'Modelo_2_Ø26mm '!$G$18:$G$45</c:f>
              <c:numCache>
                <c:formatCode>0.00</c:formatCode>
                <c:ptCount val="28"/>
                <c:pt idx="0">
                  <c:v>572.5702</c:v>
                </c:pt>
                <c:pt idx="1">
                  <c:v>1893.4917000000003</c:v>
                </c:pt>
                <c:pt idx="2">
                  <c:v>6581.294425000001</c:v>
                </c:pt>
                <c:pt idx="3">
                  <c:v>13945.017416666667</c:v>
                </c:pt>
                <c:pt idx="4">
                  <c:v>23931.134508333333</c:v>
                </c:pt>
                <c:pt idx="5">
                  <c:v>36561.848091666667</c:v>
                </c:pt>
                <c:pt idx="6">
                  <c:v>51756.753616666669</c:v>
                </c:pt>
                <c:pt idx="7">
                  <c:v>69460.687033333335</c:v>
                </c:pt>
                <c:pt idx="8">
                  <c:v>89629.301858333347</c:v>
                </c:pt>
                <c:pt idx="9">
                  <c:v>112217.07353333334</c:v>
                </c:pt>
                <c:pt idx="10">
                  <c:v>137198.99932500001</c:v>
                </c:pt>
                <c:pt idx="11">
                  <c:v>164518.85892500001</c:v>
                </c:pt>
                <c:pt idx="12">
                  <c:v>194172.72281666668</c:v>
                </c:pt>
                <c:pt idx="13">
                  <c:v>226133.8464166667</c:v>
                </c:pt>
                <c:pt idx="14">
                  <c:v>260365.78659166669</c:v>
                </c:pt>
                <c:pt idx="15">
                  <c:v>296920.02664166666</c:v>
                </c:pt>
                <c:pt idx="16">
                  <c:v>335764.70988333336</c:v>
                </c:pt>
                <c:pt idx="17">
                  <c:v>376828.40967500006</c:v>
                </c:pt>
                <c:pt idx="18">
                  <c:v>420122.47692500002</c:v>
                </c:pt>
                <c:pt idx="19">
                  <c:v>465617.24256666674</c:v>
                </c:pt>
                <c:pt idx="20">
                  <c:v>513237.09003333334</c:v>
                </c:pt>
                <c:pt idx="21">
                  <c:v>562992.73004166665</c:v>
                </c:pt>
                <c:pt idx="22">
                  <c:v>614858.73972499999</c:v>
                </c:pt>
                <c:pt idx="23">
                  <c:v>668817.11804166669</c:v>
                </c:pt>
                <c:pt idx="24">
                  <c:v>724750.08295000007</c:v>
                </c:pt>
                <c:pt idx="25">
                  <c:v>782821.67762500013</c:v>
                </c:pt>
                <c:pt idx="26">
                  <c:v>842811.39363333327</c:v>
                </c:pt>
                <c:pt idx="27">
                  <c:v>904784.47412500007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8-48BC-B64F-F461C2580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96079"/>
        <c:axId val="1328944992"/>
      </c:scatterChart>
      <c:valAx>
        <c:axId val="14065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944992"/>
        <c:crosses val="autoZero"/>
        <c:crossBetween val="midCat"/>
      </c:valAx>
      <c:valAx>
        <c:axId val="13289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5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4574584426946629E-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'!$T$18:$T$45</c:f>
              <c:numCache>
                <c:formatCode>0.00</c:formatCode>
                <c:ptCount val="28"/>
                <c:pt idx="0">
                  <c:v>4.7228853372201396E-2</c:v>
                </c:pt>
                <c:pt idx="1">
                  <c:v>9.4457706744402792E-2</c:v>
                </c:pt>
                <c:pt idx="2">
                  <c:v>0.18891541348880558</c:v>
                </c:pt>
                <c:pt idx="3">
                  <c:v>0.28337312023320832</c:v>
                </c:pt>
                <c:pt idx="4">
                  <c:v>0.37783082697761117</c:v>
                </c:pt>
                <c:pt idx="5">
                  <c:v>0.47228853372201385</c:v>
                </c:pt>
                <c:pt idx="6">
                  <c:v>0.56674624046641664</c:v>
                </c:pt>
                <c:pt idx="7">
                  <c:v>0.66120394721081954</c:v>
                </c:pt>
                <c:pt idx="8">
                  <c:v>0.75566165395522233</c:v>
                </c:pt>
                <c:pt idx="9">
                  <c:v>0.85011936069962479</c:v>
                </c:pt>
                <c:pt idx="10">
                  <c:v>0.9445770674440277</c:v>
                </c:pt>
                <c:pt idx="11">
                  <c:v>1.0390347741884305</c:v>
                </c:pt>
                <c:pt idx="12">
                  <c:v>1.1334924809328333</c:v>
                </c:pt>
                <c:pt idx="13">
                  <c:v>1.2279501876772361</c:v>
                </c:pt>
                <c:pt idx="14">
                  <c:v>1.3224078944216391</c:v>
                </c:pt>
                <c:pt idx="15">
                  <c:v>1.4168656011660417</c:v>
                </c:pt>
                <c:pt idx="16">
                  <c:v>1.5113233079104447</c:v>
                </c:pt>
                <c:pt idx="17">
                  <c:v>1.6057810146548472</c:v>
                </c:pt>
                <c:pt idx="18">
                  <c:v>1.7002387213992496</c:v>
                </c:pt>
                <c:pt idx="19">
                  <c:v>1.7946964281436526</c:v>
                </c:pt>
                <c:pt idx="20">
                  <c:v>1.8891541348880554</c:v>
                </c:pt>
                <c:pt idx="21">
                  <c:v>1.9836118416324582</c:v>
                </c:pt>
                <c:pt idx="22">
                  <c:v>2.078069548376861</c:v>
                </c:pt>
                <c:pt idx="23">
                  <c:v>2.1725272551212642</c:v>
                </c:pt>
                <c:pt idx="24">
                  <c:v>2.2669849618656666</c:v>
                </c:pt>
                <c:pt idx="25">
                  <c:v>2.3614426686100694</c:v>
                </c:pt>
                <c:pt idx="26">
                  <c:v>2.4559003753544721</c:v>
                </c:pt>
                <c:pt idx="27">
                  <c:v>2.5503580820988749</c:v>
                </c:pt>
              </c:numCache>
            </c:numRef>
          </c:xVal>
          <c:yVal>
            <c:numRef>
              <c:f>'Modelo_2_Ø26mm '!$W$18:$W$45</c:f>
              <c:numCache>
                <c:formatCode>0.00</c:formatCode>
                <c:ptCount val="28"/>
                <c:pt idx="0">
                  <c:v>799.86200000000008</c:v>
                </c:pt>
                <c:pt idx="1">
                  <c:v>2600.7854416666669</c:v>
                </c:pt>
                <c:pt idx="2">
                  <c:v>9024.6318916666678</c:v>
                </c:pt>
                <c:pt idx="3">
                  <c:v>19035.908974999998</c:v>
                </c:pt>
                <c:pt idx="4">
                  <c:v>32516.296733333333</c:v>
                </c:pt>
                <c:pt idx="5">
                  <c:v>49386.177974999999</c:v>
                </c:pt>
                <c:pt idx="6">
                  <c:v>69590.894141666591</c:v>
                </c:pt>
                <c:pt idx="7">
                  <c:v>93093.487016666666</c:v>
                </c:pt>
                <c:pt idx="8">
                  <c:v>119865.054825</c:v>
                </c:pt>
                <c:pt idx="9">
                  <c:v>149881.95611666667</c:v>
                </c:pt>
                <c:pt idx="10">
                  <c:v>183097.6019166667</c:v>
                </c:pt>
                <c:pt idx="11">
                  <c:v>219461.6917416667</c:v>
                </c:pt>
                <c:pt idx="12">
                  <c:v>258922.84625</c:v>
                </c:pt>
                <c:pt idx="13">
                  <c:v>301404.58780833328</c:v>
                </c:pt>
                <c:pt idx="14">
                  <c:v>346890.57392499998</c:v>
                </c:pt>
                <c:pt idx="15">
                  <c:v>395352.70535833336</c:v>
                </c:pt>
                <c:pt idx="16">
                  <c:v>446820.29875833337</c:v>
                </c:pt>
                <c:pt idx="17">
                  <c:v>501185.57828333339</c:v>
                </c:pt>
                <c:pt idx="18">
                  <c:v>558402.19923333346</c:v>
                </c:pt>
                <c:pt idx="19">
                  <c:v>618495.52470833343</c:v>
                </c:pt>
                <c:pt idx="20">
                  <c:v>681406.47070000006</c:v>
                </c:pt>
                <c:pt idx="21">
                  <c:v>747101.68085000012</c:v>
                </c:pt>
                <c:pt idx="22">
                  <c:v>815556.69144166599</c:v>
                </c:pt>
                <c:pt idx="23">
                  <c:v>886767.97199166659</c:v>
                </c:pt>
                <c:pt idx="24">
                  <c:v>960686.24762500008</c:v>
                </c:pt>
                <c:pt idx="25">
                  <c:v>1037316.7155166666</c:v>
                </c:pt>
                <c:pt idx="26">
                  <c:v>1116561.8153666665</c:v>
                </c:pt>
                <c:pt idx="27">
                  <c:v>1198507.1908833336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1-4B98-9557-4DB6EFD12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732127"/>
        <c:axId val="1709729727"/>
      </c:scatterChart>
      <c:valAx>
        <c:axId val="17097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29727"/>
        <c:crosses val="autoZero"/>
        <c:crossBetween val="midCat"/>
      </c:valAx>
      <c:valAx>
        <c:axId val="17097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8.9412529342785249E-2"/>
                  <c:y val="2.3592814371257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'!$AB$18:$AB$45</c:f>
              <c:numCache>
                <c:formatCode>0.00</c:formatCode>
                <c:ptCount val="28"/>
                <c:pt idx="0">
                  <c:v>4.5345146101709942E-2</c:v>
                </c:pt>
                <c:pt idx="1">
                  <c:v>9.0690292203419884E-2</c:v>
                </c:pt>
                <c:pt idx="2">
                  <c:v>0.18138058440683977</c:v>
                </c:pt>
                <c:pt idx="3">
                  <c:v>0.27207087661025958</c:v>
                </c:pt>
                <c:pt idx="4">
                  <c:v>0.36276116881367954</c:v>
                </c:pt>
                <c:pt idx="5">
                  <c:v>0.45345146101709932</c:v>
                </c:pt>
                <c:pt idx="6">
                  <c:v>0.54414175322051916</c:v>
                </c:pt>
                <c:pt idx="7">
                  <c:v>0.63483204542393923</c:v>
                </c:pt>
                <c:pt idx="8">
                  <c:v>0.72552233762735907</c:v>
                </c:pt>
                <c:pt idx="9">
                  <c:v>0.81621262983077869</c:v>
                </c:pt>
                <c:pt idx="10">
                  <c:v>0.90690292203419864</c:v>
                </c:pt>
                <c:pt idx="11">
                  <c:v>0.99759321423761849</c:v>
                </c:pt>
                <c:pt idx="12">
                  <c:v>1.0882835064410383</c:v>
                </c:pt>
                <c:pt idx="13">
                  <c:v>1.1789737986444584</c:v>
                </c:pt>
                <c:pt idx="14">
                  <c:v>1.2696640908478785</c:v>
                </c:pt>
                <c:pt idx="15">
                  <c:v>1.3603543830512981</c:v>
                </c:pt>
                <c:pt idx="16">
                  <c:v>1.4510446752547181</c:v>
                </c:pt>
                <c:pt idx="17">
                  <c:v>1.5417349674581378</c:v>
                </c:pt>
                <c:pt idx="18">
                  <c:v>1.6324252596615574</c:v>
                </c:pt>
                <c:pt idx="19">
                  <c:v>1.7231155518649774</c:v>
                </c:pt>
                <c:pt idx="20">
                  <c:v>1.8138058440683973</c:v>
                </c:pt>
                <c:pt idx="21">
                  <c:v>1.9044961362718171</c:v>
                </c:pt>
                <c:pt idx="22">
                  <c:v>1.995186428475237</c:v>
                </c:pt>
                <c:pt idx="23">
                  <c:v>2.085876720678657</c:v>
                </c:pt>
                <c:pt idx="24">
                  <c:v>2.1765670128820767</c:v>
                </c:pt>
                <c:pt idx="25">
                  <c:v>2.2672573050854967</c:v>
                </c:pt>
                <c:pt idx="26">
                  <c:v>2.3579475972889168</c:v>
                </c:pt>
                <c:pt idx="27">
                  <c:v>2.4486378894923364</c:v>
                </c:pt>
              </c:numCache>
            </c:numRef>
          </c:xVal>
          <c:yVal>
            <c:numRef>
              <c:f>'Modelo_2_Ø26mm '!$AF$18:$AF$45</c:f>
              <c:numCache>
                <c:formatCode>0.00</c:formatCode>
                <c:ptCount val="28"/>
                <c:pt idx="0">
                  <c:v>572.63177500000006</c:v>
                </c:pt>
                <c:pt idx="1">
                  <c:v>1892.7045916666666</c:v>
                </c:pt>
                <c:pt idx="2">
                  <c:v>6574.2145250000003</c:v>
                </c:pt>
                <c:pt idx="3">
                  <c:v>13919.386366666668</c:v>
                </c:pt>
                <c:pt idx="4">
                  <c:v>23898.44626666667</c:v>
                </c:pt>
                <c:pt idx="5">
                  <c:v>36551.516500000005</c:v>
                </c:pt>
                <c:pt idx="6">
                  <c:v>51772.547183333336</c:v>
                </c:pt>
                <c:pt idx="7">
                  <c:v>69503.674600000013</c:v>
                </c:pt>
                <c:pt idx="8">
                  <c:v>89705.924983333345</c:v>
                </c:pt>
                <c:pt idx="9">
                  <c:v>112322.8726</c:v>
                </c:pt>
                <c:pt idx="10">
                  <c:v>137318.081125</c:v>
                </c:pt>
                <c:pt idx="11">
                  <c:v>164670.98581666665</c:v>
                </c:pt>
                <c:pt idx="12">
                  <c:v>194362.98828333337</c:v>
                </c:pt>
                <c:pt idx="13">
                  <c:v>226360.24441666665</c:v>
                </c:pt>
                <c:pt idx="14">
                  <c:v>260639.16568333333</c:v>
                </c:pt>
                <c:pt idx="15">
                  <c:v>297157.24399166671</c:v>
                </c:pt>
                <c:pt idx="16">
                  <c:v>335986.47009999998</c:v>
                </c:pt>
                <c:pt idx="17">
                  <c:v>376990.57285</c:v>
                </c:pt>
                <c:pt idx="18">
                  <c:v>420182.49766666669</c:v>
                </c:pt>
                <c:pt idx="19">
                  <c:v>465558.68811666669</c:v>
                </c:pt>
                <c:pt idx="20">
                  <c:v>513034.39744999999</c:v>
                </c:pt>
                <c:pt idx="21">
                  <c:v>562590.05697500007</c:v>
                </c:pt>
                <c:pt idx="22">
                  <c:v>614299.2080166667</c:v>
                </c:pt>
                <c:pt idx="23">
                  <c:v>668048.94186666666</c:v>
                </c:pt>
                <c:pt idx="24">
                  <c:v>723920.01005000016</c:v>
                </c:pt>
                <c:pt idx="25">
                  <c:v>781683.82458333345</c:v>
                </c:pt>
                <c:pt idx="26">
                  <c:v>841622.1057500001</c:v>
                </c:pt>
                <c:pt idx="27">
                  <c:v>903641.20045833336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C-4C2A-979B-6B886BB73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35407"/>
        <c:axId val="1604834447"/>
      </c:scatterChart>
      <c:valAx>
        <c:axId val="160483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4447"/>
        <c:crosses val="autoZero"/>
        <c:crossBetween val="midCat"/>
      </c:valAx>
      <c:valAx>
        <c:axId val="16048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Modelo_1_Ø28mm!$L$18:$L$68</c:f>
              <c:numCache>
                <c:formatCode>0.00</c:formatCode>
                <c:ptCount val="51"/>
                <c:pt idx="0">
                  <c:v>4.3452192276407349E-2</c:v>
                </c:pt>
                <c:pt idx="1">
                  <c:v>8.6904384552814698E-2</c:v>
                </c:pt>
                <c:pt idx="2">
                  <c:v>0.1738087691056294</c:v>
                </c:pt>
                <c:pt idx="3">
                  <c:v>0.26071315365844405</c:v>
                </c:pt>
                <c:pt idx="4">
                  <c:v>0.34761753821125879</c:v>
                </c:pt>
                <c:pt idx="5">
                  <c:v>0.43452192276407348</c:v>
                </c:pt>
                <c:pt idx="6">
                  <c:v>0.5214263073168881</c:v>
                </c:pt>
                <c:pt idx="7">
                  <c:v>0.6083306918697029</c:v>
                </c:pt>
                <c:pt idx="8">
                  <c:v>0.69523507642251758</c:v>
                </c:pt>
                <c:pt idx="9">
                  <c:v>0.78213946097533216</c:v>
                </c:pt>
                <c:pt idx="10">
                  <c:v>0.86904384552814695</c:v>
                </c:pt>
                <c:pt idx="11">
                  <c:v>0.95594823008096153</c:v>
                </c:pt>
                <c:pt idx="12">
                  <c:v>1.0428526146337762</c:v>
                </c:pt>
                <c:pt idx="13">
                  <c:v>1.129756999186591</c:v>
                </c:pt>
                <c:pt idx="14">
                  <c:v>1.2166613837394058</c:v>
                </c:pt>
                <c:pt idx="15">
                  <c:v>1.3035657682922204</c:v>
                </c:pt>
                <c:pt idx="16">
                  <c:v>1.3904701528450352</c:v>
                </c:pt>
                <c:pt idx="17">
                  <c:v>1.4773745373978497</c:v>
                </c:pt>
                <c:pt idx="18">
                  <c:v>1.5642789219506643</c:v>
                </c:pt>
                <c:pt idx="19">
                  <c:v>1.6511833065034793</c:v>
                </c:pt>
                <c:pt idx="20">
                  <c:v>1.7380876910562939</c:v>
                </c:pt>
                <c:pt idx="21">
                  <c:v>1.8249920756091087</c:v>
                </c:pt>
                <c:pt idx="22">
                  <c:v>1.9118964601619231</c:v>
                </c:pt>
                <c:pt idx="23">
                  <c:v>1.9988008447147381</c:v>
                </c:pt>
                <c:pt idx="24">
                  <c:v>2.0857052292675524</c:v>
                </c:pt>
                <c:pt idx="25">
                  <c:v>2.172609613820367</c:v>
                </c:pt>
                <c:pt idx="26">
                  <c:v>2.259513998373182</c:v>
                </c:pt>
                <c:pt idx="27">
                  <c:v>2.346418382925997</c:v>
                </c:pt>
                <c:pt idx="28">
                  <c:v>2.4333227674788116</c:v>
                </c:pt>
                <c:pt idx="29">
                  <c:v>2.5202271520316257</c:v>
                </c:pt>
                <c:pt idx="30">
                  <c:v>2.6071315365844407</c:v>
                </c:pt>
                <c:pt idx="31">
                  <c:v>2.6940359211372558</c:v>
                </c:pt>
                <c:pt idx="32">
                  <c:v>2.7809403056900703</c:v>
                </c:pt>
                <c:pt idx="33">
                  <c:v>2.8678446902428849</c:v>
                </c:pt>
                <c:pt idx="34">
                  <c:v>2.9547490747956995</c:v>
                </c:pt>
                <c:pt idx="35">
                  <c:v>3.0416534593485145</c:v>
                </c:pt>
                <c:pt idx="36">
                  <c:v>3.1285578439013286</c:v>
                </c:pt>
                <c:pt idx="37">
                  <c:v>3.2154622284541432</c:v>
                </c:pt>
                <c:pt idx="38">
                  <c:v>3.3023666130069587</c:v>
                </c:pt>
                <c:pt idx="39">
                  <c:v>3.3892709975597732</c:v>
                </c:pt>
                <c:pt idx="40">
                  <c:v>3.4761753821125878</c:v>
                </c:pt>
                <c:pt idx="41">
                  <c:v>3.5630797666654019</c:v>
                </c:pt>
                <c:pt idx="42">
                  <c:v>3.6499841512182174</c:v>
                </c:pt>
                <c:pt idx="43">
                  <c:v>3.736888535771032</c:v>
                </c:pt>
                <c:pt idx="44">
                  <c:v>3.8237929203238461</c:v>
                </c:pt>
                <c:pt idx="45">
                  <c:v>3.9106973048766616</c:v>
                </c:pt>
                <c:pt idx="46">
                  <c:v>3.9976016894294761</c:v>
                </c:pt>
                <c:pt idx="47">
                  <c:v>4.0845060739822863</c:v>
                </c:pt>
                <c:pt idx="48">
                  <c:v>4.1714104585351048</c:v>
                </c:pt>
                <c:pt idx="49">
                  <c:v>4.2583148430879199</c:v>
                </c:pt>
                <c:pt idx="50">
                  <c:v>4.345219227640734</c:v>
                </c:pt>
              </c:numCache>
            </c:numRef>
          </c:xVal>
          <c:yVal>
            <c:numRef>
              <c:f>Modelo_1_Ø28mm!$O$18:$O$68</c:f>
              <c:numCache>
                <c:formatCode>0.00</c:formatCode>
                <c:ptCount val="51"/>
                <c:pt idx="0">
                  <c:v>963.7859666666667</c:v>
                </c:pt>
                <c:pt idx="1">
                  <c:v>3053.5523083333333</c:v>
                </c:pt>
                <c:pt idx="2">
                  <c:v>10438.577933333336</c:v>
                </c:pt>
                <c:pt idx="3">
                  <c:v>21952.160233333332</c:v>
                </c:pt>
                <c:pt idx="4">
                  <c:v>37443.403375000002</c:v>
                </c:pt>
                <c:pt idx="5">
                  <c:v>56812.694233333335</c:v>
                </c:pt>
                <c:pt idx="6">
                  <c:v>79973.085800000001</c:v>
                </c:pt>
                <c:pt idx="7">
                  <c:v>106863.00700833333</c:v>
                </c:pt>
                <c:pt idx="8">
                  <c:v>137403.98786666669</c:v>
                </c:pt>
                <c:pt idx="9">
                  <c:v>171556.69227500001</c:v>
                </c:pt>
                <c:pt idx="10">
                  <c:v>209271.42245000001</c:v>
                </c:pt>
                <c:pt idx="11">
                  <c:v>250452.17702500001</c:v>
                </c:pt>
                <c:pt idx="12">
                  <c:v>295081.78008333337</c:v>
                </c:pt>
                <c:pt idx="13">
                  <c:v>343021.42108333332</c:v>
                </c:pt>
                <c:pt idx="14">
                  <c:v>394323.81987500004</c:v>
                </c:pt>
                <c:pt idx="15">
                  <c:v>448888.69812500005</c:v>
                </c:pt>
                <c:pt idx="16">
                  <c:v>506636.78173333331</c:v>
                </c:pt>
                <c:pt idx="17">
                  <c:v>567651.97088333336</c:v>
                </c:pt>
                <c:pt idx="18">
                  <c:v>631615.72971666674</c:v>
                </c:pt>
                <c:pt idx="19">
                  <c:v>698854.75940833334</c:v>
                </c:pt>
                <c:pt idx="20">
                  <c:v>768975.0505916659</c:v>
                </c:pt>
                <c:pt idx="21">
                  <c:v>842323.89351666672</c:v>
                </c:pt>
                <c:pt idx="22">
                  <c:v>918559.19302499993</c:v>
                </c:pt>
                <c:pt idx="23">
                  <c:v>997734.86123333347</c:v>
                </c:pt>
                <c:pt idx="24">
                  <c:v>1079992.4568083333</c:v>
                </c:pt>
                <c:pt idx="25">
                  <c:v>1165203.3520249999</c:v>
                </c:pt>
                <c:pt idx="26">
                  <c:v>1253363.1970833335</c:v>
                </c:pt>
                <c:pt idx="27">
                  <c:v>1344154.9055083334</c:v>
                </c:pt>
                <c:pt idx="28">
                  <c:v>1437936.4765666667</c:v>
                </c:pt>
                <c:pt idx="29">
                  <c:v>1534366.2159416664</c:v>
                </c:pt>
                <c:pt idx="30">
                  <c:v>1633573.4883416668</c:v>
                </c:pt>
                <c:pt idx="31">
                  <c:v>1735772.5395916668</c:v>
                </c:pt>
                <c:pt idx="32">
                  <c:v>1840915.9765999999</c:v>
                </c:pt>
                <c:pt idx="33">
                  <c:v>1948010.6033000003</c:v>
                </c:pt>
                <c:pt idx="34">
                  <c:v>2058384.70985</c:v>
                </c:pt>
                <c:pt idx="35">
                  <c:v>2170580.0117666665</c:v>
                </c:pt>
                <c:pt idx="36">
                  <c:v>2286439.050416667</c:v>
                </c:pt>
                <c:pt idx="37">
                  <c:v>2404653.8972916664</c:v>
                </c:pt>
                <c:pt idx="38">
                  <c:v>2525272.5472916667</c:v>
                </c:pt>
                <c:pt idx="39">
                  <c:v>2648969.8205000004</c:v>
                </c:pt>
                <c:pt idx="40">
                  <c:v>2774843.8891083337</c:v>
                </c:pt>
                <c:pt idx="41">
                  <c:v>2903450.5328500001</c:v>
                </c:pt>
                <c:pt idx="42">
                  <c:v>3034291.6678916663</c:v>
                </c:pt>
                <c:pt idx="43">
                  <c:v>3167926.6157583334</c:v>
                </c:pt>
                <c:pt idx="44">
                  <c:v>3304331.1397166667</c:v>
                </c:pt>
                <c:pt idx="45">
                  <c:v>3443300.7624833337</c:v>
                </c:pt>
                <c:pt idx="46">
                  <c:v>3584076.1373083335</c:v>
                </c:pt>
                <c:pt idx="47">
                  <c:v>3727368.2486416665</c:v>
                </c:pt>
                <c:pt idx="48">
                  <c:v>3873318.6135833338</c:v>
                </c:pt>
                <c:pt idx="49">
                  <c:v>4021533.1211916669</c:v>
                </c:pt>
                <c:pt idx="50">
                  <c:v>4172611.9527500002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F-49DF-B337-DC9308E6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75952"/>
        <c:axId val="1321777872"/>
      </c:scatterChart>
      <c:valAx>
        <c:axId val="13217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777872"/>
        <c:crosses val="autoZero"/>
        <c:crossBetween val="midCat"/>
      </c:valAx>
      <c:valAx>
        <c:axId val="13217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4.2373797025371827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Modelo_1_Ø28mm!$T$18:$T$68</c:f>
              <c:numCache>
                <c:formatCode>0.00</c:formatCode>
                <c:ptCount val="51"/>
                <c:pt idx="0">
                  <c:v>4.0722837856643025E-2</c:v>
                </c:pt>
                <c:pt idx="1">
                  <c:v>8.144567571328605E-2</c:v>
                </c:pt>
                <c:pt idx="2">
                  <c:v>0.1628913514265721</c:v>
                </c:pt>
                <c:pt idx="3">
                  <c:v>0.24433702713985811</c:v>
                </c:pt>
                <c:pt idx="4">
                  <c:v>0.3257827028531442</c:v>
                </c:pt>
                <c:pt idx="5">
                  <c:v>0.40722837856643024</c:v>
                </c:pt>
                <c:pt idx="6">
                  <c:v>0.48867405427971622</c:v>
                </c:pt>
                <c:pt idx="7">
                  <c:v>0.57011972999300242</c:v>
                </c:pt>
                <c:pt idx="8">
                  <c:v>0.6515654057062884</c:v>
                </c:pt>
                <c:pt idx="9">
                  <c:v>0.73301108141957427</c:v>
                </c:pt>
                <c:pt idx="10">
                  <c:v>0.81445675713286048</c:v>
                </c:pt>
                <c:pt idx="11">
                  <c:v>0.89590243284614635</c:v>
                </c:pt>
                <c:pt idx="12">
                  <c:v>0.97734810855943244</c:v>
                </c:pt>
                <c:pt idx="13">
                  <c:v>1.0587937842727186</c:v>
                </c:pt>
                <c:pt idx="14">
                  <c:v>1.1402394599860048</c:v>
                </c:pt>
                <c:pt idx="15">
                  <c:v>1.2216851356992906</c:v>
                </c:pt>
                <c:pt idx="16">
                  <c:v>1.3031308114125768</c:v>
                </c:pt>
                <c:pt idx="17">
                  <c:v>1.3845764871258628</c:v>
                </c:pt>
                <c:pt idx="18">
                  <c:v>1.4660221628391485</c:v>
                </c:pt>
                <c:pt idx="19">
                  <c:v>1.5474678385524347</c:v>
                </c:pt>
                <c:pt idx="20">
                  <c:v>1.628913514265721</c:v>
                </c:pt>
                <c:pt idx="21">
                  <c:v>1.7103591899790069</c:v>
                </c:pt>
                <c:pt idx="22">
                  <c:v>1.7918048656922927</c:v>
                </c:pt>
                <c:pt idx="23">
                  <c:v>1.8732505414055791</c:v>
                </c:pt>
                <c:pt idx="24">
                  <c:v>1.9546962171188649</c:v>
                </c:pt>
                <c:pt idx="25">
                  <c:v>2.0361418928321506</c:v>
                </c:pt>
                <c:pt idx="26">
                  <c:v>2.1175875685454373</c:v>
                </c:pt>
                <c:pt idx="27">
                  <c:v>2.199033244258723</c:v>
                </c:pt>
                <c:pt idx="28">
                  <c:v>2.2804789199720097</c:v>
                </c:pt>
                <c:pt idx="29">
                  <c:v>2.3619245956852946</c:v>
                </c:pt>
                <c:pt idx="30">
                  <c:v>2.4433702713985812</c:v>
                </c:pt>
                <c:pt idx="31">
                  <c:v>2.5248159471118674</c:v>
                </c:pt>
                <c:pt idx="32">
                  <c:v>2.6062616228251536</c:v>
                </c:pt>
                <c:pt idx="33">
                  <c:v>2.6877072985384394</c:v>
                </c:pt>
                <c:pt idx="34">
                  <c:v>2.7691529742517256</c:v>
                </c:pt>
                <c:pt idx="35">
                  <c:v>2.8505986499650113</c:v>
                </c:pt>
                <c:pt idx="36">
                  <c:v>2.9320443256782971</c:v>
                </c:pt>
                <c:pt idx="37">
                  <c:v>3.0134900013915829</c:v>
                </c:pt>
                <c:pt idx="38">
                  <c:v>3.0949356771048695</c:v>
                </c:pt>
                <c:pt idx="39">
                  <c:v>3.1763813528181557</c:v>
                </c:pt>
                <c:pt idx="40">
                  <c:v>3.2578270285314419</c:v>
                </c:pt>
                <c:pt idx="41">
                  <c:v>3.3392727042447272</c:v>
                </c:pt>
                <c:pt idx="42">
                  <c:v>3.4207183799580139</c:v>
                </c:pt>
                <c:pt idx="43">
                  <c:v>3.5021640556713001</c:v>
                </c:pt>
                <c:pt idx="44">
                  <c:v>3.5836097313845854</c:v>
                </c:pt>
                <c:pt idx="45">
                  <c:v>3.665055407097872</c:v>
                </c:pt>
                <c:pt idx="46">
                  <c:v>3.7465010828111582</c:v>
                </c:pt>
                <c:pt idx="47">
                  <c:v>3.8279467585244396</c:v>
                </c:pt>
                <c:pt idx="48">
                  <c:v>3.9093924342377298</c:v>
                </c:pt>
                <c:pt idx="49">
                  <c:v>3.990838109951016</c:v>
                </c:pt>
                <c:pt idx="50">
                  <c:v>4.0722837856643013</c:v>
                </c:pt>
              </c:numCache>
            </c:numRef>
          </c:xVal>
          <c:yVal>
            <c:numRef>
              <c:f>Modelo_1_Ø28mm!$W$18:$W$68</c:f>
              <c:numCache>
                <c:formatCode>0.00</c:formatCode>
                <c:ptCount val="51"/>
                <c:pt idx="0">
                  <c:v>706.74840000000006</c:v>
                </c:pt>
                <c:pt idx="1">
                  <c:v>2308.2100333333333</c:v>
                </c:pt>
                <c:pt idx="2">
                  <c:v>8073.2183999999997</c:v>
                </c:pt>
                <c:pt idx="3">
                  <c:v>17092.530683333334</c:v>
                </c:pt>
                <c:pt idx="4">
                  <c:v>29250.639883333337</c:v>
                </c:pt>
                <c:pt idx="5">
                  <c:v>44463.975975000001</c:v>
                </c:pt>
                <c:pt idx="6">
                  <c:v>62663.888874999997</c:v>
                </c:pt>
                <c:pt idx="7">
                  <c:v>83789.213966666663</c:v>
                </c:pt>
                <c:pt idx="8">
                  <c:v>107798.037425</c:v>
                </c:pt>
                <c:pt idx="9">
                  <c:v>134645.54723333335</c:v>
                </c:pt>
                <c:pt idx="10">
                  <c:v>164296.953075</c:v>
                </c:pt>
                <c:pt idx="11">
                  <c:v>196713.01102499999</c:v>
                </c:pt>
                <c:pt idx="12">
                  <c:v>231857.83945000003</c:v>
                </c:pt>
                <c:pt idx="13">
                  <c:v>269686.75885000004</c:v>
                </c:pt>
                <c:pt idx="14">
                  <c:v>310164.81284999999</c:v>
                </c:pt>
                <c:pt idx="15">
                  <c:v>353229.38686666673</c:v>
                </c:pt>
                <c:pt idx="16">
                  <c:v>398895.67475833331</c:v>
                </c:pt>
                <c:pt idx="17">
                  <c:v>447096.75343333336</c:v>
                </c:pt>
                <c:pt idx="18">
                  <c:v>497835.90008333337</c:v>
                </c:pt>
                <c:pt idx="19">
                  <c:v>551092.96404166659</c:v>
                </c:pt>
                <c:pt idx="20">
                  <c:v>606833.89959166676</c:v>
                </c:pt>
                <c:pt idx="21">
                  <c:v>665036.75068333256</c:v>
                </c:pt>
                <c:pt idx="22">
                  <c:v>725675.09305833257</c:v>
                </c:pt>
                <c:pt idx="23">
                  <c:v>788738.17185000016</c:v>
                </c:pt>
                <c:pt idx="24">
                  <c:v>854200.4404166668</c:v>
                </c:pt>
                <c:pt idx="25">
                  <c:v>922024.43051666673</c:v>
                </c:pt>
                <c:pt idx="26">
                  <c:v>992197.03646666673</c:v>
                </c:pt>
                <c:pt idx="27">
                  <c:v>1064717.9479833334</c:v>
                </c:pt>
                <c:pt idx="28">
                  <c:v>1139513.3542583333</c:v>
                </c:pt>
                <c:pt idx="29">
                  <c:v>1216606.0923083334</c:v>
                </c:pt>
                <c:pt idx="30">
                  <c:v>1295960.8278166666</c:v>
                </c:pt>
                <c:pt idx="31">
                  <c:v>1377538.1844083336</c:v>
                </c:pt>
                <c:pt idx="32">
                  <c:v>1461374.8135583336</c:v>
                </c:pt>
                <c:pt idx="33">
                  <c:v>1547381.068816667</c:v>
                </c:pt>
                <c:pt idx="34">
                  <c:v>1635597.6068750001</c:v>
                </c:pt>
                <c:pt idx="35">
                  <c:v>1726026.8668666666</c:v>
                </c:pt>
                <c:pt idx="36">
                  <c:v>1818576.0338833332</c:v>
                </c:pt>
                <c:pt idx="37">
                  <c:v>1913284.1186083332</c:v>
                </c:pt>
                <c:pt idx="38">
                  <c:v>2010126.0714250002</c:v>
                </c:pt>
                <c:pt idx="39">
                  <c:v>2109048.0663916669</c:v>
                </c:pt>
                <c:pt idx="40">
                  <c:v>2210109.89965</c:v>
                </c:pt>
                <c:pt idx="41">
                  <c:v>2313243.3246916672</c:v>
                </c:pt>
                <c:pt idx="42">
                  <c:v>2418464.3258833331</c:v>
                </c:pt>
                <c:pt idx="43">
                  <c:v>2525804.8571583335</c:v>
                </c:pt>
                <c:pt idx="44">
                  <c:v>2635029.6025416669</c:v>
                </c:pt>
                <c:pt idx="45">
                  <c:v>2746449.3935583336</c:v>
                </c:pt>
                <c:pt idx="46">
                  <c:v>2859829.1336333333</c:v>
                </c:pt>
                <c:pt idx="47">
                  <c:v>2975339.6041250001</c:v>
                </c:pt>
                <c:pt idx="48">
                  <c:v>3092762.3658666667</c:v>
                </c:pt>
                <c:pt idx="49">
                  <c:v>3212144.2217333335</c:v>
                </c:pt>
                <c:pt idx="50">
                  <c:v>3333631.7124000001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3-4415-87D3-E02F43C9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40431"/>
        <c:axId val="1408842831"/>
      </c:scatterChart>
      <c:valAx>
        <c:axId val="140884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842831"/>
        <c:crosses val="autoZero"/>
        <c:crossBetween val="midCat"/>
      </c:valAx>
      <c:valAx>
        <c:axId val="14088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84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5128608923884513E-2"/>
                  <c:y val="-4.24577136191309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Modelo_1_Ø28mm!$AB$18:$AB$68</c:f>
              <c:numCache>
                <c:formatCode>0.00</c:formatCode>
                <c:ptCount val="51"/>
                <c:pt idx="0">
                  <c:v>3.9098620873413148E-2</c:v>
                </c:pt>
                <c:pt idx="1">
                  <c:v>7.8197241746826296E-2</c:v>
                </c:pt>
                <c:pt idx="2">
                  <c:v>0.15639448349365259</c:v>
                </c:pt>
                <c:pt idx="3">
                  <c:v>0.23459172524047883</c:v>
                </c:pt>
                <c:pt idx="4">
                  <c:v>0.31278896698730518</c:v>
                </c:pt>
                <c:pt idx="5">
                  <c:v>0.39098620873413148</c:v>
                </c:pt>
                <c:pt idx="6">
                  <c:v>0.46918345048095766</c:v>
                </c:pt>
                <c:pt idx="7">
                  <c:v>0.54738069222778407</c:v>
                </c:pt>
                <c:pt idx="8">
                  <c:v>0.62557793397461037</c:v>
                </c:pt>
                <c:pt idx="9">
                  <c:v>0.70377517572143655</c:v>
                </c:pt>
                <c:pt idx="10">
                  <c:v>0.78197241746826296</c:v>
                </c:pt>
                <c:pt idx="11">
                  <c:v>0.86016965921508903</c:v>
                </c:pt>
                <c:pt idx="12">
                  <c:v>0.93836690096191533</c:v>
                </c:pt>
                <c:pt idx="13">
                  <c:v>1.0165641427087417</c:v>
                </c:pt>
                <c:pt idx="14">
                  <c:v>1.0947613844555681</c:v>
                </c:pt>
                <c:pt idx="15">
                  <c:v>1.1729586262023943</c:v>
                </c:pt>
                <c:pt idx="16">
                  <c:v>1.2511558679492207</c:v>
                </c:pt>
                <c:pt idx="17">
                  <c:v>1.3293531096960469</c:v>
                </c:pt>
                <c:pt idx="18">
                  <c:v>1.4075503514428731</c:v>
                </c:pt>
                <c:pt idx="19">
                  <c:v>1.4857475931896995</c:v>
                </c:pt>
                <c:pt idx="20">
                  <c:v>1.5639448349365259</c:v>
                </c:pt>
                <c:pt idx="21">
                  <c:v>1.6421420766833521</c:v>
                </c:pt>
                <c:pt idx="22">
                  <c:v>1.7203393184301781</c:v>
                </c:pt>
                <c:pt idx="23">
                  <c:v>1.7985365601770047</c:v>
                </c:pt>
                <c:pt idx="24">
                  <c:v>1.8767338019238307</c:v>
                </c:pt>
                <c:pt idx="25">
                  <c:v>1.9549310436706571</c:v>
                </c:pt>
                <c:pt idx="26">
                  <c:v>2.0331282854174835</c:v>
                </c:pt>
                <c:pt idx="27">
                  <c:v>2.1113255271643099</c:v>
                </c:pt>
                <c:pt idx="28">
                  <c:v>2.1895227689111363</c:v>
                </c:pt>
                <c:pt idx="29">
                  <c:v>2.2677200106579618</c:v>
                </c:pt>
                <c:pt idx="30">
                  <c:v>2.3459172524047887</c:v>
                </c:pt>
                <c:pt idx="31">
                  <c:v>2.4241144941516151</c:v>
                </c:pt>
                <c:pt idx="32">
                  <c:v>2.5023117358984415</c:v>
                </c:pt>
                <c:pt idx="33">
                  <c:v>2.5805089776452674</c:v>
                </c:pt>
                <c:pt idx="34">
                  <c:v>2.6587062193920938</c:v>
                </c:pt>
                <c:pt idx="35">
                  <c:v>2.7369034611389202</c:v>
                </c:pt>
                <c:pt idx="36">
                  <c:v>2.8151007028857462</c:v>
                </c:pt>
                <c:pt idx="37">
                  <c:v>2.8932979446325722</c:v>
                </c:pt>
                <c:pt idx="38">
                  <c:v>2.971495186379399</c:v>
                </c:pt>
                <c:pt idx="39">
                  <c:v>3.0496924281262254</c:v>
                </c:pt>
                <c:pt idx="40">
                  <c:v>3.1278896698730518</c:v>
                </c:pt>
                <c:pt idx="41">
                  <c:v>3.2060869116198774</c:v>
                </c:pt>
                <c:pt idx="42">
                  <c:v>3.2842841533667042</c:v>
                </c:pt>
                <c:pt idx="43">
                  <c:v>3.3624813951135306</c:v>
                </c:pt>
                <c:pt idx="44">
                  <c:v>3.4406786368603561</c:v>
                </c:pt>
                <c:pt idx="45">
                  <c:v>3.518875878607183</c:v>
                </c:pt>
                <c:pt idx="46">
                  <c:v>3.5970731203540094</c:v>
                </c:pt>
                <c:pt idx="47">
                  <c:v>3.6752703621008314</c:v>
                </c:pt>
                <c:pt idx="48">
                  <c:v>3.7534676038476613</c:v>
                </c:pt>
                <c:pt idx="49">
                  <c:v>3.8316648455944882</c:v>
                </c:pt>
                <c:pt idx="50">
                  <c:v>3.9098620873413141</c:v>
                </c:pt>
              </c:numCache>
            </c:numRef>
          </c:xVal>
          <c:yVal>
            <c:numRef>
              <c:f>Modelo_1_Ø28mm!$AE$18:$AE$68</c:f>
              <c:numCache>
                <c:formatCode>0.00</c:formatCode>
                <c:ptCount val="51"/>
                <c:pt idx="0">
                  <c:v>474.72885833333333</c:v>
                </c:pt>
                <c:pt idx="1">
                  <c:v>1525.0422833333334</c:v>
                </c:pt>
                <c:pt idx="2">
                  <c:v>5235.8461749999997</c:v>
                </c:pt>
                <c:pt idx="3">
                  <c:v>11025.395691666668</c:v>
                </c:pt>
                <c:pt idx="4">
                  <c:v>18829.669041666668</c:v>
                </c:pt>
                <c:pt idx="5">
                  <c:v>28603.59334166667</c:v>
                </c:pt>
                <c:pt idx="6">
                  <c:v>40315.766799999998</c:v>
                </c:pt>
                <c:pt idx="7">
                  <c:v>53933.742750000005</c:v>
                </c:pt>
                <c:pt idx="8">
                  <c:v>69435.987541666662</c:v>
                </c:pt>
                <c:pt idx="9">
                  <c:v>86791.833591666669</c:v>
                </c:pt>
                <c:pt idx="10">
                  <c:v>105975.15005</c:v>
                </c:pt>
                <c:pt idx="11">
                  <c:v>126939.03226666666</c:v>
                </c:pt>
                <c:pt idx="12">
                  <c:v>149677.55590000001</c:v>
                </c:pt>
                <c:pt idx="13">
                  <c:v>174160.47090000001</c:v>
                </c:pt>
                <c:pt idx="14">
                  <c:v>200391.9276</c:v>
                </c:pt>
                <c:pt idx="15">
                  <c:v>228286.39064166669</c:v>
                </c:pt>
                <c:pt idx="16">
                  <c:v>257898.97955833335</c:v>
                </c:pt>
                <c:pt idx="17">
                  <c:v>289151.72770000005</c:v>
                </c:pt>
                <c:pt idx="18">
                  <c:v>322074.32504999998</c:v>
                </c:pt>
                <c:pt idx="19">
                  <c:v>356709.47573333333</c:v>
                </c:pt>
                <c:pt idx="20">
                  <c:v>392988.27828333335</c:v>
                </c:pt>
                <c:pt idx="21">
                  <c:v>430909.7566416667</c:v>
                </c:pt>
                <c:pt idx="22">
                  <c:v>470545.35434166668</c:v>
                </c:pt>
                <c:pt idx="23">
                  <c:v>511812.55766666669</c:v>
                </c:pt>
                <c:pt idx="24">
                  <c:v>554789.838475</c:v>
                </c:pt>
                <c:pt idx="25">
                  <c:v>599386.41234166676</c:v>
                </c:pt>
                <c:pt idx="26">
                  <c:v>645560.4789000001</c:v>
                </c:pt>
                <c:pt idx="27">
                  <c:v>693364.53246666666</c:v>
                </c:pt>
                <c:pt idx="28">
                  <c:v>742864.24958333257</c:v>
                </c:pt>
                <c:pt idx="29">
                  <c:v>793834.33356666588</c:v>
                </c:pt>
                <c:pt idx="30">
                  <c:v>846356.97885833343</c:v>
                </c:pt>
                <c:pt idx="31">
                  <c:v>900416.95714166679</c:v>
                </c:pt>
                <c:pt idx="32">
                  <c:v>956081.04043333337</c:v>
                </c:pt>
                <c:pt idx="33">
                  <c:v>1013286.1008250001</c:v>
                </c:pt>
                <c:pt idx="34">
                  <c:v>1071948.1965583335</c:v>
                </c:pt>
                <c:pt idx="35">
                  <c:v>1132206.5033666666</c:v>
                </c:pt>
                <c:pt idx="36">
                  <c:v>1194011.8006083334</c:v>
                </c:pt>
                <c:pt idx="37">
                  <c:v>1257217.1995833335</c:v>
                </c:pt>
                <c:pt idx="38">
                  <c:v>1321856.1445583336</c:v>
                </c:pt>
                <c:pt idx="39">
                  <c:v>1387869.8999333335</c:v>
                </c:pt>
                <c:pt idx="40">
                  <c:v>1455460.2850250001</c:v>
                </c:pt>
                <c:pt idx="41">
                  <c:v>1524410.8387166669</c:v>
                </c:pt>
                <c:pt idx="42">
                  <c:v>1594828.7395083334</c:v>
                </c:pt>
                <c:pt idx="43">
                  <c:v>1666473.6834166669</c:v>
                </c:pt>
                <c:pt idx="44">
                  <c:v>1739435.6503166666</c:v>
                </c:pt>
                <c:pt idx="45">
                  <c:v>1814121.442275</c:v>
                </c:pt>
                <c:pt idx="46">
                  <c:v>1889686.8431916668</c:v>
                </c:pt>
                <c:pt idx="47">
                  <c:v>1967069.5462583334</c:v>
                </c:pt>
                <c:pt idx="48">
                  <c:v>2045169.4645833333</c:v>
                </c:pt>
                <c:pt idx="49">
                  <c:v>2125005.3473499999</c:v>
                </c:pt>
                <c:pt idx="50">
                  <c:v>2206166.1286666663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F-49E6-A643-2EFFA6CFB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14447"/>
        <c:axId val="1612312527"/>
      </c:scatterChart>
      <c:valAx>
        <c:axId val="161231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12527"/>
        <c:crosses val="autoZero"/>
        <c:crossBetween val="midCat"/>
      </c:valAx>
      <c:valAx>
        <c:axId val="16123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1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1696141301176505E-3"/>
                  <c:y val="-2.6807363821479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'!$L$18:$L$45</c:f>
              <c:numCache>
                <c:formatCode>0.00</c:formatCode>
                <c:ptCount val="28"/>
                <c:pt idx="0">
                  <c:v>5.039425849808192E-2</c:v>
                </c:pt>
                <c:pt idx="1">
                  <c:v>0.10078851699616384</c:v>
                </c:pt>
                <c:pt idx="2">
                  <c:v>0.20157703399232768</c:v>
                </c:pt>
                <c:pt idx="3">
                  <c:v>0.30236555098849144</c:v>
                </c:pt>
                <c:pt idx="4">
                  <c:v>0.40315406798465536</c:v>
                </c:pt>
                <c:pt idx="5">
                  <c:v>0.50394258498081912</c:v>
                </c:pt>
                <c:pt idx="6">
                  <c:v>0.60473110197698288</c:v>
                </c:pt>
                <c:pt idx="7">
                  <c:v>0.70551961897314686</c:v>
                </c:pt>
                <c:pt idx="8">
                  <c:v>0.80630813596931072</c:v>
                </c:pt>
                <c:pt idx="9">
                  <c:v>0.90709665296547426</c:v>
                </c:pt>
                <c:pt idx="10">
                  <c:v>1.0078851699616382</c:v>
                </c:pt>
                <c:pt idx="11">
                  <c:v>1.108673686957802</c:v>
                </c:pt>
                <c:pt idx="12">
                  <c:v>1.2094622039539658</c:v>
                </c:pt>
                <c:pt idx="13">
                  <c:v>1.3102507209501297</c:v>
                </c:pt>
                <c:pt idx="14">
                  <c:v>1.4110392379462937</c:v>
                </c:pt>
                <c:pt idx="15">
                  <c:v>1.5118277549424572</c:v>
                </c:pt>
                <c:pt idx="16">
                  <c:v>1.6126162719386214</c:v>
                </c:pt>
                <c:pt idx="17">
                  <c:v>1.713404788934785</c:v>
                </c:pt>
                <c:pt idx="18">
                  <c:v>1.8141933059309485</c:v>
                </c:pt>
                <c:pt idx="19">
                  <c:v>1.9149818229271125</c:v>
                </c:pt>
                <c:pt idx="20">
                  <c:v>2.0157703399232765</c:v>
                </c:pt>
                <c:pt idx="21">
                  <c:v>2.1165588569194402</c:v>
                </c:pt>
                <c:pt idx="22">
                  <c:v>2.217347373915604</c:v>
                </c:pt>
                <c:pt idx="23">
                  <c:v>2.3181358909117682</c:v>
                </c:pt>
                <c:pt idx="24">
                  <c:v>2.4189244079079315</c:v>
                </c:pt>
                <c:pt idx="25">
                  <c:v>2.5197129249040953</c:v>
                </c:pt>
                <c:pt idx="26">
                  <c:v>2.6205014419002595</c:v>
                </c:pt>
                <c:pt idx="27">
                  <c:v>2.7212899588964232</c:v>
                </c:pt>
              </c:numCache>
            </c:numRef>
          </c:xVal>
          <c:yVal>
            <c:numRef>
              <c:f>'Modelo_2_Ø26mm '!$O$18:$O$45</c:f>
              <c:numCache>
                <c:formatCode>0.00</c:formatCode>
                <c:ptCount val="28"/>
                <c:pt idx="0">
                  <c:v>1204.1833583333334</c:v>
                </c:pt>
                <c:pt idx="1">
                  <c:v>3888.4312000000004</c:v>
                </c:pt>
                <c:pt idx="2">
                  <c:v>13383.3513</c:v>
                </c:pt>
                <c:pt idx="3">
                  <c:v>28117.534658333334</c:v>
                </c:pt>
                <c:pt idx="4">
                  <c:v>47889.807933333337</c:v>
                </c:pt>
                <c:pt idx="5">
                  <c:v>72551.234408333257</c:v>
                </c:pt>
                <c:pt idx="6">
                  <c:v>101980.35105</c:v>
                </c:pt>
                <c:pt idx="7">
                  <c:v>136065.17532500002</c:v>
                </c:pt>
                <c:pt idx="8">
                  <c:v>174710.85035833335</c:v>
                </c:pt>
                <c:pt idx="9">
                  <c:v>217837.06389166668</c:v>
                </c:pt>
                <c:pt idx="10">
                  <c:v>265370.79468333337</c:v>
                </c:pt>
                <c:pt idx="11">
                  <c:v>317234.62405833334</c:v>
                </c:pt>
                <c:pt idx="12">
                  <c:v>373370.37330833339</c:v>
                </c:pt>
                <c:pt idx="13">
                  <c:v>433720.26009166671</c:v>
                </c:pt>
                <c:pt idx="14">
                  <c:v>498243.28747500008</c:v>
                </c:pt>
                <c:pt idx="15">
                  <c:v>566847.02717500005</c:v>
                </c:pt>
                <c:pt idx="16">
                  <c:v>639552.40742499917</c:v>
                </c:pt>
                <c:pt idx="17">
                  <c:v>716229.58236666664</c:v>
                </c:pt>
                <c:pt idx="18">
                  <c:v>796862.87508333335</c:v>
                </c:pt>
                <c:pt idx="19">
                  <c:v>881415.64724166668</c:v>
                </c:pt>
                <c:pt idx="20">
                  <c:v>969888.98101666674</c:v>
                </c:pt>
                <c:pt idx="21">
                  <c:v>1062225.6527833333</c:v>
                </c:pt>
                <c:pt idx="22">
                  <c:v>1158392.5801916667</c:v>
                </c:pt>
                <c:pt idx="23">
                  <c:v>1258280.4002416667</c:v>
                </c:pt>
                <c:pt idx="24">
                  <c:v>1362102.5891499999</c:v>
                </c:pt>
                <c:pt idx="25">
                  <c:v>1469489.3528499999</c:v>
                </c:pt>
                <c:pt idx="26">
                  <c:v>1580768.4884666668</c:v>
                </c:pt>
                <c:pt idx="27">
                  <c:v>1696026.4326333334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4-412E-B52A-00083E994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55296"/>
        <c:axId val="1154714431"/>
      </c:scatterChart>
      <c:valAx>
        <c:axId val="13294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714431"/>
        <c:crosses val="autoZero"/>
        <c:crossBetween val="midCat"/>
      </c:valAx>
      <c:valAx>
        <c:axId val="11547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0859798775153106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'!$D$18:$D$45</c:f>
              <c:numCache>
                <c:formatCode>0.00</c:formatCode>
                <c:ptCount val="28"/>
                <c:pt idx="0">
                  <c:v>5.6742783546397106E-2</c:v>
                </c:pt>
                <c:pt idx="1">
                  <c:v>0.11348556709279421</c:v>
                </c:pt>
                <c:pt idx="2">
                  <c:v>0.22697113418558842</c:v>
                </c:pt>
                <c:pt idx="3">
                  <c:v>0.34045670127838257</c:v>
                </c:pt>
                <c:pt idx="4">
                  <c:v>0.45394226837117685</c:v>
                </c:pt>
                <c:pt idx="5">
                  <c:v>0.56742783546397091</c:v>
                </c:pt>
                <c:pt idx="6">
                  <c:v>0.68091340255676513</c:v>
                </c:pt>
                <c:pt idx="7">
                  <c:v>0.79439896964955958</c:v>
                </c:pt>
                <c:pt idx="8">
                  <c:v>0.9078845367423537</c:v>
                </c:pt>
                <c:pt idx="9">
                  <c:v>1.0213701038351475</c:v>
                </c:pt>
                <c:pt idx="10">
                  <c:v>1.1348556709279418</c:v>
                </c:pt>
                <c:pt idx="11">
                  <c:v>1.2483412380207362</c:v>
                </c:pt>
                <c:pt idx="12">
                  <c:v>1.3618268051135303</c:v>
                </c:pt>
                <c:pt idx="13">
                  <c:v>1.4753123722063246</c:v>
                </c:pt>
                <c:pt idx="14">
                  <c:v>1.5887979392991192</c:v>
                </c:pt>
                <c:pt idx="15">
                  <c:v>1.7022835063919131</c:v>
                </c:pt>
                <c:pt idx="16">
                  <c:v>1.8157690734847074</c:v>
                </c:pt>
                <c:pt idx="17">
                  <c:v>1.9292546405775013</c:v>
                </c:pt>
                <c:pt idx="18">
                  <c:v>2.042740207670295</c:v>
                </c:pt>
                <c:pt idx="19">
                  <c:v>2.1562257747630897</c:v>
                </c:pt>
                <c:pt idx="20">
                  <c:v>2.2697113418558836</c:v>
                </c:pt>
                <c:pt idx="21">
                  <c:v>2.383196908948678</c:v>
                </c:pt>
                <c:pt idx="22">
                  <c:v>2.4966824760414723</c:v>
                </c:pt>
                <c:pt idx="23">
                  <c:v>2.6101680431342666</c:v>
                </c:pt>
                <c:pt idx="24">
                  <c:v>2.7236536102270605</c:v>
                </c:pt>
                <c:pt idx="25">
                  <c:v>2.8371391773198549</c:v>
                </c:pt>
                <c:pt idx="26">
                  <c:v>2.9506247444126492</c:v>
                </c:pt>
                <c:pt idx="27">
                  <c:v>3.0641103115054436</c:v>
                </c:pt>
              </c:numCache>
            </c:numRef>
          </c:xVal>
          <c:yVal>
            <c:numRef>
              <c:f>'Modelo_2_Ø26mm '!$G$18:$G$45</c:f>
              <c:numCache>
                <c:formatCode>0.00</c:formatCode>
                <c:ptCount val="28"/>
                <c:pt idx="0">
                  <c:v>572.5702</c:v>
                </c:pt>
                <c:pt idx="1">
                  <c:v>1893.4917000000003</c:v>
                </c:pt>
                <c:pt idx="2">
                  <c:v>6581.294425000001</c:v>
                </c:pt>
                <c:pt idx="3">
                  <c:v>13945.017416666667</c:v>
                </c:pt>
                <c:pt idx="4">
                  <c:v>23931.134508333333</c:v>
                </c:pt>
                <c:pt idx="5">
                  <c:v>36561.848091666667</c:v>
                </c:pt>
                <c:pt idx="6">
                  <c:v>51756.753616666669</c:v>
                </c:pt>
                <c:pt idx="7">
                  <c:v>69460.687033333335</c:v>
                </c:pt>
                <c:pt idx="8">
                  <c:v>89629.301858333347</c:v>
                </c:pt>
                <c:pt idx="9">
                  <c:v>112217.07353333334</c:v>
                </c:pt>
                <c:pt idx="10">
                  <c:v>137198.99932500001</c:v>
                </c:pt>
                <c:pt idx="11">
                  <c:v>164518.85892500001</c:v>
                </c:pt>
                <c:pt idx="12">
                  <c:v>194172.72281666668</c:v>
                </c:pt>
                <c:pt idx="13">
                  <c:v>226133.8464166667</c:v>
                </c:pt>
                <c:pt idx="14">
                  <c:v>260365.78659166669</c:v>
                </c:pt>
                <c:pt idx="15">
                  <c:v>296920.02664166666</c:v>
                </c:pt>
                <c:pt idx="16">
                  <c:v>335764.70988333336</c:v>
                </c:pt>
                <c:pt idx="17">
                  <c:v>376828.40967500006</c:v>
                </c:pt>
                <c:pt idx="18">
                  <c:v>420122.47692500002</c:v>
                </c:pt>
                <c:pt idx="19">
                  <c:v>465617.24256666674</c:v>
                </c:pt>
                <c:pt idx="20">
                  <c:v>513237.09003333334</c:v>
                </c:pt>
                <c:pt idx="21">
                  <c:v>562992.73004166665</c:v>
                </c:pt>
                <c:pt idx="22">
                  <c:v>614858.73972499999</c:v>
                </c:pt>
                <c:pt idx="23">
                  <c:v>668817.11804166669</c:v>
                </c:pt>
                <c:pt idx="24">
                  <c:v>724750.08295000007</c:v>
                </c:pt>
                <c:pt idx="25">
                  <c:v>782821.67762500013</c:v>
                </c:pt>
                <c:pt idx="26">
                  <c:v>842811.39363333327</c:v>
                </c:pt>
                <c:pt idx="27">
                  <c:v>904784.47412500007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3-4F86-9B02-76D0F6B4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96079"/>
        <c:axId val="1328944992"/>
      </c:scatterChart>
      <c:valAx>
        <c:axId val="14065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944992"/>
        <c:crosses val="autoZero"/>
        <c:crossBetween val="midCat"/>
      </c:valAx>
      <c:valAx>
        <c:axId val="13289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5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4574584426946629E-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'!$T$18:$T$45</c:f>
              <c:numCache>
                <c:formatCode>0.00</c:formatCode>
                <c:ptCount val="28"/>
                <c:pt idx="0">
                  <c:v>4.7228853372201396E-2</c:v>
                </c:pt>
                <c:pt idx="1">
                  <c:v>9.4457706744402792E-2</c:v>
                </c:pt>
                <c:pt idx="2">
                  <c:v>0.18891541348880558</c:v>
                </c:pt>
                <c:pt idx="3">
                  <c:v>0.28337312023320832</c:v>
                </c:pt>
                <c:pt idx="4">
                  <c:v>0.37783082697761117</c:v>
                </c:pt>
                <c:pt idx="5">
                  <c:v>0.47228853372201385</c:v>
                </c:pt>
                <c:pt idx="6">
                  <c:v>0.56674624046641664</c:v>
                </c:pt>
                <c:pt idx="7">
                  <c:v>0.66120394721081954</c:v>
                </c:pt>
                <c:pt idx="8">
                  <c:v>0.75566165395522233</c:v>
                </c:pt>
                <c:pt idx="9">
                  <c:v>0.85011936069962479</c:v>
                </c:pt>
                <c:pt idx="10">
                  <c:v>0.9445770674440277</c:v>
                </c:pt>
                <c:pt idx="11">
                  <c:v>1.0390347741884305</c:v>
                </c:pt>
                <c:pt idx="12">
                  <c:v>1.1334924809328333</c:v>
                </c:pt>
                <c:pt idx="13">
                  <c:v>1.2279501876772361</c:v>
                </c:pt>
                <c:pt idx="14">
                  <c:v>1.3224078944216391</c:v>
                </c:pt>
                <c:pt idx="15">
                  <c:v>1.4168656011660417</c:v>
                </c:pt>
                <c:pt idx="16">
                  <c:v>1.5113233079104447</c:v>
                </c:pt>
                <c:pt idx="17">
                  <c:v>1.6057810146548472</c:v>
                </c:pt>
                <c:pt idx="18">
                  <c:v>1.7002387213992496</c:v>
                </c:pt>
                <c:pt idx="19">
                  <c:v>1.7946964281436526</c:v>
                </c:pt>
                <c:pt idx="20">
                  <c:v>1.8891541348880554</c:v>
                </c:pt>
                <c:pt idx="21">
                  <c:v>1.9836118416324582</c:v>
                </c:pt>
                <c:pt idx="22">
                  <c:v>2.078069548376861</c:v>
                </c:pt>
                <c:pt idx="23">
                  <c:v>2.1725272551212642</c:v>
                </c:pt>
                <c:pt idx="24">
                  <c:v>2.2669849618656666</c:v>
                </c:pt>
                <c:pt idx="25">
                  <c:v>2.3614426686100694</c:v>
                </c:pt>
                <c:pt idx="26">
                  <c:v>2.4559003753544721</c:v>
                </c:pt>
                <c:pt idx="27">
                  <c:v>2.5503580820988749</c:v>
                </c:pt>
              </c:numCache>
            </c:numRef>
          </c:xVal>
          <c:yVal>
            <c:numRef>
              <c:f>'Modelo_2_Ø26mm '!$W$18:$W$45</c:f>
              <c:numCache>
                <c:formatCode>0.00</c:formatCode>
                <c:ptCount val="28"/>
                <c:pt idx="0">
                  <c:v>799.86200000000008</c:v>
                </c:pt>
                <c:pt idx="1">
                  <c:v>2600.7854416666669</c:v>
                </c:pt>
                <c:pt idx="2">
                  <c:v>9024.6318916666678</c:v>
                </c:pt>
                <c:pt idx="3">
                  <c:v>19035.908974999998</c:v>
                </c:pt>
                <c:pt idx="4">
                  <c:v>32516.296733333333</c:v>
                </c:pt>
                <c:pt idx="5">
                  <c:v>49386.177974999999</c:v>
                </c:pt>
                <c:pt idx="6">
                  <c:v>69590.894141666591</c:v>
                </c:pt>
                <c:pt idx="7">
                  <c:v>93093.487016666666</c:v>
                </c:pt>
                <c:pt idx="8">
                  <c:v>119865.054825</c:v>
                </c:pt>
                <c:pt idx="9">
                  <c:v>149881.95611666667</c:v>
                </c:pt>
                <c:pt idx="10">
                  <c:v>183097.6019166667</c:v>
                </c:pt>
                <c:pt idx="11">
                  <c:v>219461.6917416667</c:v>
                </c:pt>
                <c:pt idx="12">
                  <c:v>258922.84625</c:v>
                </c:pt>
                <c:pt idx="13">
                  <c:v>301404.58780833328</c:v>
                </c:pt>
                <c:pt idx="14">
                  <c:v>346890.57392499998</c:v>
                </c:pt>
                <c:pt idx="15">
                  <c:v>395352.70535833336</c:v>
                </c:pt>
                <c:pt idx="16">
                  <c:v>446820.29875833337</c:v>
                </c:pt>
                <c:pt idx="17">
                  <c:v>501185.57828333339</c:v>
                </c:pt>
                <c:pt idx="18">
                  <c:v>558402.19923333346</c:v>
                </c:pt>
                <c:pt idx="19">
                  <c:v>618495.52470833343</c:v>
                </c:pt>
                <c:pt idx="20">
                  <c:v>681406.47070000006</c:v>
                </c:pt>
                <c:pt idx="21">
                  <c:v>747101.68085000012</c:v>
                </c:pt>
                <c:pt idx="22">
                  <c:v>815556.69144166599</c:v>
                </c:pt>
                <c:pt idx="23">
                  <c:v>886767.97199166659</c:v>
                </c:pt>
                <c:pt idx="24">
                  <c:v>960686.24762500008</c:v>
                </c:pt>
                <c:pt idx="25">
                  <c:v>1037316.7155166666</c:v>
                </c:pt>
                <c:pt idx="26">
                  <c:v>1116561.8153666665</c:v>
                </c:pt>
                <c:pt idx="27">
                  <c:v>1198507.1908833336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8-42B7-B120-50DD4F8D5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732127"/>
        <c:axId val="1709729727"/>
      </c:scatterChart>
      <c:valAx>
        <c:axId val="17097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29727"/>
        <c:crosses val="autoZero"/>
        <c:crossBetween val="midCat"/>
      </c:valAx>
      <c:valAx>
        <c:axId val="17097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8.9412529342785249E-2"/>
                  <c:y val="2.3592814371257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'!$AB$18:$AB$45</c:f>
              <c:numCache>
                <c:formatCode>0.00</c:formatCode>
                <c:ptCount val="28"/>
                <c:pt idx="0">
                  <c:v>4.5345146101709942E-2</c:v>
                </c:pt>
                <c:pt idx="1">
                  <c:v>9.0690292203419884E-2</c:v>
                </c:pt>
                <c:pt idx="2">
                  <c:v>0.18138058440683977</c:v>
                </c:pt>
                <c:pt idx="3">
                  <c:v>0.27207087661025958</c:v>
                </c:pt>
                <c:pt idx="4">
                  <c:v>0.36276116881367954</c:v>
                </c:pt>
                <c:pt idx="5">
                  <c:v>0.45345146101709932</c:v>
                </c:pt>
                <c:pt idx="6">
                  <c:v>0.54414175322051916</c:v>
                </c:pt>
                <c:pt idx="7">
                  <c:v>0.63483204542393923</c:v>
                </c:pt>
                <c:pt idx="8">
                  <c:v>0.72552233762735907</c:v>
                </c:pt>
                <c:pt idx="9">
                  <c:v>0.81621262983077869</c:v>
                </c:pt>
                <c:pt idx="10">
                  <c:v>0.90690292203419864</c:v>
                </c:pt>
                <c:pt idx="11">
                  <c:v>0.99759321423761849</c:v>
                </c:pt>
                <c:pt idx="12">
                  <c:v>1.0882835064410383</c:v>
                </c:pt>
                <c:pt idx="13">
                  <c:v>1.1789737986444584</c:v>
                </c:pt>
                <c:pt idx="14">
                  <c:v>1.2696640908478785</c:v>
                </c:pt>
                <c:pt idx="15">
                  <c:v>1.3603543830512981</c:v>
                </c:pt>
                <c:pt idx="16">
                  <c:v>1.4510446752547181</c:v>
                </c:pt>
                <c:pt idx="17">
                  <c:v>1.5417349674581378</c:v>
                </c:pt>
                <c:pt idx="18">
                  <c:v>1.6324252596615574</c:v>
                </c:pt>
                <c:pt idx="19">
                  <c:v>1.7231155518649774</c:v>
                </c:pt>
                <c:pt idx="20">
                  <c:v>1.8138058440683973</c:v>
                </c:pt>
                <c:pt idx="21">
                  <c:v>1.9044961362718171</c:v>
                </c:pt>
                <c:pt idx="22">
                  <c:v>1.995186428475237</c:v>
                </c:pt>
                <c:pt idx="23">
                  <c:v>2.085876720678657</c:v>
                </c:pt>
                <c:pt idx="24">
                  <c:v>2.1765670128820767</c:v>
                </c:pt>
                <c:pt idx="25">
                  <c:v>2.2672573050854967</c:v>
                </c:pt>
                <c:pt idx="26">
                  <c:v>2.3579475972889168</c:v>
                </c:pt>
                <c:pt idx="27">
                  <c:v>2.4486378894923364</c:v>
                </c:pt>
              </c:numCache>
            </c:numRef>
          </c:xVal>
          <c:yVal>
            <c:numRef>
              <c:f>'Modelo_2_Ø26mm '!$AF$18:$AF$45</c:f>
              <c:numCache>
                <c:formatCode>0.00</c:formatCode>
                <c:ptCount val="28"/>
                <c:pt idx="0">
                  <c:v>572.63177500000006</c:v>
                </c:pt>
                <c:pt idx="1">
                  <c:v>1892.7045916666666</c:v>
                </c:pt>
                <c:pt idx="2">
                  <c:v>6574.2145250000003</c:v>
                </c:pt>
                <c:pt idx="3">
                  <c:v>13919.386366666668</c:v>
                </c:pt>
                <c:pt idx="4">
                  <c:v>23898.44626666667</c:v>
                </c:pt>
                <c:pt idx="5">
                  <c:v>36551.516500000005</c:v>
                </c:pt>
                <c:pt idx="6">
                  <c:v>51772.547183333336</c:v>
                </c:pt>
                <c:pt idx="7">
                  <c:v>69503.674600000013</c:v>
                </c:pt>
                <c:pt idx="8">
                  <c:v>89705.924983333345</c:v>
                </c:pt>
                <c:pt idx="9">
                  <c:v>112322.8726</c:v>
                </c:pt>
                <c:pt idx="10">
                  <c:v>137318.081125</c:v>
                </c:pt>
                <c:pt idx="11">
                  <c:v>164670.98581666665</c:v>
                </c:pt>
                <c:pt idx="12">
                  <c:v>194362.98828333337</c:v>
                </c:pt>
                <c:pt idx="13">
                  <c:v>226360.24441666665</c:v>
                </c:pt>
                <c:pt idx="14">
                  <c:v>260639.16568333333</c:v>
                </c:pt>
                <c:pt idx="15">
                  <c:v>297157.24399166671</c:v>
                </c:pt>
                <c:pt idx="16">
                  <c:v>335986.47009999998</c:v>
                </c:pt>
                <c:pt idx="17">
                  <c:v>376990.57285</c:v>
                </c:pt>
                <c:pt idx="18">
                  <c:v>420182.49766666669</c:v>
                </c:pt>
                <c:pt idx="19">
                  <c:v>465558.68811666669</c:v>
                </c:pt>
                <c:pt idx="20">
                  <c:v>513034.39744999999</c:v>
                </c:pt>
                <c:pt idx="21">
                  <c:v>562590.05697500007</c:v>
                </c:pt>
                <c:pt idx="22">
                  <c:v>614299.2080166667</c:v>
                </c:pt>
                <c:pt idx="23">
                  <c:v>668048.94186666666</c:v>
                </c:pt>
                <c:pt idx="24">
                  <c:v>723920.01005000016</c:v>
                </c:pt>
                <c:pt idx="25">
                  <c:v>781683.82458333345</c:v>
                </c:pt>
                <c:pt idx="26">
                  <c:v>841622.1057500001</c:v>
                </c:pt>
                <c:pt idx="27">
                  <c:v>903641.20045833336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25D-9E8C-01D6CCD5A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35407"/>
        <c:axId val="1604834447"/>
      </c:scatterChart>
      <c:valAx>
        <c:axId val="160483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4447"/>
        <c:crosses val="autoZero"/>
        <c:crossBetween val="midCat"/>
      </c:valAx>
      <c:valAx>
        <c:axId val="16048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1696141301176505E-3"/>
                  <c:y val="-2.6807363821479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'!$L$18:$L$45</c:f>
              <c:numCache>
                <c:formatCode>0.00</c:formatCode>
                <c:ptCount val="28"/>
                <c:pt idx="0">
                  <c:v>5.039425849808192E-2</c:v>
                </c:pt>
                <c:pt idx="1">
                  <c:v>0.10078851699616384</c:v>
                </c:pt>
                <c:pt idx="2">
                  <c:v>0.20157703399232768</c:v>
                </c:pt>
                <c:pt idx="3">
                  <c:v>0.30236555098849144</c:v>
                </c:pt>
                <c:pt idx="4">
                  <c:v>0.40315406798465536</c:v>
                </c:pt>
                <c:pt idx="5">
                  <c:v>0.50394258498081912</c:v>
                </c:pt>
                <c:pt idx="6">
                  <c:v>0.60473110197698288</c:v>
                </c:pt>
                <c:pt idx="7">
                  <c:v>0.70551961897314686</c:v>
                </c:pt>
                <c:pt idx="8">
                  <c:v>0.80630813596931072</c:v>
                </c:pt>
                <c:pt idx="9">
                  <c:v>0.90709665296547426</c:v>
                </c:pt>
                <c:pt idx="10">
                  <c:v>1.0078851699616382</c:v>
                </c:pt>
                <c:pt idx="11">
                  <c:v>1.108673686957802</c:v>
                </c:pt>
                <c:pt idx="12">
                  <c:v>1.2094622039539658</c:v>
                </c:pt>
                <c:pt idx="13">
                  <c:v>1.3102507209501297</c:v>
                </c:pt>
                <c:pt idx="14">
                  <c:v>1.4110392379462937</c:v>
                </c:pt>
                <c:pt idx="15">
                  <c:v>1.5118277549424572</c:v>
                </c:pt>
                <c:pt idx="16">
                  <c:v>1.6126162719386214</c:v>
                </c:pt>
                <c:pt idx="17">
                  <c:v>1.713404788934785</c:v>
                </c:pt>
                <c:pt idx="18">
                  <c:v>1.8141933059309485</c:v>
                </c:pt>
                <c:pt idx="19">
                  <c:v>1.9149818229271125</c:v>
                </c:pt>
                <c:pt idx="20">
                  <c:v>2.0157703399232765</c:v>
                </c:pt>
                <c:pt idx="21">
                  <c:v>2.1165588569194402</c:v>
                </c:pt>
                <c:pt idx="22">
                  <c:v>2.217347373915604</c:v>
                </c:pt>
                <c:pt idx="23">
                  <c:v>2.3181358909117682</c:v>
                </c:pt>
                <c:pt idx="24">
                  <c:v>2.4189244079079315</c:v>
                </c:pt>
                <c:pt idx="25">
                  <c:v>2.5197129249040953</c:v>
                </c:pt>
                <c:pt idx="26">
                  <c:v>2.6205014419002595</c:v>
                </c:pt>
                <c:pt idx="27">
                  <c:v>2.7212899588964232</c:v>
                </c:pt>
              </c:numCache>
            </c:numRef>
          </c:xVal>
          <c:yVal>
            <c:numRef>
              <c:f>'Modelo_2_Ø26mm '!$O$18:$O$45</c:f>
              <c:numCache>
                <c:formatCode>0.00</c:formatCode>
                <c:ptCount val="28"/>
                <c:pt idx="0">
                  <c:v>1204.1833583333334</c:v>
                </c:pt>
                <c:pt idx="1">
                  <c:v>3888.4312000000004</c:v>
                </c:pt>
                <c:pt idx="2">
                  <c:v>13383.3513</c:v>
                </c:pt>
                <c:pt idx="3">
                  <c:v>28117.534658333334</c:v>
                </c:pt>
                <c:pt idx="4">
                  <c:v>47889.807933333337</c:v>
                </c:pt>
                <c:pt idx="5">
                  <c:v>72551.234408333257</c:v>
                </c:pt>
                <c:pt idx="6">
                  <c:v>101980.35105</c:v>
                </c:pt>
                <c:pt idx="7">
                  <c:v>136065.17532500002</c:v>
                </c:pt>
                <c:pt idx="8">
                  <c:v>174710.85035833335</c:v>
                </c:pt>
                <c:pt idx="9">
                  <c:v>217837.06389166668</c:v>
                </c:pt>
                <c:pt idx="10">
                  <c:v>265370.79468333337</c:v>
                </c:pt>
                <c:pt idx="11">
                  <c:v>317234.62405833334</c:v>
                </c:pt>
                <c:pt idx="12">
                  <c:v>373370.37330833339</c:v>
                </c:pt>
                <c:pt idx="13">
                  <c:v>433720.26009166671</c:v>
                </c:pt>
                <c:pt idx="14">
                  <c:v>498243.28747500008</c:v>
                </c:pt>
                <c:pt idx="15">
                  <c:v>566847.02717500005</c:v>
                </c:pt>
                <c:pt idx="16">
                  <c:v>639552.40742499917</c:v>
                </c:pt>
                <c:pt idx="17">
                  <c:v>716229.58236666664</c:v>
                </c:pt>
                <c:pt idx="18">
                  <c:v>796862.87508333335</c:v>
                </c:pt>
                <c:pt idx="19">
                  <c:v>881415.64724166668</c:v>
                </c:pt>
                <c:pt idx="20">
                  <c:v>969888.98101666674</c:v>
                </c:pt>
                <c:pt idx="21">
                  <c:v>1062225.6527833333</c:v>
                </c:pt>
                <c:pt idx="22">
                  <c:v>1158392.5801916667</c:v>
                </c:pt>
                <c:pt idx="23">
                  <c:v>1258280.4002416667</c:v>
                </c:pt>
                <c:pt idx="24">
                  <c:v>1362102.5891499999</c:v>
                </c:pt>
                <c:pt idx="25">
                  <c:v>1469489.3528499999</c:v>
                </c:pt>
                <c:pt idx="26">
                  <c:v>1580768.4884666668</c:v>
                </c:pt>
                <c:pt idx="27">
                  <c:v>1696026.4326333334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2-4858-8055-ACD9CFFBA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55296"/>
        <c:axId val="1154714431"/>
      </c:scatterChart>
      <c:valAx>
        <c:axId val="13294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714431"/>
        <c:crosses val="autoZero"/>
        <c:crossBetween val="midCat"/>
      </c:valAx>
      <c:valAx>
        <c:axId val="11547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145677</xdr:colOff>
      <xdr:row>72</xdr:row>
      <xdr:rowOff>169209</xdr:rowOff>
    </xdr:from>
    <xdr:to>
      <xdr:col>7</xdr:col>
      <xdr:colOff>14941</xdr:colOff>
      <xdr:row>87</xdr:row>
      <xdr:rowOff>54909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93188-2CA7-1C58-E235-DE5BB2DC0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388470</xdr:colOff>
      <xdr:row>72</xdr:row>
      <xdr:rowOff>158003</xdr:rowOff>
    </xdr:from>
    <xdr:to>
      <xdr:col>15</xdr:col>
      <xdr:colOff>7470</xdr:colOff>
      <xdr:row>87</xdr:row>
      <xdr:rowOff>43703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E4FAA6-6BA0-9C96-81FD-BF09CBD0C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22410</xdr:colOff>
      <xdr:row>72</xdr:row>
      <xdr:rowOff>169209</xdr:rowOff>
    </xdr:from>
    <xdr:to>
      <xdr:col>23</xdr:col>
      <xdr:colOff>22411</xdr:colOff>
      <xdr:row>87</xdr:row>
      <xdr:rowOff>58645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644426-5AAD-50FE-2E06-1EFD2D2D5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381000</xdr:colOff>
      <xdr:row>72</xdr:row>
      <xdr:rowOff>187885</xdr:rowOff>
    </xdr:from>
    <xdr:to>
      <xdr:col>31</xdr:col>
      <xdr:colOff>7470</xdr:colOff>
      <xdr:row>87</xdr:row>
      <xdr:rowOff>73585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A54236-29E6-9C13-91FF-82277D3B3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379131</xdr:colOff>
      <xdr:row>72</xdr:row>
      <xdr:rowOff>143062</xdr:rowOff>
    </xdr:from>
    <xdr:to>
      <xdr:col>15</xdr:col>
      <xdr:colOff>14941</xdr:colOff>
      <xdr:row>87</xdr:row>
      <xdr:rowOff>82178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4944AA5-053E-7C80-497D-F6C24BF05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26146</xdr:colOff>
      <xdr:row>72</xdr:row>
      <xdr:rowOff>146796</xdr:rowOff>
    </xdr:from>
    <xdr:to>
      <xdr:col>7</xdr:col>
      <xdr:colOff>22412</xdr:colOff>
      <xdr:row>87</xdr:row>
      <xdr:rowOff>36232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D1EF58-C519-33BB-4E0B-2032C801B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7469</xdr:colOff>
      <xdr:row>72</xdr:row>
      <xdr:rowOff>131855</xdr:rowOff>
    </xdr:from>
    <xdr:to>
      <xdr:col>23</xdr:col>
      <xdr:colOff>7471</xdr:colOff>
      <xdr:row>87</xdr:row>
      <xdr:rowOff>89647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5034AC6-DC1D-5E5D-779C-7F3B45D20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22410</xdr:colOff>
      <xdr:row>72</xdr:row>
      <xdr:rowOff>180415</xdr:rowOff>
    </xdr:from>
    <xdr:to>
      <xdr:col>31</xdr:col>
      <xdr:colOff>717175</xdr:colOff>
      <xdr:row>87</xdr:row>
      <xdr:rowOff>149412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760762B-3BD6-253E-F075-7BD25C07C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72836</xdr:colOff>
      <xdr:row>72</xdr:row>
      <xdr:rowOff>68355</xdr:rowOff>
    </xdr:from>
    <xdr:to>
      <xdr:col>15</xdr:col>
      <xdr:colOff>22411</xdr:colOff>
      <xdr:row>89</xdr:row>
      <xdr:rowOff>78440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BEC72B-4939-4977-B1AB-13FDFEFE6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73</xdr:row>
      <xdr:rowOff>34738</xdr:rowOff>
    </xdr:from>
    <xdr:to>
      <xdr:col>6</xdr:col>
      <xdr:colOff>605117</xdr:colOff>
      <xdr:row>87</xdr:row>
      <xdr:rowOff>110938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A4CC06-0528-4883-8A40-B2C6EBBFA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67234</xdr:colOff>
      <xdr:row>74</xdr:row>
      <xdr:rowOff>12326</xdr:rowOff>
    </xdr:from>
    <xdr:to>
      <xdr:col>22</xdr:col>
      <xdr:colOff>336175</xdr:colOff>
      <xdr:row>88</xdr:row>
      <xdr:rowOff>88526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9E29F5-A478-47E3-A3BA-A50D8C9EA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22411</xdr:colOff>
      <xdr:row>72</xdr:row>
      <xdr:rowOff>180415</xdr:rowOff>
    </xdr:from>
    <xdr:to>
      <xdr:col>30</xdr:col>
      <xdr:colOff>661147</xdr:colOff>
      <xdr:row>89</xdr:row>
      <xdr:rowOff>123265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6D9D6E3-FCB2-41F0-8CB6-AD11E2E91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9FCA-AD05-489C-9418-E8190D4FADE5}">
  <dimension ref="A1:J46"/>
  <sheetViews>
    <sheetView topLeftCell="A2" workbookViewId="0">
      <selection activeCell="B21" sqref="B21:E21"/>
    </sheetView>
  </sheetViews>
  <sheetFormatPr defaultRowHeight="14.5" x14ac:dyDescent="0.35"/>
  <cols>
    <col min="1" max="5" width="20.7265625" customWidth="1"/>
    <col min="6" max="6" width="13.7265625" bestFit="1" customWidth="1"/>
    <col min="7" max="8" width="20.7265625" customWidth="1"/>
  </cols>
  <sheetData>
    <row r="1" spans="1:10" ht="25" customHeight="1" x14ac:dyDescent="0.35">
      <c r="A1" s="55" t="s">
        <v>19</v>
      </c>
      <c r="B1" s="55"/>
      <c r="C1" s="55"/>
      <c r="D1" s="55"/>
      <c r="E1" s="55"/>
      <c r="F1" s="8"/>
      <c r="G1" s="53" t="s">
        <v>10</v>
      </c>
      <c r="H1" s="54"/>
      <c r="I1" s="8"/>
    </row>
    <row r="2" spans="1:10" ht="25" customHeight="1" x14ac:dyDescent="0.35">
      <c r="A2" s="55"/>
      <c r="B2" s="55"/>
      <c r="C2" s="55"/>
      <c r="D2" s="55"/>
      <c r="E2" s="55"/>
      <c r="F2" s="9"/>
      <c r="G2" s="11" t="s">
        <v>9</v>
      </c>
      <c r="H2" s="12" t="s">
        <v>8</v>
      </c>
      <c r="I2" s="9"/>
      <c r="J2" s="1"/>
    </row>
    <row r="3" spans="1:10" ht="24.75" customHeight="1" thickBot="1" x14ac:dyDescent="0.4">
      <c r="A3" s="55"/>
      <c r="B3" s="55"/>
      <c r="C3" s="55"/>
      <c r="D3" s="55"/>
      <c r="E3" s="55"/>
      <c r="F3" s="10"/>
      <c r="G3" s="13">
        <v>998</v>
      </c>
      <c r="H3" s="14">
        <v>8.5374248628593903E-4</v>
      </c>
      <c r="I3" s="10"/>
    </row>
    <row r="4" spans="1:10" ht="59.25" customHeight="1" thickBot="1" x14ac:dyDescent="0.4">
      <c r="A4" s="7"/>
      <c r="B4" s="7"/>
      <c r="C4" s="7"/>
      <c r="D4" s="7"/>
      <c r="E4" s="7"/>
      <c r="F4" s="10"/>
      <c r="G4" s="8"/>
      <c r="H4" s="8"/>
      <c r="I4" s="10"/>
    </row>
    <row r="5" spans="1:10" ht="18.75" customHeight="1" x14ac:dyDescent="0.35">
      <c r="A5" s="50" t="s">
        <v>35</v>
      </c>
      <c r="B5" s="51"/>
      <c r="C5" s="51"/>
      <c r="D5" s="51"/>
      <c r="E5" s="52"/>
      <c r="F5" s="8"/>
      <c r="G5" s="8"/>
      <c r="H5" s="8"/>
      <c r="I5" s="8"/>
    </row>
    <row r="6" spans="1:10" ht="15.5" x14ac:dyDescent="0.35">
      <c r="A6" s="2" t="s">
        <v>18</v>
      </c>
      <c r="B6" s="37">
        <v>0.33260000000000001</v>
      </c>
      <c r="C6" s="37">
        <v>0.3745</v>
      </c>
      <c r="D6" s="37">
        <v>0.39960000000000001</v>
      </c>
      <c r="E6" s="38">
        <v>0.41620000000000001</v>
      </c>
      <c r="F6" s="8"/>
      <c r="G6" s="8"/>
      <c r="H6" s="8"/>
      <c r="I6" s="8"/>
    </row>
    <row r="7" spans="1:10" ht="15.5" x14ac:dyDescent="0.35">
      <c r="A7" s="3" t="s">
        <v>13</v>
      </c>
      <c r="B7" s="4">
        <v>2.4995375999999999E-5</v>
      </c>
      <c r="C7" s="4">
        <v>2.8361069900000002E-5</v>
      </c>
      <c r="D7" s="4">
        <v>2.9838733700000001E-5</v>
      </c>
      <c r="E7" s="5">
        <v>3.0938878999999999E-5</v>
      </c>
      <c r="F7" s="8"/>
      <c r="G7" s="8"/>
      <c r="H7" s="8"/>
      <c r="I7" s="8"/>
    </row>
    <row r="8" spans="1:10" ht="15.5" x14ac:dyDescent="0.35">
      <c r="A8" s="3" t="s">
        <v>14</v>
      </c>
      <c r="B8" s="4">
        <v>4.5666843300000003E-2</v>
      </c>
      <c r="C8" s="4">
        <v>3.6164386700000002E-2</v>
      </c>
      <c r="D8" s="4">
        <v>3.0827842500000001E-2</v>
      </c>
      <c r="E8" s="5">
        <v>2.7004856599999998E-2</v>
      </c>
      <c r="F8" s="8"/>
      <c r="G8" s="8"/>
      <c r="H8" s="8"/>
      <c r="I8" s="8"/>
    </row>
    <row r="9" spans="1:10" ht="15.5" x14ac:dyDescent="0.35">
      <c r="A9" s="3" t="s">
        <v>15</v>
      </c>
      <c r="B9" s="4">
        <f>B7/B11</f>
        <v>2.0829480000000001E-4</v>
      </c>
      <c r="C9" s="4">
        <f>C7/B11</f>
        <v>2.3634224916666669E-4</v>
      </c>
      <c r="D9" s="4">
        <f>D7/B11</f>
        <v>2.4865611416666667E-4</v>
      </c>
      <c r="E9" s="5">
        <f>E7/B11</f>
        <v>2.5782399166666666E-4</v>
      </c>
      <c r="F9" s="8"/>
      <c r="G9" s="8"/>
      <c r="H9" s="8"/>
      <c r="I9" s="8"/>
    </row>
    <row r="10" spans="1:10" ht="15.5" x14ac:dyDescent="0.35">
      <c r="A10" s="3" t="s">
        <v>16</v>
      </c>
      <c r="B10" s="4">
        <f>(4*B7)/B8</f>
        <v>2.1893675317820795E-3</v>
      </c>
      <c r="C10" s="4">
        <f t="shared" ref="C10:E10" si="0">(4*C7)/C8</f>
        <v>3.1369059439904728E-3</v>
      </c>
      <c r="D10" s="4">
        <f t="shared" si="0"/>
        <v>3.8716603278351378E-3</v>
      </c>
      <c r="E10" s="4">
        <f t="shared" si="0"/>
        <v>4.5827133183147508E-3</v>
      </c>
      <c r="F10" s="8"/>
      <c r="G10" s="8"/>
      <c r="H10" s="8"/>
      <c r="I10" s="8"/>
    </row>
    <row r="11" spans="1:10" ht="15.5" x14ac:dyDescent="0.35">
      <c r="A11" s="3" t="s">
        <v>17</v>
      </c>
      <c r="B11" s="43">
        <f t="shared" ref="B11" si="1">120/1000</f>
        <v>0.12</v>
      </c>
      <c r="C11" s="43"/>
      <c r="D11" s="43"/>
      <c r="E11" s="44"/>
      <c r="F11" s="8"/>
      <c r="G11" s="8"/>
      <c r="H11" s="8"/>
      <c r="I11" s="8"/>
    </row>
    <row r="12" spans="1:10" ht="15.5" x14ac:dyDescent="0.35">
      <c r="A12" s="3" t="s">
        <v>11</v>
      </c>
      <c r="B12" s="43">
        <f>14/1000</f>
        <v>1.4E-2</v>
      </c>
      <c r="C12" s="43"/>
      <c r="D12" s="43"/>
      <c r="E12" s="44"/>
      <c r="F12" s="8"/>
      <c r="G12" s="8"/>
      <c r="H12" s="8"/>
      <c r="I12" s="8"/>
    </row>
    <row r="13" spans="1:10" ht="16" thickBot="1" x14ac:dyDescent="0.4">
      <c r="A13" s="6" t="s">
        <v>12</v>
      </c>
      <c r="B13" s="45">
        <f>PI()*B12^2</f>
        <v>6.1575216010359955E-4</v>
      </c>
      <c r="C13" s="45"/>
      <c r="D13" s="45"/>
      <c r="E13" s="46"/>
      <c r="F13" s="8"/>
      <c r="G13" s="8"/>
      <c r="H13" s="8"/>
      <c r="I13" s="8"/>
    </row>
    <row r="14" spans="1:10" ht="15" thickBot="1" x14ac:dyDescent="0.4">
      <c r="A14" s="8"/>
      <c r="B14" s="8"/>
      <c r="C14" s="8"/>
      <c r="D14" s="8"/>
      <c r="E14" s="8"/>
      <c r="F14" s="8"/>
      <c r="G14" s="8"/>
      <c r="H14" s="8"/>
      <c r="I14" s="8"/>
    </row>
    <row r="15" spans="1:10" ht="15.5" x14ac:dyDescent="0.35">
      <c r="A15" s="50" t="s">
        <v>32</v>
      </c>
      <c r="B15" s="51"/>
      <c r="C15" s="51"/>
      <c r="D15" s="51"/>
      <c r="E15" s="52"/>
      <c r="F15" s="8"/>
      <c r="G15" s="8"/>
      <c r="H15" s="8"/>
      <c r="I15" s="8"/>
    </row>
    <row r="16" spans="1:10" ht="15.5" x14ac:dyDescent="0.35">
      <c r="A16" s="2" t="s">
        <v>18</v>
      </c>
      <c r="B16" s="37">
        <v>0.33260000000000001</v>
      </c>
      <c r="C16" s="37">
        <v>0.3745</v>
      </c>
      <c r="D16" s="37">
        <v>0.39960000000000001</v>
      </c>
      <c r="E16" s="38">
        <v>0.41620000000000001</v>
      </c>
      <c r="F16" s="8"/>
      <c r="G16" s="8"/>
      <c r="H16" s="8"/>
      <c r="I16" s="8"/>
    </row>
    <row r="17" spans="1:9" ht="15.5" x14ac:dyDescent="0.35">
      <c r="A17" s="3" t="s">
        <v>13</v>
      </c>
      <c r="B17" s="4">
        <v>2.5204554999999999E-5</v>
      </c>
      <c r="C17" s="4">
        <v>2.8028E-5</v>
      </c>
      <c r="D17" s="4">
        <v>2.9286999999999999E-5</v>
      </c>
      <c r="E17" s="5">
        <v>3.11002412E-5</v>
      </c>
      <c r="F17" s="8"/>
      <c r="G17" s="8"/>
      <c r="H17" s="8"/>
      <c r="I17" s="8"/>
    </row>
    <row r="18" spans="1:9" ht="15.5" x14ac:dyDescent="0.35">
      <c r="A18" s="3" t="s">
        <v>14</v>
      </c>
      <c r="B18" s="4">
        <v>3.5892E-2</v>
      </c>
      <c r="C18" s="4">
        <v>2.7351E-2</v>
      </c>
      <c r="D18" s="4">
        <v>2.22604312E-2</v>
      </c>
      <c r="E18" s="5">
        <v>1.8821000000000001E-2</v>
      </c>
      <c r="F18" s="8"/>
      <c r="G18" s="8"/>
      <c r="H18" s="8"/>
      <c r="I18" s="8"/>
    </row>
    <row r="19" spans="1:9" ht="15.5" x14ac:dyDescent="0.35">
      <c r="A19" s="3" t="s">
        <v>15</v>
      </c>
      <c r="B19" s="4">
        <f>B17/$B$21</f>
        <v>2.1003795833333334E-4</v>
      </c>
      <c r="C19" s="4">
        <f t="shared" ref="C19:E19" si="2">C17/$B$21</f>
        <v>2.3356666666666669E-4</v>
      </c>
      <c r="D19" s="4">
        <f t="shared" si="2"/>
        <v>2.4405833333333333E-4</v>
      </c>
      <c r="E19" s="4">
        <f t="shared" si="2"/>
        <v>2.5916867666666665E-4</v>
      </c>
      <c r="F19" s="8"/>
      <c r="G19" s="8"/>
      <c r="H19" s="8"/>
      <c r="I19" s="8"/>
    </row>
    <row r="20" spans="1:9" ht="15.5" x14ac:dyDescent="0.35">
      <c r="A20" s="3" t="s">
        <v>16</v>
      </c>
      <c r="B20" s="4">
        <f>(4*B17)/B18</f>
        <v>2.8089329098406331E-3</v>
      </c>
      <c r="C20" s="4">
        <f t="shared" ref="C20:E20" si="3">(4*C17)/C18</f>
        <v>4.0990091769953566E-3</v>
      </c>
      <c r="D20" s="4">
        <f t="shared" si="3"/>
        <v>5.262611444831311E-3</v>
      </c>
      <c r="E20" s="4">
        <f t="shared" si="3"/>
        <v>6.6096894320174272E-3</v>
      </c>
      <c r="F20" s="8"/>
      <c r="G20" s="8"/>
      <c r="H20" s="8"/>
      <c r="I20" s="8"/>
    </row>
    <row r="21" spans="1:9" ht="15.5" x14ac:dyDescent="0.35">
      <c r="A21" s="3" t="s">
        <v>17</v>
      </c>
      <c r="B21" s="43">
        <f t="shared" ref="B21" si="4">120/1000</f>
        <v>0.12</v>
      </c>
      <c r="C21" s="43"/>
      <c r="D21" s="43"/>
      <c r="E21" s="44"/>
      <c r="F21" s="8"/>
      <c r="G21" s="8"/>
      <c r="H21" s="8"/>
      <c r="I21" s="8"/>
    </row>
    <row r="22" spans="1:9" ht="15.5" x14ac:dyDescent="0.35">
      <c r="A22" s="3" t="s">
        <v>11</v>
      </c>
      <c r="B22" s="43">
        <f>13/1000</f>
        <v>1.2999999999999999E-2</v>
      </c>
      <c r="C22" s="43"/>
      <c r="D22" s="43"/>
      <c r="E22" s="44"/>
      <c r="F22" s="8"/>
      <c r="G22" s="8"/>
      <c r="H22" s="8"/>
      <c r="I22" s="8"/>
    </row>
    <row r="23" spans="1:9" ht="16" thickBot="1" x14ac:dyDescent="0.4">
      <c r="A23" s="6" t="s">
        <v>12</v>
      </c>
      <c r="B23" s="45">
        <f>PI()*B22^2</f>
        <v>5.3092915845667494E-4</v>
      </c>
      <c r="C23" s="45"/>
      <c r="D23" s="45"/>
      <c r="E23" s="46"/>
      <c r="F23" s="8"/>
      <c r="G23" s="8"/>
      <c r="H23" s="8"/>
      <c r="I23" s="8"/>
    </row>
    <row r="24" spans="1:9" ht="15" thickBot="1" x14ac:dyDescent="0.4">
      <c r="A24" s="8"/>
      <c r="B24" s="8"/>
      <c r="C24" s="8"/>
      <c r="D24" s="8"/>
      <c r="E24" s="8"/>
      <c r="F24" s="8"/>
      <c r="G24" s="8"/>
      <c r="H24" s="8"/>
      <c r="I24" s="8"/>
    </row>
    <row r="25" spans="1:9" ht="15.5" x14ac:dyDescent="0.35">
      <c r="A25" s="47" t="s">
        <v>34</v>
      </c>
      <c r="B25" s="48"/>
      <c r="C25" s="48"/>
      <c r="D25" s="48"/>
      <c r="E25" s="49"/>
      <c r="F25" s="8"/>
      <c r="G25" s="8"/>
      <c r="H25" s="8"/>
      <c r="I25" s="8"/>
    </row>
    <row r="26" spans="1:9" ht="15.5" x14ac:dyDescent="0.35">
      <c r="A26" s="39" t="s">
        <v>18</v>
      </c>
      <c r="B26" s="37">
        <v>0.33260000000000001</v>
      </c>
      <c r="C26" s="37">
        <v>0.3745</v>
      </c>
      <c r="D26" s="37">
        <v>0.39960000000000001</v>
      </c>
      <c r="E26" s="38">
        <v>0.41620000000000001</v>
      </c>
      <c r="F26" s="8"/>
      <c r="G26" s="8"/>
      <c r="H26" s="8"/>
      <c r="I26" s="8"/>
    </row>
    <row r="27" spans="1:9" ht="15.5" x14ac:dyDescent="0.35">
      <c r="A27" s="3" t="s">
        <v>13</v>
      </c>
      <c r="B27" s="4">
        <v>2.5204554999999999E-5</v>
      </c>
      <c r="C27" s="4">
        <v>2.8028E-5</v>
      </c>
      <c r="D27" s="4">
        <v>2.9286999999999999E-5</v>
      </c>
      <c r="E27" s="5">
        <v>3.11002412E-5</v>
      </c>
      <c r="F27" s="8"/>
      <c r="G27" s="8"/>
      <c r="H27" s="8"/>
      <c r="I27" s="8"/>
    </row>
    <row r="28" spans="1:9" ht="15.5" x14ac:dyDescent="0.35">
      <c r="A28" s="3" t="s">
        <v>14</v>
      </c>
      <c r="B28" s="4">
        <v>3.5892E-2</v>
      </c>
      <c r="C28" s="4">
        <v>2.7351E-2</v>
      </c>
      <c r="D28" s="4">
        <v>2.22604312E-2</v>
      </c>
      <c r="E28" s="5">
        <v>1.8821000000000001E-2</v>
      </c>
      <c r="F28" s="8"/>
      <c r="G28" s="8"/>
      <c r="H28" s="8"/>
      <c r="I28" s="8"/>
    </row>
    <row r="29" spans="1:9" ht="15.5" x14ac:dyDescent="0.35">
      <c r="A29" s="3" t="s">
        <v>15</v>
      </c>
      <c r="B29" s="4">
        <f>B27/$B$21</f>
        <v>2.1003795833333334E-4</v>
      </c>
      <c r="C29" s="4">
        <f t="shared" ref="C29:E29" si="5">C27/$B$21</f>
        <v>2.3356666666666669E-4</v>
      </c>
      <c r="D29" s="4">
        <f t="shared" si="5"/>
        <v>2.4405833333333333E-4</v>
      </c>
      <c r="E29" s="4">
        <f t="shared" si="5"/>
        <v>2.5916867666666665E-4</v>
      </c>
      <c r="F29" s="8"/>
      <c r="G29" s="8"/>
      <c r="H29" s="8"/>
      <c r="I29" s="8"/>
    </row>
    <row r="30" spans="1:9" ht="15.5" x14ac:dyDescent="0.35">
      <c r="A30" s="3" t="s">
        <v>16</v>
      </c>
      <c r="B30" s="4">
        <f>(4*B27)/B28</f>
        <v>2.8089329098406331E-3</v>
      </c>
      <c r="C30" s="4">
        <f t="shared" ref="C30:E30" si="6">(4*C27)/C28</f>
        <v>4.0990091769953566E-3</v>
      </c>
      <c r="D30" s="4">
        <f t="shared" si="6"/>
        <v>5.262611444831311E-3</v>
      </c>
      <c r="E30" s="4">
        <f t="shared" si="6"/>
        <v>6.6096894320174272E-3</v>
      </c>
      <c r="F30" s="8"/>
      <c r="G30" s="8"/>
      <c r="H30" s="8"/>
      <c r="I30" s="8"/>
    </row>
    <row r="31" spans="1:9" ht="15.5" x14ac:dyDescent="0.35">
      <c r="A31" s="3" t="s">
        <v>17</v>
      </c>
      <c r="B31" s="43">
        <f t="shared" ref="B31" si="7">120/1000</f>
        <v>0.12</v>
      </c>
      <c r="C31" s="43"/>
      <c r="D31" s="43"/>
      <c r="E31" s="44"/>
      <c r="F31" s="8"/>
      <c r="G31" s="8"/>
      <c r="H31" s="8"/>
      <c r="I31" s="8"/>
    </row>
    <row r="32" spans="1:9" ht="15.5" x14ac:dyDescent="0.35">
      <c r="A32" s="3" t="s">
        <v>11</v>
      </c>
      <c r="B32" s="43">
        <f>12/1000</f>
        <v>1.2E-2</v>
      </c>
      <c r="C32" s="43"/>
      <c r="D32" s="43"/>
      <c r="E32" s="44"/>
      <c r="F32" s="8"/>
      <c r="G32" s="8"/>
      <c r="H32" s="8"/>
      <c r="I32" s="8"/>
    </row>
    <row r="33" spans="1:9" ht="16" thickBot="1" x14ac:dyDescent="0.4">
      <c r="A33" s="6" t="s">
        <v>12</v>
      </c>
      <c r="B33" s="45">
        <f>PI()*B32^2</f>
        <v>4.523893421169302E-4</v>
      </c>
      <c r="C33" s="45"/>
      <c r="D33" s="45"/>
      <c r="E33" s="46"/>
      <c r="F33" s="8"/>
      <c r="G33" s="8"/>
      <c r="H33" s="8"/>
      <c r="I33" s="8"/>
    </row>
    <row r="34" spans="1:9" ht="15" thickBot="1" x14ac:dyDescent="0.4">
      <c r="A34" s="8"/>
      <c r="B34" s="8"/>
      <c r="C34" s="8"/>
      <c r="D34" s="8"/>
      <c r="E34" s="8"/>
      <c r="F34" s="8"/>
      <c r="G34" s="8"/>
      <c r="H34" s="8"/>
      <c r="I34" s="8"/>
    </row>
    <row r="35" spans="1:9" ht="15.5" x14ac:dyDescent="0.35">
      <c r="A35" s="50" t="s">
        <v>33</v>
      </c>
      <c r="B35" s="51"/>
      <c r="C35" s="51"/>
      <c r="D35" s="51"/>
      <c r="E35" s="52"/>
      <c r="F35" s="8"/>
      <c r="G35" s="8"/>
      <c r="H35" s="8"/>
      <c r="I35" s="8"/>
    </row>
    <row r="36" spans="1:9" ht="15.5" x14ac:dyDescent="0.35">
      <c r="A36" s="2" t="s">
        <v>18</v>
      </c>
      <c r="B36" s="37">
        <v>0.33260000000000001</v>
      </c>
      <c r="C36" s="37">
        <v>0.3745</v>
      </c>
      <c r="D36" s="37">
        <v>0.39960000000000001</v>
      </c>
      <c r="E36" s="38">
        <v>0.41620000000000001</v>
      </c>
      <c r="F36" s="8"/>
      <c r="G36" s="8"/>
      <c r="H36" s="8"/>
      <c r="I36" s="8"/>
    </row>
    <row r="37" spans="1:9" ht="15.5" x14ac:dyDescent="0.35">
      <c r="A37" s="3" t="s">
        <v>13</v>
      </c>
      <c r="B37" s="4">
        <v>2.5204554999999999E-5</v>
      </c>
      <c r="C37" s="4">
        <v>2.8028E-5</v>
      </c>
      <c r="D37" s="4">
        <v>2.9286999999999999E-5</v>
      </c>
      <c r="E37" s="5">
        <v>3.11002412E-5</v>
      </c>
      <c r="F37" s="8"/>
      <c r="G37" s="8"/>
      <c r="H37" s="8"/>
      <c r="I37" s="8"/>
    </row>
    <row r="38" spans="1:9" ht="15.5" x14ac:dyDescent="0.35">
      <c r="A38" s="3" t="s">
        <v>14</v>
      </c>
      <c r="B38" s="4">
        <v>3.5892E-2</v>
      </c>
      <c r="C38" s="4">
        <v>2.7351E-2</v>
      </c>
      <c r="D38" s="4">
        <v>2.22604312E-2</v>
      </c>
      <c r="E38" s="5">
        <v>1.8821000000000001E-2</v>
      </c>
      <c r="F38" s="8"/>
      <c r="G38" s="8"/>
      <c r="H38" s="8"/>
      <c r="I38" s="8"/>
    </row>
    <row r="39" spans="1:9" ht="15.5" x14ac:dyDescent="0.35">
      <c r="A39" s="3" t="s">
        <v>15</v>
      </c>
      <c r="B39" s="4">
        <f>B37/$B$21</f>
        <v>2.1003795833333334E-4</v>
      </c>
      <c r="C39" s="4">
        <f t="shared" ref="C39:E39" si="8">C37/$B$21</f>
        <v>2.3356666666666669E-4</v>
      </c>
      <c r="D39" s="4">
        <f t="shared" si="8"/>
        <v>2.4405833333333333E-4</v>
      </c>
      <c r="E39" s="4">
        <f t="shared" si="8"/>
        <v>2.5916867666666665E-4</v>
      </c>
      <c r="F39" s="8"/>
      <c r="G39" s="8"/>
      <c r="H39" s="8"/>
      <c r="I39" s="8"/>
    </row>
    <row r="40" spans="1:9" ht="15.5" x14ac:dyDescent="0.35">
      <c r="A40" s="3" t="s">
        <v>16</v>
      </c>
      <c r="B40" s="4">
        <f>(4*B37)/B38</f>
        <v>2.8089329098406331E-3</v>
      </c>
      <c r="C40" s="4">
        <f t="shared" ref="C40:E40" si="9">(4*C37)/C38</f>
        <v>4.0990091769953566E-3</v>
      </c>
      <c r="D40" s="4">
        <f t="shared" si="9"/>
        <v>5.262611444831311E-3</v>
      </c>
      <c r="E40" s="4">
        <f t="shared" si="9"/>
        <v>6.6096894320174272E-3</v>
      </c>
      <c r="F40" s="8"/>
      <c r="G40" s="8"/>
      <c r="H40" s="8"/>
      <c r="I40" s="8"/>
    </row>
    <row r="41" spans="1:9" ht="15.5" x14ac:dyDescent="0.35">
      <c r="A41" s="3" t="s">
        <v>17</v>
      </c>
      <c r="B41" s="43">
        <f t="shared" ref="B41" si="10">120/1000</f>
        <v>0.12</v>
      </c>
      <c r="C41" s="43"/>
      <c r="D41" s="43"/>
      <c r="E41" s="44"/>
      <c r="F41" s="8"/>
      <c r="G41" s="8"/>
      <c r="H41" s="8"/>
      <c r="I41" s="8"/>
    </row>
    <row r="42" spans="1:9" ht="15.5" x14ac:dyDescent="0.35">
      <c r="A42" s="3" t="s">
        <v>11</v>
      </c>
      <c r="B42" s="43">
        <f>10/1000</f>
        <v>0.01</v>
      </c>
      <c r="C42" s="43"/>
      <c r="D42" s="43"/>
      <c r="E42" s="44"/>
      <c r="F42" s="8"/>
      <c r="G42" s="8"/>
      <c r="H42" s="8"/>
      <c r="I42" s="8"/>
    </row>
    <row r="43" spans="1:9" ht="16" thickBot="1" x14ac:dyDescent="0.4">
      <c r="A43" s="6" t="s">
        <v>12</v>
      </c>
      <c r="B43" s="45">
        <f>PI()*B42^2</f>
        <v>3.1415926535897931E-4</v>
      </c>
      <c r="C43" s="45"/>
      <c r="D43" s="45"/>
      <c r="E43" s="46"/>
      <c r="F43" s="8"/>
      <c r="G43" s="8"/>
      <c r="H43" s="8"/>
      <c r="I43" s="8"/>
    </row>
    <row r="44" spans="1:9" x14ac:dyDescent="0.35">
      <c r="A44" s="8"/>
      <c r="B44" s="8"/>
      <c r="C44" s="8"/>
      <c r="D44" s="8"/>
      <c r="E44" s="8"/>
      <c r="F44" s="8"/>
      <c r="G44" s="8"/>
      <c r="H44" s="8"/>
      <c r="I44" s="8"/>
    </row>
    <row r="45" spans="1:9" x14ac:dyDescent="0.35">
      <c r="A45" s="8"/>
      <c r="B45" s="8"/>
      <c r="C45" s="8"/>
      <c r="D45" s="8"/>
      <c r="E45" s="8"/>
      <c r="F45" s="8"/>
      <c r="G45" s="8"/>
      <c r="H45" s="8"/>
      <c r="I45" s="8"/>
    </row>
    <row r="46" spans="1:9" x14ac:dyDescent="0.35">
      <c r="A46" s="8"/>
      <c r="B46" s="8"/>
      <c r="C46" s="8"/>
      <c r="D46" s="8"/>
      <c r="E46" s="8"/>
      <c r="F46" s="8"/>
      <c r="G46" s="8"/>
      <c r="H46" s="8"/>
      <c r="I46" s="8"/>
    </row>
  </sheetData>
  <mergeCells count="18">
    <mergeCell ref="G1:H1"/>
    <mergeCell ref="B22:E22"/>
    <mergeCell ref="B23:E23"/>
    <mergeCell ref="A1:E3"/>
    <mergeCell ref="B11:E11"/>
    <mergeCell ref="B12:E12"/>
    <mergeCell ref="B13:E13"/>
    <mergeCell ref="A5:E5"/>
    <mergeCell ref="A15:E15"/>
    <mergeCell ref="B21:E21"/>
    <mergeCell ref="B41:E41"/>
    <mergeCell ref="B42:E42"/>
    <mergeCell ref="B43:E43"/>
    <mergeCell ref="A25:E25"/>
    <mergeCell ref="B31:E31"/>
    <mergeCell ref="B32:E32"/>
    <mergeCell ref="B33:E33"/>
    <mergeCell ref="A35:E3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3A0B-AC37-40BE-81EB-FCE066D46965}">
  <dimension ref="A1:AE73"/>
  <sheetViews>
    <sheetView topLeftCell="A8" zoomScale="85" zoomScaleNormal="85" workbookViewId="0">
      <selection activeCell="AB18" sqref="AB18:AB68"/>
    </sheetView>
  </sheetViews>
  <sheetFormatPr defaultRowHeight="14.5" x14ac:dyDescent="0.35"/>
  <cols>
    <col min="1" max="1" width="8.54296875" style="15" customWidth="1"/>
    <col min="2" max="7" width="10.7265625" style="15" customWidth="1"/>
    <col min="8" max="8" width="5.7265625" style="15" customWidth="1"/>
    <col min="9" max="15" width="10.7265625" style="15" customWidth="1"/>
    <col min="16" max="16" width="5.7265625" style="15" customWidth="1"/>
    <col min="17" max="23" width="10.7265625" style="15" customWidth="1"/>
    <col min="24" max="24" width="5.7265625" style="15" customWidth="1"/>
    <col min="25" max="31" width="10.7265625" style="15" customWidth="1"/>
    <col min="32" max="32" width="16.54296875" customWidth="1"/>
  </cols>
  <sheetData>
    <row r="1" spans="1:31" ht="15.5" x14ac:dyDescent="0.35">
      <c r="A1" s="56" t="s">
        <v>21</v>
      </c>
      <c r="B1" s="57"/>
      <c r="C1" s="57"/>
      <c r="D1" s="57"/>
      <c r="E1" s="57"/>
      <c r="F1" s="57"/>
      <c r="G1" s="58"/>
      <c r="I1" s="56" t="s">
        <v>22</v>
      </c>
      <c r="J1" s="57"/>
      <c r="K1" s="57"/>
      <c r="L1" s="57"/>
      <c r="M1" s="57"/>
      <c r="N1" s="57"/>
      <c r="O1" s="58"/>
      <c r="Q1" s="56" t="s">
        <v>23</v>
      </c>
      <c r="R1" s="57"/>
      <c r="S1" s="57"/>
      <c r="T1" s="57"/>
      <c r="U1" s="57"/>
      <c r="V1" s="57"/>
      <c r="W1" s="58"/>
      <c r="Y1" s="56" t="s">
        <v>24</v>
      </c>
      <c r="Z1" s="57"/>
      <c r="AA1" s="57"/>
      <c r="AB1" s="57"/>
      <c r="AC1" s="57"/>
      <c r="AD1" s="57"/>
      <c r="AE1" s="58"/>
    </row>
    <row r="2" spans="1:31" x14ac:dyDescent="0.35">
      <c r="A2" s="19" t="s">
        <v>0</v>
      </c>
      <c r="B2" s="20" t="s">
        <v>1</v>
      </c>
      <c r="C2" s="20" t="s">
        <v>3</v>
      </c>
      <c r="D2" s="20" t="s">
        <v>4</v>
      </c>
      <c r="E2" s="20" t="s">
        <v>7</v>
      </c>
      <c r="F2" s="20" t="s">
        <v>2</v>
      </c>
      <c r="G2" s="21" t="s">
        <v>5</v>
      </c>
      <c r="I2" s="19" t="s">
        <v>0</v>
      </c>
      <c r="J2" s="20" t="s">
        <v>1</v>
      </c>
      <c r="K2" s="20" t="s">
        <v>3</v>
      </c>
      <c r="L2" s="20" t="s">
        <v>4</v>
      </c>
      <c r="M2" s="20" t="s">
        <v>7</v>
      </c>
      <c r="N2" s="20" t="s">
        <v>2</v>
      </c>
      <c r="O2" s="21" t="s">
        <v>5</v>
      </c>
      <c r="Q2" s="19" t="s">
        <v>0</v>
      </c>
      <c r="R2" s="20" t="s">
        <v>1</v>
      </c>
      <c r="S2" s="20" t="s">
        <v>3</v>
      </c>
      <c r="T2" s="20" t="s">
        <v>4</v>
      </c>
      <c r="U2" s="20" t="s">
        <v>7</v>
      </c>
      <c r="V2" s="20" t="s">
        <v>2</v>
      </c>
      <c r="W2" s="21" t="s">
        <v>5</v>
      </c>
      <c r="Y2" s="19" t="s">
        <v>0</v>
      </c>
      <c r="Z2" s="20" t="s">
        <v>1</v>
      </c>
      <c r="AA2" s="20" t="s">
        <v>3</v>
      </c>
      <c r="AB2" s="20" t="s">
        <v>4</v>
      </c>
      <c r="AC2" s="20" t="s">
        <v>7</v>
      </c>
      <c r="AD2" s="20" t="s">
        <v>2</v>
      </c>
      <c r="AE2" s="21" t="s">
        <v>5</v>
      </c>
    </row>
    <row r="3" spans="1:31" x14ac:dyDescent="0.35">
      <c r="A3" s="16">
        <v>5.223518518518519E-2</v>
      </c>
      <c r="B3" s="17">
        <f>A3/Parâmetros!$G$3</f>
        <v>5.233986491501522E-5</v>
      </c>
      <c r="C3" s="17">
        <f>B3/Parâmetros!$B$13</f>
        <v>8.5001512469252402E-2</v>
      </c>
      <c r="D3" s="17">
        <f>C3/Parâmetros!$B$6</f>
        <v>0.25556678433329044</v>
      </c>
      <c r="E3" s="17">
        <f>(Parâmetros!$G$3*Parâmetros!$B$10*Modelo_1_Ø28mm!D3)/Parâmetros!$H$3</f>
        <v>654.07376293393395</v>
      </c>
      <c r="F3" s="17">
        <v>4610.5925925925931</v>
      </c>
      <c r="G3" s="18">
        <f>F3/0.12</f>
        <v>38421.604938271608</v>
      </c>
      <c r="I3" s="16">
        <v>5.4386296296296287E-2</v>
      </c>
      <c r="J3" s="17">
        <f>I3/Parâmetros!$G$3</f>
        <v>5.4495286870036358E-5</v>
      </c>
      <c r="K3" s="17">
        <f>J3/Parâmetros!$B$13</f>
        <v>8.8501982454868844E-2</v>
      </c>
      <c r="L3" s="17">
        <f>K3/Parâmetros!$C$6</f>
        <v>0.2363203803868327</v>
      </c>
      <c r="M3" s="17">
        <f>(Parâmetros!$G$3*Parâmetros!$C$10*Modelo_1_Ø28mm!L3)/Parâmetros!$H$3</f>
        <v>866.5753294394608</v>
      </c>
      <c r="N3" s="17">
        <v>2318.0740740740744</v>
      </c>
      <c r="O3" s="18">
        <f>N3/0.12</f>
        <v>19317.283950617286</v>
      </c>
      <c r="Q3" s="16">
        <v>5.5077499999999995E-2</v>
      </c>
      <c r="R3" s="17">
        <f>Q3/Parâmetros!$G$3</f>
        <v>5.5187875751502998E-5</v>
      </c>
      <c r="S3" s="17">
        <f>R3/Parâmetros!$B$13</f>
        <v>8.9626767597888263E-2</v>
      </c>
      <c r="T3" s="17">
        <f>S3/Parâmetros!$D$6</f>
        <v>0.22429121020492557</v>
      </c>
      <c r="U3" s="17">
        <f>(Parâmetros!$G$3*Parâmetros!$D$10*Modelo_1_Ø28mm!T3)/Parâmetros!$H$3</f>
        <v>1015.1101012225099</v>
      </c>
      <c r="V3" s="17">
        <v>1700.25</v>
      </c>
      <c r="W3" s="18">
        <f>V3/0.12</f>
        <v>14168.75</v>
      </c>
      <c r="Y3" s="16">
        <v>6.3462499999999991E-2</v>
      </c>
      <c r="Z3" s="17">
        <f>Y3/Parâmetros!$G$3</f>
        <v>6.3589679358717424E-5</v>
      </c>
      <c r="AA3" s="17">
        <f>Z3/Parâmetros!$B$13</f>
        <v>0.1032715489751892</v>
      </c>
      <c r="AB3" s="17">
        <f>AA3/Parâmetros!$E$6</f>
        <v>0.24812962271789812</v>
      </c>
      <c r="AC3" s="17">
        <f>(Parâmetros!$G$3*Parâmetros!$E$10*Modelo_1_Ø28mm!AB3)/Parâmetros!$H$3</f>
        <v>1329.244744256815</v>
      </c>
      <c r="AD3" s="17">
        <v>1701.6666666666665</v>
      </c>
      <c r="AE3" s="18">
        <f>AD3/0.12</f>
        <v>14180.555555555555</v>
      </c>
    </row>
    <row r="4" spans="1:31" x14ac:dyDescent="0.35">
      <c r="A4" s="16">
        <v>6.6125238095238084E-2</v>
      </c>
      <c r="B4" s="17">
        <f>A4/Parâmetros!$G$3</f>
        <v>6.6257753602442967E-5</v>
      </c>
      <c r="C4" s="17">
        <f>B4/Parâmetros!$B$13</f>
        <v>0.10760458167340441</v>
      </c>
      <c r="D4" s="17">
        <f>C4/Parâmetros!$B$6</f>
        <v>0.32352550112268313</v>
      </c>
      <c r="E4" s="17">
        <f>(Parâmetros!$G$3*Parâmetros!$B$10*Modelo_1_Ø28mm!D4)/Parâmetros!$H$3</f>
        <v>828.00095668314702</v>
      </c>
      <c r="F4" s="17">
        <v>7269.1428571428578</v>
      </c>
      <c r="G4" s="18">
        <f t="shared" ref="G4:G16" si="0">F4/0.12</f>
        <v>60576.190476190481</v>
      </c>
      <c r="I4" s="16">
        <v>6.9251666666666656E-2</v>
      </c>
      <c r="J4" s="17">
        <f>I4/Parâmetros!$G$3</f>
        <v>6.9390447561790239E-5</v>
      </c>
      <c r="K4" s="17">
        <f>J4/Parâmetros!$B$13</f>
        <v>0.11269217074303951</v>
      </c>
      <c r="L4" s="17">
        <f>K4/Parâmetros!$C$6</f>
        <v>0.30091367354616694</v>
      </c>
      <c r="M4" s="17">
        <f>(Parâmetros!$G$3*Parâmetros!$C$10*Modelo_1_Ø28mm!L4)/Parâmetros!$H$3</f>
        <v>1103.4357906806977</v>
      </c>
      <c r="N4" s="17">
        <v>3616.8333333333335</v>
      </c>
      <c r="O4" s="18">
        <f t="shared" ref="O4:O68" si="1">N4/0.12</f>
        <v>30140.277777777781</v>
      </c>
      <c r="Q4" s="16">
        <v>6.9934166666666672E-2</v>
      </c>
      <c r="R4" s="17">
        <f>Q4/Parâmetros!$G$3</f>
        <v>7.0074315297261194E-5</v>
      </c>
      <c r="S4" s="17">
        <f>R4/Parâmetros!$B$13</f>
        <v>0.11380279248305239</v>
      </c>
      <c r="T4" s="17">
        <f>S4/Parâmetros!$D$6</f>
        <v>0.28479177298061159</v>
      </c>
      <c r="U4" s="17">
        <f>(Parâmetros!$G$3*Parâmetros!$D$10*Modelo_1_Ø28mm!T4)/Parâmetros!$H$3</f>
        <v>1288.9270392431008</v>
      </c>
      <c r="V4" s="17">
        <v>2739.3333333333335</v>
      </c>
      <c r="W4" s="18">
        <f t="shared" ref="W4:W68" si="2">V4/0.12</f>
        <v>22827.777777777781</v>
      </c>
      <c r="Y4" s="16">
        <v>7.6547500000000004E-2</v>
      </c>
      <c r="Z4" s="17">
        <f>Y4/Parâmetros!$G$3</f>
        <v>7.670090180360722E-5</v>
      </c>
      <c r="AA4" s="17">
        <f>Z4/Parâmetros!$B$13</f>
        <v>0.12456456797602201</v>
      </c>
      <c r="AB4" s="17">
        <f>AA4/Parâmetros!$E$6</f>
        <v>0.29929016813075926</v>
      </c>
      <c r="AC4" s="17">
        <f>(Parâmetros!$G$3*Parâmetros!$E$10*Modelo_1_Ø28mm!AB4)/Parâmetros!$H$3</f>
        <v>1603.3147458892822</v>
      </c>
      <c r="AD4" s="17">
        <v>2476.166666666667</v>
      </c>
      <c r="AE4" s="18">
        <f t="shared" ref="AE4:AE16" si="3">AD4/0.12</f>
        <v>20634.722222222226</v>
      </c>
    </row>
    <row r="5" spans="1:31" x14ac:dyDescent="0.35">
      <c r="A5" s="16">
        <v>7.877045454545456E-2</v>
      </c>
      <c r="B5" s="17">
        <f>A5/Parâmetros!$G$3</f>
        <v>7.8928311167790144E-5</v>
      </c>
      <c r="C5" s="17">
        <f>B5/Parâmetros!$B$13</f>
        <v>0.12818194767601068</v>
      </c>
      <c r="D5" s="17">
        <f>C5/Parâmetros!$B$6</f>
        <v>0.38539370918824617</v>
      </c>
      <c r="E5" s="17">
        <f>(Parâmetros!$G$3*Parâmetros!$B$10*Modelo_1_Ø28mm!D5)/Parâmetros!$H$3</f>
        <v>986.34067113778156</v>
      </c>
      <c r="F5" s="17">
        <v>10185.818181818184</v>
      </c>
      <c r="G5" s="18">
        <f t="shared" si="0"/>
        <v>84881.818181818206</v>
      </c>
      <c r="I5" s="16">
        <v>8.2537727272727249E-2</v>
      </c>
      <c r="J5" s="17">
        <f>I5/Parâmetros!$G$3</f>
        <v>8.2703133539806868E-5</v>
      </c>
      <c r="K5" s="17">
        <f>J5/Parâmetros!$B$13</f>
        <v>0.13431237257193246</v>
      </c>
      <c r="L5" s="17">
        <f>K5/Parâmetros!$C$6</f>
        <v>0.35864451955122151</v>
      </c>
      <c r="M5" s="17">
        <f>(Parâmetros!$G$3*Parâmetros!$C$10*Modelo_1_Ø28mm!L5)/Parâmetros!$H$3</f>
        <v>1315.1319923106964</v>
      </c>
      <c r="N5" s="17">
        <v>5045.272727272727</v>
      </c>
      <c r="O5" s="18">
        <f t="shared" si="1"/>
        <v>42043.939393939392</v>
      </c>
      <c r="Q5" s="16">
        <v>8.36861111111111E-2</v>
      </c>
      <c r="R5" s="17">
        <f>Q5/Parâmetros!$G$3</f>
        <v>8.3853818748608311E-5</v>
      </c>
      <c r="S5" s="17">
        <f>R5/Parâmetros!$B$13</f>
        <v>0.13618111990788634</v>
      </c>
      <c r="T5" s="17">
        <f>S5/Parâmetros!$D$6</f>
        <v>0.34079359336307891</v>
      </c>
      <c r="U5" s="17">
        <f>(Parâmetros!$G$3*Parâmetros!$D$10*Modelo_1_Ø28mm!T5)/Parâmetros!$H$3</f>
        <v>1542.3833093535147</v>
      </c>
      <c r="V5" s="17">
        <v>3868.9999999999995</v>
      </c>
      <c r="W5" s="18">
        <f t="shared" si="2"/>
        <v>32241.666666666664</v>
      </c>
      <c r="Y5" s="16">
        <v>8.9482727272727269E-2</v>
      </c>
      <c r="Z5" s="17">
        <f>Y5/Parâmetros!$G$3</f>
        <v>8.9662051375478222E-5</v>
      </c>
      <c r="AA5" s="17">
        <f>Z5/Parâmetros!$B$13</f>
        <v>0.14561386412415134</v>
      </c>
      <c r="AB5" s="17">
        <f>AA5/Parâmetros!$E$6</f>
        <v>0.349865122835539</v>
      </c>
      <c r="AC5" s="17">
        <f>(Parâmetros!$G$3*Parâmetros!$E$10*Modelo_1_Ø28mm!AB5)/Parâmetros!$H$3</f>
        <v>1874.2477042196372</v>
      </c>
      <c r="AD5" s="17">
        <v>3366.636363636364</v>
      </c>
      <c r="AE5" s="18">
        <f t="shared" si="3"/>
        <v>28055.303030303035</v>
      </c>
    </row>
    <row r="6" spans="1:31" x14ac:dyDescent="0.35">
      <c r="A6" s="16">
        <v>9.1548333333333343E-2</v>
      </c>
      <c r="B6" s="17">
        <f>A6/Parâmetros!$G$3</f>
        <v>9.1731796927187713E-5</v>
      </c>
      <c r="C6" s="17">
        <f>B6/Parâmetros!$B$13</f>
        <v>0.14897519305779447</v>
      </c>
      <c r="D6" s="17">
        <f>C6/Parâmetros!$B$6</f>
        <v>0.44791098333672419</v>
      </c>
      <c r="E6" s="17">
        <f>(Parâmetros!$G$3*Parâmetros!$B$10*Modelo_1_Ø28mm!D6)/Parâmetros!$H$3</f>
        <v>1146.3415447150794</v>
      </c>
      <c r="F6" s="17">
        <v>13427.583333333332</v>
      </c>
      <c r="G6" s="18">
        <f t="shared" si="0"/>
        <v>111896.52777777777</v>
      </c>
      <c r="I6" s="16">
        <v>9.5538333333333322E-2</v>
      </c>
      <c r="J6" s="17">
        <f>I6/Parâmetros!$G$3</f>
        <v>9.5729792919171665E-5</v>
      </c>
      <c r="K6" s="17">
        <f>J6/Parâmetros!$B$13</f>
        <v>0.15546805861479274</v>
      </c>
      <c r="L6" s="17">
        <f>K6/Parâmetros!$C$6</f>
        <v>0.41513500297674966</v>
      </c>
      <c r="M6" s="17">
        <f>(Parâmetros!$G$3*Parâmetros!$C$10*Modelo_1_Ø28mm!L6)/Parâmetros!$H$3</f>
        <v>1522.2798447495759</v>
      </c>
      <c r="N6" s="17">
        <v>6611.666666666667</v>
      </c>
      <c r="O6" s="18">
        <f t="shared" si="1"/>
        <v>55097.222222222226</v>
      </c>
      <c r="Q6" s="16">
        <v>9.7630833333333319E-2</v>
      </c>
      <c r="R6" s="17">
        <f>Q6/Parâmetros!$G$3</f>
        <v>9.7826486305945215E-5</v>
      </c>
      <c r="S6" s="17">
        <f>R6/Parâmetros!$B$13</f>
        <v>0.15887315164186516</v>
      </c>
      <c r="T6" s="17">
        <f>S6/Parâmetros!$D$6</f>
        <v>0.39758045956422711</v>
      </c>
      <c r="U6" s="17">
        <f>(Parâmetros!$G$3*Parâmetros!$D$10*Modelo_1_Ø28mm!T6)/Parâmetros!$H$3</f>
        <v>1799.3925851289182</v>
      </c>
      <c r="V6" s="17">
        <v>5087.9166666666661</v>
      </c>
      <c r="W6" s="18">
        <f t="shared" si="2"/>
        <v>42399.305555555555</v>
      </c>
      <c r="Y6" s="16">
        <v>0.10228909090909093</v>
      </c>
      <c r="Z6" s="17">
        <f>Y6/Parâmetros!$G$3</f>
        <v>1.0249407906722538E-4</v>
      </c>
      <c r="AA6" s="17">
        <f>Z6/Parâmetros!$B$13</f>
        <v>0.16645346246122933</v>
      </c>
      <c r="AB6" s="17">
        <f>AA6/Parâmetros!$E$6</f>
        <v>0.39993623849406373</v>
      </c>
      <c r="AC6" s="17">
        <f>(Parâmetros!$G$3*Parâmetros!$E$10*Modelo_1_Ø28mm!AB6)/Parâmetros!$H$3</f>
        <v>2142.4815676299659</v>
      </c>
      <c r="AD6" s="17">
        <v>4342.272727272727</v>
      </c>
      <c r="AE6" s="18">
        <f t="shared" si="3"/>
        <v>36185.606060606056</v>
      </c>
    </row>
    <row r="7" spans="1:31" x14ac:dyDescent="0.35">
      <c r="A7" s="16">
        <v>0.10299750000000001</v>
      </c>
      <c r="B7" s="17">
        <f>A7/Parâmetros!$G$3</f>
        <v>1.0320390781563127E-4</v>
      </c>
      <c r="C7" s="17">
        <f>B7/Parâmetros!$B$13</f>
        <v>0.16760624566589802</v>
      </c>
      <c r="D7" s="17">
        <f>C7/Parâmetros!$B$6</f>
        <v>0.50392737722759473</v>
      </c>
      <c r="E7" s="17">
        <f>(Parâmetros!$G$3*Parâmetros!$B$10*Modelo_1_Ø28mm!D7)/Parâmetros!$H$3</f>
        <v>1289.7046724148418</v>
      </c>
      <c r="F7" s="17">
        <v>16876.166666666661</v>
      </c>
      <c r="G7" s="18">
        <f t="shared" si="0"/>
        <v>140634.72222222219</v>
      </c>
      <c r="I7" s="16">
        <v>0.10785</v>
      </c>
      <c r="J7" s="17">
        <f>I7/Parâmetros!$G$3</f>
        <v>1.0806613226452906E-4</v>
      </c>
      <c r="K7" s="17">
        <f>J7/Parâmetros!$B$13</f>
        <v>0.17550264419104444</v>
      </c>
      <c r="L7" s="17">
        <f>K7/Parâmetros!$C$6</f>
        <v>0.46863189370105324</v>
      </c>
      <c r="M7" s="17">
        <f>(Parâmetros!$G$3*Parâmetros!$C$10*Modelo_1_Ø28mm!L7)/Parâmetros!$H$3</f>
        <v>1718.4503384984225</v>
      </c>
      <c r="N7" s="17">
        <v>8318.0833333333321</v>
      </c>
      <c r="O7" s="18">
        <f t="shared" si="1"/>
        <v>69317.361111111109</v>
      </c>
      <c r="Q7" s="16">
        <v>0.11044</v>
      </c>
      <c r="R7" s="17">
        <f>Q7/Parâmetros!$G$3</f>
        <v>1.1066132264529057E-4</v>
      </c>
      <c r="S7" s="17">
        <f>R7/Parâmetros!$B$13</f>
        <v>0.1797173113069907</v>
      </c>
      <c r="T7" s="17">
        <f>S7/Parâmetros!$D$6</f>
        <v>0.44974302128876553</v>
      </c>
      <c r="U7" s="17">
        <f>(Parâmetros!$G$3*Parâmetros!$D$10*Modelo_1_Ø28mm!T7)/Parâmetros!$H$3</f>
        <v>2035.4729168719352</v>
      </c>
      <c r="V7" s="17">
        <v>6389.8333333333321</v>
      </c>
      <c r="W7" s="18">
        <f t="shared" si="2"/>
        <v>53248.611111111102</v>
      </c>
      <c r="Y7" s="16">
        <v>0.11519583333333333</v>
      </c>
      <c r="Z7" s="17">
        <f>Y7/Parâmetros!$G$3</f>
        <v>1.1542668670674682E-4</v>
      </c>
      <c r="AA7" s="17">
        <f>Z7/Parâmetros!$B$13</f>
        <v>0.18745640565406449</v>
      </c>
      <c r="AB7" s="17">
        <f>AA7/Parâmetros!$E$6</f>
        <v>0.45039982136968881</v>
      </c>
      <c r="AC7" s="17">
        <f>(Parâmetros!$G$3*Parâmetros!$E$10*Modelo_1_Ø28mm!AB7)/Parâmetros!$H$3</f>
        <v>2412.8179006282039</v>
      </c>
      <c r="AD7" s="17">
        <v>5429.75</v>
      </c>
      <c r="AE7" s="18">
        <f t="shared" si="3"/>
        <v>45247.916666666672</v>
      </c>
    </row>
    <row r="8" spans="1:31" x14ac:dyDescent="0.35">
      <c r="A8" s="16">
        <v>0.1149957894736842</v>
      </c>
      <c r="B8" s="17">
        <f>A8/Parâmetros!$G$3</f>
        <v>1.1522624195759941E-4</v>
      </c>
      <c r="C8" s="17">
        <f>B8/Parâmetros!$B$13</f>
        <v>0.1871308773617826</v>
      </c>
      <c r="D8" s="17">
        <f>C8/Parâmetros!$B$6</f>
        <v>0.5626304190071636</v>
      </c>
      <c r="E8" s="17">
        <f>(Parâmetros!$G$3*Parâmetros!$B$10*Modelo_1_Ø28mm!D8)/Parâmetros!$H$3</f>
        <v>1439.943755841103</v>
      </c>
      <c r="F8" s="17">
        <v>20635.368421052633</v>
      </c>
      <c r="G8" s="18">
        <f t="shared" si="0"/>
        <v>171961.40350877194</v>
      </c>
      <c r="I8" s="16">
        <v>0.12068294117647058</v>
      </c>
      <c r="J8" s="17">
        <f>I8/Parâmetros!$G$3</f>
        <v>1.2092479075798655E-4</v>
      </c>
      <c r="K8" s="17">
        <f>J8/Parâmetros!$B$13</f>
        <v>0.19638549174986428</v>
      </c>
      <c r="L8" s="17">
        <f>K8/Parâmetros!$C$6</f>
        <v>0.52439383644823567</v>
      </c>
      <c r="M8" s="17">
        <f>(Parâmetros!$G$3*Parâmetros!$C$10*Modelo_1_Ø28mm!L8)/Parâmetros!$H$3</f>
        <v>1922.9266677393698</v>
      </c>
      <c r="N8" s="17">
        <v>10124.588235294119</v>
      </c>
      <c r="O8" s="18">
        <f t="shared" si="1"/>
        <v>84371.568627450994</v>
      </c>
      <c r="Q8" s="16">
        <v>0.12319583333333334</v>
      </c>
      <c r="R8" s="17">
        <f>Q8/Parâmetros!$G$3</f>
        <v>1.234427187708751E-4</v>
      </c>
      <c r="S8" s="17">
        <f>R8/Parâmetros!$B$13</f>
        <v>0.20047468246007616</v>
      </c>
      <c r="T8" s="17">
        <f>S8/Parâmetros!$D$6</f>
        <v>0.50168839454473513</v>
      </c>
      <c r="U8" s="17">
        <f>(Parâmetros!$G$3*Parâmetros!$D$10*Modelo_1_Ø28mm!T8)/Parâmetros!$H$3</f>
        <v>2270.5702845116698</v>
      </c>
      <c r="V8" s="17">
        <v>7800.6666666666652</v>
      </c>
      <c r="W8" s="18">
        <f t="shared" si="2"/>
        <v>65005.555555555547</v>
      </c>
      <c r="Y8" s="16">
        <v>0.12755666666666665</v>
      </c>
      <c r="Z8" s="17">
        <f>Y8/Parâmetros!$G$3</f>
        <v>1.2781229124916499E-4</v>
      </c>
      <c r="AA8" s="17">
        <f>Z8/Parâmetros!$B$13</f>
        <v>0.2075709993898531</v>
      </c>
      <c r="AB8" s="17">
        <f>AA8/Parâmetros!$E$6</f>
        <v>0.49872897498763358</v>
      </c>
      <c r="AC8" s="17">
        <f>(Parâmetros!$G$3*Parâmetros!$E$10*Modelo_1_Ø28mm!AB8)/Parâmetros!$H$3</f>
        <v>2671.7199726072117</v>
      </c>
      <c r="AD8" s="17">
        <v>6623.3333333333339</v>
      </c>
      <c r="AE8" s="18">
        <f t="shared" si="3"/>
        <v>55194.444444444453</v>
      </c>
    </row>
    <row r="9" spans="1:31" x14ac:dyDescent="0.35">
      <c r="A9" s="16">
        <v>0.12678692307692307</v>
      </c>
      <c r="B9" s="17">
        <f>A9/Parâmetros!$G$3</f>
        <v>1.2704100508709727E-4</v>
      </c>
      <c r="C9" s="17">
        <f>B9/Parâmetros!$B$13</f>
        <v>0.20631840749973621</v>
      </c>
      <c r="D9" s="17">
        <f>C9/Parâmetros!$B$6</f>
        <v>0.62031992633715038</v>
      </c>
      <c r="E9" s="17">
        <f>(Parâmetros!$G$3*Parâmetros!$B$10*Modelo_1_Ø28mm!D9)/Parâmetros!$H$3</f>
        <v>1587.5888938411983</v>
      </c>
      <c r="F9" s="17">
        <v>24663.461538461539</v>
      </c>
      <c r="G9" s="18">
        <f t="shared" si="0"/>
        <v>205528.84615384616</v>
      </c>
      <c r="I9" s="16">
        <v>0.13321769230769229</v>
      </c>
      <c r="J9" s="17">
        <f>I9/Parâmetros!$G$3</f>
        <v>1.3348466163095419E-4</v>
      </c>
      <c r="K9" s="17">
        <f>J9/Parâmetros!$B$13</f>
        <v>0.21678309923995323</v>
      </c>
      <c r="L9" s="17">
        <f>K9/Parâmetros!$C$6</f>
        <v>0.57886007807731166</v>
      </c>
      <c r="M9" s="17">
        <f>(Parâmetros!$G$3*Parâmetros!$C$10*Modelo_1_Ø28mm!L9)/Parâmetros!$H$3</f>
        <v>2122.6517240624244</v>
      </c>
      <c r="N9" s="17">
        <v>12085.692307692307</v>
      </c>
      <c r="O9" s="18">
        <f t="shared" si="1"/>
        <v>100714.10256410256</v>
      </c>
      <c r="Q9" s="16">
        <v>0.13629749999999999</v>
      </c>
      <c r="R9" s="17">
        <f>Q9/Parâmetros!$G$3</f>
        <v>1.3657064128256511E-4</v>
      </c>
      <c r="S9" s="17">
        <f>R9/Parâmetros!$B$13</f>
        <v>0.22179482287092142</v>
      </c>
      <c r="T9" s="17">
        <f>S9/Parâmetros!$D$6</f>
        <v>0.5550420992765801</v>
      </c>
      <c r="U9" s="17">
        <f>(Parâmetros!$G$3*Parâmetros!$D$10*Modelo_1_Ø28mm!T9)/Parâmetros!$H$3</f>
        <v>2512.0415600086249</v>
      </c>
      <c r="V9" s="17">
        <v>9282.0833333333303</v>
      </c>
      <c r="W9" s="18">
        <f t="shared" si="2"/>
        <v>77350.694444444423</v>
      </c>
      <c r="Y9" s="16">
        <v>0.14248333333333335</v>
      </c>
      <c r="Z9" s="17">
        <f>Y9/Parâmetros!$G$3</f>
        <v>1.4276887107548433E-4</v>
      </c>
      <c r="AA9" s="17">
        <f>Z9/Parâmetros!$B$13</f>
        <v>0.23186093419706988</v>
      </c>
      <c r="AB9" s="17">
        <f>AA9/Parâmetros!$E$6</f>
        <v>0.55709018307801506</v>
      </c>
      <c r="AC9" s="17">
        <f>(Parâmetros!$G$3*Parâmetros!$E$10*Modelo_1_Ø28mm!AB9)/Parâmetros!$H$3</f>
        <v>2984.3643407922045</v>
      </c>
      <c r="AD9" s="17">
        <v>8161.166666666667</v>
      </c>
      <c r="AE9" s="18">
        <f t="shared" si="3"/>
        <v>68009.722222222234</v>
      </c>
    </row>
    <row r="10" spans="1:31" x14ac:dyDescent="0.35">
      <c r="A10" s="16">
        <v>0.13850600000000002</v>
      </c>
      <c r="B10" s="17">
        <f>A10/Parâmetros!$G$3</f>
        <v>1.3878356713426855E-4</v>
      </c>
      <c r="C10" s="17">
        <f>B10/Parâmetros!$B$13</f>
        <v>0.22538868091168104</v>
      </c>
      <c r="D10" s="17">
        <f>C10/Parâmetros!$B$6</f>
        <v>0.67765688788839762</v>
      </c>
      <c r="E10" s="17">
        <f>(Parâmetros!$G$3*Parâmetros!$B$10*Modelo_1_Ø28mm!D10)/Parâmetros!$H$3</f>
        <v>1734.3317590959982</v>
      </c>
      <c r="F10" s="17">
        <v>28907.8</v>
      </c>
      <c r="G10" s="18">
        <f t="shared" si="0"/>
        <v>240898.33333333334</v>
      </c>
      <c r="I10" s="16">
        <v>0.14332866666666669</v>
      </c>
      <c r="J10" s="17">
        <f>I10/Parâmetros!$G$3</f>
        <v>1.4361589846359387E-4</v>
      </c>
      <c r="K10" s="17">
        <f>J10/Parâmetros!$B$13</f>
        <v>0.2332365321129051</v>
      </c>
      <c r="L10" s="17">
        <f>K10/Parâmetros!$C$6</f>
        <v>0.62279447827210976</v>
      </c>
      <c r="M10" s="17">
        <f>(Parâmetros!$G$3*Parâmetros!$C$10*Modelo_1_Ø28mm!L10)/Parâmetros!$H$3</f>
        <v>2283.7570305967633</v>
      </c>
      <c r="N10" s="17">
        <v>13817.666666666668</v>
      </c>
      <c r="O10" s="18">
        <f t="shared" si="1"/>
        <v>115147.22222222223</v>
      </c>
      <c r="Q10" s="16">
        <v>0.14797466666666664</v>
      </c>
      <c r="R10" s="17">
        <f>Q10/Parâmetros!$G$3</f>
        <v>1.4827120908483631E-4</v>
      </c>
      <c r="S10" s="17">
        <f>R10/Parâmetros!$B$13</f>
        <v>0.24079689636799628</v>
      </c>
      <c r="T10" s="17">
        <f>S10/Parâmetros!$D$6</f>
        <v>0.60259483575574646</v>
      </c>
      <c r="U10" s="17">
        <f>(Parâmetros!$G$3*Parâmetros!$D$10*Modelo_1_Ø28mm!T10)/Parâmetros!$H$3</f>
        <v>2727.2584786594734</v>
      </c>
      <c r="V10" s="17">
        <v>10867.666666666666</v>
      </c>
      <c r="W10" s="18">
        <f t="shared" si="2"/>
        <v>90563.888888888891</v>
      </c>
      <c r="Y10" s="16">
        <v>0.15645833333333334</v>
      </c>
      <c r="Z10" s="17">
        <f>Y10/Parâmetros!$G$3</f>
        <v>1.5677187708750836E-4</v>
      </c>
      <c r="AA10" s="17">
        <f>Z10/Parâmetros!$B$13</f>
        <v>0.25460223649257141</v>
      </c>
      <c r="AB10" s="17">
        <f>AA10/Parâmetros!$E$6</f>
        <v>0.61173050574860977</v>
      </c>
      <c r="AC10" s="17">
        <f>(Parâmetros!$G$3*Parâmetros!$E$10*Modelo_1_Ø28mm!AB10)/Parâmetros!$H$3</f>
        <v>3277.0757105143075</v>
      </c>
      <c r="AD10" s="17">
        <v>9671.6666666666661</v>
      </c>
      <c r="AE10" s="18">
        <f t="shared" si="3"/>
        <v>80597.222222222219</v>
      </c>
    </row>
    <row r="11" spans="1:31" x14ac:dyDescent="0.35">
      <c r="A11" s="16">
        <v>0.152580625</v>
      </c>
      <c r="B11" s="17">
        <f>A11/Parâmetros!$G$3</f>
        <v>1.5288639779559117E-4</v>
      </c>
      <c r="C11" s="17">
        <f>B11/Parâmetros!$B$13</f>
        <v>0.24829210143553249</v>
      </c>
      <c r="D11" s="17">
        <f>C11/Parâmetros!$B$6</f>
        <v>0.74651864532631529</v>
      </c>
      <c r="E11" s="17">
        <f>(Parâmetros!$G$3*Parâmetros!$B$10*Modelo_1_Ø28mm!D11)/Parâmetros!$H$3</f>
        <v>1910.57011075489</v>
      </c>
      <c r="F11" s="17">
        <v>34514.000000000007</v>
      </c>
      <c r="G11" s="18">
        <f t="shared" si="0"/>
        <v>287616.66666666674</v>
      </c>
      <c r="I11" s="16">
        <v>0.15611615384615382</v>
      </c>
      <c r="J11" s="17">
        <f>I11/Parâmetros!$G$3</f>
        <v>1.5642901186989361E-4</v>
      </c>
      <c r="K11" s="17">
        <f>J11/Parâmetros!$B$13</f>
        <v>0.25404541308239115</v>
      </c>
      <c r="L11" s="17">
        <f>K11/Parâmetros!$C$6</f>
        <v>0.67835891343762655</v>
      </c>
      <c r="M11" s="17">
        <f>(Parâmetros!$G$3*Parâmetros!$C$10*Modelo_1_Ø28mm!L11)/Parâmetros!$H$3</f>
        <v>2487.5091091515515</v>
      </c>
      <c r="N11" s="17">
        <v>15984.692307692309</v>
      </c>
      <c r="O11" s="18">
        <f t="shared" si="1"/>
        <v>133205.76923076925</v>
      </c>
      <c r="Q11" s="16">
        <v>0.16510769230769232</v>
      </c>
      <c r="R11" s="17">
        <f>Q11/Parâmetros!$G$3</f>
        <v>1.6543856944658549E-4</v>
      </c>
      <c r="S11" s="17">
        <f>R11/Parâmetros!$B$13</f>
        <v>0.26867720515791721</v>
      </c>
      <c r="T11" s="17">
        <f>S11/Parâmetros!$D$6</f>
        <v>0.67236537827306608</v>
      </c>
      <c r="U11" s="17">
        <f>(Parâmetros!$G$3*Parâmetros!$D$10*Modelo_1_Ø28mm!T11)/Parâmetros!$H$3</f>
        <v>3043.0300258921807</v>
      </c>
      <c r="V11" s="17">
        <v>13242.23076923077</v>
      </c>
      <c r="W11" s="18">
        <f t="shared" si="2"/>
        <v>110351.92307692308</v>
      </c>
      <c r="Y11" s="16">
        <v>0.1690753846153846</v>
      </c>
      <c r="Z11" s="17">
        <f>Y11/Parâmetros!$G$3</f>
        <v>1.6941421304146753E-4</v>
      </c>
      <c r="AA11" s="17">
        <f>Z11/Parâmetros!$B$13</f>
        <v>0.27513376975074483</v>
      </c>
      <c r="AB11" s="17">
        <f>AA11/Parâmetros!$E$6</f>
        <v>0.66106143621034319</v>
      </c>
      <c r="AC11" s="17">
        <f>(Parâmetros!$G$3*Parâmetros!$E$10*Modelo_1_Ø28mm!AB11)/Parâmetros!$H$3</f>
        <v>3541.3443590025545</v>
      </c>
      <c r="AD11" s="17">
        <v>11222.615384615385</v>
      </c>
      <c r="AE11" s="18">
        <f t="shared" si="3"/>
        <v>93521.794871794875</v>
      </c>
    </row>
    <row r="12" spans="1:31" x14ac:dyDescent="0.35">
      <c r="A12" s="16">
        <v>0.16547241379310343</v>
      </c>
      <c r="B12" s="17">
        <f>A12/Parâmetros!$G$3</f>
        <v>1.6580402183677699E-4</v>
      </c>
      <c r="C12" s="17">
        <f>B12/Parâmetros!$B$13</f>
        <v>0.2692707108146899</v>
      </c>
      <c r="D12" s="17">
        <f>C12/Parâmetros!$B$6</f>
        <v>0.80959323756671642</v>
      </c>
      <c r="E12" s="17">
        <f>(Parâmetros!$G$3*Parâmetros!$B$10*Modelo_1_Ø28mm!D12)/Parâmetros!$H$3</f>
        <v>2071.9973322141564</v>
      </c>
      <c r="F12" s="17">
        <v>40051.310344827587</v>
      </c>
      <c r="G12" s="18">
        <f t="shared" si="0"/>
        <v>333760.91954022989</v>
      </c>
      <c r="I12" s="16">
        <v>0.17387399999999997</v>
      </c>
      <c r="J12" s="17">
        <f>I12/Parâmetros!$G$3</f>
        <v>1.7422244488977953E-4</v>
      </c>
      <c r="K12" s="17">
        <f>J12/Parâmetros!$B$13</f>
        <v>0.28294248267105848</v>
      </c>
      <c r="L12" s="17">
        <f>K12/Parâmetros!$C$6</f>
        <v>0.75552064798680507</v>
      </c>
      <c r="M12" s="17">
        <f>(Parâmetros!$G$3*Parâmetros!$C$10*Modelo_1_Ø28mm!L12)/Parâmetros!$H$3</f>
        <v>2770.457433065134</v>
      </c>
      <c r="N12" s="17">
        <v>19428.699999999997</v>
      </c>
      <c r="O12" s="18">
        <f t="shared" si="1"/>
        <v>161905.83333333331</v>
      </c>
      <c r="Q12" s="16">
        <v>0.17760214285714285</v>
      </c>
      <c r="R12" s="17">
        <f>Q12/Parâmetros!$G$3</f>
        <v>1.7795805897509304E-4</v>
      </c>
      <c r="S12" s="17">
        <f>R12/Parâmetros!$B$13</f>
        <v>0.28900923213188862</v>
      </c>
      <c r="T12" s="17">
        <f>S12/Parâmetros!$D$6</f>
        <v>0.72324632665637789</v>
      </c>
      <c r="U12" s="17">
        <f>(Parâmetros!$G$3*Parâmetros!$D$10*Modelo_1_Ø28mm!T12)/Parâmetros!$H$3</f>
        <v>3273.3099580236753</v>
      </c>
      <c r="V12" s="17">
        <v>15091.357142857139</v>
      </c>
      <c r="W12" s="18">
        <f t="shared" si="2"/>
        <v>125761.3095238095</v>
      </c>
      <c r="Y12" s="16">
        <v>0.18208071428571429</v>
      </c>
      <c r="Z12" s="17">
        <f>Y12/Parâmetros!$G$3</f>
        <v>1.824456054967077E-4</v>
      </c>
      <c r="AA12" s="17">
        <f>Z12/Parâmetros!$B$13</f>
        <v>0.29629714245096833</v>
      </c>
      <c r="AB12" s="17">
        <f>AA12/Parâmetros!$E$6</f>
        <v>0.71191048162174031</v>
      </c>
      <c r="AC12" s="17">
        <f>(Parâmetros!$G$3*Parâmetros!$E$10*Modelo_1_Ø28mm!AB12)/Parâmetros!$H$3</f>
        <v>3813.745637105575</v>
      </c>
      <c r="AD12" s="17">
        <v>12816.571428571428</v>
      </c>
      <c r="AE12" s="18">
        <f t="shared" si="3"/>
        <v>106804.76190476189</v>
      </c>
    </row>
    <row r="13" spans="1:31" x14ac:dyDescent="0.35">
      <c r="A13" s="16">
        <v>0.17682533333333333</v>
      </c>
      <c r="B13" s="17">
        <f>A13/Parâmetros!$G$3</f>
        <v>1.7717969271877087E-4</v>
      </c>
      <c r="C13" s="17">
        <f>B13/Parâmetros!$B$13</f>
        <v>0.28774514195607631</v>
      </c>
      <c r="D13" s="17">
        <f>C13/Parâmetros!$B$6</f>
        <v>0.86513873107659744</v>
      </c>
      <c r="E13" s="17">
        <f>(Parâmetros!$G$3*Parâmetros!$B$10*Modelo_1_Ø28mm!D13)/Parâmetros!$H$3</f>
        <v>2214.1552814516067</v>
      </c>
      <c r="F13" s="17">
        <v>45269.4</v>
      </c>
      <c r="G13" s="18">
        <f t="shared" si="0"/>
        <v>377245</v>
      </c>
      <c r="I13" s="16">
        <v>0.18664142857142857</v>
      </c>
      <c r="J13" s="17">
        <f>I13/Parâmetros!$G$3</f>
        <v>1.8701545949040938E-4</v>
      </c>
      <c r="K13" s="17">
        <f>J13/Parâmetros!$B$13</f>
        <v>0.30371872257653837</v>
      </c>
      <c r="L13" s="17">
        <f>K13/Parâmetros!$C$6</f>
        <v>0.81099792410290616</v>
      </c>
      <c r="M13" s="17">
        <f>(Parâmetros!$G$3*Parâmetros!$C$10*Modelo_1_Ø28mm!L13)/Parâmetros!$H$3</f>
        <v>2973.8899036291195</v>
      </c>
      <c r="N13" s="17">
        <v>21923.642857142859</v>
      </c>
      <c r="O13" s="18">
        <f t="shared" si="1"/>
        <v>182697.02380952382</v>
      </c>
      <c r="Q13" s="16">
        <v>0.19096428571428573</v>
      </c>
      <c r="R13" s="17">
        <f>Q13/Parâmetros!$G$3</f>
        <v>1.91346979673633E-4</v>
      </c>
      <c r="S13" s="17">
        <f>R13/Parâmetros!$B$13</f>
        <v>0.31075324143635824</v>
      </c>
      <c r="T13" s="17">
        <f>S13/Parâmetros!$D$6</f>
        <v>0.77766076435525078</v>
      </c>
      <c r="U13" s="17">
        <f>(Parâmetros!$G$3*Parâmetros!$D$10*Modelo_1_Ø28mm!T13)/Parâmetros!$H$3</f>
        <v>3519.5819599893398</v>
      </c>
      <c r="V13" s="17">
        <v>17242.142857142851</v>
      </c>
      <c r="W13" s="18">
        <f t="shared" si="2"/>
        <v>143684.52380952376</v>
      </c>
      <c r="Y13" s="16">
        <v>0.19526333333333301</v>
      </c>
      <c r="Z13" s="17">
        <f>Y13/Parâmetros!$G$3</f>
        <v>1.9565464261857014E-4</v>
      </c>
      <c r="AA13" s="17">
        <f>Z13/Parâmetros!$B$13</f>
        <v>0.31774901542473111</v>
      </c>
      <c r="AB13" s="17">
        <f>AA13/Parâmetros!$E$6</f>
        <v>0.76345270404788823</v>
      </c>
      <c r="AC13" s="17">
        <f>(Parâmetros!$G$3*Parâmetros!$E$10*Modelo_1_Ø28mm!AB13)/Parâmetros!$H$3</f>
        <v>4089.8603045798627</v>
      </c>
      <c r="AD13" s="17">
        <v>14559.916666666666</v>
      </c>
      <c r="AE13" s="18">
        <f t="shared" si="3"/>
        <v>121332.63888888889</v>
      </c>
    </row>
    <row r="14" spans="1:31" x14ac:dyDescent="0.35">
      <c r="A14" s="16">
        <v>0.18852307692307693</v>
      </c>
      <c r="B14" s="17">
        <f>A14/Parâmetros!$G$3</f>
        <v>1.889008786804378E-4</v>
      </c>
      <c r="C14" s="17">
        <f>B14/Parâmetros!$B$13</f>
        <v>0.30678069996320512</v>
      </c>
      <c r="D14" s="17">
        <f>C14/Parâmetros!$B$6</f>
        <v>0.92237131678654571</v>
      </c>
      <c r="E14" s="17">
        <f>(Parâmetros!$G$3*Parâmetros!$B$10*Modelo_1_Ø28mm!D14)/Parâmetros!$H$3</f>
        <v>2360.6310169248281</v>
      </c>
      <c r="F14" s="17">
        <v>50808.41025641025</v>
      </c>
      <c r="G14" s="18">
        <f t="shared" si="0"/>
        <v>423403.41880341875</v>
      </c>
      <c r="I14" s="16">
        <v>0.19916333333333333</v>
      </c>
      <c r="J14" s="17">
        <f>I14/Parâmetros!$G$3</f>
        <v>1.9956245824983299E-4</v>
      </c>
      <c r="K14" s="17">
        <f>J14/Parâmetros!$B$13</f>
        <v>0.32409542536766228</v>
      </c>
      <c r="L14" s="17">
        <f>K14/Parâmetros!$C$6</f>
        <v>0.86540834544102074</v>
      </c>
      <c r="M14" s="17">
        <f>(Parâmetros!$G$3*Parâmetros!$C$10*Modelo_1_Ø28mm!L14)/Parâmetros!$H$3</f>
        <v>3173.410269662872</v>
      </c>
      <c r="N14" s="17">
        <v>24612</v>
      </c>
      <c r="O14" s="18">
        <f t="shared" si="1"/>
        <v>205100</v>
      </c>
      <c r="Q14" s="16">
        <v>0.20378749999999998</v>
      </c>
      <c r="R14" s="17">
        <f>Q14/Parâmetros!$G$3</f>
        <v>2.0419589178356711E-4</v>
      </c>
      <c r="S14" s="17">
        <f>R14/Parâmetros!$B$13</f>
        <v>0.33162026057563709</v>
      </c>
      <c r="T14" s="17">
        <f>S14/Parâmetros!$D$6</f>
        <v>0.82988053197106382</v>
      </c>
      <c r="U14" s="17">
        <f>(Parâmetros!$G$3*Parâmetros!$D$10*Modelo_1_Ø28mm!T14)/Parâmetros!$H$3</f>
        <v>3755.9211974559885</v>
      </c>
      <c r="V14" s="17">
        <v>19610.083333333336</v>
      </c>
      <c r="W14" s="18">
        <f t="shared" si="2"/>
        <v>163417.36111111112</v>
      </c>
      <c r="Y14" s="16">
        <v>0.20782</v>
      </c>
      <c r="Z14" s="17">
        <f>Y14/Parâmetros!$G$3</f>
        <v>2.0823647294589178E-4</v>
      </c>
      <c r="AA14" s="17">
        <f>Z14/Parâmetros!$B$13</f>
        <v>0.33818228572816739</v>
      </c>
      <c r="AB14" s="17">
        <f>AA14/Parâmetros!$E$6</f>
        <v>0.81254753899127197</v>
      </c>
      <c r="AC14" s="17">
        <f>(Parâmetros!$G$3*Parâmetros!$E$10*Modelo_1_Ø28mm!AB14)/Parâmetros!$H$3</f>
        <v>4352.8641757171772</v>
      </c>
      <c r="AD14" s="17">
        <v>16310.083333333334</v>
      </c>
      <c r="AE14" s="18">
        <f t="shared" si="3"/>
        <v>135917.36111111112</v>
      </c>
    </row>
    <row r="15" spans="1:31" x14ac:dyDescent="0.35">
      <c r="A15" s="16">
        <v>0.19990294117647101</v>
      </c>
      <c r="B15" s="17">
        <f>A15/Parâmetros!$G$3</f>
        <v>2.0030354827301703E-4</v>
      </c>
      <c r="C15" s="17">
        <f>B15/Parâmetros!$B$13</f>
        <v>0.32529897782139522</v>
      </c>
      <c r="D15" s="17">
        <f>C15/Parâmetros!$B$6</f>
        <v>0.9780486404732267</v>
      </c>
      <c r="E15" s="17">
        <f>(Parâmetros!$G$3*Parâmetros!$B$10*Modelo_1_Ø28mm!D15)/Parâmetros!$H$3</f>
        <v>2503.1263600064453</v>
      </c>
      <c r="F15" s="17">
        <v>56338.705882352944</v>
      </c>
      <c r="G15" s="18">
        <f t="shared" si="0"/>
        <v>469489.21568627458</v>
      </c>
      <c r="I15" s="16">
        <v>0.21175583333333328</v>
      </c>
      <c r="J15" s="17">
        <f>I15/Parâmetros!$G$3</f>
        <v>2.1218019372077482E-4</v>
      </c>
      <c r="K15" s="17">
        <f>J15/Parâmetros!$B$13</f>
        <v>0.34458700670262488</v>
      </c>
      <c r="L15" s="17">
        <f>K15/Parâmetros!$C$6</f>
        <v>0.9201255185650864</v>
      </c>
      <c r="M15" s="17">
        <f>(Parâmetros!$G$3*Parâmetros!$C$10*Modelo_1_Ø28mm!L15)/Parâmetros!$H$3</f>
        <v>3374.0554795612611</v>
      </c>
      <c r="N15" s="17">
        <v>27426.583333333332</v>
      </c>
      <c r="O15" s="18">
        <f t="shared" si="1"/>
        <v>228554.86111111109</v>
      </c>
      <c r="Q15" s="16">
        <v>0.21636083333333334</v>
      </c>
      <c r="R15" s="17">
        <f>Q15/Parâmetros!$G$3</f>
        <v>2.1679442217768872E-4</v>
      </c>
      <c r="S15" s="17">
        <f>R15/Parâmetros!$B$13</f>
        <v>0.35208065228908547</v>
      </c>
      <c r="T15" s="17">
        <f>S15/Parâmetros!$D$6</f>
        <v>0.88108271343614986</v>
      </c>
      <c r="U15" s="17">
        <f>(Parâmetros!$G$3*Parâmetros!$D$10*Modelo_1_Ø28mm!T15)/Parâmetros!$H$3</f>
        <v>3987.6549848048048</v>
      </c>
      <c r="V15" s="17">
        <v>21914.083333333336</v>
      </c>
      <c r="W15" s="18">
        <f t="shared" si="2"/>
        <v>182617.36111111112</v>
      </c>
      <c r="Y15" s="16">
        <v>0.22033666666666665</v>
      </c>
      <c r="Z15" s="17">
        <f>Y15/Parâmetros!$G$3</f>
        <v>2.2077822311289243E-4</v>
      </c>
      <c r="AA15" s="17">
        <f>Z15/Parâmetros!$B$13</f>
        <v>0.35855046464757306</v>
      </c>
      <c r="AB15" s="17">
        <f>AA15/Parâmetros!$E$6</f>
        <v>0.86148597945116068</v>
      </c>
      <c r="AC15" s="17">
        <f>(Parâmetros!$G$3*Parâmetros!$E$10*Modelo_1_Ø28mm!AB15)/Parâmetros!$H$3</f>
        <v>4615.0302325583225</v>
      </c>
      <c r="AD15" s="17">
        <v>18105</v>
      </c>
      <c r="AE15" s="18">
        <f t="shared" si="3"/>
        <v>150875</v>
      </c>
    </row>
    <row r="16" spans="1:31" x14ac:dyDescent="0.35">
      <c r="A16" s="16">
        <v>0.21117487179487177</v>
      </c>
      <c r="B16" s="17">
        <f>A16/Parâmetros!$G$3</f>
        <v>2.1159806793073324E-4</v>
      </c>
      <c r="C16" s="17">
        <f>B16/Parâmetros!$B$13</f>
        <v>0.34364161693745765</v>
      </c>
      <c r="D16" s="17">
        <f>C16/Parâmetros!$B$6</f>
        <v>1.0331978861619291</v>
      </c>
      <c r="E16" s="17">
        <f>(Parâmetros!$G$3*Parâmetros!$B$10*Modelo_1_Ø28mm!D16)/Parâmetros!$H$3</f>
        <v>2644.2701895720897</v>
      </c>
      <c r="F16" s="17">
        <v>62457.846153846163</v>
      </c>
      <c r="G16" s="18">
        <f t="shared" si="0"/>
        <v>520482.05128205137</v>
      </c>
      <c r="I16" s="16">
        <v>0.22401307692307695</v>
      </c>
      <c r="J16" s="17">
        <f>I16/Parâmetros!$G$3</f>
        <v>2.2446200092492681E-4</v>
      </c>
      <c r="K16" s="17">
        <f>J16/Parâmetros!$B$13</f>
        <v>0.36453303044387431</v>
      </c>
      <c r="L16" s="17">
        <f>K16/Parâmetros!$C$6</f>
        <v>0.97338592908911692</v>
      </c>
      <c r="M16" s="17">
        <f>(Parâmetros!$G$3*Parâmetros!$C$10*Modelo_1_Ø28mm!L16)/Parâmetros!$H$3</f>
        <v>3569.3588119289266</v>
      </c>
      <c r="N16" s="17">
        <v>30282.076923076929</v>
      </c>
      <c r="O16" s="18">
        <f t="shared" si="1"/>
        <v>252350.64102564109</v>
      </c>
      <c r="Q16" s="16">
        <v>0.22875076923076923</v>
      </c>
      <c r="R16" s="17">
        <f>Q16/Parâmetros!$G$3</f>
        <v>2.292091876059812E-4</v>
      </c>
      <c r="S16" s="17">
        <f>R16/Parâmetros!$B$13</f>
        <v>0.37224260417928057</v>
      </c>
      <c r="T16" s="17">
        <f>S16/Parâmetros!$D$6</f>
        <v>0.93153804849669808</v>
      </c>
      <c r="U16" s="17">
        <f>(Parâmetros!$G$3*Parâmetros!$D$10*Modelo_1_Ø28mm!T16)/Parâmetros!$H$3</f>
        <v>4216.0086516013471</v>
      </c>
      <c r="V16" s="17">
        <v>24356.846153846156</v>
      </c>
      <c r="W16" s="18">
        <f t="shared" si="2"/>
        <v>202973.71794871797</v>
      </c>
      <c r="Y16" s="16">
        <v>0.23332538461538499</v>
      </c>
      <c r="Z16" s="17">
        <f>Y16/Parâmetros!$G$3</f>
        <v>2.3379297055649799E-4</v>
      </c>
      <c r="AA16" s="17">
        <f>Z16/Parâmetros!$B$13</f>
        <v>0.37968680534902649</v>
      </c>
      <c r="AB16" s="17">
        <f>AA16/Parâmetros!$E$6</f>
        <v>0.9122700753220242</v>
      </c>
      <c r="AC16" s="17">
        <f>(Parâmetros!$G$3*Parâmetros!$E$10*Modelo_1_Ø28mm!AB16)/Parâmetros!$H$3</f>
        <v>4887.083572215096</v>
      </c>
      <c r="AD16" s="17">
        <v>19965.076923076926</v>
      </c>
      <c r="AE16" s="18">
        <f t="shared" si="3"/>
        <v>166375.64102564106</v>
      </c>
    </row>
    <row r="17" spans="1:31" ht="15.5" x14ac:dyDescent="0.35">
      <c r="A17" s="59" t="s">
        <v>6</v>
      </c>
      <c r="B17" s="60"/>
      <c r="C17" s="60"/>
      <c r="D17" s="60"/>
      <c r="E17" s="60"/>
      <c r="F17" s="60"/>
      <c r="G17" s="61"/>
      <c r="I17" s="59" t="s">
        <v>6</v>
      </c>
      <c r="J17" s="60"/>
      <c r="K17" s="60"/>
      <c r="L17" s="60"/>
      <c r="M17" s="60"/>
      <c r="N17" s="60"/>
      <c r="O17" s="61"/>
      <c r="Q17" s="59" t="s">
        <v>6</v>
      </c>
      <c r="R17" s="60"/>
      <c r="S17" s="60"/>
      <c r="T17" s="60"/>
      <c r="U17" s="60"/>
      <c r="V17" s="60"/>
      <c r="W17" s="61"/>
      <c r="Y17" s="59" t="s">
        <v>6</v>
      </c>
      <c r="Z17" s="60"/>
      <c r="AA17" s="60"/>
      <c r="AB17" s="60"/>
      <c r="AC17" s="60"/>
      <c r="AD17" s="60"/>
      <c r="AE17" s="61"/>
    </row>
    <row r="18" spans="1:31" x14ac:dyDescent="0.35">
      <c r="A18" s="22">
        <v>0.01</v>
      </c>
      <c r="B18" s="23">
        <f>A18/Parâmetros!$G$3</f>
        <v>1.0020040080160322E-5</v>
      </c>
      <c r="C18" s="23">
        <f>B18/Parâmetros!$B$13</f>
        <v>1.6272846007514552E-2</v>
      </c>
      <c r="D18" s="23">
        <f>C18/Parâmetros!$B$6</f>
        <v>4.8926175608883196E-2</v>
      </c>
      <c r="E18" s="23">
        <f>(Parâmetros!$G$3*Parâmetros!$B$10*Modelo_1_Ø28mm!D18)/Parâmetros!$H$3</f>
        <v>125.21708511515732</v>
      </c>
      <c r="F18" s="23">
        <v>220.430193</v>
      </c>
      <c r="G18" s="24">
        <f t="shared" ref="G18:G68" si="4">F18/0.12</f>
        <v>1836.918275</v>
      </c>
      <c r="I18" s="22">
        <v>0.01</v>
      </c>
      <c r="J18" s="23">
        <f>I18/Parâmetros!$G$3</f>
        <v>1.0020040080160322E-5</v>
      </c>
      <c r="K18" s="23">
        <f>J18/Parâmetros!$B$13</f>
        <v>1.6272846007514552E-2</v>
      </c>
      <c r="L18" s="23">
        <f>K18/Parâmetros!$C$6</f>
        <v>4.3452192276407349E-2</v>
      </c>
      <c r="M18" s="23">
        <f>(Parâmetros!$G$3*Parâmetros!$C$10*Modelo_1_Ø28mm!L18)/Parâmetros!$H$3</f>
        <v>159.33707357426263</v>
      </c>
      <c r="N18" s="23">
        <v>115.65431599999999</v>
      </c>
      <c r="O18" s="24">
        <f t="shared" si="1"/>
        <v>963.7859666666667</v>
      </c>
      <c r="Q18" s="22">
        <v>0.01</v>
      </c>
      <c r="R18" s="23">
        <f>Q18/Parâmetros!$G$3</f>
        <v>1.0020040080160322E-5</v>
      </c>
      <c r="S18" s="23">
        <f>R18/Parâmetros!$B$13</f>
        <v>1.6272846007514552E-2</v>
      </c>
      <c r="T18" s="23">
        <f>S18/Parâmetros!$D$6</f>
        <v>4.0722837856643025E-2</v>
      </c>
      <c r="U18" s="23">
        <f>(Parâmetros!$G$3*Parâmetros!$D$10*Modelo_1_Ø28mm!T18)/Parâmetros!$H$3</f>
        <v>184.30576936544145</v>
      </c>
      <c r="V18" s="23">
        <v>84.809808000000004</v>
      </c>
      <c r="W18" s="24">
        <f t="shared" si="2"/>
        <v>706.74840000000006</v>
      </c>
      <c r="Y18" s="22">
        <v>0.01</v>
      </c>
      <c r="Z18" s="23">
        <f>Y18/Parâmetros!$G$3</f>
        <v>1.0020040080160322E-5</v>
      </c>
      <c r="AA18" s="23">
        <f>Z18/Parâmetros!$B$13</f>
        <v>1.6272846007514552E-2</v>
      </c>
      <c r="AB18" s="23">
        <f>AA18/Parâmetros!$E$6</f>
        <v>3.9098620873413148E-2</v>
      </c>
      <c r="AC18" s="23">
        <f>(Parâmetros!$G$3*Parâmetros!$E$10*Modelo_1_Ø28mm!AB18)/Parâmetros!$H$3</f>
        <v>209.45357404086121</v>
      </c>
      <c r="AD18" s="23">
        <v>56.967462999999995</v>
      </c>
      <c r="AE18" s="24">
        <f t="shared" ref="AE18:AE68" si="5">AD18/0.12</f>
        <v>474.72885833333333</v>
      </c>
    </row>
    <row r="19" spans="1:31" x14ac:dyDescent="0.35">
      <c r="A19" s="22">
        <v>0.02</v>
      </c>
      <c r="B19" s="23">
        <f>A19/Parâmetros!$G$3</f>
        <v>2.0040080160320643E-5</v>
      </c>
      <c r="C19" s="23">
        <f>B19/Parâmetros!$B$13</f>
        <v>3.2545692015029104E-2</v>
      </c>
      <c r="D19" s="23">
        <f>C19/Parâmetros!$B$6</f>
        <v>9.7852351217766392E-2</v>
      </c>
      <c r="E19" s="23">
        <f>(Parâmetros!$G$3*Parâmetros!$B$10*Modelo_1_Ø28mm!D19)/Parâmetros!$H$3</f>
        <v>250.43417023031463</v>
      </c>
      <c r="F19" s="23">
        <v>693.63958700000001</v>
      </c>
      <c r="G19" s="24">
        <f t="shared" si="4"/>
        <v>5780.3298916666672</v>
      </c>
      <c r="I19" s="22">
        <v>0.02</v>
      </c>
      <c r="J19" s="23">
        <f>I19/Parâmetros!$G$3</f>
        <v>2.0040080160320643E-5</v>
      </c>
      <c r="K19" s="23">
        <f>J19/Parâmetros!$B$13</f>
        <v>3.2545692015029104E-2</v>
      </c>
      <c r="L19" s="23">
        <f>K19/Parâmetros!$C$6</f>
        <v>8.6904384552814698E-2</v>
      </c>
      <c r="M19" s="23">
        <f>(Parâmetros!$G$3*Parâmetros!$C$10*Modelo_1_Ø28mm!L19)/Parâmetros!$H$3</f>
        <v>318.67414714852526</v>
      </c>
      <c r="N19" s="23">
        <v>366.42627699999997</v>
      </c>
      <c r="O19" s="24">
        <f t="shared" si="1"/>
        <v>3053.5523083333333</v>
      </c>
      <c r="Q19" s="22">
        <v>0.02</v>
      </c>
      <c r="R19" s="23">
        <f>Q19/Parâmetros!$G$3</f>
        <v>2.0040080160320643E-5</v>
      </c>
      <c r="S19" s="23">
        <f>R19/Parâmetros!$B$13</f>
        <v>3.2545692015029104E-2</v>
      </c>
      <c r="T19" s="23">
        <f>S19/Parâmetros!$D$6</f>
        <v>8.144567571328605E-2</v>
      </c>
      <c r="U19" s="23">
        <f>(Parâmetros!$G$3*Parâmetros!$D$10*Modelo_1_Ø28mm!T19)/Parâmetros!$H$3</f>
        <v>368.6115387308829</v>
      </c>
      <c r="V19" s="23">
        <v>276.98520400000001</v>
      </c>
      <c r="W19" s="24">
        <f t="shared" si="2"/>
        <v>2308.2100333333333</v>
      </c>
      <c r="Y19" s="22">
        <v>0.02</v>
      </c>
      <c r="Z19" s="23">
        <f>Y19/Parâmetros!$G$3</f>
        <v>2.0040080160320643E-5</v>
      </c>
      <c r="AA19" s="23">
        <f>Z19/Parâmetros!$B$13</f>
        <v>3.2545692015029104E-2</v>
      </c>
      <c r="AB19" s="23">
        <f>AA19/Parâmetros!$E$6</f>
        <v>7.8197241746826296E-2</v>
      </c>
      <c r="AC19" s="23">
        <f>(Parâmetros!$G$3*Parâmetros!$E$10*Modelo_1_Ø28mm!AB19)/Parâmetros!$H$3</f>
        <v>418.90714808172243</v>
      </c>
      <c r="AD19" s="23">
        <v>183.00507400000001</v>
      </c>
      <c r="AE19" s="24">
        <f t="shared" si="5"/>
        <v>1525.0422833333334</v>
      </c>
    </row>
    <row r="20" spans="1:31" x14ac:dyDescent="0.35">
      <c r="A20" s="22">
        <v>0.04</v>
      </c>
      <c r="B20" s="23">
        <f>A20/Parâmetros!$G$3</f>
        <v>4.0080160320641287E-5</v>
      </c>
      <c r="C20" s="23">
        <f>B20/Parâmetros!$B$13</f>
        <v>6.5091384030058208E-2</v>
      </c>
      <c r="D20" s="23">
        <f>C20/Parâmetros!$B$6</f>
        <v>0.19570470243553278</v>
      </c>
      <c r="E20" s="23">
        <f>(Parâmetros!$G$3*Parâmetros!$B$10*Modelo_1_Ø28mm!D20)/Parâmetros!$H$3</f>
        <v>500.86834046062927</v>
      </c>
      <c r="F20" s="23">
        <v>2340.4524420000002</v>
      </c>
      <c r="G20" s="24">
        <f t="shared" si="4"/>
        <v>19503.770350000003</v>
      </c>
      <c r="I20" s="22">
        <v>0.04</v>
      </c>
      <c r="J20" s="23">
        <f>I20/Parâmetros!$G$3</f>
        <v>4.0080160320641287E-5</v>
      </c>
      <c r="K20" s="23">
        <f>J20/Parâmetros!$B$13</f>
        <v>6.5091384030058208E-2</v>
      </c>
      <c r="L20" s="23">
        <f>K20/Parâmetros!$C$6</f>
        <v>0.1738087691056294</v>
      </c>
      <c r="M20" s="23">
        <f>(Parâmetros!$G$3*Parâmetros!$C$10*Modelo_1_Ø28mm!L20)/Parâmetros!$H$3</f>
        <v>637.34829429705053</v>
      </c>
      <c r="N20" s="23">
        <v>1252.6293520000002</v>
      </c>
      <c r="O20" s="24">
        <f t="shared" si="1"/>
        <v>10438.577933333336</v>
      </c>
      <c r="Q20" s="22">
        <v>0.04</v>
      </c>
      <c r="R20" s="23">
        <f>Q20/Parâmetros!$G$3</f>
        <v>4.0080160320641287E-5</v>
      </c>
      <c r="S20" s="23">
        <f>R20/Parâmetros!$B$13</f>
        <v>6.5091384030058208E-2</v>
      </c>
      <c r="T20" s="23">
        <f>S20/Parâmetros!$D$6</f>
        <v>0.1628913514265721</v>
      </c>
      <c r="U20" s="23">
        <f>(Parâmetros!$G$3*Parâmetros!$D$10*Modelo_1_Ø28mm!T20)/Parâmetros!$H$3</f>
        <v>737.2230774617658</v>
      </c>
      <c r="V20" s="23">
        <v>968.78620799999999</v>
      </c>
      <c r="W20" s="24">
        <f t="shared" si="2"/>
        <v>8073.2183999999997</v>
      </c>
      <c r="Y20" s="22">
        <v>0.04</v>
      </c>
      <c r="Z20" s="23">
        <f>Y20/Parâmetros!$G$3</f>
        <v>4.0080160320641287E-5</v>
      </c>
      <c r="AA20" s="23">
        <f>Z20/Parâmetros!$B$13</f>
        <v>6.5091384030058208E-2</v>
      </c>
      <c r="AB20" s="23">
        <f>AA20/Parâmetros!$E$6</f>
        <v>0.15639448349365259</v>
      </c>
      <c r="AC20" s="23">
        <f>(Parâmetros!$G$3*Parâmetros!$E$10*Modelo_1_Ø28mm!AB20)/Parâmetros!$H$3</f>
        <v>837.81429616344485</v>
      </c>
      <c r="AD20" s="23">
        <v>628.30154099999993</v>
      </c>
      <c r="AE20" s="24">
        <f t="shared" si="5"/>
        <v>5235.8461749999997</v>
      </c>
    </row>
    <row r="21" spans="1:31" x14ac:dyDescent="0.35">
      <c r="A21" s="22">
        <v>0.06</v>
      </c>
      <c r="B21" s="23">
        <f>A21/Parâmetros!$G$3</f>
        <v>6.012024048096192E-5</v>
      </c>
      <c r="C21" s="23">
        <f>B21/Parâmetros!$B$13</f>
        <v>9.7637076045087298E-2</v>
      </c>
      <c r="D21" s="23">
        <f>C21/Parâmetros!$B$6</f>
        <v>0.29355705365329915</v>
      </c>
      <c r="E21" s="23">
        <f>(Parâmetros!$G$3*Parâmetros!$B$10*Modelo_1_Ø28mm!D21)/Parâmetros!$H$3</f>
        <v>751.30251069094402</v>
      </c>
      <c r="F21" s="23">
        <v>4857.7826770000001</v>
      </c>
      <c r="G21" s="24">
        <f t="shared" si="4"/>
        <v>40481.522308333333</v>
      </c>
      <c r="I21" s="22">
        <v>0.06</v>
      </c>
      <c r="J21" s="23">
        <f>I21/Parâmetros!$G$3</f>
        <v>6.012024048096192E-5</v>
      </c>
      <c r="K21" s="23">
        <f>J21/Parâmetros!$B$13</f>
        <v>9.7637076045087298E-2</v>
      </c>
      <c r="L21" s="23">
        <f>K21/Parâmetros!$C$6</f>
        <v>0.26071315365844405</v>
      </c>
      <c r="M21" s="23">
        <f>(Parâmetros!$G$3*Parâmetros!$C$10*Modelo_1_Ø28mm!L21)/Parâmetros!$H$3</f>
        <v>956.02244144557562</v>
      </c>
      <c r="N21" s="23">
        <v>2634.2592279999999</v>
      </c>
      <c r="O21" s="24">
        <f t="shared" si="1"/>
        <v>21952.160233333332</v>
      </c>
      <c r="Q21" s="22">
        <v>0.06</v>
      </c>
      <c r="R21" s="23">
        <f>Q21/Parâmetros!$G$3</f>
        <v>6.012024048096192E-5</v>
      </c>
      <c r="S21" s="23">
        <f>R21/Parâmetros!$B$13</f>
        <v>9.7637076045087298E-2</v>
      </c>
      <c r="T21" s="23">
        <f>S21/Parâmetros!$D$6</f>
        <v>0.24433702713985811</v>
      </c>
      <c r="U21" s="23">
        <f>(Parâmetros!$G$3*Parâmetros!$D$10*Modelo_1_Ø28mm!T21)/Parâmetros!$H$3</f>
        <v>1105.8346161926484</v>
      </c>
      <c r="V21" s="23">
        <v>2051.1036819999999</v>
      </c>
      <c r="W21" s="24">
        <f t="shared" si="2"/>
        <v>17092.530683333334</v>
      </c>
      <c r="Y21" s="22">
        <v>0.06</v>
      </c>
      <c r="Z21" s="23">
        <f>Y21/Parâmetros!$G$3</f>
        <v>6.012024048096192E-5</v>
      </c>
      <c r="AA21" s="23">
        <f>Z21/Parâmetros!$B$13</f>
        <v>9.7637076045087298E-2</v>
      </c>
      <c r="AB21" s="23">
        <f>AA21/Parâmetros!$E$6</f>
        <v>0.23459172524047883</v>
      </c>
      <c r="AC21" s="23">
        <f>(Parâmetros!$G$3*Parâmetros!$E$10*Modelo_1_Ø28mm!AB21)/Parâmetros!$H$3</f>
        <v>1256.721444245167</v>
      </c>
      <c r="AD21" s="23">
        <v>1323.0474830000001</v>
      </c>
      <c r="AE21" s="24">
        <f t="shared" si="5"/>
        <v>11025.395691666668</v>
      </c>
    </row>
    <row r="22" spans="1:31" x14ac:dyDescent="0.35">
      <c r="A22" s="22">
        <v>0.08</v>
      </c>
      <c r="B22" s="23">
        <f>A22/Parâmetros!$G$3</f>
        <v>8.0160320641282573E-5</v>
      </c>
      <c r="C22" s="23">
        <f>B22/Parâmetros!$B$13</f>
        <v>0.13018276806011642</v>
      </c>
      <c r="D22" s="23">
        <f>C22/Parâmetros!$B$6</f>
        <v>0.39140940487106557</v>
      </c>
      <c r="E22" s="23">
        <f>(Parâmetros!$G$3*Parâmetros!$B$10*Modelo_1_Ø28mm!D22)/Parâmetros!$H$3</f>
        <v>1001.7366809212585</v>
      </c>
      <c r="F22" s="23">
        <v>8199.4963260000004</v>
      </c>
      <c r="G22" s="24">
        <f t="shared" si="4"/>
        <v>68329.136050000001</v>
      </c>
      <c r="I22" s="22">
        <v>0.08</v>
      </c>
      <c r="J22" s="23">
        <f>I22/Parâmetros!$G$3</f>
        <v>8.0160320641282573E-5</v>
      </c>
      <c r="K22" s="23">
        <f>J22/Parâmetros!$B$13</f>
        <v>0.13018276806011642</v>
      </c>
      <c r="L22" s="23">
        <f>K22/Parâmetros!$C$6</f>
        <v>0.34761753821125879</v>
      </c>
      <c r="M22" s="23">
        <f>(Parâmetros!$G$3*Parâmetros!$C$10*Modelo_1_Ø28mm!L22)/Parâmetros!$H$3</f>
        <v>1274.6965885941011</v>
      </c>
      <c r="N22" s="23">
        <v>4493.2084050000003</v>
      </c>
      <c r="O22" s="24">
        <f t="shared" si="1"/>
        <v>37443.403375000002</v>
      </c>
      <c r="Q22" s="22">
        <v>0.08</v>
      </c>
      <c r="R22" s="23">
        <f>Q22/Parâmetros!$G$3</f>
        <v>8.0160320641282573E-5</v>
      </c>
      <c r="S22" s="23">
        <f>R22/Parâmetros!$B$13</f>
        <v>0.13018276806011642</v>
      </c>
      <c r="T22" s="23">
        <f>S22/Parâmetros!$D$6</f>
        <v>0.3257827028531442</v>
      </c>
      <c r="U22" s="23">
        <f>(Parâmetros!$G$3*Parâmetros!$D$10*Modelo_1_Ø28mm!T22)/Parâmetros!$H$3</f>
        <v>1474.4461549235316</v>
      </c>
      <c r="V22" s="23">
        <v>3510.0767860000001</v>
      </c>
      <c r="W22" s="24">
        <f t="shared" si="2"/>
        <v>29250.639883333337</v>
      </c>
      <c r="Y22" s="22">
        <v>0.08</v>
      </c>
      <c r="Z22" s="23">
        <f>Y22/Parâmetros!$G$3</f>
        <v>8.0160320641282573E-5</v>
      </c>
      <c r="AA22" s="23">
        <f>Z22/Parâmetros!$B$13</f>
        <v>0.13018276806011642</v>
      </c>
      <c r="AB22" s="23">
        <f>AA22/Parâmetros!$E$6</f>
        <v>0.31278896698730518</v>
      </c>
      <c r="AC22" s="23">
        <f>(Parâmetros!$G$3*Parâmetros!$E$10*Modelo_1_Ø28mm!AB22)/Parâmetros!$H$3</f>
        <v>1675.6285923268897</v>
      </c>
      <c r="AD22" s="23">
        <v>2259.560285</v>
      </c>
      <c r="AE22" s="24">
        <f t="shared" si="5"/>
        <v>18829.669041666668</v>
      </c>
    </row>
    <row r="23" spans="1:31" x14ac:dyDescent="0.35">
      <c r="A23" s="22">
        <v>0.1</v>
      </c>
      <c r="B23" s="23">
        <f>A23/Parâmetros!$G$3</f>
        <v>1.0020040080160321E-4</v>
      </c>
      <c r="C23" s="23">
        <f>B23/Parâmetros!$B$13</f>
        <v>0.16272846007514552</v>
      </c>
      <c r="D23" s="23">
        <f>C23/Parâmetros!$B$6</f>
        <v>0.48926175608883199</v>
      </c>
      <c r="E23" s="23">
        <f>(Parâmetros!$G$3*Parâmetros!$B$10*Modelo_1_Ø28mm!D23)/Parâmetros!$H$3</f>
        <v>1252.1708511515733</v>
      </c>
      <c r="F23" s="23">
        <v>12338.1476</v>
      </c>
      <c r="G23" s="24">
        <f t="shared" si="4"/>
        <v>102817.89666666667</v>
      </c>
      <c r="I23" s="22">
        <v>0.1</v>
      </c>
      <c r="J23" s="23">
        <f>I23/Parâmetros!$G$3</f>
        <v>1.0020040080160321E-4</v>
      </c>
      <c r="K23" s="23">
        <f>J23/Parâmetros!$B$13</f>
        <v>0.16272846007514552</v>
      </c>
      <c r="L23" s="23">
        <f>K23/Parâmetros!$C$6</f>
        <v>0.43452192276407348</v>
      </c>
      <c r="M23" s="23">
        <f>(Parâmetros!$G$3*Parâmetros!$C$10*Modelo_1_Ø28mm!L23)/Parâmetros!$H$3</f>
        <v>1593.3707357426263</v>
      </c>
      <c r="N23" s="23">
        <v>6817.5233079999998</v>
      </c>
      <c r="O23" s="24">
        <f t="shared" si="1"/>
        <v>56812.694233333335</v>
      </c>
      <c r="Q23" s="22">
        <v>0.1</v>
      </c>
      <c r="R23" s="23">
        <f>Q23/Parâmetros!$G$3</f>
        <v>1.0020040080160321E-4</v>
      </c>
      <c r="S23" s="23">
        <f>R23/Parâmetros!$B$13</f>
        <v>0.16272846007514552</v>
      </c>
      <c r="T23" s="23">
        <f>S23/Parâmetros!$D$6</f>
        <v>0.40722837856643024</v>
      </c>
      <c r="U23" s="23">
        <f>(Parâmetros!$G$3*Parâmetros!$D$10*Modelo_1_Ø28mm!T23)/Parâmetros!$H$3</f>
        <v>1843.0576936544146</v>
      </c>
      <c r="V23" s="23">
        <v>5335.6771170000002</v>
      </c>
      <c r="W23" s="24">
        <f t="shared" si="2"/>
        <v>44463.975975000001</v>
      </c>
      <c r="Y23" s="22">
        <v>0.1</v>
      </c>
      <c r="Z23" s="23">
        <f>Y23/Parâmetros!$G$3</f>
        <v>1.0020040080160321E-4</v>
      </c>
      <c r="AA23" s="23">
        <f>Z23/Parâmetros!$B$13</f>
        <v>0.16272846007514552</v>
      </c>
      <c r="AB23" s="23">
        <f>AA23/Parâmetros!$E$6</f>
        <v>0.39098620873413148</v>
      </c>
      <c r="AC23" s="23">
        <f>(Parâmetros!$G$3*Parâmetros!$E$10*Modelo_1_Ø28mm!AB23)/Parâmetros!$H$3</f>
        <v>2094.5357404086126</v>
      </c>
      <c r="AD23" s="23">
        <v>3432.4312010000003</v>
      </c>
      <c r="AE23" s="24">
        <f t="shared" si="5"/>
        <v>28603.59334166667</v>
      </c>
    </row>
    <row r="24" spans="1:31" x14ac:dyDescent="0.35">
      <c r="A24" s="22">
        <v>0.12</v>
      </c>
      <c r="B24" s="23">
        <f>A24/Parâmetros!$G$3</f>
        <v>1.2024048096192384E-4</v>
      </c>
      <c r="C24" s="23">
        <f>B24/Parâmetros!$B$13</f>
        <v>0.1952741520901746</v>
      </c>
      <c r="D24" s="23">
        <f>C24/Parâmetros!$B$6</f>
        <v>0.5871141073065983</v>
      </c>
      <c r="E24" s="23">
        <f>(Parâmetros!$G$3*Parâmetros!$B$10*Modelo_1_Ø28mm!D24)/Parâmetros!$H$3</f>
        <v>1502.605021381888</v>
      </c>
      <c r="F24" s="23">
        <v>17252.524226999998</v>
      </c>
      <c r="G24" s="24">
        <f t="shared" si="4"/>
        <v>143771.035225</v>
      </c>
      <c r="I24" s="22">
        <v>0.12</v>
      </c>
      <c r="J24" s="23">
        <f>I24/Parâmetros!$G$3</f>
        <v>1.2024048096192384E-4</v>
      </c>
      <c r="K24" s="23">
        <f>J24/Parâmetros!$B$13</f>
        <v>0.1952741520901746</v>
      </c>
      <c r="L24" s="23">
        <f>K24/Parâmetros!$C$6</f>
        <v>0.5214263073168881</v>
      </c>
      <c r="M24" s="23">
        <f>(Parâmetros!$G$3*Parâmetros!$C$10*Modelo_1_Ø28mm!L24)/Parâmetros!$H$3</f>
        <v>1912.0448828911512</v>
      </c>
      <c r="N24" s="23">
        <v>9596.7702960000006</v>
      </c>
      <c r="O24" s="24">
        <f t="shared" si="1"/>
        <v>79973.085800000001</v>
      </c>
      <c r="Q24" s="22">
        <v>0.12</v>
      </c>
      <c r="R24" s="23">
        <f>Q24/Parâmetros!$G$3</f>
        <v>1.2024048096192384E-4</v>
      </c>
      <c r="S24" s="23">
        <f>R24/Parâmetros!$B$13</f>
        <v>0.1952741520901746</v>
      </c>
      <c r="T24" s="23">
        <f>S24/Parâmetros!$D$6</f>
        <v>0.48867405427971622</v>
      </c>
      <c r="U24" s="23">
        <f>(Parâmetros!$G$3*Parâmetros!$D$10*Modelo_1_Ø28mm!T24)/Parâmetros!$H$3</f>
        <v>2211.6692323852967</v>
      </c>
      <c r="V24" s="23">
        <v>7519.6666649999997</v>
      </c>
      <c r="W24" s="24">
        <f t="shared" si="2"/>
        <v>62663.888874999997</v>
      </c>
      <c r="Y24" s="22">
        <v>0.12</v>
      </c>
      <c r="Z24" s="23">
        <f>Y24/Parâmetros!$G$3</f>
        <v>1.2024048096192384E-4</v>
      </c>
      <c r="AA24" s="23">
        <f>Z24/Parâmetros!$B$13</f>
        <v>0.1952741520901746</v>
      </c>
      <c r="AB24" s="23">
        <f>AA24/Parâmetros!$E$6</f>
        <v>0.46918345048095766</v>
      </c>
      <c r="AC24" s="23">
        <f>(Parâmetros!$G$3*Parâmetros!$E$10*Modelo_1_Ø28mm!AB24)/Parâmetros!$H$3</f>
        <v>2513.4428884903341</v>
      </c>
      <c r="AD24" s="23">
        <v>4837.8920159999998</v>
      </c>
      <c r="AE24" s="24">
        <f t="shared" si="5"/>
        <v>40315.766799999998</v>
      </c>
    </row>
    <row r="25" spans="1:31" x14ac:dyDescent="0.35">
      <c r="A25" s="22">
        <v>0.14000000000000001</v>
      </c>
      <c r="B25" s="23">
        <f>A25/Parâmetros!$G$3</f>
        <v>1.4028056112224451E-4</v>
      </c>
      <c r="C25" s="23">
        <f>B25/Parâmetros!$B$13</f>
        <v>0.22781984410520376</v>
      </c>
      <c r="D25" s="23">
        <f>C25/Parâmetros!$B$6</f>
        <v>0.68496645852436489</v>
      </c>
      <c r="E25" s="23">
        <f>(Parâmetros!$G$3*Parâmetros!$B$10*Modelo_1_Ø28mm!D25)/Parâmetros!$H$3</f>
        <v>1753.039191612203</v>
      </c>
      <c r="F25" s="23">
        <v>22926.744575999997</v>
      </c>
      <c r="G25" s="24">
        <f t="shared" si="4"/>
        <v>191056.20479999998</v>
      </c>
      <c r="I25" s="22">
        <v>0.14000000000000001</v>
      </c>
      <c r="J25" s="23">
        <f>I25/Parâmetros!$G$3</f>
        <v>1.4028056112224451E-4</v>
      </c>
      <c r="K25" s="23">
        <f>J25/Parâmetros!$B$13</f>
        <v>0.22781984410520376</v>
      </c>
      <c r="L25" s="23">
        <f>K25/Parâmetros!$C$6</f>
        <v>0.6083306918697029</v>
      </c>
      <c r="M25" s="23">
        <f>(Parâmetros!$G$3*Parâmetros!$C$10*Modelo_1_Ø28mm!L25)/Parâmetros!$H$3</f>
        <v>2230.7190300396769</v>
      </c>
      <c r="N25" s="23">
        <v>12823.560840999999</v>
      </c>
      <c r="O25" s="24">
        <f t="shared" si="1"/>
        <v>106863.00700833333</v>
      </c>
      <c r="Q25" s="22">
        <v>0.14000000000000001</v>
      </c>
      <c r="R25" s="23">
        <f>Q25/Parâmetros!$G$3</f>
        <v>1.4028056112224451E-4</v>
      </c>
      <c r="S25" s="23">
        <f>R25/Parâmetros!$B$13</f>
        <v>0.22781984410520376</v>
      </c>
      <c r="T25" s="23">
        <f>S25/Parâmetros!$D$6</f>
        <v>0.57011972999300242</v>
      </c>
      <c r="U25" s="23">
        <f>(Parâmetros!$G$3*Parâmetros!$D$10*Modelo_1_Ø28mm!T25)/Parâmetros!$H$3</f>
        <v>2580.2807711161804</v>
      </c>
      <c r="V25" s="23">
        <v>10054.705676</v>
      </c>
      <c r="W25" s="24">
        <f t="shared" si="2"/>
        <v>83789.213966666663</v>
      </c>
      <c r="Y25" s="22">
        <v>0.14000000000000001</v>
      </c>
      <c r="Z25" s="23">
        <f>Y25/Parâmetros!$G$3</f>
        <v>1.4028056112224451E-4</v>
      </c>
      <c r="AA25" s="23">
        <f>Z25/Parâmetros!$B$13</f>
        <v>0.22781984410520376</v>
      </c>
      <c r="AB25" s="23">
        <f>AA25/Parâmetros!$E$6</f>
        <v>0.54738069222778407</v>
      </c>
      <c r="AC25" s="23">
        <f>(Parâmetros!$G$3*Parâmetros!$E$10*Modelo_1_Ø28mm!AB25)/Parâmetros!$H$3</f>
        <v>2932.3500365720574</v>
      </c>
      <c r="AD25" s="23">
        <v>6472.0491300000003</v>
      </c>
      <c r="AE25" s="24">
        <f t="shared" si="5"/>
        <v>53933.742750000005</v>
      </c>
    </row>
    <row r="26" spans="1:31" x14ac:dyDescent="0.35">
      <c r="A26" s="22">
        <v>0.16</v>
      </c>
      <c r="B26" s="23">
        <f>A26/Parâmetros!$G$3</f>
        <v>1.6032064128256515E-4</v>
      </c>
      <c r="C26" s="23">
        <f>B26/Parâmetros!$B$13</f>
        <v>0.26036553612023283</v>
      </c>
      <c r="D26" s="23">
        <f>C26/Parâmetros!$B$6</f>
        <v>0.78281880974213114</v>
      </c>
      <c r="E26" s="23">
        <f>(Parâmetros!$G$3*Parâmetros!$B$10*Modelo_1_Ø28mm!D26)/Parâmetros!$H$3</f>
        <v>2003.4733618425171</v>
      </c>
      <c r="F26" s="23">
        <v>29346.811819999999</v>
      </c>
      <c r="G26" s="24">
        <f t="shared" si="4"/>
        <v>244556.76516666668</v>
      </c>
      <c r="I26" s="22">
        <v>0.16</v>
      </c>
      <c r="J26" s="23">
        <f>I26/Parâmetros!$G$3</f>
        <v>1.6032064128256515E-4</v>
      </c>
      <c r="K26" s="23">
        <f>J26/Parâmetros!$B$13</f>
        <v>0.26036553612023283</v>
      </c>
      <c r="L26" s="23">
        <f>K26/Parâmetros!$C$6</f>
        <v>0.69523507642251758</v>
      </c>
      <c r="M26" s="23">
        <f>(Parâmetros!$G$3*Parâmetros!$C$10*Modelo_1_Ø28mm!L26)/Parâmetros!$H$3</f>
        <v>2549.3931771882021</v>
      </c>
      <c r="N26" s="23">
        <v>16488.478544000001</v>
      </c>
      <c r="O26" s="24">
        <f t="shared" si="1"/>
        <v>137403.98786666669</v>
      </c>
      <c r="Q26" s="22">
        <v>0.16</v>
      </c>
      <c r="R26" s="23">
        <f>Q26/Parâmetros!$G$3</f>
        <v>1.6032064128256515E-4</v>
      </c>
      <c r="S26" s="23">
        <f>R26/Parâmetros!$B$13</f>
        <v>0.26036553612023283</v>
      </c>
      <c r="T26" s="23">
        <f>S26/Parâmetros!$D$6</f>
        <v>0.6515654057062884</v>
      </c>
      <c r="U26" s="23">
        <f>(Parâmetros!$G$3*Parâmetros!$D$10*Modelo_1_Ø28mm!T26)/Parâmetros!$H$3</f>
        <v>2948.8923098470632</v>
      </c>
      <c r="V26" s="23">
        <v>12935.764491</v>
      </c>
      <c r="W26" s="24">
        <f t="shared" si="2"/>
        <v>107798.037425</v>
      </c>
      <c r="Y26" s="22">
        <v>0.16</v>
      </c>
      <c r="Z26" s="23">
        <f>Y26/Parâmetros!$G$3</f>
        <v>1.6032064128256515E-4</v>
      </c>
      <c r="AA26" s="23">
        <f>Z26/Parâmetros!$B$13</f>
        <v>0.26036553612023283</v>
      </c>
      <c r="AB26" s="23">
        <f>AA26/Parâmetros!$E$6</f>
        <v>0.62557793397461037</v>
      </c>
      <c r="AC26" s="23">
        <f>(Parâmetros!$G$3*Parâmetros!$E$10*Modelo_1_Ø28mm!AB26)/Parâmetros!$H$3</f>
        <v>3351.2571846537794</v>
      </c>
      <c r="AD26" s="23">
        <v>8332.3185049999993</v>
      </c>
      <c r="AE26" s="24">
        <f t="shared" si="5"/>
        <v>69435.987541666662</v>
      </c>
    </row>
    <row r="27" spans="1:31" x14ac:dyDescent="0.35">
      <c r="A27" s="22">
        <v>0.18</v>
      </c>
      <c r="B27" s="23">
        <f>A27/Parâmetros!$G$3</f>
        <v>1.8036072144288575E-4</v>
      </c>
      <c r="C27" s="23">
        <f>B27/Parâmetros!$B$13</f>
        <v>0.29291122813526188</v>
      </c>
      <c r="D27" s="23">
        <f>C27/Parâmetros!$B$6</f>
        <v>0.88067116095989739</v>
      </c>
      <c r="E27" s="23">
        <f>(Parâmetros!$G$3*Parâmetros!$B$10*Modelo_1_Ø28mm!D27)/Parâmetros!$H$3</f>
        <v>2253.9075320728316</v>
      </c>
      <c r="F27" s="23">
        <v>36501.196480999999</v>
      </c>
      <c r="G27" s="24">
        <f t="shared" si="4"/>
        <v>304176.63734166668</v>
      </c>
      <c r="I27" s="22">
        <v>0.18</v>
      </c>
      <c r="J27" s="23">
        <f>I27/Parâmetros!$G$3</f>
        <v>1.8036072144288575E-4</v>
      </c>
      <c r="K27" s="23">
        <f>J27/Parâmetros!$B$13</f>
        <v>0.29291122813526188</v>
      </c>
      <c r="L27" s="23">
        <f>K27/Parâmetros!$C$6</f>
        <v>0.78213946097533216</v>
      </c>
      <c r="M27" s="23">
        <f>(Parâmetros!$G$3*Parâmetros!$C$10*Modelo_1_Ø28mm!L27)/Parâmetros!$H$3</f>
        <v>2868.0673243367269</v>
      </c>
      <c r="N27" s="23">
        <v>20586.803072999999</v>
      </c>
      <c r="O27" s="24">
        <f t="shared" si="1"/>
        <v>171556.69227500001</v>
      </c>
      <c r="Q27" s="22">
        <v>0.18</v>
      </c>
      <c r="R27" s="23">
        <f>Q27/Parâmetros!$G$3</f>
        <v>1.8036072144288575E-4</v>
      </c>
      <c r="S27" s="23">
        <f>R27/Parâmetros!$B$13</f>
        <v>0.29291122813526188</v>
      </c>
      <c r="T27" s="23">
        <f>S27/Parâmetros!$D$6</f>
        <v>0.73301108141957427</v>
      </c>
      <c r="U27" s="23">
        <f>(Parâmetros!$G$3*Parâmetros!$D$10*Modelo_1_Ø28mm!T27)/Parâmetros!$H$3</f>
        <v>3317.5038485779455</v>
      </c>
      <c r="V27" s="23">
        <v>16157.465668000001</v>
      </c>
      <c r="W27" s="24">
        <f t="shared" si="2"/>
        <v>134645.54723333335</v>
      </c>
      <c r="Y27" s="22">
        <v>0.18</v>
      </c>
      <c r="Z27" s="23">
        <f>Y27/Parâmetros!$G$3</f>
        <v>1.8036072144288575E-4</v>
      </c>
      <c r="AA27" s="23">
        <f>Z27/Parâmetros!$B$13</f>
        <v>0.29291122813526188</v>
      </c>
      <c r="AB27" s="23">
        <f>AA27/Parâmetros!$E$6</f>
        <v>0.70377517572143655</v>
      </c>
      <c r="AC27" s="23">
        <f>(Parâmetros!$G$3*Parâmetros!$E$10*Modelo_1_Ø28mm!AB27)/Parâmetros!$H$3</f>
        <v>3770.1643327355014</v>
      </c>
      <c r="AD27" s="23">
        <v>10415.020031</v>
      </c>
      <c r="AE27" s="24">
        <f t="shared" si="5"/>
        <v>86791.833591666669</v>
      </c>
    </row>
    <row r="28" spans="1:31" x14ac:dyDescent="0.35">
      <c r="A28" s="22">
        <v>0.2</v>
      </c>
      <c r="B28" s="23">
        <f>A28/Parâmetros!$G$3</f>
        <v>2.0040080160320641E-4</v>
      </c>
      <c r="C28" s="23">
        <f>B28/Parâmetros!$B$13</f>
        <v>0.32545692015029104</v>
      </c>
      <c r="D28" s="23">
        <f>C28/Parâmetros!$B$6</f>
        <v>0.97852351217766398</v>
      </c>
      <c r="E28" s="23">
        <f>(Parâmetros!$G$3*Parâmetros!$B$10*Modelo_1_Ø28mm!D28)/Parâmetros!$H$3</f>
        <v>2504.3417023031466</v>
      </c>
      <c r="F28" s="23">
        <v>44378.859519999998</v>
      </c>
      <c r="G28" s="24">
        <f t="shared" si="4"/>
        <v>369823.82933333336</v>
      </c>
      <c r="I28" s="22">
        <v>0.2</v>
      </c>
      <c r="J28" s="23">
        <f>I28/Parâmetros!$G$3</f>
        <v>2.0040080160320641E-4</v>
      </c>
      <c r="K28" s="23">
        <f>J28/Parâmetros!$B$13</f>
        <v>0.32545692015029104</v>
      </c>
      <c r="L28" s="23">
        <f>K28/Parâmetros!$C$6</f>
        <v>0.86904384552814695</v>
      </c>
      <c r="M28" s="23">
        <f>(Parâmetros!$G$3*Parâmetros!$C$10*Modelo_1_Ø28mm!L28)/Parâmetros!$H$3</f>
        <v>3186.7414714852525</v>
      </c>
      <c r="N28" s="23">
        <v>25112.570694000002</v>
      </c>
      <c r="O28" s="24">
        <f t="shared" si="1"/>
        <v>209271.42245000001</v>
      </c>
      <c r="Q28" s="22">
        <v>0.2</v>
      </c>
      <c r="R28" s="23">
        <f>Q28/Parâmetros!$G$3</f>
        <v>2.0040080160320641E-4</v>
      </c>
      <c r="S28" s="23">
        <f>R28/Parâmetros!$B$13</f>
        <v>0.32545692015029104</v>
      </c>
      <c r="T28" s="23">
        <f>S28/Parâmetros!$D$6</f>
        <v>0.81445675713286048</v>
      </c>
      <c r="U28" s="23">
        <f>(Parâmetros!$G$3*Parâmetros!$D$10*Modelo_1_Ø28mm!T28)/Parâmetros!$H$3</f>
        <v>3686.1153873088292</v>
      </c>
      <c r="V28" s="23">
        <v>19715.634368999999</v>
      </c>
      <c r="W28" s="24">
        <f t="shared" si="2"/>
        <v>164296.953075</v>
      </c>
      <c r="Y28" s="22">
        <v>0.2</v>
      </c>
      <c r="Z28" s="23">
        <f>Y28/Parâmetros!$G$3</f>
        <v>2.0040080160320641E-4</v>
      </c>
      <c r="AA28" s="23">
        <f>Z28/Parâmetros!$B$13</f>
        <v>0.32545692015029104</v>
      </c>
      <c r="AB28" s="23">
        <f>AA28/Parâmetros!$E$6</f>
        <v>0.78197241746826296</v>
      </c>
      <c r="AC28" s="23">
        <f>(Parâmetros!$G$3*Parâmetros!$E$10*Modelo_1_Ø28mm!AB28)/Parâmetros!$H$3</f>
        <v>4189.0714808172252</v>
      </c>
      <c r="AD28" s="23">
        <v>12717.018005999998</v>
      </c>
      <c r="AE28" s="24">
        <f t="shared" si="5"/>
        <v>105975.15005</v>
      </c>
    </row>
    <row r="29" spans="1:31" x14ac:dyDescent="0.35">
      <c r="A29" s="22">
        <v>0.22</v>
      </c>
      <c r="B29" s="23">
        <f>A29/Parâmetros!$G$3</f>
        <v>2.2044088176352705E-4</v>
      </c>
      <c r="C29" s="23">
        <f>B29/Parâmetros!$B$13</f>
        <v>0.35800261216532009</v>
      </c>
      <c r="D29" s="23">
        <f>C29/Parâmetros!$B$6</f>
        <v>1.0763758633954301</v>
      </c>
      <c r="E29" s="23">
        <f>(Parâmetros!$G$3*Parâmetros!$B$10*Modelo_1_Ø28mm!D29)/Parâmetros!$H$3</f>
        <v>2754.7758725334606</v>
      </c>
      <c r="F29" s="23">
        <v>52964.987822000003</v>
      </c>
      <c r="G29" s="24">
        <f t="shared" si="4"/>
        <v>441374.89851666673</v>
      </c>
      <c r="I29" s="22">
        <v>0.22</v>
      </c>
      <c r="J29" s="23">
        <f>I29/Parâmetros!$G$3</f>
        <v>2.2044088176352705E-4</v>
      </c>
      <c r="K29" s="23">
        <f>J29/Parâmetros!$B$13</f>
        <v>0.35800261216532009</v>
      </c>
      <c r="L29" s="23">
        <f>K29/Parâmetros!$C$6</f>
        <v>0.95594823008096153</v>
      </c>
      <c r="M29" s="23">
        <f>(Parâmetros!$G$3*Parâmetros!$C$10*Modelo_1_Ø28mm!L29)/Parâmetros!$H$3</f>
        <v>3505.4156186337768</v>
      </c>
      <c r="N29" s="23">
        <v>30054.261243000001</v>
      </c>
      <c r="O29" s="24">
        <f t="shared" si="1"/>
        <v>250452.17702500001</v>
      </c>
      <c r="Q29" s="22">
        <v>0.22</v>
      </c>
      <c r="R29" s="23">
        <f>Q29/Parâmetros!$G$3</f>
        <v>2.2044088176352705E-4</v>
      </c>
      <c r="S29" s="23">
        <f>R29/Parâmetros!$B$13</f>
        <v>0.35800261216532009</v>
      </c>
      <c r="T29" s="23">
        <f>S29/Parâmetros!$D$6</f>
        <v>0.89590243284614635</v>
      </c>
      <c r="U29" s="23">
        <f>(Parâmetros!$G$3*Parâmetros!$D$10*Modelo_1_Ø28mm!T29)/Parâmetros!$H$3</f>
        <v>4054.7269260397111</v>
      </c>
      <c r="V29" s="23">
        <v>23605.561322999998</v>
      </c>
      <c r="W29" s="24">
        <f t="shared" si="2"/>
        <v>196713.01102499999</v>
      </c>
      <c r="Y29" s="22">
        <v>0.22</v>
      </c>
      <c r="Z29" s="23">
        <f>Y29/Parâmetros!$G$3</f>
        <v>2.2044088176352705E-4</v>
      </c>
      <c r="AA29" s="23">
        <f>Z29/Parâmetros!$B$13</f>
        <v>0.35800261216532009</v>
      </c>
      <c r="AB29" s="23">
        <f>AA29/Parâmetros!$E$6</f>
        <v>0.86016965921508903</v>
      </c>
      <c r="AC29" s="23">
        <f>(Parâmetros!$G$3*Parâmetros!$E$10*Modelo_1_Ø28mm!AB29)/Parâmetros!$H$3</f>
        <v>4607.9786288989462</v>
      </c>
      <c r="AD29" s="23">
        <v>15232.683872</v>
      </c>
      <c r="AE29" s="24">
        <f t="shared" si="5"/>
        <v>126939.03226666666</v>
      </c>
    </row>
    <row r="30" spans="1:31" x14ac:dyDescent="0.35">
      <c r="A30" s="22">
        <v>0.24</v>
      </c>
      <c r="B30" s="23">
        <f>A30/Parâmetros!$G$3</f>
        <v>2.4048096192384768E-4</v>
      </c>
      <c r="C30" s="23">
        <f>B30/Parâmetros!$B$13</f>
        <v>0.39054830418034919</v>
      </c>
      <c r="D30" s="23">
        <f>C30/Parâmetros!$B$6</f>
        <v>1.1742282146131966</v>
      </c>
      <c r="E30" s="23">
        <f>(Parâmetros!$G$3*Parâmetros!$B$10*Modelo_1_Ø28mm!D30)/Parâmetros!$H$3</f>
        <v>3005.2100427637761</v>
      </c>
      <c r="F30" s="23">
        <v>62252.290809999999</v>
      </c>
      <c r="G30" s="24">
        <f t="shared" si="4"/>
        <v>518769.09008333331</v>
      </c>
      <c r="I30" s="22">
        <v>0.24</v>
      </c>
      <c r="J30" s="23">
        <f>I30/Parâmetros!$G$3</f>
        <v>2.4048096192384768E-4</v>
      </c>
      <c r="K30" s="23">
        <f>J30/Parâmetros!$B$13</f>
        <v>0.39054830418034919</v>
      </c>
      <c r="L30" s="23">
        <f>K30/Parâmetros!$C$6</f>
        <v>1.0428526146337762</v>
      </c>
      <c r="M30" s="23">
        <f>(Parâmetros!$G$3*Parâmetros!$C$10*Modelo_1_Ø28mm!L30)/Parâmetros!$H$3</f>
        <v>3824.0897657823025</v>
      </c>
      <c r="N30" s="23">
        <v>35409.813610000005</v>
      </c>
      <c r="O30" s="24">
        <f t="shared" si="1"/>
        <v>295081.78008333337</v>
      </c>
      <c r="Q30" s="22">
        <v>0.24</v>
      </c>
      <c r="R30" s="23">
        <f>Q30/Parâmetros!$G$3</f>
        <v>2.4048096192384768E-4</v>
      </c>
      <c r="S30" s="23">
        <f>R30/Parâmetros!$B$13</f>
        <v>0.39054830418034919</v>
      </c>
      <c r="T30" s="23">
        <f>S30/Parâmetros!$D$6</f>
        <v>0.97734810855943244</v>
      </c>
      <c r="U30" s="23">
        <f>(Parâmetros!$G$3*Parâmetros!$D$10*Modelo_1_Ø28mm!T30)/Parâmetros!$H$3</f>
        <v>4423.3384647705934</v>
      </c>
      <c r="V30" s="23">
        <v>27822.940734000003</v>
      </c>
      <c r="W30" s="24">
        <f t="shared" si="2"/>
        <v>231857.83945000003</v>
      </c>
      <c r="Y30" s="22">
        <v>0.24</v>
      </c>
      <c r="Z30" s="23">
        <f>Y30/Parâmetros!$G$3</f>
        <v>2.4048096192384768E-4</v>
      </c>
      <c r="AA30" s="23">
        <f>Z30/Parâmetros!$B$13</f>
        <v>0.39054830418034919</v>
      </c>
      <c r="AB30" s="23">
        <f>AA30/Parâmetros!$E$6</f>
        <v>0.93836690096191533</v>
      </c>
      <c r="AC30" s="23">
        <f>(Parâmetros!$G$3*Parâmetros!$E$10*Modelo_1_Ø28mm!AB30)/Parâmetros!$H$3</f>
        <v>5026.8857769806682</v>
      </c>
      <c r="AD30" s="23">
        <v>17961.306708</v>
      </c>
      <c r="AE30" s="24">
        <f t="shared" si="5"/>
        <v>149677.55590000001</v>
      </c>
    </row>
    <row r="31" spans="1:31" x14ac:dyDescent="0.35">
      <c r="A31" s="22">
        <v>0.26</v>
      </c>
      <c r="B31" s="23">
        <f>A31/Parâmetros!$G$3</f>
        <v>2.6052104208416834E-4</v>
      </c>
      <c r="C31" s="23">
        <f>B31/Parâmetros!$B$13</f>
        <v>0.42309399619537835</v>
      </c>
      <c r="D31" s="23">
        <f>C31/Parâmetros!$B$6</f>
        <v>1.2720805658309631</v>
      </c>
      <c r="E31" s="23">
        <f>(Parâmetros!$G$3*Parâmetros!$B$10*Modelo_1_Ø28mm!D31)/Parâmetros!$H$3</f>
        <v>3255.6442129940906</v>
      </c>
      <c r="F31" s="23">
        <v>72231.490902000005</v>
      </c>
      <c r="G31" s="24">
        <f t="shared" si="4"/>
        <v>601929.09085000004</v>
      </c>
      <c r="I31" s="22">
        <v>0.26</v>
      </c>
      <c r="J31" s="23">
        <f>I31/Parâmetros!$G$3</f>
        <v>2.6052104208416834E-4</v>
      </c>
      <c r="K31" s="23">
        <f>J31/Parâmetros!$B$13</f>
        <v>0.42309399619537835</v>
      </c>
      <c r="L31" s="23">
        <f>K31/Parâmetros!$C$6</f>
        <v>1.129756999186591</v>
      </c>
      <c r="M31" s="23">
        <f>(Parâmetros!$G$3*Parâmetros!$C$10*Modelo_1_Ø28mm!L31)/Parâmetros!$H$3</f>
        <v>4142.7639129308282</v>
      </c>
      <c r="N31" s="23">
        <v>41162.570529999997</v>
      </c>
      <c r="O31" s="24">
        <f t="shared" si="1"/>
        <v>343021.42108333332</v>
      </c>
      <c r="Q31" s="22">
        <v>0.26</v>
      </c>
      <c r="R31" s="23">
        <f>Q31/Parâmetros!$G$3</f>
        <v>2.6052104208416834E-4</v>
      </c>
      <c r="S31" s="23">
        <f>R31/Parâmetros!$B$13</f>
        <v>0.42309399619537835</v>
      </c>
      <c r="T31" s="23">
        <f>S31/Parâmetros!$D$6</f>
        <v>1.0587937842727186</v>
      </c>
      <c r="U31" s="23">
        <f>(Parâmetros!$G$3*Parâmetros!$D$10*Modelo_1_Ø28mm!T31)/Parâmetros!$H$3</f>
        <v>4791.9500035014771</v>
      </c>
      <c r="V31" s="23">
        <v>32362.411062000003</v>
      </c>
      <c r="W31" s="24">
        <f t="shared" si="2"/>
        <v>269686.75885000004</v>
      </c>
      <c r="Y31" s="22">
        <v>0.26</v>
      </c>
      <c r="Z31" s="23">
        <f>Y31/Parâmetros!$G$3</f>
        <v>2.6052104208416834E-4</v>
      </c>
      <c r="AA31" s="23">
        <f>Z31/Parâmetros!$B$13</f>
        <v>0.42309399619537835</v>
      </c>
      <c r="AB31" s="23">
        <f>AA31/Parâmetros!$E$6</f>
        <v>1.0165641427087417</v>
      </c>
      <c r="AC31" s="23">
        <f>(Parâmetros!$G$3*Parâmetros!$E$10*Modelo_1_Ø28mm!AB31)/Parâmetros!$H$3</f>
        <v>5445.792925062392</v>
      </c>
      <c r="AD31" s="23">
        <v>20899.256508000002</v>
      </c>
      <c r="AE31" s="24">
        <f t="shared" si="5"/>
        <v>174160.47090000001</v>
      </c>
    </row>
    <row r="32" spans="1:31" x14ac:dyDescent="0.35">
      <c r="A32" s="22">
        <v>0.28000000000000003</v>
      </c>
      <c r="B32" s="23">
        <f>A32/Parâmetros!$G$3</f>
        <v>2.8056112224448903E-4</v>
      </c>
      <c r="C32" s="23">
        <f>B32/Parâmetros!$B$13</f>
        <v>0.45563968821040751</v>
      </c>
      <c r="D32" s="23">
        <f>C32/Parâmetros!$B$6</f>
        <v>1.3699329170487298</v>
      </c>
      <c r="E32" s="23"/>
      <c r="F32" s="23">
        <v>82896.591925000001</v>
      </c>
      <c r="G32" s="24">
        <f t="shared" si="4"/>
        <v>690804.93270833336</v>
      </c>
      <c r="I32" s="22">
        <v>0.28000000000000003</v>
      </c>
      <c r="J32" s="23">
        <f>I32/Parâmetros!$G$3</f>
        <v>2.8056112224448903E-4</v>
      </c>
      <c r="K32" s="23">
        <f>J32/Parâmetros!$B$13</f>
        <v>0.45563968821040751</v>
      </c>
      <c r="L32" s="23">
        <f>K32/Parâmetros!$C$6</f>
        <v>1.2166613837394058</v>
      </c>
      <c r="M32" s="23"/>
      <c r="N32" s="23">
        <v>47318.858385000007</v>
      </c>
      <c r="O32" s="24">
        <f t="shared" si="1"/>
        <v>394323.81987500004</v>
      </c>
      <c r="Q32" s="22">
        <v>0.28000000000000003</v>
      </c>
      <c r="R32" s="23">
        <f>Q32/Parâmetros!$G$3</f>
        <v>2.8056112224448903E-4</v>
      </c>
      <c r="S32" s="23">
        <f>R32/Parâmetros!$B$13</f>
        <v>0.45563968821040751</v>
      </c>
      <c r="T32" s="23">
        <f>S32/Parâmetros!$D$6</f>
        <v>1.1402394599860048</v>
      </c>
      <c r="U32" s="23"/>
      <c r="V32" s="23">
        <v>37219.777541999996</v>
      </c>
      <c r="W32" s="24">
        <f t="shared" si="2"/>
        <v>310164.81284999999</v>
      </c>
      <c r="Y32" s="22">
        <v>0.28000000000000003</v>
      </c>
      <c r="Z32" s="23">
        <f>Y32/Parâmetros!$G$3</f>
        <v>2.8056112224448903E-4</v>
      </c>
      <c r="AA32" s="23">
        <f>Z32/Parâmetros!$B$13</f>
        <v>0.45563968821040751</v>
      </c>
      <c r="AB32" s="23">
        <f>AA32/Parâmetros!$E$6</f>
        <v>1.0947613844555681</v>
      </c>
      <c r="AC32" s="23"/>
      <c r="AD32" s="23">
        <v>24047.031311999999</v>
      </c>
      <c r="AE32" s="24">
        <f t="shared" si="5"/>
        <v>200391.9276</v>
      </c>
    </row>
    <row r="33" spans="1:31" x14ac:dyDescent="0.35">
      <c r="A33" s="22">
        <v>0.3</v>
      </c>
      <c r="B33" s="23">
        <f>A33/Parâmetros!$G$3</f>
        <v>3.0060120240480961E-4</v>
      </c>
      <c r="C33" s="23">
        <f>B33/Parâmetros!$B$13</f>
        <v>0.4881853802254365</v>
      </c>
      <c r="D33" s="23">
        <f>C33/Parâmetros!$B$6</f>
        <v>1.4677852682664958</v>
      </c>
      <c r="E33" s="23"/>
      <c r="F33" s="23">
        <v>94222.424702999997</v>
      </c>
      <c r="G33" s="24">
        <f t="shared" si="4"/>
        <v>785186.87252500001</v>
      </c>
      <c r="I33" s="22">
        <v>0.3</v>
      </c>
      <c r="J33" s="23">
        <f>I33/Parâmetros!$G$3</f>
        <v>3.0060120240480961E-4</v>
      </c>
      <c r="K33" s="23">
        <f>J33/Parâmetros!$B$13</f>
        <v>0.4881853802254365</v>
      </c>
      <c r="L33" s="23">
        <f>K33/Parâmetros!$C$6</f>
        <v>1.3035657682922204</v>
      </c>
      <c r="M33" s="23"/>
      <c r="N33" s="23">
        <v>53866.643775000004</v>
      </c>
      <c r="O33" s="24">
        <f t="shared" si="1"/>
        <v>448888.69812500005</v>
      </c>
      <c r="Q33" s="22">
        <v>0.3</v>
      </c>
      <c r="R33" s="23">
        <f>Q33/Parâmetros!$G$3</f>
        <v>3.0060120240480961E-4</v>
      </c>
      <c r="S33" s="23">
        <f>R33/Parâmetros!$B$13</f>
        <v>0.4881853802254365</v>
      </c>
      <c r="T33" s="23">
        <f>S33/Parâmetros!$D$6</f>
        <v>1.2216851356992906</v>
      </c>
      <c r="U33" s="23"/>
      <c r="V33" s="23">
        <v>42387.526424000003</v>
      </c>
      <c r="W33" s="24">
        <f t="shared" si="2"/>
        <v>353229.38686666673</v>
      </c>
      <c r="Y33" s="22">
        <v>0.3</v>
      </c>
      <c r="Z33" s="23">
        <f>Y33/Parâmetros!$G$3</f>
        <v>3.0060120240480961E-4</v>
      </c>
      <c r="AA33" s="23">
        <f>Z33/Parâmetros!$B$13</f>
        <v>0.4881853802254365</v>
      </c>
      <c r="AB33" s="23">
        <f>AA33/Parâmetros!$E$6</f>
        <v>1.1729586262023943</v>
      </c>
      <c r="AC33" s="23"/>
      <c r="AD33" s="23">
        <v>27394.366877</v>
      </c>
      <c r="AE33" s="24">
        <f t="shared" si="5"/>
        <v>228286.39064166669</v>
      </c>
    </row>
    <row r="34" spans="1:31" x14ac:dyDescent="0.35">
      <c r="A34" s="22">
        <v>0.32</v>
      </c>
      <c r="B34" s="23">
        <f>A34/Parâmetros!$G$3</f>
        <v>3.2064128256513029E-4</v>
      </c>
      <c r="C34" s="23">
        <f>B34/Parâmetros!$B$13</f>
        <v>0.52073107224046566</v>
      </c>
      <c r="D34" s="23">
        <f>C34/Parâmetros!$B$6</f>
        <v>1.5656376194842623</v>
      </c>
      <c r="E34" s="23"/>
      <c r="F34" s="23">
        <v>106223.474824</v>
      </c>
      <c r="G34" s="24">
        <f t="shared" si="4"/>
        <v>885195.62353333342</v>
      </c>
      <c r="I34" s="22">
        <v>0.32</v>
      </c>
      <c r="J34" s="23">
        <f>I34/Parâmetros!$G$3</f>
        <v>3.2064128256513029E-4</v>
      </c>
      <c r="K34" s="23">
        <f>J34/Parâmetros!$B$13</f>
        <v>0.52073107224046566</v>
      </c>
      <c r="L34" s="23">
        <f>K34/Parâmetros!$C$6</f>
        <v>1.3904701528450352</v>
      </c>
      <c r="M34" s="23"/>
      <c r="N34" s="23">
        <v>60796.413807999998</v>
      </c>
      <c r="O34" s="24">
        <f t="shared" si="1"/>
        <v>506636.78173333331</v>
      </c>
      <c r="Q34" s="22">
        <v>0.32</v>
      </c>
      <c r="R34" s="23">
        <f>Q34/Parâmetros!$G$3</f>
        <v>3.2064128256513029E-4</v>
      </c>
      <c r="S34" s="23">
        <f>R34/Parâmetros!$B$13</f>
        <v>0.52073107224046566</v>
      </c>
      <c r="T34" s="23">
        <f>S34/Parâmetros!$D$6</f>
        <v>1.3031308114125768</v>
      </c>
      <c r="U34" s="23"/>
      <c r="V34" s="23">
        <v>47867.480970999997</v>
      </c>
      <c r="W34" s="24">
        <f t="shared" si="2"/>
        <v>398895.67475833331</v>
      </c>
      <c r="Y34" s="22">
        <v>0.32</v>
      </c>
      <c r="Z34" s="23">
        <f>Y34/Parâmetros!$G$3</f>
        <v>3.2064128256513029E-4</v>
      </c>
      <c r="AA34" s="23">
        <f>Z34/Parâmetros!$B$13</f>
        <v>0.52073107224046566</v>
      </c>
      <c r="AB34" s="23">
        <f>AA34/Parâmetros!$E$6</f>
        <v>1.2511558679492207</v>
      </c>
      <c r="AC34" s="23"/>
      <c r="AD34" s="23">
        <v>30947.877547</v>
      </c>
      <c r="AE34" s="24">
        <f t="shared" si="5"/>
        <v>257898.97955833335</v>
      </c>
    </row>
    <row r="35" spans="1:31" x14ac:dyDescent="0.35">
      <c r="A35" s="22">
        <v>0.34</v>
      </c>
      <c r="B35" s="23">
        <f>A35/Parâmetros!$G$3</f>
        <v>3.4068136272545093E-4</v>
      </c>
      <c r="C35" s="23">
        <f>B35/Parâmetros!$B$13</f>
        <v>0.55327676425549477</v>
      </c>
      <c r="D35" s="23">
        <f>C35/Parâmetros!$B$6</f>
        <v>1.6634899707020288</v>
      </c>
      <c r="E35" s="23"/>
      <c r="F35" s="23">
        <v>118881.75438599999</v>
      </c>
      <c r="G35" s="24">
        <f t="shared" si="4"/>
        <v>990681.28654999996</v>
      </c>
      <c r="I35" s="22">
        <v>0.34</v>
      </c>
      <c r="J35" s="23">
        <f>I35/Parâmetros!$G$3</f>
        <v>3.4068136272545093E-4</v>
      </c>
      <c r="K35" s="23">
        <f>J35/Parâmetros!$B$13</f>
        <v>0.55327676425549477</v>
      </c>
      <c r="L35" s="23">
        <f>K35/Parâmetros!$C$6</f>
        <v>1.4773745373978497</v>
      </c>
      <c r="M35" s="23"/>
      <c r="N35" s="23">
        <v>68118.236506000001</v>
      </c>
      <c r="O35" s="24">
        <f t="shared" si="1"/>
        <v>567651.97088333336</v>
      </c>
      <c r="Q35" s="22">
        <v>0.34</v>
      </c>
      <c r="R35" s="23">
        <f>Q35/Parâmetros!$G$3</f>
        <v>3.4068136272545093E-4</v>
      </c>
      <c r="S35" s="23">
        <f>R35/Parâmetros!$B$13</f>
        <v>0.55327676425549477</v>
      </c>
      <c r="T35" s="23">
        <f>S35/Parâmetros!$D$6</f>
        <v>1.3845764871258628</v>
      </c>
      <c r="U35" s="23"/>
      <c r="V35" s="23">
        <v>53651.610412000002</v>
      </c>
      <c r="W35" s="24">
        <f t="shared" si="2"/>
        <v>447096.75343333336</v>
      </c>
      <c r="Y35" s="22">
        <v>0.34</v>
      </c>
      <c r="Z35" s="23">
        <f>Y35/Parâmetros!$G$3</f>
        <v>3.4068136272545093E-4</v>
      </c>
      <c r="AA35" s="23">
        <f>Z35/Parâmetros!$B$13</f>
        <v>0.55327676425549477</v>
      </c>
      <c r="AB35" s="23">
        <f>AA35/Parâmetros!$E$6</f>
        <v>1.3293531096960469</v>
      </c>
      <c r="AC35" s="23"/>
      <c r="AD35" s="23">
        <v>34698.207324000003</v>
      </c>
      <c r="AE35" s="24">
        <f t="shared" si="5"/>
        <v>289151.72770000005</v>
      </c>
    </row>
    <row r="36" spans="1:31" x14ac:dyDescent="0.35">
      <c r="A36" s="22">
        <v>0.36</v>
      </c>
      <c r="B36" s="23">
        <f>A36/Parâmetros!$G$3</f>
        <v>3.607214428857715E-4</v>
      </c>
      <c r="C36" s="23">
        <f>B36/Parâmetros!$B$13</f>
        <v>0.58582245627052376</v>
      </c>
      <c r="D36" s="23">
        <f>C36/Parâmetros!$B$6</f>
        <v>1.7613423219197948</v>
      </c>
      <c r="E36" s="23"/>
      <c r="F36" s="23">
        <v>132188.12957300001</v>
      </c>
      <c r="G36" s="24">
        <f t="shared" si="4"/>
        <v>1101567.7464416667</v>
      </c>
      <c r="I36" s="22">
        <v>0.36</v>
      </c>
      <c r="J36" s="23">
        <f>I36/Parâmetros!$G$3</f>
        <v>3.607214428857715E-4</v>
      </c>
      <c r="K36" s="23">
        <f>J36/Parâmetros!$B$13</f>
        <v>0.58582245627052376</v>
      </c>
      <c r="L36" s="23">
        <f>K36/Parâmetros!$C$6</f>
        <v>1.5642789219506643</v>
      </c>
      <c r="M36" s="23"/>
      <c r="N36" s="23">
        <v>75793.887566000005</v>
      </c>
      <c r="O36" s="24">
        <f t="shared" si="1"/>
        <v>631615.72971666674</v>
      </c>
      <c r="Q36" s="22">
        <v>0.36</v>
      </c>
      <c r="R36" s="23">
        <f>Q36/Parâmetros!$G$3</f>
        <v>3.607214428857715E-4</v>
      </c>
      <c r="S36" s="23">
        <f>R36/Parâmetros!$B$13</f>
        <v>0.58582245627052376</v>
      </c>
      <c r="T36" s="23">
        <f>S36/Parâmetros!$D$6</f>
        <v>1.4660221628391485</v>
      </c>
      <c r="U36" s="23"/>
      <c r="V36" s="23">
        <v>59740.308010000001</v>
      </c>
      <c r="W36" s="24">
        <f t="shared" si="2"/>
        <v>497835.90008333337</v>
      </c>
      <c r="Y36" s="22">
        <v>0.36</v>
      </c>
      <c r="Z36" s="23">
        <f>Y36/Parâmetros!$G$3</f>
        <v>3.607214428857715E-4</v>
      </c>
      <c r="AA36" s="23">
        <f>Z36/Parâmetros!$B$13</f>
        <v>0.58582245627052376</v>
      </c>
      <c r="AB36" s="23">
        <f>AA36/Parâmetros!$E$6</f>
        <v>1.4075503514428731</v>
      </c>
      <c r="AC36" s="23"/>
      <c r="AD36" s="23">
        <v>38648.919005999996</v>
      </c>
      <c r="AE36" s="24">
        <f t="shared" si="5"/>
        <v>322074.32504999998</v>
      </c>
    </row>
    <row r="37" spans="1:31" x14ac:dyDescent="0.35">
      <c r="A37" s="22">
        <v>0.38</v>
      </c>
      <c r="B37" s="23">
        <f>A37/Parâmetros!$G$3</f>
        <v>3.8076152304609219E-4</v>
      </c>
      <c r="C37" s="23">
        <f>B37/Parâmetros!$B$13</f>
        <v>0.61836814828555298</v>
      </c>
      <c r="D37" s="23">
        <f>C37/Parâmetros!$B$6</f>
        <v>1.8591946731375615</v>
      </c>
      <c r="E37" s="23"/>
      <c r="F37" s="23">
        <v>146137.34860900001</v>
      </c>
      <c r="G37" s="24">
        <f t="shared" si="4"/>
        <v>1217811.2384083334</v>
      </c>
      <c r="I37" s="22">
        <v>0.38</v>
      </c>
      <c r="J37" s="23">
        <f>I37/Parâmetros!$G$3</f>
        <v>3.8076152304609219E-4</v>
      </c>
      <c r="K37" s="23">
        <f>J37/Parâmetros!$B$13</f>
        <v>0.61836814828555298</v>
      </c>
      <c r="L37" s="23">
        <f>K37/Parâmetros!$C$6</f>
        <v>1.6511833065034793</v>
      </c>
      <c r="M37" s="23"/>
      <c r="N37" s="23">
        <v>83862.571129000004</v>
      </c>
      <c r="O37" s="24">
        <f t="shared" si="1"/>
        <v>698854.75940833334</v>
      </c>
      <c r="Q37" s="22">
        <v>0.38</v>
      </c>
      <c r="R37" s="23">
        <f>Q37/Parâmetros!$G$3</f>
        <v>3.8076152304609219E-4</v>
      </c>
      <c r="S37" s="23">
        <f>R37/Parâmetros!$B$13</f>
        <v>0.61836814828555298</v>
      </c>
      <c r="T37" s="23">
        <f>S37/Parâmetros!$D$6</f>
        <v>1.5474678385524347</v>
      </c>
      <c r="U37" s="23"/>
      <c r="V37" s="23">
        <v>66131.155684999991</v>
      </c>
      <c r="W37" s="24">
        <f t="shared" si="2"/>
        <v>551092.96404166659</v>
      </c>
      <c r="Y37" s="22">
        <v>0.38</v>
      </c>
      <c r="Z37" s="23">
        <f>Y37/Parâmetros!$G$3</f>
        <v>3.8076152304609219E-4</v>
      </c>
      <c r="AA37" s="23">
        <f>Z37/Parâmetros!$B$13</f>
        <v>0.61836814828555298</v>
      </c>
      <c r="AB37" s="23">
        <f>AA37/Parâmetros!$E$6</f>
        <v>1.4857475931896995</v>
      </c>
      <c r="AC37" s="23"/>
      <c r="AD37" s="23">
        <v>42805.137087999996</v>
      </c>
      <c r="AE37" s="24">
        <f t="shared" si="5"/>
        <v>356709.47573333333</v>
      </c>
    </row>
    <row r="38" spans="1:31" x14ac:dyDescent="0.35">
      <c r="A38" s="22">
        <v>0.4</v>
      </c>
      <c r="B38" s="23">
        <f>A38/Parâmetros!$G$3</f>
        <v>4.0080160320641282E-4</v>
      </c>
      <c r="C38" s="23">
        <f>B38/Parâmetros!$B$13</f>
        <v>0.65091384030058208</v>
      </c>
      <c r="D38" s="23">
        <f>C38/Parâmetros!$B$6</f>
        <v>1.957047024355328</v>
      </c>
      <c r="E38" s="23"/>
      <c r="F38" s="23">
        <v>160723.59544399998</v>
      </c>
      <c r="G38" s="24">
        <f t="shared" si="4"/>
        <v>1339363.2953666665</v>
      </c>
      <c r="I38" s="22">
        <v>0.4</v>
      </c>
      <c r="J38" s="23">
        <f>I38/Parâmetros!$G$3</f>
        <v>4.0080160320641282E-4</v>
      </c>
      <c r="K38" s="23">
        <f>J38/Parâmetros!$B$13</f>
        <v>0.65091384030058208</v>
      </c>
      <c r="L38" s="23">
        <f>K38/Parâmetros!$C$6</f>
        <v>1.7380876910562939</v>
      </c>
      <c r="M38" s="23"/>
      <c r="N38" s="23">
        <v>92277.006070999909</v>
      </c>
      <c r="O38" s="24">
        <f t="shared" si="1"/>
        <v>768975.0505916659</v>
      </c>
      <c r="Q38" s="22">
        <v>0.4</v>
      </c>
      <c r="R38" s="23">
        <f>Q38/Parâmetros!$G$3</f>
        <v>4.0080160320641282E-4</v>
      </c>
      <c r="S38" s="23">
        <f>R38/Parâmetros!$B$13</f>
        <v>0.65091384030058208</v>
      </c>
      <c r="T38" s="23">
        <f>S38/Parâmetros!$D$6</f>
        <v>1.628913514265721</v>
      </c>
      <c r="U38" s="23"/>
      <c r="V38" s="23">
        <v>72820.067951000005</v>
      </c>
      <c r="W38" s="24">
        <f t="shared" si="2"/>
        <v>606833.89959166676</v>
      </c>
      <c r="Y38" s="22">
        <v>0.4</v>
      </c>
      <c r="Z38" s="23">
        <f>Y38/Parâmetros!$G$3</f>
        <v>4.0080160320641282E-4</v>
      </c>
      <c r="AA38" s="23">
        <f>Z38/Parâmetros!$B$13</f>
        <v>0.65091384030058208</v>
      </c>
      <c r="AB38" s="23">
        <f>AA38/Parâmetros!$E$6</f>
        <v>1.5639448349365259</v>
      </c>
      <c r="AC38" s="23"/>
      <c r="AD38" s="23">
        <v>47158.593394000003</v>
      </c>
      <c r="AE38" s="24">
        <f t="shared" si="5"/>
        <v>392988.27828333335</v>
      </c>
    </row>
    <row r="39" spans="1:31" x14ac:dyDescent="0.35">
      <c r="A39" s="22">
        <v>0.42</v>
      </c>
      <c r="B39" s="23">
        <f>A39/Parâmetros!$G$3</f>
        <v>4.2084168336673346E-4</v>
      </c>
      <c r="C39" s="23">
        <f>B39/Parâmetros!$B$13</f>
        <v>0.68345953231561118</v>
      </c>
      <c r="D39" s="23">
        <f>C39/Parâmetros!$B$6</f>
        <v>2.0548993755730942</v>
      </c>
      <c r="E39" s="23"/>
      <c r="F39" s="23">
        <v>175935.73971699999</v>
      </c>
      <c r="G39" s="24">
        <f t="shared" si="4"/>
        <v>1466131.1643083333</v>
      </c>
      <c r="I39" s="22">
        <v>0.42</v>
      </c>
      <c r="J39" s="23">
        <f>I39/Parâmetros!$G$3</f>
        <v>4.2084168336673346E-4</v>
      </c>
      <c r="K39" s="23">
        <f>J39/Parâmetros!$B$13</f>
        <v>0.68345953231561118</v>
      </c>
      <c r="L39" s="23">
        <f>K39/Parâmetros!$C$6</f>
        <v>1.8249920756091087</v>
      </c>
      <c r="M39" s="23"/>
      <c r="N39" s="23">
        <v>101078.867222</v>
      </c>
      <c r="O39" s="24">
        <f t="shared" si="1"/>
        <v>842323.89351666672</v>
      </c>
      <c r="Q39" s="22">
        <v>0.42</v>
      </c>
      <c r="R39" s="23">
        <f>Q39/Parâmetros!$G$3</f>
        <v>4.2084168336673346E-4</v>
      </c>
      <c r="S39" s="23">
        <f>R39/Parâmetros!$B$13</f>
        <v>0.68345953231561118</v>
      </c>
      <c r="T39" s="23">
        <f>S39/Parâmetros!$D$6</f>
        <v>1.7103591899790069</v>
      </c>
      <c r="U39" s="23"/>
      <c r="V39" s="23">
        <v>79804.4100819999</v>
      </c>
      <c r="W39" s="24">
        <f t="shared" si="2"/>
        <v>665036.75068333256</v>
      </c>
      <c r="Y39" s="22">
        <v>0.42</v>
      </c>
      <c r="Z39" s="23">
        <f>Y39/Parâmetros!$G$3</f>
        <v>4.2084168336673346E-4</v>
      </c>
      <c r="AA39" s="23">
        <f>Z39/Parâmetros!$B$13</f>
        <v>0.68345953231561118</v>
      </c>
      <c r="AB39" s="23">
        <f>AA39/Parâmetros!$E$6</f>
        <v>1.6421420766833521</v>
      </c>
      <c r="AC39" s="23"/>
      <c r="AD39" s="23">
        <v>51709.170796999999</v>
      </c>
      <c r="AE39" s="24">
        <f t="shared" si="5"/>
        <v>430909.7566416667</v>
      </c>
    </row>
    <row r="40" spans="1:31" x14ac:dyDescent="0.35">
      <c r="A40" s="22">
        <v>0.44</v>
      </c>
      <c r="B40" s="23">
        <f>A40/Parâmetros!$G$3</f>
        <v>4.4088176352705409E-4</v>
      </c>
      <c r="C40" s="23">
        <f>B40/Parâmetros!$B$13</f>
        <v>0.71600522433064018</v>
      </c>
      <c r="D40" s="23">
        <f>C40/Parâmetros!$B$6</f>
        <v>2.1527517267908602</v>
      </c>
      <c r="E40" s="23"/>
      <c r="F40" s="23">
        <v>191774.73004299999</v>
      </c>
      <c r="G40" s="24">
        <f t="shared" si="4"/>
        <v>1598122.7503583333</v>
      </c>
      <c r="I40" s="22">
        <v>0.44</v>
      </c>
      <c r="J40" s="23">
        <f>I40/Parâmetros!$G$3</f>
        <v>4.4088176352705409E-4</v>
      </c>
      <c r="K40" s="23">
        <f>J40/Parâmetros!$B$13</f>
        <v>0.71600522433064018</v>
      </c>
      <c r="L40" s="23">
        <f>K40/Parâmetros!$C$6</f>
        <v>1.9118964601619231</v>
      </c>
      <c r="M40" s="23"/>
      <c r="N40" s="23">
        <v>110227.10316299999</v>
      </c>
      <c r="O40" s="24">
        <f t="shared" si="1"/>
        <v>918559.19302499993</v>
      </c>
      <c r="Q40" s="22">
        <v>0.44</v>
      </c>
      <c r="R40" s="23">
        <f>Q40/Parâmetros!$G$3</f>
        <v>4.4088176352705409E-4</v>
      </c>
      <c r="S40" s="23">
        <f>R40/Parâmetros!$B$13</f>
        <v>0.71600522433064018</v>
      </c>
      <c r="T40" s="23">
        <f>S40/Parâmetros!$D$6</f>
        <v>1.7918048656922927</v>
      </c>
      <c r="U40" s="23"/>
      <c r="V40" s="23">
        <v>87081.011166999902</v>
      </c>
      <c r="W40" s="24">
        <f t="shared" si="2"/>
        <v>725675.09305833257</v>
      </c>
      <c r="Y40" s="22">
        <v>0.44</v>
      </c>
      <c r="Z40" s="23">
        <f>Y40/Parâmetros!$G$3</f>
        <v>4.4088176352705409E-4</v>
      </c>
      <c r="AA40" s="23">
        <f>Z40/Parâmetros!$B$13</f>
        <v>0.71600522433064018</v>
      </c>
      <c r="AB40" s="23">
        <f>AA40/Parâmetros!$E$6</f>
        <v>1.7203393184301781</v>
      </c>
      <c r="AC40" s="23"/>
      <c r="AD40" s="23">
        <v>56465.442520999997</v>
      </c>
      <c r="AE40" s="24">
        <f t="shared" si="5"/>
        <v>470545.35434166668</v>
      </c>
    </row>
    <row r="41" spans="1:31" x14ac:dyDescent="0.35">
      <c r="A41" s="22">
        <v>0.46</v>
      </c>
      <c r="B41" s="23">
        <f>A41/Parâmetros!$G$3</f>
        <v>4.6092184368737478E-4</v>
      </c>
      <c r="C41" s="23">
        <f>B41/Parâmetros!$B$13</f>
        <v>0.74855091634566939</v>
      </c>
      <c r="D41" s="23">
        <f>C41/Parâmetros!$B$6</f>
        <v>2.2506040780086272</v>
      </c>
      <c r="E41" s="23"/>
      <c r="F41" s="23">
        <v>208237.579994</v>
      </c>
      <c r="G41" s="24">
        <f t="shared" si="4"/>
        <v>1735313.1666166668</v>
      </c>
      <c r="I41" s="22">
        <v>0.46</v>
      </c>
      <c r="J41" s="23">
        <f>I41/Parâmetros!$G$3</f>
        <v>4.6092184368737478E-4</v>
      </c>
      <c r="K41" s="23">
        <f>J41/Parâmetros!$B$13</f>
        <v>0.74855091634566939</v>
      </c>
      <c r="L41" s="23">
        <f>K41/Parâmetros!$C$6</f>
        <v>1.9988008447147381</v>
      </c>
      <c r="M41" s="23"/>
      <c r="N41" s="23">
        <v>119728.18334800001</v>
      </c>
      <c r="O41" s="24">
        <f t="shared" si="1"/>
        <v>997734.86123333347</v>
      </c>
      <c r="Q41" s="22">
        <v>0.46</v>
      </c>
      <c r="R41" s="23">
        <f>Q41/Parâmetros!$G$3</f>
        <v>4.6092184368737478E-4</v>
      </c>
      <c r="S41" s="23">
        <f>R41/Parâmetros!$B$13</f>
        <v>0.74855091634566939</v>
      </c>
      <c r="T41" s="23">
        <f>S41/Parâmetros!$D$6</f>
        <v>1.8732505414055791</v>
      </c>
      <c r="U41" s="23"/>
      <c r="V41" s="23">
        <v>94648.580622000009</v>
      </c>
      <c r="W41" s="24">
        <f t="shared" si="2"/>
        <v>788738.17185000016</v>
      </c>
      <c r="Y41" s="22">
        <v>0.46</v>
      </c>
      <c r="Z41" s="23">
        <f>Y41/Parâmetros!$G$3</f>
        <v>4.6092184368737478E-4</v>
      </c>
      <c r="AA41" s="23">
        <f>Z41/Parâmetros!$B$13</f>
        <v>0.74855091634566939</v>
      </c>
      <c r="AB41" s="23">
        <f>AA41/Parâmetros!$E$6</f>
        <v>1.7985365601770047</v>
      </c>
      <c r="AC41" s="23"/>
      <c r="AD41" s="23">
        <v>61417.50692</v>
      </c>
      <c r="AE41" s="24">
        <f t="shared" si="5"/>
        <v>511812.55766666669</v>
      </c>
    </row>
    <row r="42" spans="1:31" x14ac:dyDescent="0.35">
      <c r="A42" s="22">
        <v>0.48</v>
      </c>
      <c r="B42" s="23">
        <f>A42/Parâmetros!$G$3</f>
        <v>4.8096192384769536E-4</v>
      </c>
      <c r="C42" s="23">
        <f>B42/Parâmetros!$B$13</f>
        <v>0.78109660836069839</v>
      </c>
      <c r="D42" s="23">
        <f>C42/Parâmetros!$B$6</f>
        <v>2.3484564292263932</v>
      </c>
      <c r="E42" s="23"/>
      <c r="F42" s="23">
        <v>225304.30484299999</v>
      </c>
      <c r="G42" s="24">
        <f t="shared" si="4"/>
        <v>1877535.8736916666</v>
      </c>
      <c r="I42" s="22">
        <v>0.48</v>
      </c>
      <c r="J42" s="23">
        <f>I42/Parâmetros!$G$3</f>
        <v>4.8096192384769536E-4</v>
      </c>
      <c r="K42" s="23">
        <f>J42/Parâmetros!$B$13</f>
        <v>0.78109660836069839</v>
      </c>
      <c r="L42" s="23">
        <f>K42/Parâmetros!$C$6</f>
        <v>2.0857052292675524</v>
      </c>
      <c r="M42" s="23"/>
      <c r="N42" s="23">
        <v>129599.09481699999</v>
      </c>
      <c r="O42" s="24">
        <f t="shared" si="1"/>
        <v>1079992.4568083333</v>
      </c>
      <c r="Q42" s="22">
        <v>0.48</v>
      </c>
      <c r="R42" s="23">
        <f>Q42/Parâmetros!$G$3</f>
        <v>4.8096192384769536E-4</v>
      </c>
      <c r="S42" s="23">
        <f>R42/Parâmetros!$B$13</f>
        <v>0.78109660836069839</v>
      </c>
      <c r="T42" s="23">
        <f>S42/Parâmetros!$D$6</f>
        <v>1.9546962171188649</v>
      </c>
      <c r="U42" s="23"/>
      <c r="V42" s="23">
        <v>102504.05285000001</v>
      </c>
      <c r="W42" s="24">
        <f t="shared" si="2"/>
        <v>854200.4404166668</v>
      </c>
      <c r="Y42" s="22">
        <v>0.48</v>
      </c>
      <c r="Z42" s="23">
        <f>Y42/Parâmetros!$G$3</f>
        <v>4.8096192384769536E-4</v>
      </c>
      <c r="AA42" s="23">
        <f>Z42/Parâmetros!$B$13</f>
        <v>0.78109660836069839</v>
      </c>
      <c r="AB42" s="23">
        <f>AA42/Parâmetros!$E$6</f>
        <v>1.8767338019238307</v>
      </c>
      <c r="AC42" s="23"/>
      <c r="AD42" s="23">
        <v>66574.780616999997</v>
      </c>
      <c r="AE42" s="24">
        <f t="shared" si="5"/>
        <v>554789.838475</v>
      </c>
    </row>
    <row r="43" spans="1:31" x14ac:dyDescent="0.35">
      <c r="A43" s="22">
        <v>0.5</v>
      </c>
      <c r="B43" s="23">
        <f>A43/Parâmetros!$G$3</f>
        <v>5.0100200400801599E-4</v>
      </c>
      <c r="C43" s="23">
        <f>B43/Parâmetros!$B$13</f>
        <v>0.81364230037572749</v>
      </c>
      <c r="D43" s="23">
        <f>C43/Parâmetros!$B$6</f>
        <v>2.4463087804441597</v>
      </c>
      <c r="E43" s="23"/>
      <c r="F43" s="23">
        <v>242979.35334999999</v>
      </c>
      <c r="G43" s="24">
        <f t="shared" si="4"/>
        <v>2024827.9445833333</v>
      </c>
      <c r="I43" s="22">
        <v>0.5</v>
      </c>
      <c r="J43" s="23">
        <f>I43/Parâmetros!$G$3</f>
        <v>5.0100200400801599E-4</v>
      </c>
      <c r="K43" s="23">
        <f>J43/Parâmetros!$B$13</f>
        <v>0.81364230037572749</v>
      </c>
      <c r="L43" s="23">
        <f>K43/Parâmetros!$C$6</f>
        <v>2.172609613820367</v>
      </c>
      <c r="M43" s="23"/>
      <c r="N43" s="23">
        <v>139824.40224299999</v>
      </c>
      <c r="O43" s="24">
        <f t="shared" si="1"/>
        <v>1165203.3520249999</v>
      </c>
      <c r="Q43" s="22">
        <v>0.5</v>
      </c>
      <c r="R43" s="23">
        <f>Q43/Parâmetros!$G$3</f>
        <v>5.0100200400801599E-4</v>
      </c>
      <c r="S43" s="23">
        <f>R43/Parâmetros!$B$13</f>
        <v>0.81364230037572749</v>
      </c>
      <c r="T43" s="23">
        <f>S43/Parâmetros!$D$6</f>
        <v>2.0361418928321506</v>
      </c>
      <c r="U43" s="23"/>
      <c r="V43" s="23">
        <v>110642.931662</v>
      </c>
      <c r="W43" s="24">
        <f t="shared" si="2"/>
        <v>922024.43051666673</v>
      </c>
      <c r="Y43" s="22">
        <v>0.5</v>
      </c>
      <c r="Z43" s="23">
        <f>Y43/Parâmetros!$G$3</f>
        <v>5.0100200400801599E-4</v>
      </c>
      <c r="AA43" s="23">
        <f>Z43/Parâmetros!$B$13</f>
        <v>0.81364230037572749</v>
      </c>
      <c r="AB43" s="23">
        <f>AA43/Parâmetros!$E$6</f>
        <v>1.9549310436706571</v>
      </c>
      <c r="AC43" s="23"/>
      <c r="AD43" s="23">
        <v>71926.369481000002</v>
      </c>
      <c r="AE43" s="24">
        <f t="shared" si="5"/>
        <v>599386.41234166676</v>
      </c>
    </row>
    <row r="44" spans="1:31" x14ac:dyDescent="0.35">
      <c r="A44" s="22">
        <v>0.52</v>
      </c>
      <c r="B44" s="23">
        <f>A44/Parâmetros!$G$3</f>
        <v>5.2104208416833668E-4</v>
      </c>
      <c r="C44" s="23">
        <f>B44/Parâmetros!$B$13</f>
        <v>0.8461879923907567</v>
      </c>
      <c r="D44" s="23">
        <f>C44/Parâmetros!$B$6</f>
        <v>2.5441611316619261</v>
      </c>
      <c r="E44" s="23"/>
      <c r="F44" s="23">
        <v>261236.388466</v>
      </c>
      <c r="G44" s="24">
        <f t="shared" si="4"/>
        <v>2176969.9038833333</v>
      </c>
      <c r="I44" s="22">
        <v>0.52</v>
      </c>
      <c r="J44" s="23">
        <f>I44/Parâmetros!$G$3</f>
        <v>5.2104208416833668E-4</v>
      </c>
      <c r="K44" s="23">
        <f>J44/Parâmetros!$B$13</f>
        <v>0.8461879923907567</v>
      </c>
      <c r="L44" s="23">
        <f>K44/Parâmetros!$C$6</f>
        <v>2.259513998373182</v>
      </c>
      <c r="M44" s="23"/>
      <c r="N44" s="23">
        <v>150403.58365000002</v>
      </c>
      <c r="O44" s="24">
        <f t="shared" si="1"/>
        <v>1253363.1970833335</v>
      </c>
      <c r="Q44" s="22">
        <v>0.52</v>
      </c>
      <c r="R44" s="23">
        <f>Q44/Parâmetros!$G$3</f>
        <v>5.2104208416833668E-4</v>
      </c>
      <c r="S44" s="23">
        <f>R44/Parâmetros!$B$13</f>
        <v>0.8461879923907567</v>
      </c>
      <c r="T44" s="23">
        <f>S44/Parâmetros!$D$6</f>
        <v>2.1175875685454373</v>
      </c>
      <c r="U44" s="23"/>
      <c r="V44" s="23">
        <v>119063.644376</v>
      </c>
      <c r="W44" s="24">
        <f t="shared" si="2"/>
        <v>992197.03646666673</v>
      </c>
      <c r="Y44" s="22">
        <v>0.52</v>
      </c>
      <c r="Z44" s="23">
        <f>Y44/Parâmetros!$G$3</f>
        <v>5.2104208416833668E-4</v>
      </c>
      <c r="AA44" s="23">
        <f>Z44/Parâmetros!$B$13</f>
        <v>0.8461879923907567</v>
      </c>
      <c r="AB44" s="23">
        <f>AA44/Parâmetros!$E$6</f>
        <v>2.0331282854174835</v>
      </c>
      <c r="AC44" s="23"/>
      <c r="AD44" s="23">
        <v>77467.257468000011</v>
      </c>
      <c r="AE44" s="24">
        <f t="shared" si="5"/>
        <v>645560.4789000001</v>
      </c>
    </row>
    <row r="45" spans="1:31" x14ac:dyDescent="0.35">
      <c r="A45" s="22">
        <v>0.54</v>
      </c>
      <c r="B45" s="23">
        <f>A45/Parâmetros!$G$3</f>
        <v>5.4108216432865737E-4</v>
      </c>
      <c r="C45" s="23">
        <f>B45/Parâmetros!$B$13</f>
        <v>0.87873368440578581</v>
      </c>
      <c r="D45" s="23">
        <f>C45/Parâmetros!$B$6</f>
        <v>2.6420134828796926</v>
      </c>
      <c r="E45" s="23"/>
      <c r="F45" s="23">
        <v>280110.84058699996</v>
      </c>
      <c r="G45" s="24">
        <f t="shared" si="4"/>
        <v>2334257.0048916666</v>
      </c>
      <c r="I45" s="22">
        <v>0.54</v>
      </c>
      <c r="J45" s="23">
        <f>I45/Parâmetros!$G$3</f>
        <v>5.4108216432865737E-4</v>
      </c>
      <c r="K45" s="23">
        <f>J45/Parâmetros!$B$13</f>
        <v>0.87873368440578581</v>
      </c>
      <c r="L45" s="23">
        <f>K45/Parâmetros!$C$6</f>
        <v>2.346418382925997</v>
      </c>
      <c r="M45" s="23"/>
      <c r="N45" s="23">
        <v>161298.58866099999</v>
      </c>
      <c r="O45" s="24">
        <f t="shared" si="1"/>
        <v>1344154.9055083334</v>
      </c>
      <c r="Q45" s="22">
        <v>0.54</v>
      </c>
      <c r="R45" s="23">
        <f>Q45/Parâmetros!$G$3</f>
        <v>5.4108216432865737E-4</v>
      </c>
      <c r="S45" s="23">
        <f>R45/Parâmetros!$B$13</f>
        <v>0.87873368440578581</v>
      </c>
      <c r="T45" s="23">
        <f>S45/Parâmetros!$D$6</f>
        <v>2.199033244258723</v>
      </c>
      <c r="U45" s="23"/>
      <c r="V45" s="23">
        <v>127766.153758</v>
      </c>
      <c r="W45" s="24">
        <f t="shared" si="2"/>
        <v>1064717.9479833334</v>
      </c>
      <c r="Y45" s="22">
        <v>0.54</v>
      </c>
      <c r="Z45" s="23">
        <f>Y45/Parâmetros!$G$3</f>
        <v>5.4108216432865737E-4</v>
      </c>
      <c r="AA45" s="23">
        <f>Z45/Parâmetros!$B$13</f>
        <v>0.87873368440578581</v>
      </c>
      <c r="AB45" s="23">
        <f>AA45/Parâmetros!$E$6</f>
        <v>2.1113255271643099</v>
      </c>
      <c r="AC45" s="23"/>
      <c r="AD45" s="23">
        <v>83203.743896</v>
      </c>
      <c r="AE45" s="24">
        <f t="shared" si="5"/>
        <v>693364.53246666666</v>
      </c>
    </row>
    <row r="46" spans="1:31" x14ac:dyDescent="0.35">
      <c r="A46" s="22">
        <v>0.56000000000000005</v>
      </c>
      <c r="B46" s="23">
        <f>A46/Parâmetros!$G$3</f>
        <v>5.6112224448897805E-4</v>
      </c>
      <c r="C46" s="23">
        <f>B46/Parâmetros!$B$13</f>
        <v>0.91127937642081502</v>
      </c>
      <c r="D46" s="23">
        <f>C46/Parâmetros!$B$6</f>
        <v>2.7398658340974595</v>
      </c>
      <c r="E46" s="23"/>
      <c r="F46" s="23">
        <v>299584.86598599999</v>
      </c>
      <c r="G46" s="24">
        <f t="shared" si="4"/>
        <v>2496540.5498833335</v>
      </c>
      <c r="I46" s="22">
        <v>0.56000000000000005</v>
      </c>
      <c r="J46" s="23">
        <f>I46/Parâmetros!$G$3</f>
        <v>5.6112224448897805E-4</v>
      </c>
      <c r="K46" s="23">
        <f>J46/Parâmetros!$B$13</f>
        <v>0.91127937642081502</v>
      </c>
      <c r="L46" s="23">
        <f>K46/Parâmetros!$C$6</f>
        <v>2.4333227674788116</v>
      </c>
      <c r="M46" s="23"/>
      <c r="N46" s="23">
        <v>172552.37718800001</v>
      </c>
      <c r="O46" s="24">
        <f t="shared" si="1"/>
        <v>1437936.4765666667</v>
      </c>
      <c r="Q46" s="22">
        <v>0.56000000000000005</v>
      </c>
      <c r="R46" s="23">
        <f>Q46/Parâmetros!$G$3</f>
        <v>5.6112224448897805E-4</v>
      </c>
      <c r="S46" s="23">
        <f>R46/Parâmetros!$B$13</f>
        <v>0.91127937642081502</v>
      </c>
      <c r="T46" s="23">
        <f>S46/Parâmetros!$D$6</f>
        <v>2.2804789199720097</v>
      </c>
      <c r="U46" s="23"/>
      <c r="V46" s="23">
        <v>136741.602511</v>
      </c>
      <c r="W46" s="24">
        <f t="shared" si="2"/>
        <v>1139513.3542583333</v>
      </c>
      <c r="Y46" s="22">
        <v>0.56000000000000005</v>
      </c>
      <c r="Z46" s="23">
        <f>Y46/Parâmetros!$G$3</f>
        <v>5.6112224448897805E-4</v>
      </c>
      <c r="AA46" s="23">
        <f>Z46/Parâmetros!$B$13</f>
        <v>0.91127937642081502</v>
      </c>
      <c r="AB46" s="23">
        <f>AA46/Parâmetros!$E$6</f>
        <v>2.1895227689111363</v>
      </c>
      <c r="AC46" s="23"/>
      <c r="AD46" s="23">
        <v>89143.709949999902</v>
      </c>
      <c r="AE46" s="24">
        <f t="shared" si="5"/>
        <v>742864.24958333257</v>
      </c>
    </row>
    <row r="47" spans="1:31" x14ac:dyDescent="0.35">
      <c r="A47" s="22">
        <v>0.57999999999999996</v>
      </c>
      <c r="B47" s="23">
        <f>A47/Parâmetros!$G$3</f>
        <v>5.8116232464929852E-4</v>
      </c>
      <c r="C47" s="23">
        <f>B47/Parâmetros!$B$13</f>
        <v>0.94382506843584379</v>
      </c>
      <c r="D47" s="23">
        <f>C47/Parâmetros!$B$6</f>
        <v>2.8377181853152247</v>
      </c>
      <c r="E47" s="23"/>
      <c r="F47" s="23">
        <v>319654.67782599997</v>
      </c>
      <c r="G47" s="24">
        <f t="shared" si="4"/>
        <v>2663788.9818833331</v>
      </c>
      <c r="I47" s="22">
        <v>0.57999999999999996</v>
      </c>
      <c r="J47" s="23">
        <f>I47/Parâmetros!$G$3</f>
        <v>5.8116232464929852E-4</v>
      </c>
      <c r="K47" s="23">
        <f>J47/Parâmetros!$B$13</f>
        <v>0.94382506843584379</v>
      </c>
      <c r="L47" s="23">
        <f>K47/Parâmetros!$C$6</f>
        <v>2.5202271520316257</v>
      </c>
      <c r="M47" s="23"/>
      <c r="N47" s="23">
        <v>184123.94591299997</v>
      </c>
      <c r="O47" s="24">
        <f t="shared" si="1"/>
        <v>1534366.2159416664</v>
      </c>
      <c r="Q47" s="22">
        <v>0.57999999999999996</v>
      </c>
      <c r="R47" s="23">
        <f>Q47/Parâmetros!$G$3</f>
        <v>5.8116232464929852E-4</v>
      </c>
      <c r="S47" s="23">
        <f>R47/Parâmetros!$B$13</f>
        <v>0.94382506843584379</v>
      </c>
      <c r="T47" s="23">
        <f>S47/Parâmetros!$D$6</f>
        <v>2.3619245956852946</v>
      </c>
      <c r="U47" s="23"/>
      <c r="V47" s="23">
        <v>145992.731077</v>
      </c>
      <c r="W47" s="24">
        <f t="shared" si="2"/>
        <v>1216606.0923083334</v>
      </c>
      <c r="Y47" s="22">
        <v>0.57999999999999996</v>
      </c>
      <c r="Z47" s="23">
        <f>Y47/Parâmetros!$G$3</f>
        <v>5.8116232464929852E-4</v>
      </c>
      <c r="AA47" s="23">
        <f>Z47/Parâmetros!$B$13</f>
        <v>0.94382506843584379</v>
      </c>
      <c r="AB47" s="23">
        <f>AA47/Parâmetros!$E$6</f>
        <v>2.2677200106579618</v>
      </c>
      <c r="AC47" s="23"/>
      <c r="AD47" s="23">
        <v>95260.120027999903</v>
      </c>
      <c r="AE47" s="24">
        <f t="shared" si="5"/>
        <v>793834.33356666588</v>
      </c>
    </row>
    <row r="48" spans="1:31" x14ac:dyDescent="0.35">
      <c r="A48" s="22">
        <v>0.6</v>
      </c>
      <c r="B48" s="23">
        <f>A48/Parâmetros!$G$3</f>
        <v>6.0120240480961921E-4</v>
      </c>
      <c r="C48" s="23">
        <f>B48/Parâmetros!$B$13</f>
        <v>0.97637076045087301</v>
      </c>
      <c r="D48" s="23">
        <f>C48/Parâmetros!$B$6</f>
        <v>2.9355705365329916</v>
      </c>
      <c r="E48" s="23">
        <f>(Parâmetros!$G$3*Parâmetros!$B$10*Modelo_1_Ø28mm!D48)/Parâmetros!$H$3</f>
        <v>7513.0251069094393</v>
      </c>
      <c r="F48" s="23">
        <v>340299.96965699998</v>
      </c>
      <c r="G48" s="24">
        <f t="shared" si="4"/>
        <v>2835833.0804749997</v>
      </c>
      <c r="I48" s="22">
        <v>0.6</v>
      </c>
      <c r="J48" s="23">
        <f>I48/Parâmetros!$G$3</f>
        <v>6.0120240480961921E-4</v>
      </c>
      <c r="K48" s="23">
        <f>J48/Parâmetros!$B$13</f>
        <v>0.97637076045087301</v>
      </c>
      <c r="L48" s="23">
        <f>K48/Parâmetros!$C$6</f>
        <v>2.6071315365844407</v>
      </c>
      <c r="M48" s="23">
        <f>(Parâmetros!$G$3*Parâmetros!$C$10*Modelo_1_Ø28mm!L48)/Parâmetros!$H$3</f>
        <v>9560.2244144557571</v>
      </c>
      <c r="N48" s="23">
        <v>196028.81860100001</v>
      </c>
      <c r="O48" s="24">
        <f t="shared" si="1"/>
        <v>1633573.4883416668</v>
      </c>
      <c r="Q48" s="22">
        <v>0.6</v>
      </c>
      <c r="R48" s="23">
        <f>Q48/Parâmetros!$G$3</f>
        <v>6.0120240480961921E-4</v>
      </c>
      <c r="S48" s="23">
        <f>R48/Parâmetros!$B$13</f>
        <v>0.97637076045087301</v>
      </c>
      <c r="T48" s="23">
        <f>S48/Parâmetros!$D$6</f>
        <v>2.4433702713985812</v>
      </c>
      <c r="U48" s="23">
        <f>(Parâmetros!$G$3*Parâmetros!$D$10*Modelo_1_Ø28mm!T48)/Parâmetros!$H$3</f>
        <v>11058.346161926485</v>
      </c>
      <c r="V48" s="23">
        <v>155515.29933799998</v>
      </c>
      <c r="W48" s="24">
        <f t="shared" si="2"/>
        <v>1295960.8278166666</v>
      </c>
      <c r="Y48" s="22">
        <v>0.6</v>
      </c>
      <c r="Z48" s="23">
        <f>Y48/Parâmetros!$G$3</f>
        <v>6.0120240480961921E-4</v>
      </c>
      <c r="AA48" s="23">
        <f>Z48/Parâmetros!$B$13</f>
        <v>0.97637076045087301</v>
      </c>
      <c r="AB48" s="23">
        <f>AA48/Parâmetros!$E$6</f>
        <v>2.3459172524047887</v>
      </c>
      <c r="AC48" s="23">
        <f>(Parâmetros!$G$3*Parâmetros!$E$10*Modelo_1_Ø28mm!AB48)/Parâmetros!$H$3</f>
        <v>12567.214442451672</v>
      </c>
      <c r="AD48" s="23">
        <v>101562.837463</v>
      </c>
      <c r="AE48" s="24">
        <f t="shared" si="5"/>
        <v>846356.97885833343</v>
      </c>
    </row>
    <row r="49" spans="1:31" x14ac:dyDescent="0.35">
      <c r="A49" s="22">
        <v>0.62</v>
      </c>
      <c r="B49" s="23">
        <f>A49/Parâmetros!$G$3</f>
        <v>6.212424849699399E-4</v>
      </c>
      <c r="C49" s="23">
        <f>B49/Parâmetros!$B$13</f>
        <v>1.0089164524659022</v>
      </c>
      <c r="D49" s="23">
        <f>C49/Parâmetros!$B$6</f>
        <v>3.0334228877507581</v>
      </c>
      <c r="E49" s="23">
        <f>(Parâmetros!$G$3*Parâmetros!$B$10*Modelo_1_Ø28mm!D49)/Parâmetros!$H$3</f>
        <v>7763.4592771397538</v>
      </c>
      <c r="F49" s="23">
        <v>361539.36365500005</v>
      </c>
      <c r="G49" s="24">
        <f t="shared" si="4"/>
        <v>3012828.0304583339</v>
      </c>
      <c r="I49" s="22">
        <v>0.62</v>
      </c>
      <c r="J49" s="23">
        <f>I49/Parâmetros!$G$3</f>
        <v>6.212424849699399E-4</v>
      </c>
      <c r="K49" s="23">
        <f>J49/Parâmetros!$B$13</f>
        <v>1.0089164524659022</v>
      </c>
      <c r="L49" s="23">
        <f>K49/Parâmetros!$C$6</f>
        <v>2.6940359211372558</v>
      </c>
      <c r="M49" s="23">
        <f>(Parâmetros!$G$3*Parâmetros!$C$10*Modelo_1_Ø28mm!L49)/Parâmetros!$H$3</f>
        <v>9878.8985616042846</v>
      </c>
      <c r="N49" s="23">
        <v>208292.70475100001</v>
      </c>
      <c r="O49" s="24">
        <f t="shared" si="1"/>
        <v>1735772.5395916668</v>
      </c>
      <c r="Q49" s="22">
        <v>0.62</v>
      </c>
      <c r="R49" s="23">
        <f>Q49/Parâmetros!$G$3</f>
        <v>6.212424849699399E-4</v>
      </c>
      <c r="S49" s="23">
        <f>R49/Parâmetros!$B$13</f>
        <v>1.0089164524659022</v>
      </c>
      <c r="T49" s="23">
        <f>S49/Parâmetros!$D$6</f>
        <v>2.5248159471118674</v>
      </c>
      <c r="U49" s="23">
        <f>(Parâmetros!$G$3*Parâmetros!$D$10*Modelo_1_Ø28mm!T49)/Parâmetros!$H$3</f>
        <v>11426.957700657369</v>
      </c>
      <c r="V49" s="23">
        <v>165304.58212900002</v>
      </c>
      <c r="W49" s="24">
        <f t="shared" si="2"/>
        <v>1377538.1844083336</v>
      </c>
      <c r="Y49" s="22">
        <v>0.62</v>
      </c>
      <c r="Z49" s="23">
        <f>Y49/Parâmetros!$G$3</f>
        <v>6.212424849699399E-4</v>
      </c>
      <c r="AA49" s="23">
        <f>Z49/Parâmetros!$B$13</f>
        <v>1.0089164524659022</v>
      </c>
      <c r="AB49" s="23">
        <f>AA49/Parâmetros!$E$6</f>
        <v>2.4241144941516151</v>
      </c>
      <c r="AC49" s="23">
        <f>(Parâmetros!$G$3*Parâmetros!$E$10*Modelo_1_Ø28mm!AB49)/Parâmetros!$H$3</f>
        <v>12986.121590533396</v>
      </c>
      <c r="AD49" s="23">
        <v>108050.03485700001</v>
      </c>
      <c r="AE49" s="24">
        <f t="shared" si="5"/>
        <v>900416.95714166679</v>
      </c>
    </row>
    <row r="50" spans="1:31" x14ac:dyDescent="0.35">
      <c r="A50" s="22">
        <v>0.64</v>
      </c>
      <c r="B50" s="23">
        <f>A50/Parâmetros!$G$3</f>
        <v>6.4128256513026059E-4</v>
      </c>
      <c r="C50" s="23">
        <f>B50/Parâmetros!$B$13</f>
        <v>1.0414621444809313</v>
      </c>
      <c r="D50" s="23">
        <f>C50/Parâmetros!$B$6</f>
        <v>3.1312752389685246</v>
      </c>
      <c r="E50" s="23">
        <f>(Parâmetros!$G$3*Parâmetros!$B$10*Modelo_1_Ø28mm!D50)/Parâmetros!$H$3</f>
        <v>8013.8934473700683</v>
      </c>
      <c r="F50" s="23">
        <v>383343.63491699996</v>
      </c>
      <c r="G50" s="24">
        <f t="shared" si="4"/>
        <v>3194530.2909749998</v>
      </c>
      <c r="I50" s="22">
        <v>0.64</v>
      </c>
      <c r="J50" s="23">
        <f>I50/Parâmetros!$G$3</f>
        <v>6.4128256513026059E-4</v>
      </c>
      <c r="K50" s="23">
        <f>J50/Parâmetros!$B$13</f>
        <v>1.0414621444809313</v>
      </c>
      <c r="L50" s="23">
        <f>K50/Parâmetros!$C$6</f>
        <v>2.7809403056900703</v>
      </c>
      <c r="M50" s="23">
        <f>(Parâmetros!$G$3*Parâmetros!$C$10*Modelo_1_Ø28mm!L50)/Parâmetros!$H$3</f>
        <v>10197.572708752808</v>
      </c>
      <c r="N50" s="23">
        <v>220909.91719199999</v>
      </c>
      <c r="O50" s="24">
        <f t="shared" si="1"/>
        <v>1840915.9765999999</v>
      </c>
      <c r="Q50" s="22">
        <v>0.64</v>
      </c>
      <c r="R50" s="23">
        <f>Q50/Parâmetros!$G$3</f>
        <v>6.4128256513026059E-4</v>
      </c>
      <c r="S50" s="23">
        <f>R50/Parâmetros!$B$13</f>
        <v>1.0414621444809313</v>
      </c>
      <c r="T50" s="23">
        <f>S50/Parâmetros!$D$6</f>
        <v>2.6062616228251536</v>
      </c>
      <c r="U50" s="23">
        <f>(Parâmetros!$G$3*Parâmetros!$D$10*Modelo_1_Ø28mm!T50)/Parâmetros!$H$3</f>
        <v>11795.569239388253</v>
      </c>
      <c r="V50" s="23">
        <v>175364.97762700001</v>
      </c>
      <c r="W50" s="24">
        <f t="shared" si="2"/>
        <v>1461374.8135583336</v>
      </c>
      <c r="Y50" s="22">
        <v>0.64</v>
      </c>
      <c r="Z50" s="23">
        <f>Y50/Parâmetros!$G$3</f>
        <v>6.4128256513026059E-4</v>
      </c>
      <c r="AA50" s="23">
        <f>Z50/Parâmetros!$B$13</f>
        <v>1.0414621444809313</v>
      </c>
      <c r="AB50" s="23">
        <f>AA50/Parâmetros!$E$6</f>
        <v>2.5023117358984415</v>
      </c>
      <c r="AC50" s="23">
        <f>(Parâmetros!$G$3*Parâmetros!$E$10*Modelo_1_Ø28mm!AB50)/Parâmetros!$H$3</f>
        <v>13405.028738615118</v>
      </c>
      <c r="AD50" s="23">
        <v>114729.724852</v>
      </c>
      <c r="AE50" s="24">
        <f t="shared" si="5"/>
        <v>956081.04043333337</v>
      </c>
    </row>
    <row r="51" spans="1:31" x14ac:dyDescent="0.35">
      <c r="A51" s="22">
        <v>0.66</v>
      </c>
      <c r="B51" s="23">
        <f>A51/Parâmetros!$G$3</f>
        <v>6.6132264529058116E-4</v>
      </c>
      <c r="C51" s="23">
        <f>B51/Parâmetros!$B$13</f>
        <v>1.0740078364959604</v>
      </c>
      <c r="D51" s="23">
        <f>C51/Parâmetros!$B$6</f>
        <v>3.229127590186291</v>
      </c>
      <c r="E51" s="23"/>
      <c r="F51" s="23">
        <v>405734.95816599997</v>
      </c>
      <c r="G51" s="24">
        <f t="shared" si="4"/>
        <v>3381124.6513833334</v>
      </c>
      <c r="I51" s="22">
        <v>0.66</v>
      </c>
      <c r="J51" s="23">
        <f>I51/Parâmetros!$G$3</f>
        <v>6.6132264529058116E-4</v>
      </c>
      <c r="K51" s="23">
        <f>J51/Parâmetros!$B$13</f>
        <v>1.0740078364959604</v>
      </c>
      <c r="L51" s="23">
        <f>K51/Parâmetros!$C$6</f>
        <v>2.8678446902428849</v>
      </c>
      <c r="M51" s="23"/>
      <c r="N51" s="23">
        <v>233761.27239600001</v>
      </c>
      <c r="O51" s="24">
        <f t="shared" si="1"/>
        <v>1948010.6033000003</v>
      </c>
      <c r="Q51" s="22">
        <v>0.66</v>
      </c>
      <c r="R51" s="23">
        <f>Q51/Parâmetros!$G$3</f>
        <v>6.6132264529058116E-4</v>
      </c>
      <c r="S51" s="23">
        <f>R51/Parâmetros!$B$13</f>
        <v>1.0740078364959604</v>
      </c>
      <c r="T51" s="23">
        <f>S51/Parâmetros!$D$6</f>
        <v>2.6877072985384394</v>
      </c>
      <c r="U51" s="23"/>
      <c r="V51" s="23">
        <v>185685.72825800002</v>
      </c>
      <c r="W51" s="24">
        <f t="shared" si="2"/>
        <v>1547381.068816667</v>
      </c>
      <c r="Y51" s="22">
        <v>0.66</v>
      </c>
      <c r="Z51" s="23">
        <f>Y51/Parâmetros!$G$3</f>
        <v>6.6132264529058116E-4</v>
      </c>
      <c r="AA51" s="23">
        <f>Z51/Parâmetros!$B$13</f>
        <v>1.0740078364959604</v>
      </c>
      <c r="AB51" s="23">
        <f>AA51/Parâmetros!$E$6</f>
        <v>2.5805089776452674</v>
      </c>
      <c r="AC51" s="23"/>
      <c r="AD51" s="23">
        <v>121594.33209900001</v>
      </c>
      <c r="AE51" s="24">
        <f t="shared" si="5"/>
        <v>1013286.1008250001</v>
      </c>
    </row>
    <row r="52" spans="1:31" x14ac:dyDescent="0.35">
      <c r="A52" s="22">
        <v>0.68</v>
      </c>
      <c r="B52" s="23">
        <f>A52/Parâmetros!$G$3</f>
        <v>6.8136272545090185E-4</v>
      </c>
      <c r="C52" s="23">
        <f>B52/Parâmetros!$B$13</f>
        <v>1.1065535285109895</v>
      </c>
      <c r="D52" s="23">
        <f>C52/Parâmetros!$B$6</f>
        <v>3.3269799414040575</v>
      </c>
      <c r="E52" s="23"/>
      <c r="F52" s="23">
        <v>428696.45017000003</v>
      </c>
      <c r="G52" s="24">
        <f t="shared" si="4"/>
        <v>3572470.4180833339</v>
      </c>
      <c r="I52" s="22">
        <v>0.68</v>
      </c>
      <c r="J52" s="23">
        <f>I52/Parâmetros!$G$3</f>
        <v>6.8136272545090185E-4</v>
      </c>
      <c r="K52" s="23">
        <f>J52/Parâmetros!$B$13</f>
        <v>1.1065535285109895</v>
      </c>
      <c r="L52" s="23">
        <f>K52/Parâmetros!$C$6</f>
        <v>2.9547490747956995</v>
      </c>
      <c r="M52" s="23"/>
      <c r="N52" s="23">
        <v>247006.165182</v>
      </c>
      <c r="O52" s="24">
        <f t="shared" si="1"/>
        <v>2058384.70985</v>
      </c>
      <c r="Q52" s="22">
        <v>0.68</v>
      </c>
      <c r="R52" s="23">
        <f>Q52/Parâmetros!$G$3</f>
        <v>6.8136272545090185E-4</v>
      </c>
      <c r="S52" s="23">
        <f>R52/Parâmetros!$B$13</f>
        <v>1.1065535285109895</v>
      </c>
      <c r="T52" s="23">
        <f>S52/Parâmetros!$D$6</f>
        <v>2.7691529742517256</v>
      </c>
      <c r="U52" s="23"/>
      <c r="V52" s="23">
        <v>196271.712825</v>
      </c>
      <c r="W52" s="24">
        <f t="shared" si="2"/>
        <v>1635597.6068750001</v>
      </c>
      <c r="Y52" s="22">
        <v>0.68</v>
      </c>
      <c r="Z52" s="23">
        <f>Y52/Parâmetros!$G$3</f>
        <v>6.8136272545090185E-4</v>
      </c>
      <c r="AA52" s="23">
        <f>Z52/Parâmetros!$B$13</f>
        <v>1.1065535285109895</v>
      </c>
      <c r="AB52" s="23">
        <f>AA52/Parâmetros!$E$6</f>
        <v>2.6587062193920938</v>
      </c>
      <c r="AC52" s="23"/>
      <c r="AD52" s="23">
        <v>128633.783587</v>
      </c>
      <c r="AE52" s="24">
        <f t="shared" si="5"/>
        <v>1071948.1965583335</v>
      </c>
    </row>
    <row r="53" spans="1:31" x14ac:dyDescent="0.35">
      <c r="A53" s="22">
        <v>0.7</v>
      </c>
      <c r="B53" s="23">
        <f>A53/Parâmetros!$G$3</f>
        <v>7.0140280561122243E-4</v>
      </c>
      <c r="C53" s="23">
        <f>B53/Parâmetros!$B$13</f>
        <v>1.1390992205260186</v>
      </c>
      <c r="D53" s="23">
        <f>C53/Parâmetros!$B$6</f>
        <v>3.424832292621824</v>
      </c>
      <c r="E53" s="23"/>
      <c r="F53" s="23">
        <v>452218.15461700002</v>
      </c>
      <c r="G53" s="24">
        <f t="shared" si="4"/>
        <v>3768484.6218083338</v>
      </c>
      <c r="I53" s="22">
        <v>0.7</v>
      </c>
      <c r="J53" s="23">
        <f>I53/Parâmetros!$G$3</f>
        <v>7.0140280561122243E-4</v>
      </c>
      <c r="K53" s="23">
        <f>J53/Parâmetros!$B$13</f>
        <v>1.1390992205260186</v>
      </c>
      <c r="L53" s="23">
        <f>K53/Parâmetros!$C$6</f>
        <v>3.0416534593485145</v>
      </c>
      <c r="M53" s="23"/>
      <c r="N53" s="23">
        <v>260469.60141199999</v>
      </c>
      <c r="O53" s="24">
        <f t="shared" si="1"/>
        <v>2170580.0117666665</v>
      </c>
      <c r="Q53" s="22">
        <v>0.7</v>
      </c>
      <c r="R53" s="23">
        <f>Q53/Parâmetros!$G$3</f>
        <v>7.0140280561122243E-4</v>
      </c>
      <c r="S53" s="23">
        <f>R53/Parâmetros!$B$13</f>
        <v>1.1390992205260186</v>
      </c>
      <c r="T53" s="23">
        <f>S53/Parâmetros!$D$6</f>
        <v>2.8505986499650113</v>
      </c>
      <c r="U53" s="23"/>
      <c r="V53" s="23">
        <v>207123.224024</v>
      </c>
      <c r="W53" s="24">
        <f t="shared" si="2"/>
        <v>1726026.8668666666</v>
      </c>
      <c r="Y53" s="22">
        <v>0.7</v>
      </c>
      <c r="Z53" s="23">
        <f>Y53/Parâmetros!$G$3</f>
        <v>7.0140280561122243E-4</v>
      </c>
      <c r="AA53" s="23">
        <f>Z53/Parâmetros!$B$13</f>
        <v>1.1390992205260186</v>
      </c>
      <c r="AB53" s="23">
        <f>AA53/Parâmetros!$E$6</f>
        <v>2.7369034611389202</v>
      </c>
      <c r="AC53" s="23"/>
      <c r="AD53" s="23">
        <v>135864.78040399999</v>
      </c>
      <c r="AE53" s="24">
        <f t="shared" si="5"/>
        <v>1132206.5033666666</v>
      </c>
    </row>
    <row r="54" spans="1:31" x14ac:dyDescent="0.35">
      <c r="A54" s="22">
        <v>0.72</v>
      </c>
      <c r="B54" s="23">
        <f>A54/Parâmetros!$G$3</f>
        <v>7.2144288577154301E-4</v>
      </c>
      <c r="C54" s="23">
        <f>B54/Parâmetros!$B$13</f>
        <v>1.1716449125410475</v>
      </c>
      <c r="D54" s="23">
        <f>C54/Parâmetros!$B$6</f>
        <v>3.5226846438395896</v>
      </c>
      <c r="E54" s="23"/>
      <c r="F54" s="23">
        <v>476319.80437500001</v>
      </c>
      <c r="G54" s="24">
        <f t="shared" si="4"/>
        <v>3969331.703125</v>
      </c>
      <c r="I54" s="22">
        <v>0.72</v>
      </c>
      <c r="J54" s="23">
        <f>I54/Parâmetros!$G$3</f>
        <v>7.2144288577154301E-4</v>
      </c>
      <c r="K54" s="23">
        <f>J54/Parâmetros!$B$13</f>
        <v>1.1716449125410475</v>
      </c>
      <c r="L54" s="23">
        <f>K54/Parâmetros!$C$6</f>
        <v>3.1285578439013286</v>
      </c>
      <c r="M54" s="23"/>
      <c r="N54" s="23">
        <v>274372.68605000002</v>
      </c>
      <c r="O54" s="24">
        <f t="shared" si="1"/>
        <v>2286439.050416667</v>
      </c>
      <c r="Q54" s="22">
        <v>0.72</v>
      </c>
      <c r="R54" s="23">
        <f>Q54/Parâmetros!$G$3</f>
        <v>7.2144288577154301E-4</v>
      </c>
      <c r="S54" s="23">
        <f>R54/Parâmetros!$B$13</f>
        <v>1.1716449125410475</v>
      </c>
      <c r="T54" s="23">
        <f>S54/Parâmetros!$D$6</f>
        <v>2.9320443256782971</v>
      </c>
      <c r="U54" s="23"/>
      <c r="V54" s="23">
        <v>218229.12406599999</v>
      </c>
      <c r="W54" s="24">
        <f t="shared" si="2"/>
        <v>1818576.0338833332</v>
      </c>
      <c r="Y54" s="22">
        <v>0.72</v>
      </c>
      <c r="Z54" s="23">
        <f>Y54/Parâmetros!$G$3</f>
        <v>7.2144288577154301E-4</v>
      </c>
      <c r="AA54" s="23">
        <f>Z54/Parâmetros!$B$13</f>
        <v>1.1716449125410475</v>
      </c>
      <c r="AB54" s="23">
        <f>AA54/Parâmetros!$E$6</f>
        <v>2.8151007028857462</v>
      </c>
      <c r="AC54" s="23"/>
      <c r="AD54" s="23">
        <v>143281.416073</v>
      </c>
      <c r="AE54" s="24">
        <f t="shared" si="5"/>
        <v>1194011.8006083334</v>
      </c>
    </row>
    <row r="55" spans="1:31" x14ac:dyDescent="0.35">
      <c r="A55" s="22">
        <v>0.74</v>
      </c>
      <c r="B55" s="23">
        <f>A55/Parâmetros!$G$3</f>
        <v>7.414829659318637E-4</v>
      </c>
      <c r="C55" s="23">
        <f>B55/Parâmetros!$B$13</f>
        <v>1.2041906045560766</v>
      </c>
      <c r="D55" s="23">
        <f>C55/Parâmetros!$B$6</f>
        <v>3.620536995057356</v>
      </c>
      <c r="E55" s="23"/>
      <c r="F55" s="23">
        <v>500963.78331600002</v>
      </c>
      <c r="G55" s="24">
        <f t="shared" si="4"/>
        <v>4174698.1943000001</v>
      </c>
      <c r="I55" s="22">
        <v>0.74</v>
      </c>
      <c r="J55" s="23">
        <f>I55/Parâmetros!$G$3</f>
        <v>7.414829659318637E-4</v>
      </c>
      <c r="K55" s="23">
        <f>J55/Parâmetros!$B$13</f>
        <v>1.2041906045560766</v>
      </c>
      <c r="L55" s="23">
        <f>K55/Parâmetros!$C$6</f>
        <v>3.2154622284541432</v>
      </c>
      <c r="M55" s="23"/>
      <c r="N55" s="23">
        <v>288558.46767499996</v>
      </c>
      <c r="O55" s="24">
        <f t="shared" si="1"/>
        <v>2404653.8972916664</v>
      </c>
      <c r="Q55" s="22">
        <v>0.74</v>
      </c>
      <c r="R55" s="23">
        <f>Q55/Parâmetros!$G$3</f>
        <v>7.414829659318637E-4</v>
      </c>
      <c r="S55" s="23">
        <f>R55/Parâmetros!$B$13</f>
        <v>1.2041906045560766</v>
      </c>
      <c r="T55" s="23">
        <f>S55/Parâmetros!$D$6</f>
        <v>3.0134900013915829</v>
      </c>
      <c r="U55" s="23"/>
      <c r="V55" s="23">
        <v>229594.09423299998</v>
      </c>
      <c r="W55" s="24">
        <f t="shared" si="2"/>
        <v>1913284.1186083332</v>
      </c>
      <c r="Y55" s="22">
        <v>0.74</v>
      </c>
      <c r="Z55" s="23">
        <f>Y55/Parâmetros!$G$3</f>
        <v>7.414829659318637E-4</v>
      </c>
      <c r="AA55" s="23">
        <f>Z55/Parâmetros!$B$13</f>
        <v>1.2041906045560766</v>
      </c>
      <c r="AB55" s="23">
        <f>AA55/Parâmetros!$E$6</f>
        <v>2.8932979446325722</v>
      </c>
      <c r="AC55" s="23"/>
      <c r="AD55" s="23">
        <v>150866.06395000001</v>
      </c>
      <c r="AE55" s="24">
        <f t="shared" si="5"/>
        <v>1257217.1995833335</v>
      </c>
    </row>
    <row r="56" spans="1:31" x14ac:dyDescent="0.35">
      <c r="A56" s="22">
        <v>0.76</v>
      </c>
      <c r="B56" s="23">
        <f>A56/Parâmetros!$G$3</f>
        <v>7.6152304609218438E-4</v>
      </c>
      <c r="C56" s="23">
        <f>B56/Parâmetros!$B$13</f>
        <v>1.236736296571106</v>
      </c>
      <c r="D56" s="23">
        <f>C56/Parâmetros!$B$6</f>
        <v>3.718389346275123</v>
      </c>
      <c r="E56" s="23"/>
      <c r="F56" s="23">
        <v>526207.40443200001</v>
      </c>
      <c r="G56" s="24">
        <f t="shared" si="4"/>
        <v>4385061.7036000006</v>
      </c>
      <c r="I56" s="22">
        <v>0.76</v>
      </c>
      <c r="J56" s="23">
        <f>I56/Parâmetros!$G$3</f>
        <v>7.6152304609218438E-4</v>
      </c>
      <c r="K56" s="23">
        <f>J56/Parâmetros!$B$13</f>
        <v>1.236736296571106</v>
      </c>
      <c r="L56" s="23">
        <f>K56/Parâmetros!$C$6</f>
        <v>3.3023666130069587</v>
      </c>
      <c r="M56" s="23"/>
      <c r="N56" s="23">
        <v>303032.70567499998</v>
      </c>
      <c r="O56" s="24">
        <f t="shared" si="1"/>
        <v>2525272.5472916667</v>
      </c>
      <c r="Q56" s="22">
        <v>0.76</v>
      </c>
      <c r="R56" s="23">
        <f>Q56/Parâmetros!$G$3</f>
        <v>7.6152304609218438E-4</v>
      </c>
      <c r="S56" s="23">
        <f>R56/Parâmetros!$B$13</f>
        <v>1.236736296571106</v>
      </c>
      <c r="T56" s="23">
        <f>S56/Parâmetros!$D$6</f>
        <v>3.0949356771048695</v>
      </c>
      <c r="U56" s="23"/>
      <c r="V56" s="23">
        <v>241215.12857100001</v>
      </c>
      <c r="W56" s="24">
        <f t="shared" si="2"/>
        <v>2010126.0714250002</v>
      </c>
      <c r="Y56" s="22">
        <v>0.76</v>
      </c>
      <c r="Z56" s="23">
        <f>Y56/Parâmetros!$G$3</f>
        <v>7.6152304609218438E-4</v>
      </c>
      <c r="AA56" s="23">
        <f>Z56/Parâmetros!$B$13</f>
        <v>1.236736296571106</v>
      </c>
      <c r="AB56" s="23">
        <f>AA56/Parâmetros!$E$6</f>
        <v>2.971495186379399</v>
      </c>
      <c r="AC56" s="23"/>
      <c r="AD56" s="23">
        <v>158622.73734700002</v>
      </c>
      <c r="AE56" s="24">
        <f t="shared" si="5"/>
        <v>1321856.1445583336</v>
      </c>
    </row>
    <row r="57" spans="1:31" x14ac:dyDescent="0.35">
      <c r="A57" s="22">
        <v>0.78</v>
      </c>
      <c r="B57" s="23">
        <f>A57/Parâmetros!$G$3</f>
        <v>7.8156312625250507E-4</v>
      </c>
      <c r="C57" s="23">
        <f>B57/Parâmetros!$B$13</f>
        <v>1.2692819885861351</v>
      </c>
      <c r="D57" s="23">
        <f>C57/Parâmetros!$B$6</f>
        <v>3.8162416974928894</v>
      </c>
      <c r="E57" s="23"/>
      <c r="F57" s="23">
        <v>551990.381651</v>
      </c>
      <c r="G57" s="24">
        <f t="shared" si="4"/>
        <v>4599919.8470916664</v>
      </c>
      <c r="I57" s="22">
        <v>0.78</v>
      </c>
      <c r="J57" s="23">
        <f>I57/Parâmetros!$G$3</f>
        <v>7.8156312625250507E-4</v>
      </c>
      <c r="K57" s="23">
        <f>J57/Parâmetros!$B$13</f>
        <v>1.2692819885861351</v>
      </c>
      <c r="L57" s="23">
        <f>K57/Parâmetros!$C$6</f>
        <v>3.3892709975597732</v>
      </c>
      <c r="M57" s="23"/>
      <c r="N57" s="23">
        <v>317876.37846000004</v>
      </c>
      <c r="O57" s="24">
        <f t="shared" si="1"/>
        <v>2648969.8205000004</v>
      </c>
      <c r="Q57" s="22">
        <v>0.78</v>
      </c>
      <c r="R57" s="23">
        <f>Q57/Parâmetros!$G$3</f>
        <v>7.8156312625250507E-4</v>
      </c>
      <c r="S57" s="23">
        <f>R57/Parâmetros!$B$13</f>
        <v>1.2692819885861351</v>
      </c>
      <c r="T57" s="23">
        <f>S57/Parâmetros!$D$6</f>
        <v>3.1763813528181557</v>
      </c>
      <c r="U57" s="23"/>
      <c r="V57" s="23">
        <v>253085.76796699999</v>
      </c>
      <c r="W57" s="24">
        <f t="shared" si="2"/>
        <v>2109048.0663916669</v>
      </c>
      <c r="Y57" s="22">
        <v>0.78</v>
      </c>
      <c r="Z57" s="23">
        <f>Y57/Parâmetros!$G$3</f>
        <v>7.8156312625250507E-4</v>
      </c>
      <c r="AA57" s="23">
        <f>Z57/Parâmetros!$B$13</f>
        <v>1.2692819885861351</v>
      </c>
      <c r="AB57" s="23">
        <f>AA57/Parâmetros!$E$6</f>
        <v>3.0496924281262254</v>
      </c>
      <c r="AC57" s="23"/>
      <c r="AD57" s="23">
        <v>166544.387992</v>
      </c>
      <c r="AE57" s="24">
        <f t="shared" si="5"/>
        <v>1387869.8999333335</v>
      </c>
    </row>
    <row r="58" spans="1:31" x14ac:dyDescent="0.35">
      <c r="A58" s="22">
        <v>0.8</v>
      </c>
      <c r="B58" s="23">
        <f>A58/Parâmetros!$G$3</f>
        <v>8.0160320641282565E-4</v>
      </c>
      <c r="C58" s="23">
        <f>B58/Parâmetros!$B$13</f>
        <v>1.3018276806011642</v>
      </c>
      <c r="D58" s="23">
        <f>C58/Parâmetros!$B$6</f>
        <v>3.9140940487106559</v>
      </c>
      <c r="E58" s="23"/>
      <c r="F58" s="23">
        <v>578310.906602</v>
      </c>
      <c r="G58" s="24">
        <f t="shared" si="4"/>
        <v>4819257.5550166667</v>
      </c>
      <c r="I58" s="22">
        <v>0.8</v>
      </c>
      <c r="J58" s="23">
        <f>I58/Parâmetros!$G$3</f>
        <v>8.0160320641282565E-4</v>
      </c>
      <c r="K58" s="23">
        <f>J58/Parâmetros!$B$13</f>
        <v>1.3018276806011642</v>
      </c>
      <c r="L58" s="23">
        <f>K58/Parâmetros!$C$6</f>
        <v>3.4761753821125878</v>
      </c>
      <c r="M58" s="23"/>
      <c r="N58" s="23">
        <v>332981.26669300004</v>
      </c>
      <c r="O58" s="24">
        <f t="shared" si="1"/>
        <v>2774843.8891083337</v>
      </c>
      <c r="Q58" s="22">
        <v>0.8</v>
      </c>
      <c r="R58" s="23">
        <f>Q58/Parâmetros!$G$3</f>
        <v>8.0160320641282565E-4</v>
      </c>
      <c r="S58" s="23">
        <f>R58/Parâmetros!$B$13</f>
        <v>1.3018276806011642</v>
      </c>
      <c r="T58" s="23">
        <f>S58/Parâmetros!$D$6</f>
        <v>3.2578270285314419</v>
      </c>
      <c r="U58" s="23"/>
      <c r="V58" s="23">
        <v>265213.18795799999</v>
      </c>
      <c r="W58" s="24">
        <f t="shared" si="2"/>
        <v>2210109.89965</v>
      </c>
      <c r="Y58" s="22">
        <v>0.8</v>
      </c>
      <c r="Z58" s="23">
        <f>Y58/Parâmetros!$G$3</f>
        <v>8.0160320641282565E-4</v>
      </c>
      <c r="AA58" s="23">
        <f>Z58/Parâmetros!$B$13</f>
        <v>1.3018276806011642</v>
      </c>
      <c r="AB58" s="23">
        <f>AA58/Parâmetros!$E$6</f>
        <v>3.1278896698730518</v>
      </c>
      <c r="AC58" s="23"/>
      <c r="AD58" s="23">
        <v>174655.234203</v>
      </c>
      <c r="AE58" s="24">
        <f t="shared" si="5"/>
        <v>1455460.2850250001</v>
      </c>
    </row>
    <row r="59" spans="1:31" x14ac:dyDescent="0.35">
      <c r="A59" s="22">
        <v>0.82</v>
      </c>
      <c r="B59" s="23">
        <f>A59/Parâmetros!$G$3</f>
        <v>8.2164328657314623E-4</v>
      </c>
      <c r="C59" s="23">
        <f>B59/Parâmetros!$B$13</f>
        <v>1.334373372616193</v>
      </c>
      <c r="D59" s="23">
        <f>C59/Parâmetros!$B$6</f>
        <v>4.0119463999284219</v>
      </c>
      <c r="E59" s="23"/>
      <c r="F59" s="23">
        <v>605197.27604800009</v>
      </c>
      <c r="G59" s="24">
        <f t="shared" si="4"/>
        <v>5043310.633733334</v>
      </c>
      <c r="I59" s="22">
        <v>0.82</v>
      </c>
      <c r="J59" s="23">
        <f>I59/Parâmetros!$G$3</f>
        <v>8.2164328657314623E-4</v>
      </c>
      <c r="K59" s="23">
        <f>J59/Parâmetros!$B$13</f>
        <v>1.334373372616193</v>
      </c>
      <c r="L59" s="23">
        <f>K59/Parâmetros!$C$6</f>
        <v>3.5630797666654019</v>
      </c>
      <c r="M59" s="23"/>
      <c r="N59" s="23">
        <v>348414.06394199998</v>
      </c>
      <c r="O59" s="24">
        <f t="shared" si="1"/>
        <v>2903450.5328500001</v>
      </c>
      <c r="Q59" s="22">
        <v>0.82</v>
      </c>
      <c r="R59" s="23">
        <f>Q59/Parâmetros!$G$3</f>
        <v>8.2164328657314623E-4</v>
      </c>
      <c r="S59" s="23">
        <f>R59/Parâmetros!$B$13</f>
        <v>1.334373372616193</v>
      </c>
      <c r="T59" s="23">
        <f>S59/Parâmetros!$D$6</f>
        <v>3.3392727042447272</v>
      </c>
      <c r="U59" s="23"/>
      <c r="V59" s="23">
        <v>277589.19896300003</v>
      </c>
      <c r="W59" s="24">
        <f t="shared" si="2"/>
        <v>2313243.3246916672</v>
      </c>
      <c r="Y59" s="22">
        <v>0.82</v>
      </c>
      <c r="Z59" s="23">
        <f>Y59/Parâmetros!$G$3</f>
        <v>8.2164328657314623E-4</v>
      </c>
      <c r="AA59" s="23">
        <f>Z59/Parâmetros!$B$13</f>
        <v>1.334373372616193</v>
      </c>
      <c r="AB59" s="23">
        <f>AA59/Parâmetros!$E$6</f>
        <v>3.2060869116198774</v>
      </c>
      <c r="AC59" s="23"/>
      <c r="AD59" s="23">
        <v>182929.30064600002</v>
      </c>
      <c r="AE59" s="24">
        <f t="shared" si="5"/>
        <v>1524410.8387166669</v>
      </c>
    </row>
    <row r="60" spans="1:31" x14ac:dyDescent="0.35">
      <c r="A60" s="22">
        <v>0.84</v>
      </c>
      <c r="B60" s="23">
        <f>A60/Parâmetros!$G$3</f>
        <v>8.4168336673346692E-4</v>
      </c>
      <c r="C60" s="23">
        <f>B60/Parâmetros!$B$13</f>
        <v>1.3669190646312224</v>
      </c>
      <c r="D60" s="23">
        <f>C60/Parâmetros!$B$6</f>
        <v>4.1097987511461884</v>
      </c>
      <c r="E60" s="23"/>
      <c r="F60" s="23">
        <v>632633.34956200002</v>
      </c>
      <c r="G60" s="24">
        <f t="shared" si="4"/>
        <v>5271944.5796833336</v>
      </c>
      <c r="I60" s="22">
        <v>0.84</v>
      </c>
      <c r="J60" s="23">
        <f>I60/Parâmetros!$G$3</f>
        <v>8.4168336673346692E-4</v>
      </c>
      <c r="K60" s="23">
        <f>J60/Parâmetros!$B$13</f>
        <v>1.3669190646312224</v>
      </c>
      <c r="L60" s="23">
        <f>K60/Parâmetros!$C$6</f>
        <v>3.6499841512182174</v>
      </c>
      <c r="M60" s="23"/>
      <c r="N60" s="23">
        <v>364115.00014699996</v>
      </c>
      <c r="O60" s="24">
        <f t="shared" si="1"/>
        <v>3034291.6678916663</v>
      </c>
      <c r="Q60" s="22">
        <v>0.84</v>
      </c>
      <c r="R60" s="23">
        <f>Q60/Parâmetros!$G$3</f>
        <v>8.4168336673346692E-4</v>
      </c>
      <c r="S60" s="23">
        <f>R60/Parâmetros!$B$13</f>
        <v>1.3669190646312224</v>
      </c>
      <c r="T60" s="23">
        <f>S60/Parâmetros!$D$6</f>
        <v>3.4207183799580139</v>
      </c>
      <c r="U60" s="23"/>
      <c r="V60" s="23">
        <v>290215.71910599997</v>
      </c>
      <c r="W60" s="24">
        <f t="shared" si="2"/>
        <v>2418464.3258833331</v>
      </c>
      <c r="Y60" s="22">
        <v>0.84</v>
      </c>
      <c r="Z60" s="23">
        <f>Y60/Parâmetros!$G$3</f>
        <v>8.4168336673346692E-4</v>
      </c>
      <c r="AA60" s="23">
        <f>Z60/Parâmetros!$B$13</f>
        <v>1.3669190646312224</v>
      </c>
      <c r="AB60" s="23">
        <f>AA60/Parâmetros!$E$6</f>
        <v>3.2842841533667042</v>
      </c>
      <c r="AC60" s="23"/>
      <c r="AD60" s="23">
        <v>191379.448741</v>
      </c>
      <c r="AE60" s="24">
        <f t="shared" si="5"/>
        <v>1594828.7395083334</v>
      </c>
    </row>
    <row r="61" spans="1:31" x14ac:dyDescent="0.35">
      <c r="A61" s="22">
        <v>0.86</v>
      </c>
      <c r="B61" s="23">
        <f>A61/Parâmetros!$G$3</f>
        <v>8.617234468937876E-4</v>
      </c>
      <c r="C61" s="23">
        <f>B61/Parâmetros!$B$13</f>
        <v>1.3994647566462515</v>
      </c>
      <c r="D61" s="23">
        <f>C61/Parâmetros!$B$6</f>
        <v>4.2076511023639549</v>
      </c>
      <c r="E61" s="23"/>
      <c r="F61" s="23">
        <v>660607.36788200005</v>
      </c>
      <c r="G61" s="24">
        <f t="shared" si="4"/>
        <v>5505061.3990166672</v>
      </c>
      <c r="I61" s="22">
        <v>0.86</v>
      </c>
      <c r="J61" s="23">
        <f>I61/Parâmetros!$G$3</f>
        <v>8.617234468937876E-4</v>
      </c>
      <c r="K61" s="23">
        <f>J61/Parâmetros!$B$13</f>
        <v>1.3994647566462515</v>
      </c>
      <c r="L61" s="23">
        <f>K61/Parâmetros!$C$6</f>
        <v>3.736888535771032</v>
      </c>
      <c r="M61" s="23"/>
      <c r="N61" s="23">
        <v>380151.193891</v>
      </c>
      <c r="O61" s="24">
        <f t="shared" si="1"/>
        <v>3167926.6157583334</v>
      </c>
      <c r="Q61" s="22">
        <v>0.86</v>
      </c>
      <c r="R61" s="23">
        <f>Q61/Parâmetros!$G$3</f>
        <v>8.617234468937876E-4</v>
      </c>
      <c r="S61" s="23">
        <f>R61/Parâmetros!$B$13</f>
        <v>1.3994647566462515</v>
      </c>
      <c r="T61" s="23">
        <f>S61/Parâmetros!$D$6</f>
        <v>3.5021640556713001</v>
      </c>
      <c r="U61" s="23"/>
      <c r="V61" s="23">
        <v>303096.58285900002</v>
      </c>
      <c r="W61" s="24">
        <f t="shared" si="2"/>
        <v>2525804.8571583335</v>
      </c>
      <c r="Y61" s="22">
        <v>0.86</v>
      </c>
      <c r="Z61" s="23">
        <f>Y61/Parâmetros!$G$3</f>
        <v>8.617234468937876E-4</v>
      </c>
      <c r="AA61" s="23">
        <f>Z61/Parâmetros!$B$13</f>
        <v>1.3994647566462515</v>
      </c>
      <c r="AB61" s="23">
        <f>AA61/Parâmetros!$E$6</f>
        <v>3.3624813951135306</v>
      </c>
      <c r="AC61" s="23"/>
      <c r="AD61" s="23">
        <v>199976.84201000002</v>
      </c>
      <c r="AE61" s="24">
        <f t="shared" si="5"/>
        <v>1666473.6834166669</v>
      </c>
    </row>
    <row r="62" spans="1:31" x14ac:dyDescent="0.35">
      <c r="A62" s="22">
        <v>0.88</v>
      </c>
      <c r="B62" s="23">
        <f>A62/Parâmetros!$G$3</f>
        <v>8.8176352705410818E-4</v>
      </c>
      <c r="C62" s="23">
        <f>B62/Parâmetros!$B$13</f>
        <v>1.4320104486612804</v>
      </c>
      <c r="D62" s="23">
        <f>C62/Parâmetros!$B$6</f>
        <v>4.3055034535817205</v>
      </c>
      <c r="E62" s="23">
        <f>(Parâmetros!$G$3*Parâmetros!$B$10*Modelo_1_Ø28mm!D62)/Parâmetros!$H$3</f>
        <v>11019.103490133843</v>
      </c>
      <c r="F62" s="23">
        <v>689138.807873999</v>
      </c>
      <c r="G62" s="24">
        <f t="shared" si="4"/>
        <v>5742823.3989499919</v>
      </c>
      <c r="I62" s="22">
        <v>0.88</v>
      </c>
      <c r="J62" s="23">
        <f>I62/Parâmetros!$G$3</f>
        <v>8.8176352705410818E-4</v>
      </c>
      <c r="K62" s="23">
        <f>J62/Parâmetros!$B$13</f>
        <v>1.4320104486612804</v>
      </c>
      <c r="L62" s="23">
        <f>K62/Parâmetros!$C$6</f>
        <v>3.8237929203238461</v>
      </c>
      <c r="M62" s="23">
        <f>(Parâmetros!$G$3*Parâmetros!$C$10*Modelo_1_Ø28mm!L62)/Parâmetros!$H$3</f>
        <v>14021.662474535107</v>
      </c>
      <c r="N62" s="23">
        <v>396519.73676599999</v>
      </c>
      <c r="O62" s="24">
        <f t="shared" si="1"/>
        <v>3304331.1397166667</v>
      </c>
      <c r="Q62" s="22">
        <v>0.88</v>
      </c>
      <c r="R62" s="23">
        <f>Q62/Parâmetros!$G$3</f>
        <v>8.8176352705410818E-4</v>
      </c>
      <c r="S62" s="23">
        <f>R62/Parâmetros!$B$13</f>
        <v>1.4320104486612804</v>
      </c>
      <c r="T62" s="23">
        <f>S62/Parâmetros!$D$6</f>
        <v>3.5836097313845854</v>
      </c>
      <c r="U62" s="23">
        <f>(Parâmetros!$G$3*Parâmetros!$D$10*Modelo_1_Ø28mm!T62)/Parâmetros!$H$3</f>
        <v>16218.907704158844</v>
      </c>
      <c r="V62" s="23">
        <v>316203.55230500002</v>
      </c>
      <c r="W62" s="24">
        <f t="shared" si="2"/>
        <v>2635029.6025416669</v>
      </c>
      <c r="Y62" s="22">
        <v>0.88</v>
      </c>
      <c r="Z62" s="23">
        <f>Y62/Parâmetros!$G$3</f>
        <v>8.8176352705410818E-4</v>
      </c>
      <c r="AA62" s="23">
        <f>Z62/Parâmetros!$B$13</f>
        <v>1.4320104486612804</v>
      </c>
      <c r="AB62" s="23">
        <f>AA62/Parâmetros!$E$6</f>
        <v>3.4406786368603561</v>
      </c>
      <c r="AC62" s="23">
        <f>(Parâmetros!$G$3*Parâmetros!$E$10*Modelo_1_Ø28mm!AB62)/Parâmetros!$H$3</f>
        <v>18431.914515595785</v>
      </c>
      <c r="AD62" s="23">
        <v>208732.27803799999</v>
      </c>
      <c r="AE62" s="24">
        <f t="shared" si="5"/>
        <v>1739435.6503166666</v>
      </c>
    </row>
    <row r="63" spans="1:31" x14ac:dyDescent="0.35">
      <c r="A63" s="22">
        <v>0.9</v>
      </c>
      <c r="B63" s="23">
        <f>A63/Parâmetros!$G$3</f>
        <v>9.0180360721442887E-4</v>
      </c>
      <c r="C63" s="23">
        <f>B63/Parâmetros!$B$13</f>
        <v>1.4645561406763097</v>
      </c>
      <c r="D63" s="23">
        <f>C63/Parâmetros!$B$6</f>
        <v>4.4033558047994878</v>
      </c>
      <c r="E63" s="23">
        <f>(Parâmetros!$G$3*Parâmetros!$B$10*Modelo_1_Ø28mm!D63)/Parâmetros!$H$3</f>
        <v>11269.53766036416</v>
      </c>
      <c r="F63" s="23">
        <v>718200.20888699999</v>
      </c>
      <c r="G63" s="24">
        <f t="shared" si="4"/>
        <v>5985001.7407250004</v>
      </c>
      <c r="I63" s="22">
        <v>0.9</v>
      </c>
      <c r="J63" s="23">
        <f>I63/Parâmetros!$G$3</f>
        <v>9.0180360721442887E-4</v>
      </c>
      <c r="K63" s="23">
        <f>J63/Parâmetros!$B$13</f>
        <v>1.4645561406763097</v>
      </c>
      <c r="L63" s="23">
        <f>K63/Parâmetros!$C$6</f>
        <v>3.9106973048766616</v>
      </c>
      <c r="M63" s="23">
        <f>(Parâmetros!$G$3*Parâmetros!$C$10*Modelo_1_Ø28mm!L63)/Parâmetros!$H$3</f>
        <v>14340.336621683638</v>
      </c>
      <c r="N63" s="23">
        <v>413196.09149800002</v>
      </c>
      <c r="O63" s="24">
        <f t="shared" si="1"/>
        <v>3443300.7624833337</v>
      </c>
      <c r="Q63" s="22">
        <v>0.9</v>
      </c>
      <c r="R63" s="23">
        <f>Q63/Parâmetros!$G$3</f>
        <v>9.0180360721442887E-4</v>
      </c>
      <c r="S63" s="23">
        <f>R63/Parâmetros!$B$13</f>
        <v>1.4645561406763097</v>
      </c>
      <c r="T63" s="23">
        <f>S63/Parâmetros!$D$6</f>
        <v>3.665055407097872</v>
      </c>
      <c r="U63" s="23">
        <f>(Parâmetros!$G$3*Parâmetros!$D$10*Modelo_1_Ø28mm!T63)/Parâmetros!$H$3</f>
        <v>16587.519242889728</v>
      </c>
      <c r="V63" s="23">
        <v>329573.92722700001</v>
      </c>
      <c r="W63" s="24">
        <f t="shared" si="2"/>
        <v>2746449.3935583336</v>
      </c>
      <c r="Y63" s="22">
        <v>0.9</v>
      </c>
      <c r="Z63" s="23">
        <f>Y63/Parâmetros!$G$3</f>
        <v>9.0180360721442887E-4</v>
      </c>
      <c r="AA63" s="23">
        <f>Z63/Parâmetros!$B$13</f>
        <v>1.4645561406763097</v>
      </c>
      <c r="AB63" s="23">
        <f>AA63/Parâmetros!$E$6</f>
        <v>3.518875878607183</v>
      </c>
      <c r="AC63" s="23">
        <f>(Parâmetros!$G$3*Parâmetros!$E$10*Modelo_1_Ø28mm!AB63)/Parâmetros!$H$3</f>
        <v>18850.821663677511</v>
      </c>
      <c r="AD63" s="23">
        <v>217694.57307300001</v>
      </c>
      <c r="AE63" s="24">
        <f t="shared" si="5"/>
        <v>1814121.442275</v>
      </c>
    </row>
    <row r="64" spans="1:31" x14ac:dyDescent="0.35">
      <c r="A64" s="22">
        <v>0.92</v>
      </c>
      <c r="B64" s="23">
        <f>A64/Parâmetros!$G$3</f>
        <v>9.2184368737474956E-4</v>
      </c>
      <c r="C64" s="23">
        <f>B64/Parâmetros!$B$13</f>
        <v>1.4971018326913388</v>
      </c>
      <c r="D64" s="23">
        <f>C64/Parâmetros!$B$6</f>
        <v>4.5012081560172543</v>
      </c>
      <c r="E64" s="23">
        <f>(Parâmetros!$G$3*Parâmetros!$B$10*Modelo_1_Ø28mm!D64)/Parâmetros!$H$3</f>
        <v>11519.971830594475</v>
      </c>
      <c r="F64" s="23">
        <v>747812.29212500004</v>
      </c>
      <c r="G64" s="24">
        <f t="shared" si="4"/>
        <v>6231769.1010416672</v>
      </c>
      <c r="I64" s="22">
        <v>0.92</v>
      </c>
      <c r="J64" s="23">
        <f>I64/Parâmetros!$G$3</f>
        <v>9.2184368737474956E-4</v>
      </c>
      <c r="K64" s="23">
        <f>J64/Parâmetros!$B$13</f>
        <v>1.4971018326913388</v>
      </c>
      <c r="L64" s="23">
        <f>K64/Parâmetros!$C$6</f>
        <v>3.9976016894294761</v>
      </c>
      <c r="M64" s="23">
        <f>(Parâmetros!$G$3*Parâmetros!$C$10*Modelo_1_Ø28mm!L64)/Parâmetros!$H$3</f>
        <v>14659.010768832162</v>
      </c>
      <c r="N64" s="23">
        <v>430089.13647700002</v>
      </c>
      <c r="O64" s="24">
        <f t="shared" si="1"/>
        <v>3584076.1373083335</v>
      </c>
      <c r="Q64" s="22">
        <v>0.92</v>
      </c>
      <c r="R64" s="23">
        <f>Q64/Parâmetros!$G$3</f>
        <v>9.2184368737474956E-4</v>
      </c>
      <c r="S64" s="23">
        <f>R64/Parâmetros!$B$13</f>
        <v>1.4971018326913388</v>
      </c>
      <c r="T64" s="23">
        <f>S64/Parâmetros!$D$6</f>
        <v>3.7465010828111582</v>
      </c>
      <c r="U64" s="23">
        <f>(Parâmetros!$G$3*Parâmetros!$D$10*Modelo_1_Ø28mm!T64)/Parâmetros!$H$3</f>
        <v>16956.130781620614</v>
      </c>
      <c r="V64" s="23">
        <v>343179.49603599997</v>
      </c>
      <c r="W64" s="24">
        <f t="shared" si="2"/>
        <v>2859829.1336333333</v>
      </c>
      <c r="Y64" s="22">
        <v>0.92</v>
      </c>
      <c r="Z64" s="23">
        <f>Y64/Parâmetros!$G$3</f>
        <v>9.2184368737474956E-4</v>
      </c>
      <c r="AA64" s="23">
        <f>Z64/Parâmetros!$B$13</f>
        <v>1.4971018326913388</v>
      </c>
      <c r="AB64" s="23">
        <f>AA64/Parâmetros!$E$6</f>
        <v>3.5970731203540094</v>
      </c>
      <c r="AC64" s="23">
        <f>(Parâmetros!$G$3*Parâmetros!$E$10*Modelo_1_Ø28mm!AB64)/Parâmetros!$H$3</f>
        <v>19269.728811759232</v>
      </c>
      <c r="AD64" s="23">
        <v>226762.421183</v>
      </c>
      <c r="AE64" s="24">
        <f t="shared" si="5"/>
        <v>1889686.8431916668</v>
      </c>
    </row>
    <row r="65" spans="1:31" x14ac:dyDescent="0.35">
      <c r="A65" s="22">
        <v>0.93999999999999895</v>
      </c>
      <c r="B65" s="23">
        <f>A65/Parâmetros!$G$3</f>
        <v>9.4188376753506905E-4</v>
      </c>
      <c r="C65" s="23">
        <f>B65/Parâmetros!$B$13</f>
        <v>1.5296475247063661</v>
      </c>
      <c r="D65" s="23">
        <f>C65/Parâmetros!$B$6</f>
        <v>4.5990605072350155</v>
      </c>
      <c r="E65" s="23">
        <f>(Parâmetros!$G$3*Parâmetros!$B$10*Modelo_1_Ø28mm!D65)/Parâmetros!$H$3</f>
        <v>11770.406000824776</v>
      </c>
      <c r="F65" s="23">
        <v>777971.08478499996</v>
      </c>
      <c r="G65" s="24">
        <f t="shared" si="4"/>
        <v>6483092.3732083328</v>
      </c>
      <c r="I65" s="22">
        <v>0.93999999999999895</v>
      </c>
      <c r="J65" s="23">
        <f>I65/Parâmetros!$G$3</f>
        <v>9.4188376753506905E-4</v>
      </c>
      <c r="K65" s="23">
        <f>J65/Parâmetros!$B$13</f>
        <v>1.5296475247063661</v>
      </c>
      <c r="L65" s="23">
        <f>K65/Parâmetros!$C$6</f>
        <v>4.0845060739822863</v>
      </c>
      <c r="M65" s="23">
        <f>(Parâmetros!$G$3*Parâmetros!$C$10*Modelo_1_Ø28mm!L65)/Parâmetros!$H$3</f>
        <v>14977.68491598067</v>
      </c>
      <c r="N65" s="23">
        <v>447284.18983699998</v>
      </c>
      <c r="O65" s="24">
        <f t="shared" si="1"/>
        <v>3727368.2486416665</v>
      </c>
      <c r="Q65" s="22">
        <v>0.93999999999999895</v>
      </c>
      <c r="R65" s="23">
        <f>Q65/Parâmetros!$G$3</f>
        <v>9.4188376753506905E-4</v>
      </c>
      <c r="S65" s="23">
        <f>R65/Parâmetros!$B$13</f>
        <v>1.5296475247063661</v>
      </c>
      <c r="T65" s="23">
        <f>S65/Parâmetros!$D$6</f>
        <v>3.8279467585244396</v>
      </c>
      <c r="U65" s="23">
        <f>(Parâmetros!$G$3*Parâmetros!$D$10*Modelo_1_Ø28mm!T65)/Parâmetros!$H$3</f>
        <v>17324.742320351474</v>
      </c>
      <c r="V65" s="23">
        <v>357040.75249500002</v>
      </c>
      <c r="W65" s="24">
        <f t="shared" si="2"/>
        <v>2975339.6041250001</v>
      </c>
      <c r="Y65" s="22">
        <v>0.93999999999999895</v>
      </c>
      <c r="Z65" s="23">
        <f>Y65/Parâmetros!$G$3</f>
        <v>9.4188376753506905E-4</v>
      </c>
      <c r="AA65" s="23">
        <f>Z65/Parâmetros!$B$13</f>
        <v>1.5296475247063661</v>
      </c>
      <c r="AB65" s="23">
        <f>AA65/Parâmetros!$E$6</f>
        <v>3.6752703621008314</v>
      </c>
      <c r="AC65" s="23">
        <f>(Parâmetros!$G$3*Parâmetros!$E$10*Modelo_1_Ø28mm!AB65)/Parâmetros!$H$3</f>
        <v>19688.635959840933</v>
      </c>
      <c r="AD65" s="23">
        <v>236048.34555100001</v>
      </c>
      <c r="AE65" s="24">
        <f t="shared" si="5"/>
        <v>1967069.5462583334</v>
      </c>
    </row>
    <row r="66" spans="1:31" x14ac:dyDescent="0.35">
      <c r="A66" s="22">
        <v>0.96</v>
      </c>
      <c r="B66" s="23">
        <f>A66/Parâmetros!$G$3</f>
        <v>9.6192384769539071E-4</v>
      </c>
      <c r="C66" s="23">
        <f>B66/Parâmetros!$B$13</f>
        <v>1.5621932167213968</v>
      </c>
      <c r="D66" s="23">
        <f>C66/Parâmetros!$B$6</f>
        <v>4.6969128584527864</v>
      </c>
      <c r="E66" s="23">
        <f>(Parâmetros!$G$3*Parâmetros!$B$10*Modelo_1_Ø28mm!D66)/Parâmetros!$H$3</f>
        <v>12020.840171055104</v>
      </c>
      <c r="F66" s="23">
        <v>808639.37467300007</v>
      </c>
      <c r="G66" s="24">
        <f t="shared" si="4"/>
        <v>6738661.4556083344</v>
      </c>
      <c r="I66" s="22">
        <v>0.96</v>
      </c>
      <c r="J66" s="23">
        <f>I66/Parâmetros!$G$3</f>
        <v>9.6192384769539071E-4</v>
      </c>
      <c r="K66" s="23">
        <f>J66/Parâmetros!$B$13</f>
        <v>1.5621932167213968</v>
      </c>
      <c r="L66" s="23">
        <f>K66/Parâmetros!$C$6</f>
        <v>4.1714104585351048</v>
      </c>
      <c r="M66" s="23">
        <f>(Parâmetros!$G$3*Parâmetros!$C$10*Modelo_1_Ø28mm!L66)/Parâmetros!$H$3</f>
        <v>15296.35906312921</v>
      </c>
      <c r="N66" s="23">
        <v>464798.23363000003</v>
      </c>
      <c r="O66" s="24">
        <f t="shared" si="1"/>
        <v>3873318.6135833338</v>
      </c>
      <c r="Q66" s="22">
        <v>0.96</v>
      </c>
      <c r="R66" s="23">
        <f>Q66/Parâmetros!$G$3</f>
        <v>9.6192384769539071E-4</v>
      </c>
      <c r="S66" s="23">
        <f>R66/Parâmetros!$B$13</f>
        <v>1.5621932167213968</v>
      </c>
      <c r="T66" s="23">
        <f>S66/Parâmetros!$D$6</f>
        <v>3.9093924342377298</v>
      </c>
      <c r="U66" s="23">
        <f>(Parâmetros!$G$3*Parâmetros!$D$10*Modelo_1_Ø28mm!T66)/Parâmetros!$H$3</f>
        <v>17693.353859082374</v>
      </c>
      <c r="V66" s="23">
        <v>371131.48390399996</v>
      </c>
      <c r="W66" s="24">
        <f t="shared" si="2"/>
        <v>3092762.3658666667</v>
      </c>
      <c r="Y66" s="22">
        <v>0.96</v>
      </c>
      <c r="Z66" s="23">
        <f>Y66/Parâmetros!$G$3</f>
        <v>9.6192384769539071E-4</v>
      </c>
      <c r="AA66" s="23">
        <f>Z66/Parâmetros!$B$13</f>
        <v>1.5621932167213968</v>
      </c>
      <c r="AB66" s="23">
        <f>AA66/Parâmetros!$E$6</f>
        <v>3.7534676038476613</v>
      </c>
      <c r="AC66" s="23">
        <f>(Parâmetros!$G$3*Parâmetros!$E$10*Modelo_1_Ø28mm!AB66)/Parâmetros!$H$3</f>
        <v>20107.543107922673</v>
      </c>
      <c r="AD66" s="23">
        <v>245420.33575</v>
      </c>
      <c r="AE66" s="24">
        <f t="shared" si="5"/>
        <v>2045169.4645833333</v>
      </c>
    </row>
    <row r="67" spans="1:31" x14ac:dyDescent="0.35">
      <c r="A67" s="22">
        <v>0.98</v>
      </c>
      <c r="B67" s="23">
        <f>A67/Parâmetros!$G$3</f>
        <v>9.8196392785571151E-4</v>
      </c>
      <c r="C67" s="23">
        <f>B67/Parâmetros!$B$13</f>
        <v>1.5947389087364261</v>
      </c>
      <c r="D67" s="23">
        <f>C67/Parâmetros!$B$6</f>
        <v>4.7947652096705538</v>
      </c>
      <c r="E67" s="23">
        <f>(Parâmetros!$G$3*Parâmetros!$B$10*Modelo_1_Ø28mm!D67)/Parâmetros!$H$3</f>
        <v>12271.27434128542</v>
      </c>
      <c r="F67" s="23">
        <v>839867.28192500002</v>
      </c>
      <c r="G67" s="24">
        <f t="shared" si="4"/>
        <v>6998894.0160416672</v>
      </c>
      <c r="I67" s="22">
        <v>0.98</v>
      </c>
      <c r="J67" s="23">
        <f>I67/Parâmetros!$G$3</f>
        <v>9.8196392785571151E-4</v>
      </c>
      <c r="K67" s="23">
        <f>J67/Parâmetros!$B$13</f>
        <v>1.5947389087364261</v>
      </c>
      <c r="L67" s="23">
        <f>K67/Parâmetros!$C$6</f>
        <v>4.2583148430879199</v>
      </c>
      <c r="M67" s="23">
        <f>(Parâmetros!$G$3*Parâmetros!$C$10*Modelo_1_Ø28mm!L67)/Parâmetros!$H$3</f>
        <v>15615.033210277737</v>
      </c>
      <c r="N67" s="23">
        <v>482583.97454299999</v>
      </c>
      <c r="O67" s="24">
        <f t="shared" si="1"/>
        <v>4021533.1211916669</v>
      </c>
      <c r="Q67" s="22">
        <v>0.98</v>
      </c>
      <c r="R67" s="23">
        <f>Q67/Parâmetros!$G$3</f>
        <v>9.8196392785571151E-4</v>
      </c>
      <c r="S67" s="23">
        <f>R67/Parâmetros!$B$13</f>
        <v>1.5947389087364261</v>
      </c>
      <c r="T67" s="23">
        <f>S67/Parâmetros!$D$6</f>
        <v>3.990838109951016</v>
      </c>
      <c r="U67" s="23">
        <f>(Parâmetros!$G$3*Parâmetros!$D$10*Modelo_1_Ø28mm!T67)/Parâmetros!$H$3</f>
        <v>18061.965397813259</v>
      </c>
      <c r="V67" s="23">
        <v>385457.30660800001</v>
      </c>
      <c r="W67" s="24">
        <f t="shared" si="2"/>
        <v>3212144.2217333335</v>
      </c>
      <c r="Y67" s="22">
        <v>0.98</v>
      </c>
      <c r="Z67" s="23">
        <f>Y67/Parâmetros!$G$3</f>
        <v>9.8196392785571151E-4</v>
      </c>
      <c r="AA67" s="23">
        <f>Z67/Parâmetros!$B$13</f>
        <v>1.5947389087364261</v>
      </c>
      <c r="AB67" s="23">
        <f>AA67/Parâmetros!$E$6</f>
        <v>3.8316648455944882</v>
      </c>
      <c r="AC67" s="23">
        <f>(Parâmetros!$G$3*Parâmetros!$E$10*Modelo_1_Ø28mm!AB67)/Parâmetros!$H$3</f>
        <v>20526.450256004398</v>
      </c>
      <c r="AD67" s="23">
        <v>255000.64168199999</v>
      </c>
      <c r="AE67" s="24">
        <f t="shared" si="5"/>
        <v>2125005.3473499999</v>
      </c>
    </row>
    <row r="68" spans="1:31" ht="15" thickBot="1" x14ac:dyDescent="0.4">
      <c r="A68" s="22">
        <v>1</v>
      </c>
      <c r="B68" s="23">
        <f>A68/Parâmetros!$G$3</f>
        <v>1.002004008016032E-3</v>
      </c>
      <c r="C68" s="23">
        <f>B68/Parâmetros!$B$13</f>
        <v>1.627284600751455</v>
      </c>
      <c r="D68" s="23">
        <f>C68/Parâmetros!$B$6</f>
        <v>4.8926175608883193</v>
      </c>
      <c r="E68" s="23">
        <f>(Parâmetros!$G$3*Parâmetros!$B$10*Modelo_1_Ø28mm!D68)/Parâmetros!$H$3</f>
        <v>12521.708511515733</v>
      </c>
      <c r="F68" s="23">
        <v>871636.76789400005</v>
      </c>
      <c r="G68" s="24">
        <f t="shared" si="4"/>
        <v>7263639.7324500009</v>
      </c>
      <c r="I68" s="22">
        <v>1</v>
      </c>
      <c r="J68" s="23">
        <f>I68/Parâmetros!$G$3</f>
        <v>1.002004008016032E-3</v>
      </c>
      <c r="K68" s="23">
        <f>J68/Parâmetros!$B$13</f>
        <v>1.627284600751455</v>
      </c>
      <c r="L68" s="23">
        <f>K68/Parâmetros!$C$6</f>
        <v>4.345219227640734</v>
      </c>
      <c r="M68" s="23">
        <f>(Parâmetros!$G$3*Parâmetros!$C$10*Modelo_1_Ø28mm!L68)/Parâmetros!$H$3</f>
        <v>15933.707357426259</v>
      </c>
      <c r="N68" s="23">
        <v>500713.43433000002</v>
      </c>
      <c r="O68" s="24">
        <f t="shared" si="1"/>
        <v>4172611.9527500002</v>
      </c>
      <c r="Q68" s="22">
        <v>1</v>
      </c>
      <c r="R68" s="23">
        <f>Q68/Parâmetros!$G$3</f>
        <v>1.002004008016032E-3</v>
      </c>
      <c r="S68" s="23">
        <f>R68/Parâmetros!$B$13</f>
        <v>1.627284600751455</v>
      </c>
      <c r="T68" s="23">
        <f>S68/Parâmetros!$D$6</f>
        <v>4.0722837856643013</v>
      </c>
      <c r="U68" s="23">
        <f>(Parâmetros!$G$3*Parâmetros!$D$10*Modelo_1_Ø28mm!T68)/Parâmetros!$H$3</f>
        <v>18430.576936544137</v>
      </c>
      <c r="V68" s="23">
        <v>400035.80548799998</v>
      </c>
      <c r="W68" s="24">
        <f t="shared" si="2"/>
        <v>3333631.7124000001</v>
      </c>
      <c r="Y68" s="22">
        <v>1</v>
      </c>
      <c r="Z68" s="23">
        <f>Y68/Parâmetros!$G$3</f>
        <v>1.002004008016032E-3</v>
      </c>
      <c r="AA68" s="23">
        <f>Z68/Parâmetros!$B$13</f>
        <v>1.627284600751455</v>
      </c>
      <c r="AB68" s="23">
        <f>AA68/Parâmetros!$E$6</f>
        <v>3.9098620873413141</v>
      </c>
      <c r="AC68" s="23">
        <f>(Parâmetros!$G$3*Parâmetros!$E$10*Modelo_1_Ø28mm!AB68)/Parâmetros!$H$3</f>
        <v>20945.35740408612</v>
      </c>
      <c r="AD68" s="23">
        <v>264739.93543999997</v>
      </c>
      <c r="AE68" s="24">
        <f t="shared" si="5"/>
        <v>2206166.1286666663</v>
      </c>
    </row>
    <row r="69" spans="1:31" ht="15" customHeight="1" thickBot="1" x14ac:dyDescent="0.4">
      <c r="A69" s="77" t="s">
        <v>25</v>
      </c>
      <c r="B69" s="62">
        <f>Parâmetros!$H$3 / F69</f>
        <v>2.7269148022420438E-8</v>
      </c>
      <c r="C69" s="62"/>
      <c r="D69" s="63"/>
      <c r="F69" s="65">
        <v>31308</v>
      </c>
      <c r="G69" s="66"/>
      <c r="I69" s="64" t="s">
        <v>25</v>
      </c>
      <c r="J69" s="62">
        <f>Parâmetros!$H$3 / N69</f>
        <v>5.4298956069830125E-8</v>
      </c>
      <c r="K69" s="62"/>
      <c r="L69" s="63"/>
      <c r="N69" s="65">
        <v>15723</v>
      </c>
      <c r="O69" s="66"/>
      <c r="Q69" s="64" t="s">
        <v>25</v>
      </c>
      <c r="R69" s="62">
        <f>Parâmetros!$H$3 / V69</f>
        <v>7.7754324798355109E-8</v>
      </c>
      <c r="S69" s="62"/>
      <c r="T69" s="63"/>
      <c r="V69" s="65">
        <v>10980</v>
      </c>
      <c r="W69" s="66"/>
      <c r="Y69" s="64" t="s">
        <v>25</v>
      </c>
      <c r="Z69" s="62">
        <f>Parâmetros!$H$3 / AD69</f>
        <v>9.8334771514160225E-8</v>
      </c>
      <c r="AA69" s="62"/>
      <c r="AB69" s="63"/>
      <c r="AD69" s="65">
        <v>8682</v>
      </c>
      <c r="AE69" s="66"/>
    </row>
    <row r="70" spans="1:31" ht="15.75" customHeight="1" thickBot="1" x14ac:dyDescent="0.4">
      <c r="A70" s="78"/>
      <c r="B70" s="62"/>
      <c r="C70" s="62"/>
      <c r="D70" s="63"/>
      <c r="F70" s="67"/>
      <c r="G70" s="68"/>
      <c r="I70" s="64"/>
      <c r="J70" s="62"/>
      <c r="K70" s="62"/>
      <c r="L70" s="63"/>
      <c r="N70" s="67"/>
      <c r="O70" s="68"/>
      <c r="Q70" s="64"/>
      <c r="R70" s="62"/>
      <c r="S70" s="62"/>
      <c r="T70" s="63"/>
      <c r="V70" s="67"/>
      <c r="W70" s="68"/>
      <c r="Y70" s="64"/>
      <c r="Z70" s="62"/>
      <c r="AA70" s="62"/>
      <c r="AB70" s="63"/>
      <c r="AD70" s="67"/>
      <c r="AE70" s="68"/>
    </row>
    <row r="71" spans="1:31" ht="15" customHeight="1" thickBot="1" x14ac:dyDescent="0.4">
      <c r="A71" s="77" t="s">
        <v>26</v>
      </c>
      <c r="B71" s="62">
        <f>Parâmetros!$G$3 / F71</f>
        <v>8.3693236613694502E-3</v>
      </c>
      <c r="C71" s="62"/>
      <c r="D71" s="63"/>
      <c r="F71" s="69">
        <v>119245</v>
      </c>
      <c r="G71" s="70"/>
      <c r="I71" s="64" t="s">
        <v>26</v>
      </c>
      <c r="J71" s="62">
        <f>Parâmetros!$G$3 / N71</f>
        <v>1.2233390536896298E-2</v>
      </c>
      <c r="K71" s="62"/>
      <c r="L71" s="63"/>
      <c r="N71" s="69">
        <v>81580</v>
      </c>
      <c r="O71" s="70"/>
      <c r="Q71" s="64" t="s">
        <v>26</v>
      </c>
      <c r="R71" s="62">
        <f>Parâmetros!$G$3 / V71</f>
        <v>1.4981385853248468E-2</v>
      </c>
      <c r="S71" s="62"/>
      <c r="T71" s="63"/>
      <c r="V71" s="69">
        <v>66616</v>
      </c>
      <c r="W71" s="70"/>
      <c r="Y71" s="64" t="s">
        <v>26</v>
      </c>
      <c r="Z71" s="62">
        <f>Parâmetros!$G$3 / AD71</f>
        <v>1.6753399362095016E-2</v>
      </c>
      <c r="AA71" s="62"/>
      <c r="AB71" s="63"/>
      <c r="AD71" s="69">
        <v>59570</v>
      </c>
      <c r="AE71" s="70"/>
    </row>
    <row r="72" spans="1:31" ht="15.75" customHeight="1" thickBot="1" x14ac:dyDescent="0.4">
      <c r="A72" s="78"/>
      <c r="B72" s="62"/>
      <c r="C72" s="62"/>
      <c r="D72" s="63"/>
      <c r="F72" s="71"/>
      <c r="G72" s="72"/>
      <c r="I72" s="64"/>
      <c r="J72" s="62"/>
      <c r="K72" s="62"/>
      <c r="L72" s="63"/>
      <c r="N72" s="71"/>
      <c r="O72" s="72"/>
      <c r="Q72" s="64"/>
      <c r="R72" s="62"/>
      <c r="S72" s="62"/>
      <c r="T72" s="63"/>
      <c r="V72" s="71"/>
      <c r="W72" s="72"/>
      <c r="Y72" s="64"/>
      <c r="Z72" s="62"/>
      <c r="AA72" s="62"/>
      <c r="AB72" s="63"/>
      <c r="AD72" s="71"/>
      <c r="AE72" s="72"/>
    </row>
    <row r="73" spans="1:31" ht="25" x14ac:dyDescent="0.35">
      <c r="N73" s="28"/>
      <c r="O73" s="28"/>
    </row>
  </sheetData>
  <mergeCells count="32">
    <mergeCell ref="AD69:AE70"/>
    <mergeCell ref="AD71:AE72"/>
    <mergeCell ref="F69:G70"/>
    <mergeCell ref="F71:G72"/>
    <mergeCell ref="N69:O70"/>
    <mergeCell ref="N71:O72"/>
    <mergeCell ref="V69:W70"/>
    <mergeCell ref="V71:W72"/>
    <mergeCell ref="R69:T70"/>
    <mergeCell ref="Q71:Q72"/>
    <mergeCell ref="R71:T72"/>
    <mergeCell ref="Y69:Y70"/>
    <mergeCell ref="Z69:AB70"/>
    <mergeCell ref="Y71:Y72"/>
    <mergeCell ref="Z71:AB72"/>
    <mergeCell ref="I69:I70"/>
    <mergeCell ref="J69:L70"/>
    <mergeCell ref="I71:I72"/>
    <mergeCell ref="J71:L72"/>
    <mergeCell ref="Q69:Q70"/>
    <mergeCell ref="A69:A70"/>
    <mergeCell ref="A71:A72"/>
    <mergeCell ref="B69:D70"/>
    <mergeCell ref="B71:D72"/>
    <mergeCell ref="Q1:W1"/>
    <mergeCell ref="A1:G1"/>
    <mergeCell ref="I1:O1"/>
    <mergeCell ref="Y1:AE1"/>
    <mergeCell ref="Q17:W17"/>
    <mergeCell ref="A17:G17"/>
    <mergeCell ref="I17:O17"/>
    <mergeCell ref="Y17:AE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110-318C-4606-A178-4CC63F538A66}">
  <dimension ref="A1:AI89"/>
  <sheetViews>
    <sheetView zoomScale="85" zoomScaleNormal="85" workbookViewId="0">
      <selection activeCell="AF38" sqref="AF38:AF68"/>
    </sheetView>
  </sheetViews>
  <sheetFormatPr defaultRowHeight="14.5" x14ac:dyDescent="0.35"/>
  <cols>
    <col min="1" max="1" width="8.54296875" style="15" customWidth="1"/>
    <col min="2" max="7" width="10.7265625" style="15" customWidth="1"/>
    <col min="8" max="8" width="5.7265625" style="15" customWidth="1"/>
    <col min="9" max="15" width="10.7265625" style="15" customWidth="1"/>
    <col min="16" max="16" width="5.7265625" style="15" customWidth="1"/>
    <col min="17" max="23" width="10.7265625" style="15" customWidth="1"/>
    <col min="24" max="24" width="5.7265625" style="15" customWidth="1"/>
    <col min="25" max="32" width="10.7265625" style="15" customWidth="1"/>
    <col min="33" max="33" width="16.54296875" customWidth="1"/>
  </cols>
  <sheetData>
    <row r="1" spans="1:35" ht="15.5" x14ac:dyDescent="0.35">
      <c r="A1" s="56" t="s">
        <v>21</v>
      </c>
      <c r="B1" s="57"/>
      <c r="C1" s="57"/>
      <c r="D1" s="57"/>
      <c r="E1" s="57"/>
      <c r="F1" s="57"/>
      <c r="G1" s="58"/>
      <c r="I1" s="56" t="s">
        <v>22</v>
      </c>
      <c r="J1" s="57"/>
      <c r="K1" s="57"/>
      <c r="L1" s="57"/>
      <c r="M1" s="57"/>
      <c r="N1" s="57"/>
      <c r="O1" s="58"/>
      <c r="Q1" s="56" t="s">
        <v>23</v>
      </c>
      <c r="R1" s="57"/>
      <c r="S1" s="57"/>
      <c r="T1" s="57"/>
      <c r="U1" s="57"/>
      <c r="V1" s="57"/>
      <c r="W1" s="58"/>
      <c r="Y1" s="56" t="s">
        <v>24</v>
      </c>
      <c r="Z1" s="57"/>
      <c r="AA1" s="57"/>
      <c r="AB1" s="57"/>
      <c r="AC1" s="57"/>
      <c r="AD1" s="57"/>
      <c r="AE1" s="57"/>
      <c r="AF1" s="58"/>
    </row>
    <row r="2" spans="1:35" x14ac:dyDescent="0.35">
      <c r="A2" s="19" t="s">
        <v>0</v>
      </c>
      <c r="B2" s="20" t="s">
        <v>1</v>
      </c>
      <c r="C2" s="20" t="s">
        <v>3</v>
      </c>
      <c r="D2" s="20" t="s">
        <v>4</v>
      </c>
      <c r="E2" s="20" t="s">
        <v>7</v>
      </c>
      <c r="F2" s="20" t="s">
        <v>2</v>
      </c>
      <c r="G2" s="21" t="s">
        <v>5</v>
      </c>
      <c r="I2" s="19" t="s">
        <v>0</v>
      </c>
      <c r="J2" s="20" t="s">
        <v>1</v>
      </c>
      <c r="K2" s="20" t="s">
        <v>3</v>
      </c>
      <c r="L2" s="20" t="s">
        <v>4</v>
      </c>
      <c r="M2" s="20" t="s">
        <v>7</v>
      </c>
      <c r="N2" s="20" t="s">
        <v>2</v>
      </c>
      <c r="O2" s="21" t="s">
        <v>5</v>
      </c>
      <c r="Q2" s="19" t="s">
        <v>0</v>
      </c>
      <c r="R2" s="20" t="s">
        <v>1</v>
      </c>
      <c r="S2" s="20" t="s">
        <v>3</v>
      </c>
      <c r="T2" s="20" t="s">
        <v>4</v>
      </c>
      <c r="U2" s="20" t="s">
        <v>7</v>
      </c>
      <c r="V2" s="20" t="s">
        <v>2</v>
      </c>
      <c r="W2" s="21" t="s">
        <v>5</v>
      </c>
      <c r="Y2" s="19" t="s">
        <v>0</v>
      </c>
      <c r="Z2" s="20" t="s">
        <v>1</v>
      </c>
      <c r="AA2" s="20" t="s">
        <v>3</v>
      </c>
      <c r="AB2" s="20" t="s">
        <v>4</v>
      </c>
      <c r="AC2" s="20" t="s">
        <v>7</v>
      </c>
      <c r="AD2" s="20" t="s">
        <v>2</v>
      </c>
      <c r="AE2" s="20" t="s">
        <v>20</v>
      </c>
      <c r="AF2" s="21" t="s">
        <v>5</v>
      </c>
    </row>
    <row r="3" spans="1:35" x14ac:dyDescent="0.35">
      <c r="A3" s="16">
        <v>0.1104253125</v>
      </c>
      <c r="B3" s="17">
        <f>A3/Parâmetros!$G$3</f>
        <v>1.1064660571142284E-4</v>
      </c>
      <c r="C3" s="17">
        <f>B3/Parâmetros!$B$23</f>
        <v>0.208401825269975</v>
      </c>
      <c r="D3" s="17">
        <f>C3/Parâmetros!$B$6</f>
        <v>0.62658396052307574</v>
      </c>
      <c r="E3" s="17">
        <f>(Parâmetros!$G$3*Parâmetros!$B$20*'Modelo_2_Ø26mm '!D3)/Parâmetros!$H$3</f>
        <v>2057.4262978500406</v>
      </c>
      <c r="F3" s="17">
        <v>26265.687499999996</v>
      </c>
      <c r="G3" s="18">
        <f>F3/0.12</f>
        <v>218880.72916666666</v>
      </c>
      <c r="I3" s="16">
        <v>0.16824250000000002</v>
      </c>
      <c r="J3" s="17">
        <f>I3/Parâmetros!$G$3</f>
        <v>1.6857965931863728E-4</v>
      </c>
      <c r="K3" s="17">
        <f>J3/Parâmetros!$B$23</f>
        <v>0.31751817852436481</v>
      </c>
      <c r="L3" s="17">
        <f>K3/Parâmetros!$C$6</f>
        <v>0.84784560353635463</v>
      </c>
      <c r="M3" s="17">
        <f>(Parâmetros!$G$3*Parâmetros!$C$20*'Modelo_2_Ø26mm '!L3)/Parâmetros!$H$3</f>
        <v>4062.5555263626648</v>
      </c>
      <c r="N3" s="17">
        <v>25961.90625</v>
      </c>
      <c r="O3" s="18">
        <f>N3/0.12</f>
        <v>216349.21875</v>
      </c>
      <c r="Q3" s="16">
        <v>0.20351968749999994</v>
      </c>
      <c r="R3" s="17">
        <f>Q3/Parâmetros!$G$3</f>
        <v>2.0392754258517028E-4</v>
      </c>
      <c r="S3" s="17">
        <f>R3/Parâmetros!$B$23</f>
        <v>0.38409557911257802</v>
      </c>
      <c r="T3" s="17">
        <f>S3/Parâmetros!$D$6</f>
        <v>0.96120014792937436</v>
      </c>
      <c r="U3" s="17">
        <f>(Parâmetros!$G$3*Parâmetros!$D$20*'Modelo_2_Ø26mm '!T3)/Parâmetros!$H$3</f>
        <v>5913.1484429572374</v>
      </c>
      <c r="V3" s="17">
        <v>24836.375</v>
      </c>
      <c r="W3" s="18">
        <f>V3/0.12</f>
        <v>206969.79166666669</v>
      </c>
      <c r="Y3" s="16">
        <v>0.23116612244897966</v>
      </c>
      <c r="Z3" s="17">
        <f>Y3/Parâmetros!$G$3</f>
        <v>2.3162938121140247E-4</v>
      </c>
      <c r="AA3" s="17">
        <f>Z3/Parâmetros!$B$23</f>
        <v>0.43627172763445798</v>
      </c>
      <c r="AB3" s="17">
        <f>AA3/Parâmetros!$E$6</f>
        <v>1.0482261596214753</v>
      </c>
      <c r="AC3" s="17">
        <f>(Parâmetros!$G$3*Parâmetros!$E$20*'Modelo_2_Ø26mm '!AB3)/Parâmetros!$H$3</f>
        <v>8099.1547005652765</v>
      </c>
      <c r="AD3" s="17">
        <v>23761.306122448987</v>
      </c>
      <c r="AE3" s="17">
        <v>11488.714285714286</v>
      </c>
      <c r="AF3" s="18">
        <f>AD3/0.12</f>
        <v>198010.88435374157</v>
      </c>
    </row>
    <row r="4" spans="1:35" x14ac:dyDescent="0.35">
      <c r="A4" s="16">
        <v>0.12893838709677419</v>
      </c>
      <c r="B4" s="17">
        <f>A4/Parâmetros!$G$3</f>
        <v>1.2919678065809038E-4</v>
      </c>
      <c r="C4" s="17">
        <f>B4/Parâmetros!$B$23</f>
        <v>0.24334090264253802</v>
      </c>
      <c r="D4" s="17">
        <f>C4/Parâmetros!$B$6</f>
        <v>0.73163229898538185</v>
      </c>
      <c r="E4" s="17">
        <f>(Parâmetros!$G$3*Parâmetros!$B$20*'Modelo_2_Ø26mm '!D4)/Parâmetros!$H$3</f>
        <v>2402.3588650950978</v>
      </c>
      <c r="F4" s="17">
        <v>35365.935483870962</v>
      </c>
      <c r="G4" s="18">
        <f t="shared" ref="G4:G16" si="0">F4/0.12</f>
        <v>294716.129032258</v>
      </c>
      <c r="I4" s="16">
        <v>0.19625258064516132</v>
      </c>
      <c r="J4" s="17">
        <f>I4/Parâmetros!$G$3</f>
        <v>1.966458723899412E-4</v>
      </c>
      <c r="K4" s="17">
        <f>J4/Parâmetros!$B$23</f>
        <v>0.37038062283404982</v>
      </c>
      <c r="L4" s="17">
        <f>K4/Parâmetros!$C$6</f>
        <v>0.98900032799479254</v>
      </c>
      <c r="M4" s="17">
        <f>(Parâmetros!$G$3*Parâmetros!$C$20*'Modelo_2_Ø26mm '!L4)/Parâmetros!$H$3</f>
        <v>4738.915589479082</v>
      </c>
      <c r="N4" s="17">
        <v>34615.580645161281</v>
      </c>
      <c r="O4" s="18">
        <f t="shared" ref="O4:O45" si="1">N4/0.12</f>
        <v>288463.17204301071</v>
      </c>
      <c r="Q4" s="16">
        <v>0.23782774193548384</v>
      </c>
      <c r="R4" s="17">
        <f>Q4/Parâmetros!$G$3</f>
        <v>2.3830435063675734E-4</v>
      </c>
      <c r="S4" s="17">
        <f>R4/Parâmetros!$B$23</f>
        <v>0.44884396880644017</v>
      </c>
      <c r="T4" s="17">
        <f>S4/Parâmetros!$D$6</f>
        <v>1.1232331551712718</v>
      </c>
      <c r="U4" s="17">
        <f>(Parâmetros!$G$3*Parâmetros!$D$20*'Modelo_2_Ø26mm '!T4)/Parâmetros!$H$3</f>
        <v>6909.9493969979821</v>
      </c>
      <c r="V4" s="17">
        <v>33066.129032258075</v>
      </c>
      <c r="W4" s="18">
        <f t="shared" ref="W4:W45" si="2">V4/0.12</f>
        <v>275551.07526881731</v>
      </c>
      <c r="Y4" s="16">
        <v>0.26978548387096768</v>
      </c>
      <c r="Z4" s="17">
        <f>Y4/Parâmetros!$G$3</f>
        <v>2.7032613614325421E-4</v>
      </c>
      <c r="AA4" s="17">
        <f>Z4/Parâmetros!$B$23</f>
        <v>0.50915669602522584</v>
      </c>
      <c r="AB4" s="17">
        <f>AA4/Parâmetros!$E$6</f>
        <v>1.2233462182249539</v>
      </c>
      <c r="AC4" s="17">
        <f>(Parâmetros!$G$3*Parâmetros!$E$20*'Modelo_2_Ø26mm '!AB4)/Parâmetros!$H$3</f>
        <v>9452.2257270637947</v>
      </c>
      <c r="AD4" s="17">
        <v>31617.290322580637</v>
      </c>
      <c r="AE4" s="17">
        <v>15157.129032258063</v>
      </c>
      <c r="AF4" s="18">
        <f t="shared" ref="AF4:AF16" si="3">AD4/0.12</f>
        <v>263477.41935483867</v>
      </c>
    </row>
    <row r="5" spans="1:35" x14ac:dyDescent="0.35">
      <c r="A5" s="16">
        <v>0.14772709677419354</v>
      </c>
      <c r="B5" s="17">
        <f>A5/Parâmetros!$G$3</f>
        <v>1.4802314306031417E-4</v>
      </c>
      <c r="C5" s="17">
        <f>B5/Parâmetros!$B$23</f>
        <v>0.27880017645026967</v>
      </c>
      <c r="D5" s="17">
        <f>C5/Parâmetros!$B$6</f>
        <v>0.83824466761957206</v>
      </c>
      <c r="E5" s="17">
        <f>(Parâmetros!$G$3*Parâmetros!$B$20*'Modelo_2_Ø26mm '!D5)/Parâmetros!$H$3</f>
        <v>2752.4270199213938</v>
      </c>
      <c r="F5" s="17">
        <v>45708.000000000007</v>
      </c>
      <c r="G5" s="18">
        <f t="shared" si="0"/>
        <v>380900.00000000006</v>
      </c>
      <c r="I5" s="16">
        <v>0.22511096774193545</v>
      </c>
      <c r="J5" s="17">
        <f>I5/Parâmetros!$G$3</f>
        <v>2.2556209192578703E-4</v>
      </c>
      <c r="K5" s="17">
        <f>J5/Parâmetros!$B$23</f>
        <v>0.42484404620281074</v>
      </c>
      <c r="L5" s="17">
        <f>K5/Parâmetros!$C$6</f>
        <v>1.1344300299140473</v>
      </c>
      <c r="M5" s="17">
        <f>(Parâmetros!$G$3*Parâmetros!$C$20*'Modelo_2_Ø26mm '!L5)/Parâmetros!$H$3</f>
        <v>5435.7597280404616</v>
      </c>
      <c r="N5" s="17">
        <v>44407.193548387091</v>
      </c>
      <c r="O5" s="18">
        <f t="shared" si="1"/>
        <v>370059.94623655913</v>
      </c>
      <c r="Q5" s="16">
        <v>0.27213193548387099</v>
      </c>
      <c r="R5" s="17">
        <f>Q5/Parâmetros!$G$3</f>
        <v>2.72677290063999E-4</v>
      </c>
      <c r="S5" s="17">
        <f>R5/Parâmetros!$B$23</f>
        <v>0.51358507198329006</v>
      </c>
      <c r="T5" s="17">
        <f>S5/Parâmetros!$D$6</f>
        <v>1.2852479278861113</v>
      </c>
      <c r="U5" s="17">
        <f>(Parâmetros!$G$3*Parâmetros!$D$20*'Modelo_2_Ø26mm '!T5)/Parâmetros!$H$3</f>
        <v>7906.6381751661847</v>
      </c>
      <c r="V5" s="17">
        <v>42372.290322580644</v>
      </c>
      <c r="W5" s="18">
        <f t="shared" si="2"/>
        <v>353102.41935483873</v>
      </c>
      <c r="Y5" s="16">
        <v>0.30873516129032252</v>
      </c>
      <c r="Z5" s="17">
        <f>Y5/Parâmetros!$G$3</f>
        <v>3.0935386902837926E-4</v>
      </c>
      <c r="AA5" s="17">
        <f>Z5/Parâmetros!$B$23</f>
        <v>0.5826650582304066</v>
      </c>
      <c r="AB5" s="17">
        <f>AA5/Parâmetros!$E$6</f>
        <v>1.3999640995444655</v>
      </c>
      <c r="AC5" s="17">
        <f>(Parâmetros!$G$3*Parâmetros!$E$20*'Modelo_2_Ø26mm '!AB5)/Parâmetros!$H$3</f>
        <v>10816.869731187253</v>
      </c>
      <c r="AD5" s="17">
        <v>40455.354838709682</v>
      </c>
      <c r="AE5" s="17">
        <v>19377.806451612902</v>
      </c>
      <c r="AF5" s="18">
        <f t="shared" si="3"/>
        <v>337127.95698924735</v>
      </c>
    </row>
    <row r="6" spans="1:35" x14ac:dyDescent="0.35">
      <c r="A6" s="16">
        <v>0.16699146341463414</v>
      </c>
      <c r="B6" s="17">
        <f>A6/Parâmetros!$G$3</f>
        <v>1.67326115645926E-4</v>
      </c>
      <c r="C6" s="17">
        <f>B6/Parâmetros!$B$23</f>
        <v>0.3151571409871628</v>
      </c>
      <c r="D6" s="17">
        <f>C6/Parâmetros!$B$6</f>
        <v>0.94755604626326762</v>
      </c>
      <c r="E6" s="17">
        <f>(Parâmetros!$G$3*Parâmetros!$B$20*'Modelo_2_Ø26mm '!D6)/Parâmetros!$H$3</f>
        <v>3111.3575372107844</v>
      </c>
      <c r="F6" s="17">
        <v>57422.780487804877</v>
      </c>
      <c r="G6" s="18">
        <f t="shared" si="0"/>
        <v>478523.1707317073</v>
      </c>
      <c r="I6" s="16">
        <v>0.25404562500000005</v>
      </c>
      <c r="J6" s="17">
        <f>I6/Parâmetros!$G$3</f>
        <v>2.5455473446893791E-4</v>
      </c>
      <c r="K6" s="17">
        <f>J6/Parâmetros!$B$23</f>
        <v>0.47945141157605148</v>
      </c>
      <c r="L6" s="17">
        <f>K6/Parâmetros!$C$6</f>
        <v>1.2802440896556782</v>
      </c>
      <c r="M6" s="17">
        <f>(Parâmetros!$G$3*Parâmetros!$C$20*'Modelo_2_Ø26mm '!L6)/Parâmetros!$H$3</f>
        <v>6134.4455639449443</v>
      </c>
      <c r="N6" s="17">
        <v>55480.781250000022</v>
      </c>
      <c r="O6" s="18">
        <f t="shared" si="1"/>
        <v>462339.84375000017</v>
      </c>
      <c r="Q6" s="16">
        <v>0.30763843749999997</v>
      </c>
      <c r="R6" s="17">
        <f>Q6/Parâmetros!$G$3</f>
        <v>3.0825494739478957E-4</v>
      </c>
      <c r="S6" s="17">
        <f>R6/Parâmetros!$B$23</f>
        <v>0.58059524982737198</v>
      </c>
      <c r="T6" s="17">
        <f>S6/Parâmetros!$D$6</f>
        <v>1.452941065634064</v>
      </c>
      <c r="U6" s="17">
        <f>(Parâmetros!$G$3*Parâmetros!$D$20*'Modelo_2_Ø26mm '!T6)/Parâmetros!$H$3</f>
        <v>8938.2593401285721</v>
      </c>
      <c r="V6" s="17">
        <v>52928.093750000007</v>
      </c>
      <c r="W6" s="18">
        <f t="shared" si="2"/>
        <v>441067.44791666674</v>
      </c>
      <c r="Y6" s="16">
        <v>0.34824166666666673</v>
      </c>
      <c r="Z6" s="17">
        <f>Y6/Parâmetros!$G$3</f>
        <v>3.489395457581831E-4</v>
      </c>
      <c r="AA6" s="17">
        <f>Z6/Parâmetros!$B$23</f>
        <v>0.65722430233911777</v>
      </c>
      <c r="AB6" s="17">
        <f>AA6/Parâmetros!$E$6</f>
        <v>1.5791069253702974</v>
      </c>
      <c r="AC6" s="17">
        <f>(Parâmetros!$G$3*Parâmetros!$E$20*'Modelo_2_Ø26mm '!AB6)/Parâmetros!$H$3</f>
        <v>12201.022804016276</v>
      </c>
      <c r="AD6" s="17">
        <v>50447.900000000009</v>
      </c>
      <c r="AE6" s="17">
        <v>23878.933333333338</v>
      </c>
      <c r="AF6" s="18">
        <f t="shared" si="3"/>
        <v>420399.16666666674</v>
      </c>
      <c r="AG6">
        <v>4661</v>
      </c>
      <c r="AH6" s="42">
        <v>4632</v>
      </c>
      <c r="AI6">
        <v>0.34820000000000001</v>
      </c>
    </row>
    <row r="7" spans="1:35" x14ac:dyDescent="0.35">
      <c r="A7" s="16">
        <v>0.18578384615384616</v>
      </c>
      <c r="B7" s="17">
        <f>A7/Parâmetros!$G$3</f>
        <v>1.8615615847078775E-4</v>
      </c>
      <c r="C7" s="17">
        <f>B7/Parâmetros!$B$23</f>
        <v>0.35062334683578794</v>
      </c>
      <c r="D7" s="17">
        <f>C7/Parâmetros!$B$6</f>
        <v>1.0541892568724833</v>
      </c>
      <c r="E7" s="17">
        <f>(Parâmetros!$G$3*Parâmetros!$B$20*'Modelo_2_Ø26mm '!D7)/Parâmetros!$H$3</f>
        <v>3461.4941279215241</v>
      </c>
      <c r="F7" s="17">
        <v>70106.512820512813</v>
      </c>
      <c r="G7" s="18">
        <f t="shared" si="0"/>
        <v>584220.94017094013</v>
      </c>
      <c r="I7" s="16">
        <v>0.2824080645161291</v>
      </c>
      <c r="J7" s="17">
        <f>I7/Parâmetros!$G$3</f>
        <v>2.8297401254121152E-4</v>
      </c>
      <c r="K7" s="17">
        <f>J7/Parâmetros!$B$23</f>
        <v>0.53297885044357163</v>
      </c>
      <c r="L7" s="17">
        <f>K7/Parâmetros!$C$6</f>
        <v>1.4231745005168801</v>
      </c>
      <c r="M7" s="17">
        <f>(Parâmetros!$G$3*Parâmetros!$C$20*'Modelo_2_Ø26mm '!L7)/Parâmetros!$H$3</f>
        <v>6819.314044842321</v>
      </c>
      <c r="N7" s="17">
        <v>67430.741935483878</v>
      </c>
      <c r="O7" s="18">
        <f t="shared" si="1"/>
        <v>561922.84946236573</v>
      </c>
      <c r="Q7" s="16">
        <v>0.34234906250000002</v>
      </c>
      <c r="R7" s="17">
        <f>Q7/Parâmetros!$G$3</f>
        <v>3.430351327655311E-4</v>
      </c>
      <c r="S7" s="17">
        <f>R7/Parâmetros!$B$23</f>
        <v>0.64610339684992746</v>
      </c>
      <c r="T7" s="17">
        <f>S7/Parâmetros!$D$6</f>
        <v>1.6168753674923109</v>
      </c>
      <c r="U7" s="17">
        <f>(Parâmetros!$G$3*Parâmetros!$D$20*'Modelo_2_Ø26mm '!T7)/Parâmetros!$H$3</f>
        <v>9946.756752315403</v>
      </c>
      <c r="V7" s="17">
        <v>64272.125000000022</v>
      </c>
      <c r="W7" s="18">
        <f t="shared" si="2"/>
        <v>535601.04166666686</v>
      </c>
      <c r="Y7" s="16">
        <v>0.38712375000000004</v>
      </c>
      <c r="Z7" s="17">
        <f>Y7/Parâmetros!$G$3</f>
        <v>3.8789954909819642E-4</v>
      </c>
      <c r="AA7" s="17">
        <f>Z7/Parâmetros!$B$23</f>
        <v>0.73060509659284412</v>
      </c>
      <c r="AB7" s="17">
        <f>AA7/Parâmetros!$E$6</f>
        <v>1.7554183003191832</v>
      </c>
      <c r="AC7" s="17">
        <f>(Parâmetros!$G$3*Parâmetros!$E$20*'Modelo_2_Ø26mm '!AB7)/Parâmetros!$H$3</f>
        <v>13563.298576351563</v>
      </c>
      <c r="AD7" s="17">
        <v>61240.375</v>
      </c>
      <c r="AE7" s="17">
        <v>28824.312499999993</v>
      </c>
      <c r="AF7" s="18">
        <f t="shared" si="3"/>
        <v>510336.45833333337</v>
      </c>
    </row>
    <row r="8" spans="1:35" x14ac:dyDescent="0.35">
      <c r="A8" s="16">
        <v>0.20489500000000002</v>
      </c>
      <c r="B8" s="17">
        <f>A8/Parâmetros!$G$3</f>
        <v>2.0530561122244492E-4</v>
      </c>
      <c r="C8" s="17">
        <f>B8/Parâmetros!$B$23</f>
        <v>0.38669115823142031</v>
      </c>
      <c r="D8" s="17">
        <f>C8/Parâmetros!$B$6</f>
        <v>1.1626312634739036</v>
      </c>
      <c r="E8" s="17">
        <f>(Parâmetros!$G$3*Parâmetros!$B$20*'Modelo_2_Ø26mm '!D8)/Parâmetros!$H$3</f>
        <v>3817.5700095753332</v>
      </c>
      <c r="F8" s="17">
        <v>84227.633333333331</v>
      </c>
      <c r="G8" s="18">
        <f t="shared" si="0"/>
        <v>701896.9444444445</v>
      </c>
      <c r="I8" s="16">
        <v>0.31162999999999996</v>
      </c>
      <c r="J8" s="17">
        <f>I8/Parâmetros!$G$3</f>
        <v>3.1225450901803604E-4</v>
      </c>
      <c r="K8" s="17">
        <f>J8/Parâmetros!$B$23</f>
        <v>0.58812838595210948</v>
      </c>
      <c r="L8" s="17">
        <f>K8/Parâmetros!$C$6</f>
        <v>1.5704362775757263</v>
      </c>
      <c r="M8" s="17">
        <f>(Parâmetros!$G$3*Parâmetros!$C$20*'Modelo_2_Ø26mm '!L8)/Parâmetros!$H$3</f>
        <v>7524.9367946886014</v>
      </c>
      <c r="N8" s="17">
        <v>80750.766666666677</v>
      </c>
      <c r="O8" s="18">
        <f t="shared" si="1"/>
        <v>672923.05555555562</v>
      </c>
      <c r="Q8" s="16">
        <v>0.37744000000000005</v>
      </c>
      <c r="R8" s="17">
        <f>Q8/Parâmetros!$G$3</f>
        <v>3.7819639278557118E-4</v>
      </c>
      <c r="S8" s="17">
        <f>R8/Parâmetros!$B$23</f>
        <v>0.71232929433547565</v>
      </c>
      <c r="T8" s="17">
        <f>S8/Parâmetros!$D$6</f>
        <v>1.7826058416803694</v>
      </c>
      <c r="U8" s="17">
        <f>(Parâmetros!$G$3*Parâmetros!$D$20*'Modelo_2_Ø26mm '!T8)/Parâmetros!$H$3</f>
        <v>10966.303927278686</v>
      </c>
      <c r="V8" s="17">
        <v>76785.466666666674</v>
      </c>
      <c r="W8" s="18">
        <f t="shared" si="2"/>
        <v>639878.88888888899</v>
      </c>
      <c r="Y8" s="16">
        <v>0.42627225806451602</v>
      </c>
      <c r="Z8" s="17">
        <f>Y8/Parâmetros!$G$3</f>
        <v>4.2712651108668941E-4</v>
      </c>
      <c r="AA8" s="17">
        <f>Z8/Parâmetros!$B$23</f>
        <v>0.80448870491173807</v>
      </c>
      <c r="AB8" s="17">
        <f>AA8/Parâmetros!$E$6</f>
        <v>1.932937782104128</v>
      </c>
      <c r="AC8" s="17">
        <f>(Parâmetros!$G$3*Parâmetros!$E$20*'Modelo_2_Ø26mm '!AB8)/Parâmetros!$H$3</f>
        <v>14934.908826814722</v>
      </c>
      <c r="AD8" s="17">
        <v>73094.161290322561</v>
      </c>
      <c r="AE8" s="17">
        <v>34330.935483870962</v>
      </c>
      <c r="AF8" s="18">
        <f t="shared" si="3"/>
        <v>609118.01075268805</v>
      </c>
    </row>
    <row r="9" spans="1:35" x14ac:dyDescent="0.35">
      <c r="A9" s="16">
        <v>0.22598533333333332</v>
      </c>
      <c r="B9" s="17">
        <f>A9/Parâmetros!$G$3</f>
        <v>2.2643820975283899E-4</v>
      </c>
      <c r="C9" s="17">
        <f>B9/Parâmetros!$B$23</f>
        <v>0.42649420576383146</v>
      </c>
      <c r="D9" s="17">
        <f>C9/Parâmetros!$B$6</f>
        <v>1.282303685399373</v>
      </c>
      <c r="E9" s="17">
        <f>(Parâmetros!$G$3*Parâmetros!$B$20*'Modelo_2_Ø26mm '!D9)/Parâmetros!$H$3</f>
        <v>4210.5216385818003</v>
      </c>
      <c r="F9" s="17">
        <v>100341.30000000003</v>
      </c>
      <c r="G9" s="18">
        <f t="shared" si="0"/>
        <v>836177.50000000035</v>
      </c>
      <c r="I9" s="16">
        <v>0.34070033333333327</v>
      </c>
      <c r="J9" s="17">
        <f>I9/Parâmetros!$G$3</f>
        <v>3.4138309953239806E-4</v>
      </c>
      <c r="K9" s="17">
        <f>J9/Parâmetros!$B$23</f>
        <v>0.64299180803093092</v>
      </c>
      <c r="L9" s="17">
        <f>K9/Parâmetros!$C$6</f>
        <v>1.7169340668382669</v>
      </c>
      <c r="M9" s="17">
        <f>(Parâmetros!$G$3*Parâmetros!$C$20*'Modelo_2_Ø26mm '!L9)/Parâmetros!$H$3</f>
        <v>8226.8988039106353</v>
      </c>
      <c r="N9" s="17">
        <v>95057.800000000017</v>
      </c>
      <c r="O9" s="18">
        <f t="shared" si="1"/>
        <v>792148.33333333349</v>
      </c>
      <c r="Q9" s="16">
        <v>0.41247966666666669</v>
      </c>
      <c r="R9" s="17">
        <f>Q9/Parâmetros!$G$3</f>
        <v>4.1330627922511694E-4</v>
      </c>
      <c r="S9" s="17">
        <f>R9/Parâmetros!$B$23</f>
        <v>0.77845843017273963</v>
      </c>
      <c r="T9" s="17">
        <f>S9/Parâmetros!$D$6</f>
        <v>1.9480941696014504</v>
      </c>
      <c r="U9" s="17">
        <f>(Parâmetros!$G$3*Parâmetros!$D$20*'Modelo_2_Ø26mm '!T9)/Parâmetros!$H$3</f>
        <v>11984.361457421763</v>
      </c>
      <c r="V9" s="17">
        <v>90449.46666666666</v>
      </c>
      <c r="W9" s="18">
        <f t="shared" si="2"/>
        <v>753745.5555555555</v>
      </c>
      <c r="Y9" s="16">
        <v>0.4661191428571429</v>
      </c>
      <c r="Z9" s="17">
        <f>Y9/Parâmetros!$G$3</f>
        <v>4.6705324935585458E-4</v>
      </c>
      <c r="AA9" s="17">
        <f>Z9/Parâmetros!$B$23</f>
        <v>0.87969033517296868</v>
      </c>
      <c r="AB9" s="17">
        <f>AA9/Parâmetros!$E$6</f>
        <v>2.1136240633660948</v>
      </c>
      <c r="AC9" s="17">
        <f>(Parâmetros!$G$3*Parâmetros!$E$20*'Modelo_2_Ø26mm '!AB9)/Parâmetros!$H$3</f>
        <v>16330.987460016328</v>
      </c>
      <c r="AD9" s="17">
        <v>86200.000000000015</v>
      </c>
      <c r="AE9" s="17">
        <v>40135.885714285716</v>
      </c>
      <c r="AF9" s="18">
        <f t="shared" si="3"/>
        <v>718333.33333333349</v>
      </c>
    </row>
    <row r="10" spans="1:35" x14ac:dyDescent="0.35">
      <c r="A10" s="16">
        <v>0.24494677419354835</v>
      </c>
      <c r="B10" s="17">
        <f>A10/Parâmetros!$G$3</f>
        <v>2.4543764949253342E-4</v>
      </c>
      <c r="C10" s="17">
        <f>B10/Parâmetros!$B$23</f>
        <v>0.46227946908393752</v>
      </c>
      <c r="D10" s="17">
        <f>C10/Parâmetros!$B$6</f>
        <v>1.3898961788452722</v>
      </c>
      <c r="E10" s="17">
        <f>(Parâmetros!$G$3*Parâmetros!$B$20*'Modelo_2_Ø26mm '!D10)/Parâmetros!$H$3</f>
        <v>4563.8080924547266</v>
      </c>
      <c r="F10" s="17">
        <v>116668.4193548387</v>
      </c>
      <c r="G10" s="18">
        <f t="shared" si="0"/>
        <v>972236.82795698917</v>
      </c>
      <c r="I10" s="16">
        <v>0.37005580645161301</v>
      </c>
      <c r="J10" s="17">
        <f>I10/Parâmetros!$G$3</f>
        <v>3.7079740125412126E-4</v>
      </c>
      <c r="K10" s="17">
        <f>J10/Parâmetros!$B$23</f>
        <v>0.69839336444050137</v>
      </c>
      <c r="L10" s="17">
        <f>K10/Parâmetros!$C$6</f>
        <v>1.8648687969038755</v>
      </c>
      <c r="M10" s="17">
        <f>(Parâmetros!$G$3*Parâmetros!$C$20*'Modelo_2_Ø26mm '!L10)/Parâmetros!$H$3</f>
        <v>8935.746090093724</v>
      </c>
      <c r="N10" s="17">
        <v>110583.58064516129</v>
      </c>
      <c r="O10" s="18">
        <f t="shared" si="1"/>
        <v>921529.83870967745</v>
      </c>
      <c r="Q10" s="16">
        <v>0.44826935483870944</v>
      </c>
      <c r="R10" s="17">
        <f>Q10/Parâmetros!$G$3</f>
        <v>4.4916769021914772E-4</v>
      </c>
      <c r="S10" s="17">
        <f>R10/Parâmetros!$B$23</f>
        <v>0.84600305533191178</v>
      </c>
      <c r="T10" s="17">
        <f>S10/Parâmetros!$D$6</f>
        <v>2.1171247630928725</v>
      </c>
      <c r="U10" s="17">
        <f>(Parâmetros!$G$3*Parâmetros!$D$20*'Modelo_2_Ø26mm '!T10)/Parâmetros!$H$3</f>
        <v>13024.210434629138</v>
      </c>
      <c r="V10" s="17">
        <v>105190.51612903226</v>
      </c>
      <c r="W10" s="18">
        <f t="shared" si="2"/>
        <v>876587.63440860214</v>
      </c>
      <c r="Y10" s="16">
        <v>0.50568303030303041</v>
      </c>
      <c r="Z10" s="17">
        <f>Y10/Parâmetros!$G$3</f>
        <v>5.0669642314932911E-4</v>
      </c>
      <c r="AA10" s="17">
        <f>Z10/Parâmetros!$B$23</f>
        <v>0.95435787445205222</v>
      </c>
      <c r="AB10" s="17">
        <f>AA10/Parâmetros!$E$6</f>
        <v>2.2930270890246329</v>
      </c>
      <c r="AC10" s="17">
        <f>(Parâmetros!$G$3*Parâmetros!$E$20*'Modelo_2_Ø26mm '!AB10)/Parâmetros!$H$3</f>
        <v>17717.150975609831</v>
      </c>
      <c r="AD10" s="17">
        <v>100151.00000000001</v>
      </c>
      <c r="AE10" s="17">
        <v>46483.181818181809</v>
      </c>
      <c r="AF10" s="18">
        <f t="shared" si="3"/>
        <v>834591.66666666686</v>
      </c>
    </row>
    <row r="11" spans="1:35" x14ac:dyDescent="0.35">
      <c r="A11" s="16">
        <v>0.26443448275862064</v>
      </c>
      <c r="B11" s="17">
        <f>A11/Parâmetros!$G$3</f>
        <v>2.6496441158178419E-4</v>
      </c>
      <c r="C11" s="17">
        <f>B11/Parâmetros!$B$23</f>
        <v>0.49905793901392198</v>
      </c>
      <c r="D11" s="17">
        <f>C11/Parâmetros!$B$6</f>
        <v>1.5004748617375887</v>
      </c>
      <c r="E11" s="17">
        <f>(Parâmetros!$G$3*Parâmetros!$B$20*'Modelo_2_Ø26mm '!D11)/Parâmetros!$H$3</f>
        <v>4926.8998798256453</v>
      </c>
      <c r="F11" s="17">
        <v>134257.41379310342</v>
      </c>
      <c r="G11" s="18">
        <f t="shared" si="0"/>
        <v>1118811.7816091953</v>
      </c>
      <c r="I11" s="36">
        <v>0.39890413793103441</v>
      </c>
      <c r="J11" s="17">
        <f>I11/Parâmetros!$G$3</f>
        <v>3.9970354502107656E-4</v>
      </c>
      <c r="K11" s="17">
        <f>J11/Parâmetros!$B$23</f>
        <v>0.75283781019477258</v>
      </c>
      <c r="L11" s="17">
        <f>K11/Parâmetros!$C$6</f>
        <v>2.010247824285107</v>
      </c>
      <c r="M11" s="17">
        <f>(Parâmetros!$G$3*Parâmetros!$C$20*'Modelo_2_Ø26mm '!L11)/Parâmetros!$H$3</f>
        <v>9632.3474154310516</v>
      </c>
      <c r="N11" s="17">
        <v>127182.27586206899</v>
      </c>
      <c r="O11" s="18">
        <f t="shared" si="1"/>
        <v>1059852.298850575</v>
      </c>
      <c r="Q11" s="16">
        <v>0.48328965517241379</v>
      </c>
      <c r="R11" s="17">
        <f>Q11/Parâmetros!$G$3</f>
        <v>4.8425817151544469E-4</v>
      </c>
      <c r="S11" s="17">
        <f>R11/Parâmetros!$B$23</f>
        <v>0.91209564176717051</v>
      </c>
      <c r="T11" s="17">
        <f>S11/Parâmetros!$D$6</f>
        <v>2.28252162604397</v>
      </c>
      <c r="U11" s="17">
        <f>(Parâmetros!$G$3*Parâmetros!$D$20*'Modelo_2_Ø26mm '!T11)/Parâmetros!$H$3</f>
        <v>14041.705287013572</v>
      </c>
      <c r="V11" s="17">
        <v>120963.96551724138</v>
      </c>
      <c r="W11" s="18">
        <f t="shared" si="2"/>
        <v>1008033.0459770116</v>
      </c>
      <c r="Y11" s="16">
        <v>0.54455666666666658</v>
      </c>
      <c r="Z11" s="17">
        <f>Y11/Parâmetros!$G$3</f>
        <v>5.4564796259185032E-4</v>
      </c>
      <c r="AA11" s="17">
        <f>Z11/Parâmetros!$B$23</f>
        <v>1.0277227270356757</v>
      </c>
      <c r="AB11" s="17">
        <f>AA11/Parâmetros!$E$6</f>
        <v>2.4693001610660157</v>
      </c>
      <c r="AC11" s="17">
        <f>(Parâmetros!$G$3*Parâmetros!$E$20*'Modelo_2_Ø26mm '!AB11)/Parâmetros!$H$3</f>
        <v>19079.1307992412</v>
      </c>
      <c r="AD11" s="17">
        <v>115104.54761904757</v>
      </c>
      <c r="AE11" s="17">
        <v>53327.57142857142</v>
      </c>
      <c r="AF11" s="18">
        <f t="shared" si="3"/>
        <v>959204.5634920632</v>
      </c>
    </row>
    <row r="12" spans="1:35" x14ac:dyDescent="0.35">
      <c r="A12" s="16">
        <v>0.28374724137931034</v>
      </c>
      <c r="B12" s="17">
        <f>A12/Parâmetros!$G$3</f>
        <v>2.8431587312556148E-4</v>
      </c>
      <c r="C12" s="17">
        <f>B12/Parâmetros!$B$23</f>
        <v>0.53550623204048853</v>
      </c>
      <c r="D12" s="17">
        <f>C12/Parâmetros!$B$6</f>
        <v>1.6100608299473498</v>
      </c>
      <c r="E12" s="17">
        <f>(Parâmetros!$G$3*Parâmetros!$B$20*'Modelo_2_Ø26mm '!D12)/Parâmetros!$H$3</f>
        <v>5286.7320285482219</v>
      </c>
      <c r="F12" s="17">
        <v>152982.75862068968</v>
      </c>
      <c r="G12" s="18">
        <f t="shared" si="0"/>
        <v>1274856.3218390807</v>
      </c>
      <c r="I12" s="16">
        <v>0.42763448275862059</v>
      </c>
      <c r="J12" s="17">
        <f>I12/Parâmetros!$G$3</f>
        <v>4.2849146569000059E-4</v>
      </c>
      <c r="K12" s="17">
        <f>J12/Parâmetros!$B$23</f>
        <v>0.80705958387283883</v>
      </c>
      <c r="L12" s="17">
        <f>K12/Parâmetros!$C$6</f>
        <v>2.1550322666831478</v>
      </c>
      <c r="M12" s="17">
        <f>(Parâmetros!$G$3*Parâmetros!$C$20*'Modelo_2_Ø26mm '!L12)/Parâmetros!$H$3</f>
        <v>10326.09971436631</v>
      </c>
      <c r="N12" s="17">
        <v>144864.24137931032</v>
      </c>
      <c r="O12" s="18">
        <f t="shared" si="1"/>
        <v>1207202.0114942526</v>
      </c>
      <c r="Q12" s="16">
        <v>0.51875379310344827</v>
      </c>
      <c r="R12" s="17">
        <f>Q12/Parâmetros!$G$3</f>
        <v>5.1979337986317461E-4</v>
      </c>
      <c r="S12" s="17">
        <f>R12/Parâmetros!$B$23</f>
        <v>0.97902586735701191</v>
      </c>
      <c r="T12" s="17">
        <f>S12/Parâmetros!$D$6</f>
        <v>2.4500146830756053</v>
      </c>
      <c r="U12" s="17">
        <f>(Parâmetros!$G$3*Parâmetros!$D$20*'Modelo_2_Ø26mm '!T12)/Parâmetros!$H$3</f>
        <v>15072.095587645876</v>
      </c>
      <c r="V12" s="17">
        <v>137574.68965517246</v>
      </c>
      <c r="W12" s="18">
        <f t="shared" si="2"/>
        <v>1146455.7471264373</v>
      </c>
      <c r="Y12" s="16">
        <v>0.58366092592592589</v>
      </c>
      <c r="Z12" s="17">
        <f>Y12/Parâmetros!$G$3</f>
        <v>5.8483058710012616E-4</v>
      </c>
      <c r="AA12" s="17">
        <f>Z12/Parâmetros!$B$23</f>
        <v>1.1015228261339685</v>
      </c>
      <c r="AB12" s="17">
        <f>AA12/Parâmetros!$E$6</f>
        <v>2.646618995997041</v>
      </c>
      <c r="AC12" s="17">
        <f>(Parâmetros!$G$3*Parâmetros!$E$20*'Modelo_2_Ø26mm '!AB12)/Parâmetros!$H$3</f>
        <v>20449.190745034746</v>
      </c>
      <c r="AD12" s="17">
        <v>130929.22222222225</v>
      </c>
      <c r="AE12" s="17">
        <v>60290.722222222241</v>
      </c>
      <c r="AF12" s="18">
        <f t="shared" si="3"/>
        <v>1091076.8518518521</v>
      </c>
    </row>
    <row r="13" spans="1:35" x14ac:dyDescent="0.35">
      <c r="A13" s="16">
        <v>0.30405161290322591</v>
      </c>
      <c r="B13" s="17">
        <f>A13/Parâmetros!$G$3</f>
        <v>3.0466093477277145E-4</v>
      </c>
      <c r="C13" s="17">
        <f>B13/Parâmetros!$B$23</f>
        <v>0.57382596137377617</v>
      </c>
      <c r="D13" s="17">
        <f>C13/Parâmetros!$B$6</f>
        <v>1.7252734857900667</v>
      </c>
      <c r="E13" s="17">
        <f>(Parâmetros!$G$3*Parâmetros!$B$20*'Modelo_2_Ø26mm '!D13)/Parâmetros!$H$3</f>
        <v>5665.039746125397</v>
      </c>
      <c r="F13" s="17">
        <v>173021.19354838709</v>
      </c>
      <c r="G13" s="18">
        <f t="shared" si="0"/>
        <v>1441843.2795698924</v>
      </c>
      <c r="I13" s="16">
        <v>0.45752838709677413</v>
      </c>
      <c r="J13" s="17">
        <f>I13/Parâmetros!$G$3</f>
        <v>4.5844527765207828E-4</v>
      </c>
      <c r="K13" s="17">
        <f>J13/Parâmetros!$B$23</f>
        <v>0.8634773026682212</v>
      </c>
      <c r="L13" s="17">
        <f>K13/Parâmetros!$C$6</f>
        <v>2.3056803809565318</v>
      </c>
      <c r="M13" s="17">
        <f>(Parâmetros!$G$3*Parâmetros!$C$20*'Modelo_2_Ø26mm '!L13)/Parâmetros!$H$3</f>
        <v>11047.948511629322</v>
      </c>
      <c r="N13" s="17">
        <v>163613.58064516124</v>
      </c>
      <c r="O13" s="18">
        <f t="shared" si="1"/>
        <v>1363446.5053763438</v>
      </c>
      <c r="Q13" s="16">
        <v>0.55384</v>
      </c>
      <c r="R13" s="17">
        <f>Q13/Parâmetros!$G$3</f>
        <v>5.549498997995992E-4</v>
      </c>
      <c r="S13" s="17">
        <f>R13/Parâmetros!$B$23</f>
        <v>1.0452428369403344</v>
      </c>
      <c r="T13" s="17">
        <f>S13/Parâmetros!$D$6</f>
        <v>2.6157228151660017</v>
      </c>
      <c r="U13" s="17">
        <f>(Parâmetros!$G$3*Parâmetros!$D$20*'Modelo_2_Ø26mm '!T13)/Parâmetros!$H$3</f>
        <v>16091.505317624065</v>
      </c>
      <c r="V13" s="17">
        <v>155351.90322580648</v>
      </c>
      <c r="W13" s="18">
        <f t="shared" si="2"/>
        <v>1294599.1935483874</v>
      </c>
      <c r="Y13" s="16">
        <v>0.62288999999999983</v>
      </c>
      <c r="Z13" s="17">
        <f>Y13/Parâmetros!$G$3</f>
        <v>6.2413827655310604E-4</v>
      </c>
      <c r="AA13" s="17">
        <f>Z13/Parâmetros!$B$23</f>
        <v>1.1755584838613402</v>
      </c>
      <c r="AB13" s="17">
        <f>AA13/Parâmetros!$E$6</f>
        <v>2.8245038055294094</v>
      </c>
      <c r="AC13" s="17">
        <f>(Parâmetros!$G$3*Parâmetros!$E$20*'Modelo_2_Ø26mm '!AB13)/Parâmetros!$H$3</f>
        <v>21823.623712633547</v>
      </c>
      <c r="AD13" s="17">
        <v>147927.11764705883</v>
      </c>
      <c r="AE13" s="17">
        <v>67802.029411764684</v>
      </c>
      <c r="AF13" s="18">
        <f t="shared" si="3"/>
        <v>1232725.9803921569</v>
      </c>
    </row>
    <row r="14" spans="1:35" x14ac:dyDescent="0.35">
      <c r="A14" s="16">
        <v>0.32344612903225806</v>
      </c>
      <c r="B14" s="17">
        <f>A14/Parâmetros!$G$3</f>
        <v>3.2409431766759322E-4</v>
      </c>
      <c r="C14" s="17">
        <f>B14/Parâmetros!$B$23</f>
        <v>0.61042855248275096</v>
      </c>
      <c r="D14" s="17">
        <f>C14/Parâmetros!$B$6</f>
        <v>1.8353233688597443</v>
      </c>
      <c r="E14" s="17">
        <f>(Parâmetros!$G$3*Parâmetros!$B$20*'Modelo_2_Ø26mm '!D14)/Parâmetros!$H$3</f>
        <v>6026.3951873241485</v>
      </c>
      <c r="F14" s="17">
        <v>194260.67741935485</v>
      </c>
      <c r="G14" s="18">
        <f t="shared" si="0"/>
        <v>1618838.9784946239</v>
      </c>
      <c r="I14" s="16">
        <v>0.48682322580645154</v>
      </c>
      <c r="J14" s="17">
        <f>I14/Parâmetros!$G$3</f>
        <v>4.8779882345335824E-4</v>
      </c>
      <c r="K14" s="17">
        <f>J14/Parâmetros!$B$23</f>
        <v>0.91876442588180762</v>
      </c>
      <c r="L14" s="17">
        <f>K14/Parâmetros!$C$6</f>
        <v>2.4533095484160419</v>
      </c>
      <c r="M14" s="17">
        <f>(Parâmetros!$G$3*Parâmetros!$C$20*'Modelo_2_Ø26mm '!L14)/Parâmetros!$H$3</f>
        <v>11755.331657349951</v>
      </c>
      <c r="N14" s="17">
        <v>183601.80645161288</v>
      </c>
      <c r="O14" s="18">
        <f t="shared" si="1"/>
        <v>1530015.0537634408</v>
      </c>
      <c r="Q14" s="16">
        <v>0.58942870967741956</v>
      </c>
      <c r="R14" s="17">
        <f>Q14/Parâmetros!$G$3</f>
        <v>5.9060992953649256E-4</v>
      </c>
      <c r="S14" s="17">
        <f>R14/Parâmetros!$B$23</f>
        <v>1.1124081624247195</v>
      </c>
      <c r="T14" s="17">
        <f>S14/Parâmetros!$D$6</f>
        <v>2.7838042102720708</v>
      </c>
      <c r="U14" s="17">
        <f>(Parâmetros!$G$3*Parâmetros!$D$20*'Modelo_2_Ø26mm '!T14)/Parâmetros!$H$3</f>
        <v>17125.51497929815</v>
      </c>
      <c r="V14" s="17">
        <v>174214.03225806454</v>
      </c>
      <c r="W14" s="18">
        <f t="shared" si="2"/>
        <v>1451783.602150538</v>
      </c>
      <c r="Y14" s="16">
        <v>0.66196967741935486</v>
      </c>
      <c r="Z14" s="17">
        <f>Y14/Parâmetros!$G$3</f>
        <v>6.6329626995927343E-4</v>
      </c>
      <c r="AA14" s="17">
        <f>Z14/Parâmetros!$B$23</f>
        <v>1.2493121905140192</v>
      </c>
      <c r="AB14" s="17">
        <f>AA14/Parâmetros!$E$6</f>
        <v>3.001711173748244</v>
      </c>
      <c r="AC14" s="17">
        <f>(Parâmetros!$G$3*Parâmetros!$E$20*'Modelo_2_Ø26mm '!AB14)/Parâmetros!$H$3</f>
        <v>23192.822407123916</v>
      </c>
      <c r="AD14" s="17">
        <v>166027.03225806446</v>
      </c>
      <c r="AE14" s="17">
        <v>76753.290322580637</v>
      </c>
      <c r="AF14" s="18">
        <f t="shared" si="3"/>
        <v>1383558.6021505373</v>
      </c>
    </row>
    <row r="15" spans="1:35" x14ac:dyDescent="0.35">
      <c r="A15" s="16">
        <v>0.3434303225806451</v>
      </c>
      <c r="B15" s="17">
        <f>A15/Parâmetros!$G$3</f>
        <v>3.4411855970004518E-4</v>
      </c>
      <c r="C15" s="17">
        <f>B15/Parâmetros!$B$23</f>
        <v>0.6481440211352153</v>
      </c>
      <c r="D15" s="17">
        <f>C15/Parâmetros!$B$6</f>
        <v>1.9487192457462876</v>
      </c>
      <c r="E15" s="17">
        <f>(Parâmetros!$G$3*Parâmetros!$B$20*'Modelo_2_Ø26mm '!D15)/Parâmetros!$H$3</f>
        <v>6398.737401413664</v>
      </c>
      <c r="F15" s="17">
        <v>216350.19354838709</v>
      </c>
      <c r="G15" s="18">
        <f t="shared" si="0"/>
        <v>1802918.2795698924</v>
      </c>
      <c r="I15" s="16">
        <v>0.51588548387096766</v>
      </c>
      <c r="J15" s="17">
        <f>I15/Parâmetros!$G$3</f>
        <v>5.1691932251599971E-4</v>
      </c>
      <c r="K15" s="17">
        <f>J15/Parâmetros!$B$23</f>
        <v>0.97361260778858039</v>
      </c>
      <c r="L15" s="17">
        <f>K15/Parâmetros!$C$6</f>
        <v>2.5997666429601614</v>
      </c>
      <c r="M15" s="17">
        <f>(Parâmetros!$G$3*Parâmetros!$C$20*'Modelo_2_Ø26mm '!L15)/Parâmetros!$H$3</f>
        <v>12457.098672869681</v>
      </c>
      <c r="N15" s="17">
        <v>204429.51612903227</v>
      </c>
      <c r="O15" s="18">
        <f t="shared" si="1"/>
        <v>1703579.301075269</v>
      </c>
      <c r="Q15" s="16">
        <v>0.62413774193548377</v>
      </c>
      <c r="R15" s="17">
        <f>Q15/Parâmetros!$G$3</f>
        <v>6.2538851897343058E-4</v>
      </c>
      <c r="S15" s="17">
        <f>R15/Parâmetros!$B$23</f>
        <v>1.1779133035211962</v>
      </c>
      <c r="T15" s="17">
        <f>S15/Parâmetros!$D$6</f>
        <v>2.9477309897927833</v>
      </c>
      <c r="U15" s="17">
        <f>(Parâmetros!$G$3*Parâmetros!$D$20*'Modelo_2_Ø26mm '!T15)/Parâmetros!$H$3</f>
        <v>18133.966115276457</v>
      </c>
      <c r="V15" s="17">
        <v>193937.6451612903</v>
      </c>
      <c r="W15" s="18">
        <f t="shared" si="2"/>
        <v>1616147.0430107526</v>
      </c>
      <c r="Y15" s="16">
        <v>0.70107666666666668</v>
      </c>
      <c r="Z15" s="17">
        <f>Y15/Parâmetros!$G$3</f>
        <v>7.0248162992651972E-4</v>
      </c>
      <c r="AA15" s="17">
        <f>Z15/Parâmetros!$B$23</f>
        <v>1.3231174418231615</v>
      </c>
      <c r="AB15" s="17">
        <f>AA15/Parâmetros!$E$6</f>
        <v>3.1790423878499796</v>
      </c>
      <c r="AC15" s="17">
        <f>(Parâmetros!$G$3*Parâmetros!$E$20*'Modelo_2_Ø26mm '!AB15)/Parâmetros!$H$3</f>
        <v>24562.978000996576</v>
      </c>
      <c r="AD15" s="17">
        <v>184896.27272727271</v>
      </c>
      <c r="AE15" s="17">
        <v>84127.242424242417</v>
      </c>
      <c r="AF15" s="18">
        <f t="shared" si="3"/>
        <v>1540802.2727272727</v>
      </c>
    </row>
    <row r="16" spans="1:35" x14ac:dyDescent="0.35">
      <c r="A16" s="16">
        <v>0.36382818181818183</v>
      </c>
      <c r="B16" s="17">
        <f>A16/Parâmetros!$G$3</f>
        <v>3.6455729641100381E-4</v>
      </c>
      <c r="C16" s="17">
        <f>B16/Parâmetros!$B$23</f>
        <v>0.68664018655655079</v>
      </c>
      <c r="D16" s="17">
        <f>C16/Parâmetros!$B$6</f>
        <v>2.0644623768988297</v>
      </c>
      <c r="E16" s="17">
        <f>(Parâmetros!$G$3*Parâmetros!$B$20*'Modelo_2_Ø26mm '!D16)/Parâmetros!$H$3</f>
        <v>6778.7869667264295</v>
      </c>
      <c r="F16" s="17">
        <v>239836.84848484851</v>
      </c>
      <c r="G16" s="18">
        <f t="shared" si="0"/>
        <v>1998640.4040404044</v>
      </c>
      <c r="I16" s="16">
        <v>0.54502272727272738</v>
      </c>
      <c r="J16" s="17">
        <f>I16/Parâmetros!$G$3</f>
        <v>5.461149571871016E-4</v>
      </c>
      <c r="K16" s="17">
        <f>J16/Parâmetros!$B$23</f>
        <v>1.0286023068964028</v>
      </c>
      <c r="L16" s="17">
        <f>K16/Parâmetros!$C$6</f>
        <v>2.7466016205511421</v>
      </c>
      <c r="M16" s="17">
        <f>(Parâmetros!$G$3*Parâmetros!$C$20*'Modelo_2_Ø26mm '!L16)/Parâmetros!$H$3</f>
        <v>13160.67636105663</v>
      </c>
      <c r="N16" s="17">
        <v>226261.54545454544</v>
      </c>
      <c r="O16" s="18">
        <f t="shared" si="1"/>
        <v>1885512.8787878787</v>
      </c>
      <c r="Q16" s="16">
        <v>0.6592078787878789</v>
      </c>
      <c r="R16" s="17">
        <f>Q16/Parâmetros!$G$3</f>
        <v>6.6052893666120125E-4</v>
      </c>
      <c r="S16" s="17">
        <f>R16/Parâmetros!$B$23</f>
        <v>1.2440999446729426</v>
      </c>
      <c r="T16" s="17">
        <f>S16/Parâmetros!$D$6</f>
        <v>3.1133632249072636</v>
      </c>
      <c r="U16" s="17">
        <f>(Parâmetros!$G$3*Parâmetros!$D$20*'Modelo_2_Ø26mm '!T16)/Parâmetros!$H$3</f>
        <v>19152.908939287216</v>
      </c>
      <c r="V16" s="17">
        <v>214737.03030303027</v>
      </c>
      <c r="W16" s="18">
        <f t="shared" si="2"/>
        <v>1789475.2525252523</v>
      </c>
      <c r="Y16" s="16">
        <v>0.73935774193548398</v>
      </c>
      <c r="Z16" s="17">
        <f>Y16/Parâmetros!$G$3</f>
        <v>7.4083942077703808E-4</v>
      </c>
      <c r="AA16" s="17">
        <f>Z16/Parâmetros!$B$23</f>
        <v>1.3953639746035766</v>
      </c>
      <c r="AB16" s="17">
        <f>AA16/Parâmetros!$E$6</f>
        <v>3.3526284829494872</v>
      </c>
      <c r="AC16" s="17">
        <f>(Parâmetros!$G$3*Parâmetros!$E$20*'Modelo_2_Ø26mm '!AB16)/Parâmetros!$H$3</f>
        <v>25904.196806855831</v>
      </c>
      <c r="AD16" s="17">
        <v>204561.48387096773</v>
      </c>
      <c r="AE16" s="17">
        <v>93361.87096774191</v>
      </c>
      <c r="AF16" s="18">
        <f t="shared" si="3"/>
        <v>1704679.0322580645</v>
      </c>
    </row>
    <row r="17" spans="1:32" ht="15.5" x14ac:dyDescent="0.35">
      <c r="A17" s="59" t="s">
        <v>6</v>
      </c>
      <c r="B17" s="60"/>
      <c r="C17" s="60"/>
      <c r="D17" s="60"/>
      <c r="E17" s="60"/>
      <c r="F17" s="60"/>
      <c r="G17" s="61"/>
      <c r="I17" s="59" t="s">
        <v>6</v>
      </c>
      <c r="J17" s="60"/>
      <c r="K17" s="60"/>
      <c r="L17" s="60"/>
      <c r="M17" s="60"/>
      <c r="N17" s="60"/>
      <c r="O17" s="61"/>
      <c r="Q17" s="59" t="s">
        <v>6</v>
      </c>
      <c r="R17" s="60"/>
      <c r="S17" s="60"/>
      <c r="T17" s="60"/>
      <c r="U17" s="60"/>
      <c r="V17" s="60"/>
      <c r="W17" s="61"/>
      <c r="Y17" s="59" t="s">
        <v>6</v>
      </c>
      <c r="Z17" s="60"/>
      <c r="AA17" s="60"/>
      <c r="AB17" s="60"/>
      <c r="AC17" s="60"/>
      <c r="AD17" s="60"/>
      <c r="AE17" s="60"/>
      <c r="AF17" s="61"/>
    </row>
    <row r="18" spans="1:32" x14ac:dyDescent="0.35">
      <c r="A18" s="22">
        <v>0.01</v>
      </c>
      <c r="B18" s="23">
        <f>A18/Parâmetros!$G$3</f>
        <v>1.0020040080160322E-5</v>
      </c>
      <c r="C18" s="23">
        <f>B18/Parâmetros!$B$23</f>
        <v>1.8872649807531679E-2</v>
      </c>
      <c r="D18" s="23">
        <f>C18/Parâmetros!$B$6</f>
        <v>5.6742783546397106E-2</v>
      </c>
      <c r="E18" s="23">
        <f>(Parâmetros!$G$3*Parâmetros!$B$20*'Modelo_2_Ø26mm '!D18)/Parâmetros!$H$3</f>
        <v>186.31835865078858</v>
      </c>
      <c r="F18" s="23">
        <v>68.708423999999994</v>
      </c>
      <c r="G18" s="24">
        <f t="shared" ref="G18:G45" si="4">F18/0.12</f>
        <v>572.5702</v>
      </c>
      <c r="I18" s="22">
        <v>0.01</v>
      </c>
      <c r="J18" s="23">
        <f>I18/Parâmetros!$G$3</f>
        <v>1.0020040080160322E-5</v>
      </c>
      <c r="K18" s="23">
        <f>J18/Parâmetros!$B$23</f>
        <v>1.8872649807531679E-2</v>
      </c>
      <c r="L18" s="23">
        <f>K18/Parâmetros!$C$6</f>
        <v>5.039425849808192E-2</v>
      </c>
      <c r="M18" s="23">
        <f>(Parâmetros!$G$3*Parâmetros!$C$20*'Modelo_2_Ø26mm '!L18)/Parâmetros!$H$3</f>
        <v>241.4702305518918</v>
      </c>
      <c r="N18" s="23">
        <v>144.502003</v>
      </c>
      <c r="O18" s="24">
        <f t="shared" si="1"/>
        <v>1204.1833583333334</v>
      </c>
      <c r="Q18" s="22">
        <v>0.01</v>
      </c>
      <c r="R18" s="23">
        <f>Q18/Parâmetros!$G$3</f>
        <v>1.0020040080160322E-5</v>
      </c>
      <c r="S18" s="23">
        <f>R18/Parâmetros!$B$23</f>
        <v>1.8872649807531679E-2</v>
      </c>
      <c r="T18" s="23">
        <f>S18/Parâmetros!$D$6</f>
        <v>4.7228853372201396E-2</v>
      </c>
      <c r="U18" s="23">
        <f>(Parâmetros!$G$3*Parâmetros!$D$20*'Modelo_2_Ø26mm '!T18)/Parâmetros!$H$3</f>
        <v>290.54429650484019</v>
      </c>
      <c r="V18" s="23">
        <v>95.983440000000002</v>
      </c>
      <c r="W18" s="24">
        <f t="shared" si="2"/>
        <v>799.86200000000008</v>
      </c>
      <c r="Y18" s="22">
        <v>0.01</v>
      </c>
      <c r="Z18" s="23">
        <f>Y18/Parâmetros!$G$3</f>
        <v>1.0020040080160322E-5</v>
      </c>
      <c r="AA18" s="23">
        <f>Z18/Parâmetros!$B$23</f>
        <v>1.8872649807531679E-2</v>
      </c>
      <c r="AB18" s="23">
        <f>AA18/Parâmetros!$E$6</f>
        <v>4.5345146101709942E-2</v>
      </c>
      <c r="AC18" s="23">
        <f>(Parâmetros!$G$3*Parâmetros!$E$20*'Modelo_2_Ø26mm '!AB18)/Parâmetros!$H$3</f>
        <v>350.36079745434273</v>
      </c>
      <c r="AD18" s="23">
        <v>68.715813000000011</v>
      </c>
      <c r="AE18" s="23">
        <v>35.830674000000002</v>
      </c>
      <c r="AF18" s="24">
        <f t="shared" ref="AF18:AF68" si="5">AD18/0.12</f>
        <v>572.63177500000006</v>
      </c>
    </row>
    <row r="19" spans="1:32" x14ac:dyDescent="0.35">
      <c r="A19" s="22">
        <v>0.02</v>
      </c>
      <c r="B19" s="23">
        <f>A19/Parâmetros!$G$3</f>
        <v>2.0040080160320643E-5</v>
      </c>
      <c r="C19" s="23">
        <f>B19/Parâmetros!$B$23</f>
        <v>3.7745299615063357E-2</v>
      </c>
      <c r="D19" s="23">
        <f>C19/Parâmetros!$B$6</f>
        <v>0.11348556709279421</v>
      </c>
      <c r="E19" s="23">
        <f>(Parâmetros!$G$3*Parâmetros!$B$20*'Modelo_2_Ø26mm '!D19)/Parâmetros!$H$3</f>
        <v>372.63671730157716</v>
      </c>
      <c r="F19" s="23">
        <v>227.21900400000001</v>
      </c>
      <c r="G19" s="24">
        <f t="shared" si="4"/>
        <v>1893.4917000000003</v>
      </c>
      <c r="I19" s="22">
        <v>0.02</v>
      </c>
      <c r="J19" s="23">
        <f>I19/Parâmetros!$G$3</f>
        <v>2.0040080160320643E-5</v>
      </c>
      <c r="K19" s="23">
        <f>J19/Parâmetros!$B$23</f>
        <v>3.7745299615063357E-2</v>
      </c>
      <c r="L19" s="23">
        <f>K19/Parâmetros!$C$6</f>
        <v>0.10078851699616384</v>
      </c>
      <c r="M19" s="23">
        <f>(Parâmetros!$G$3*Parâmetros!$C$20*'Modelo_2_Ø26mm '!L19)/Parâmetros!$H$3</f>
        <v>482.9404611037836</v>
      </c>
      <c r="N19" s="23">
        <v>466.61174400000004</v>
      </c>
      <c r="O19" s="24">
        <f t="shared" si="1"/>
        <v>3888.4312000000004</v>
      </c>
      <c r="Q19" s="22">
        <v>0.02</v>
      </c>
      <c r="R19" s="23">
        <f>Q19/Parâmetros!$G$3</f>
        <v>2.0040080160320643E-5</v>
      </c>
      <c r="S19" s="23">
        <f>R19/Parâmetros!$B$23</f>
        <v>3.7745299615063357E-2</v>
      </c>
      <c r="T19" s="23">
        <f>S19/Parâmetros!$D$6</f>
        <v>9.4457706744402792E-2</v>
      </c>
      <c r="U19" s="23">
        <f>(Parâmetros!$G$3*Parâmetros!$D$20*'Modelo_2_Ø26mm '!T19)/Parâmetros!$H$3</f>
        <v>581.08859300968038</v>
      </c>
      <c r="V19" s="23">
        <v>312.09425300000004</v>
      </c>
      <c r="W19" s="24">
        <f t="shared" si="2"/>
        <v>2600.7854416666669</v>
      </c>
      <c r="Y19" s="22">
        <v>0.02</v>
      </c>
      <c r="Z19" s="23">
        <f>Y19/Parâmetros!$G$3</f>
        <v>2.0040080160320643E-5</v>
      </c>
      <c r="AA19" s="23">
        <f>Z19/Parâmetros!$B$23</f>
        <v>3.7745299615063357E-2</v>
      </c>
      <c r="AB19" s="23">
        <f>AA19/Parâmetros!$E$6</f>
        <v>9.0690292203419884E-2</v>
      </c>
      <c r="AC19" s="23">
        <f>(Parâmetros!$G$3*Parâmetros!$E$20*'Modelo_2_Ø26mm '!AB19)/Parâmetros!$H$3</f>
        <v>700.72159490868546</v>
      </c>
      <c r="AD19" s="23">
        <v>227.124551</v>
      </c>
      <c r="AE19" s="23">
        <v>120.79186899999999</v>
      </c>
      <c r="AF19" s="24">
        <f t="shared" si="5"/>
        <v>1892.7045916666666</v>
      </c>
    </row>
    <row r="20" spans="1:32" x14ac:dyDescent="0.35">
      <c r="A20" s="22">
        <v>0.04</v>
      </c>
      <c r="B20" s="23">
        <f>A20/Parâmetros!$G$3</f>
        <v>4.0080160320641287E-5</v>
      </c>
      <c r="C20" s="23">
        <f>B20/Parâmetros!$B$23</f>
        <v>7.5490599230126715E-2</v>
      </c>
      <c r="D20" s="23">
        <f>C20/Parâmetros!$B$6</f>
        <v>0.22697113418558842</v>
      </c>
      <c r="E20" s="23">
        <f>(Parâmetros!$G$3*Parâmetros!$B$20*'Modelo_2_Ø26mm '!D20)/Parâmetros!$H$3</f>
        <v>745.27343460315433</v>
      </c>
      <c r="F20" s="23">
        <v>789.75533100000007</v>
      </c>
      <c r="G20" s="24">
        <f t="shared" si="4"/>
        <v>6581.294425000001</v>
      </c>
      <c r="I20" s="22">
        <v>0.04</v>
      </c>
      <c r="J20" s="23">
        <f>I20/Parâmetros!$G$3</f>
        <v>4.0080160320641287E-5</v>
      </c>
      <c r="K20" s="23">
        <f>J20/Parâmetros!$B$23</f>
        <v>7.5490599230126715E-2</v>
      </c>
      <c r="L20" s="23">
        <f>K20/Parâmetros!$C$6</f>
        <v>0.20157703399232768</v>
      </c>
      <c r="M20" s="23">
        <f>(Parâmetros!$G$3*Parâmetros!$C$20*'Modelo_2_Ø26mm '!L20)/Parâmetros!$H$3</f>
        <v>965.88092220756721</v>
      </c>
      <c r="N20" s="23">
        <v>1606.002156</v>
      </c>
      <c r="O20" s="24">
        <f t="shared" si="1"/>
        <v>13383.3513</v>
      </c>
      <c r="Q20" s="22">
        <v>0.04</v>
      </c>
      <c r="R20" s="23">
        <f>Q20/Parâmetros!$G$3</f>
        <v>4.0080160320641287E-5</v>
      </c>
      <c r="S20" s="23">
        <f>R20/Parâmetros!$B$23</f>
        <v>7.5490599230126715E-2</v>
      </c>
      <c r="T20" s="23">
        <f>S20/Parâmetros!$D$6</f>
        <v>0.18891541348880558</v>
      </c>
      <c r="U20" s="23">
        <f>(Parâmetros!$G$3*Parâmetros!$D$20*'Modelo_2_Ø26mm '!T20)/Parâmetros!$H$3</f>
        <v>1162.1771860193608</v>
      </c>
      <c r="V20" s="23">
        <v>1082.955827</v>
      </c>
      <c r="W20" s="24">
        <f t="shared" si="2"/>
        <v>9024.6318916666678</v>
      </c>
      <c r="Y20" s="22">
        <v>0.04</v>
      </c>
      <c r="Z20" s="23">
        <f>Y20/Parâmetros!$G$3</f>
        <v>4.0080160320641287E-5</v>
      </c>
      <c r="AA20" s="23">
        <f>Z20/Parâmetros!$B$23</f>
        <v>7.5490599230126715E-2</v>
      </c>
      <c r="AB20" s="23">
        <f>AA20/Parâmetros!$E$6</f>
        <v>0.18138058440683977</v>
      </c>
      <c r="AC20" s="23">
        <f>(Parâmetros!$G$3*Parâmetros!$E$20*'Modelo_2_Ø26mm '!AB20)/Parâmetros!$H$3</f>
        <v>1401.4431898173709</v>
      </c>
      <c r="AD20" s="23">
        <v>788.90574300000003</v>
      </c>
      <c r="AE20" s="23">
        <v>248.947405</v>
      </c>
      <c r="AF20" s="24">
        <f t="shared" si="5"/>
        <v>6574.2145250000003</v>
      </c>
    </row>
    <row r="21" spans="1:32" x14ac:dyDescent="0.35">
      <c r="A21" s="22">
        <v>0.06</v>
      </c>
      <c r="B21" s="23">
        <f>A21/Parâmetros!$G$3</f>
        <v>6.012024048096192E-5</v>
      </c>
      <c r="C21" s="23">
        <f>B21/Parâmetros!$B$23</f>
        <v>0.11323589884519004</v>
      </c>
      <c r="D21" s="23">
        <f>C21/Parâmetros!$B$6</f>
        <v>0.34045670127838257</v>
      </c>
      <c r="E21" s="23">
        <f>(Parâmetros!$G$3*Parâmetros!$B$20*'Modelo_2_Ø26mm '!D21)/Parâmetros!$H$3</f>
        <v>1117.9101519047313</v>
      </c>
      <c r="F21" s="23">
        <v>1673.40209</v>
      </c>
      <c r="G21" s="24">
        <f t="shared" si="4"/>
        <v>13945.017416666667</v>
      </c>
      <c r="I21" s="22">
        <v>0.06</v>
      </c>
      <c r="J21" s="23">
        <f>I21/Parâmetros!$G$3</f>
        <v>6.012024048096192E-5</v>
      </c>
      <c r="K21" s="23">
        <f>J21/Parâmetros!$B$23</f>
        <v>0.11323589884519004</v>
      </c>
      <c r="L21" s="23">
        <f>K21/Parâmetros!$C$6</f>
        <v>0.30236555098849144</v>
      </c>
      <c r="M21" s="23">
        <f>(Parâmetros!$G$3*Parâmetros!$C$20*'Modelo_2_Ø26mm '!L21)/Parâmetros!$H$3</f>
        <v>1448.8213833113505</v>
      </c>
      <c r="N21" s="23">
        <v>3374.104159</v>
      </c>
      <c r="O21" s="24">
        <f t="shared" si="1"/>
        <v>28117.534658333334</v>
      </c>
      <c r="Q21" s="22">
        <v>0.06</v>
      </c>
      <c r="R21" s="23">
        <f>Q21/Parâmetros!$G$3</f>
        <v>6.012024048096192E-5</v>
      </c>
      <c r="S21" s="23">
        <f>R21/Parâmetros!$B$23</f>
        <v>0.11323589884519004</v>
      </c>
      <c r="T21" s="23">
        <f>S21/Parâmetros!$D$6</f>
        <v>0.28337312023320832</v>
      </c>
      <c r="U21" s="23">
        <f>(Parâmetros!$G$3*Parâmetros!$D$20*'Modelo_2_Ø26mm '!T21)/Parâmetros!$H$3</f>
        <v>1743.2657790290405</v>
      </c>
      <c r="V21" s="23">
        <v>2284.3090769999999</v>
      </c>
      <c r="W21" s="24">
        <f t="shared" si="2"/>
        <v>19035.908974999998</v>
      </c>
      <c r="Y21" s="22">
        <v>0.06</v>
      </c>
      <c r="Z21" s="23">
        <f>Y21/Parâmetros!$G$3</f>
        <v>6.012024048096192E-5</v>
      </c>
      <c r="AA21" s="23">
        <f>Z21/Parâmetros!$B$23</f>
        <v>0.11323589884519004</v>
      </c>
      <c r="AB21" s="23">
        <f>AA21/Parâmetros!$E$6</f>
        <v>0.27207087661025958</v>
      </c>
      <c r="AC21" s="23">
        <f>(Parâmetros!$G$3*Parâmetros!$E$20*'Modelo_2_Ø26mm '!AB21)/Parâmetros!$H$3</f>
        <v>2102.164784726056</v>
      </c>
      <c r="AD21" s="23">
        <v>1670.326364</v>
      </c>
      <c r="AE21" s="23">
        <v>418.33646500000009</v>
      </c>
      <c r="AF21" s="24">
        <f t="shared" si="5"/>
        <v>13919.386366666668</v>
      </c>
    </row>
    <row r="22" spans="1:32" x14ac:dyDescent="0.35">
      <c r="A22" s="22">
        <v>0.08</v>
      </c>
      <c r="B22" s="23">
        <f>A22/Parâmetros!$G$3</f>
        <v>8.0160320641282573E-5</v>
      </c>
      <c r="C22" s="23">
        <f>B22/Parâmetros!$B$23</f>
        <v>0.15098119846025343</v>
      </c>
      <c r="D22" s="23">
        <f>C22/Parâmetros!$B$6</f>
        <v>0.45394226837117685</v>
      </c>
      <c r="E22" s="23">
        <f>(Parâmetros!$G$3*Parâmetros!$B$20*'Modelo_2_Ø26mm '!D22)/Parâmetros!$H$3</f>
        <v>1490.5468692063087</v>
      </c>
      <c r="F22" s="23">
        <v>2871.7361409999999</v>
      </c>
      <c r="G22" s="24">
        <f t="shared" si="4"/>
        <v>23931.134508333333</v>
      </c>
      <c r="I22" s="22">
        <v>0.08</v>
      </c>
      <c r="J22" s="23">
        <f>I22/Parâmetros!$G$3</f>
        <v>8.0160320641282573E-5</v>
      </c>
      <c r="K22" s="23">
        <f>J22/Parâmetros!$B$23</f>
        <v>0.15098119846025343</v>
      </c>
      <c r="L22" s="23">
        <f>K22/Parâmetros!$C$6</f>
        <v>0.40315406798465536</v>
      </c>
      <c r="M22" s="23">
        <f>(Parâmetros!$G$3*Parâmetros!$C$20*'Modelo_2_Ø26mm '!L22)/Parâmetros!$H$3</f>
        <v>1931.7618444151344</v>
      </c>
      <c r="N22" s="23">
        <v>5746.7769520000002</v>
      </c>
      <c r="O22" s="24">
        <f t="shared" si="1"/>
        <v>47889.807933333337</v>
      </c>
      <c r="Q22" s="22">
        <v>0.08</v>
      </c>
      <c r="R22" s="23">
        <f>Q22/Parâmetros!$G$3</f>
        <v>8.0160320641282573E-5</v>
      </c>
      <c r="S22" s="23">
        <f>R22/Parâmetros!$B$23</f>
        <v>0.15098119846025343</v>
      </c>
      <c r="T22" s="23">
        <f>S22/Parâmetros!$D$6</f>
        <v>0.37783082697761117</v>
      </c>
      <c r="U22" s="23">
        <f>(Parâmetros!$G$3*Parâmetros!$D$20*'Modelo_2_Ø26mm '!T22)/Parâmetros!$H$3</f>
        <v>2324.3543720387215</v>
      </c>
      <c r="V22" s="23">
        <v>3901.9556079999998</v>
      </c>
      <c r="W22" s="24">
        <f t="shared" si="2"/>
        <v>32516.296733333333</v>
      </c>
      <c r="Y22" s="22">
        <v>0.08</v>
      </c>
      <c r="Z22" s="23">
        <f>Y22/Parâmetros!$G$3</f>
        <v>8.0160320641282573E-5</v>
      </c>
      <c r="AA22" s="23">
        <f>Z22/Parâmetros!$B$23</f>
        <v>0.15098119846025343</v>
      </c>
      <c r="AB22" s="23">
        <f>AA22/Parâmetros!$E$6</f>
        <v>0.36276116881367954</v>
      </c>
      <c r="AC22" s="23">
        <f>(Parâmetros!$G$3*Parâmetros!$E$20*'Modelo_2_Ø26mm '!AB22)/Parâmetros!$H$3</f>
        <v>2802.8863796347418</v>
      </c>
      <c r="AD22" s="23">
        <v>2867.8135520000001</v>
      </c>
      <c r="AE22" s="23">
        <v>626.67390699999999</v>
      </c>
      <c r="AF22" s="24">
        <f t="shared" si="5"/>
        <v>23898.44626666667</v>
      </c>
    </row>
    <row r="23" spans="1:32" x14ac:dyDescent="0.35">
      <c r="A23" s="22">
        <v>0.1</v>
      </c>
      <c r="B23" s="23">
        <f>A23/Parâmetros!$G$3</f>
        <v>1.0020040080160321E-4</v>
      </c>
      <c r="C23" s="23">
        <f>B23/Parâmetros!$B$23</f>
        <v>0.18872649807531675</v>
      </c>
      <c r="D23" s="23">
        <f>C23/Parâmetros!$B$6</f>
        <v>0.56742783546397091</v>
      </c>
      <c r="E23" s="23">
        <f>(Parâmetros!$G$3*Parâmetros!$B$20*'Modelo_2_Ø26mm '!D23)/Parâmetros!$H$3</f>
        <v>1863.1835865078854</v>
      </c>
      <c r="F23" s="23">
        <v>4387.4217710000003</v>
      </c>
      <c r="G23" s="24">
        <f t="shared" si="4"/>
        <v>36561.848091666667</v>
      </c>
      <c r="I23" s="22">
        <v>0.1</v>
      </c>
      <c r="J23" s="23">
        <f>I23/Parâmetros!$G$3</f>
        <v>1.0020040080160321E-4</v>
      </c>
      <c r="K23" s="23">
        <f>J23/Parâmetros!$B$23</f>
        <v>0.18872649807531675</v>
      </c>
      <c r="L23" s="23">
        <f>K23/Parâmetros!$C$6</f>
        <v>0.50394258498081912</v>
      </c>
      <c r="M23" s="23">
        <f>(Parâmetros!$G$3*Parâmetros!$C$20*'Modelo_2_Ø26mm '!L23)/Parâmetros!$H$3</f>
        <v>2414.7023055189175</v>
      </c>
      <c r="N23" s="23">
        <v>8706.1481289999901</v>
      </c>
      <c r="O23" s="24">
        <f t="shared" si="1"/>
        <v>72551.234408333257</v>
      </c>
      <c r="Q23" s="22">
        <v>0.1</v>
      </c>
      <c r="R23" s="23">
        <f>Q23/Parâmetros!$G$3</f>
        <v>1.0020040080160321E-4</v>
      </c>
      <c r="S23" s="23">
        <f>R23/Parâmetros!$B$23</f>
        <v>0.18872649807531675</v>
      </c>
      <c r="T23" s="23">
        <f>S23/Parâmetros!$D$6</f>
        <v>0.47228853372201385</v>
      </c>
      <c r="U23" s="23">
        <f>(Parâmetros!$G$3*Parâmetros!$D$20*'Modelo_2_Ø26mm '!T23)/Parâmetros!$H$3</f>
        <v>2905.4429650484008</v>
      </c>
      <c r="V23" s="23">
        <v>5926.3413569999993</v>
      </c>
      <c r="W23" s="24">
        <f t="shared" si="2"/>
        <v>49386.177974999999</v>
      </c>
      <c r="Y23" s="22">
        <v>0.1</v>
      </c>
      <c r="Z23" s="23">
        <f>Y23/Parâmetros!$G$3</f>
        <v>1.0020040080160321E-4</v>
      </c>
      <c r="AA23" s="23">
        <f>Z23/Parâmetros!$B$23</f>
        <v>0.18872649807531675</v>
      </c>
      <c r="AB23" s="23">
        <f>AA23/Parâmetros!$E$6</f>
        <v>0.45345146101709932</v>
      </c>
      <c r="AC23" s="23">
        <f>(Parâmetros!$G$3*Parâmetros!$E$20*'Modelo_2_Ø26mm '!AB23)/Parâmetros!$H$3</f>
        <v>3503.6079745434272</v>
      </c>
      <c r="AD23" s="23">
        <v>4386.1819800000003</v>
      </c>
      <c r="AE23" s="23">
        <v>872.44679099999996</v>
      </c>
      <c r="AF23" s="24">
        <f t="shared" si="5"/>
        <v>36551.516500000005</v>
      </c>
    </row>
    <row r="24" spans="1:32" x14ac:dyDescent="0.35">
      <c r="A24" s="22">
        <v>0.12</v>
      </c>
      <c r="B24" s="23">
        <f>A24/Parâmetros!$G$3</f>
        <v>1.2024048096192384E-4</v>
      </c>
      <c r="C24" s="23">
        <f>B24/Parâmetros!$B$23</f>
        <v>0.22647179769038009</v>
      </c>
      <c r="D24" s="23">
        <f>C24/Parâmetros!$B$6</f>
        <v>0.68091340255676513</v>
      </c>
      <c r="E24" s="23">
        <f>(Parâmetros!$G$3*Parâmetros!$B$20*'Modelo_2_Ø26mm '!D24)/Parâmetros!$H$3</f>
        <v>2235.8203038094625</v>
      </c>
      <c r="F24" s="23">
        <v>6210.810434</v>
      </c>
      <c r="G24" s="24">
        <f t="shared" si="4"/>
        <v>51756.753616666669</v>
      </c>
      <c r="I24" s="22">
        <v>0.12</v>
      </c>
      <c r="J24" s="23">
        <f>I24/Parâmetros!$G$3</f>
        <v>1.2024048096192384E-4</v>
      </c>
      <c r="K24" s="23">
        <f>J24/Parâmetros!$B$23</f>
        <v>0.22647179769038009</v>
      </c>
      <c r="L24" s="23">
        <f>K24/Parâmetros!$C$6</f>
        <v>0.60473110197698288</v>
      </c>
      <c r="M24" s="23">
        <f>(Parâmetros!$G$3*Parâmetros!$C$20*'Modelo_2_Ø26mm '!L24)/Parâmetros!$H$3</f>
        <v>2897.6427666227009</v>
      </c>
      <c r="N24" s="23">
        <v>12237.642125999999</v>
      </c>
      <c r="O24" s="24">
        <f t="shared" si="1"/>
        <v>101980.35105</v>
      </c>
      <c r="Q24" s="22">
        <v>0.12</v>
      </c>
      <c r="R24" s="23">
        <f>Q24/Parâmetros!$G$3</f>
        <v>1.2024048096192384E-4</v>
      </c>
      <c r="S24" s="23">
        <f>R24/Parâmetros!$B$23</f>
        <v>0.22647179769038009</v>
      </c>
      <c r="T24" s="23">
        <f>S24/Parâmetros!$D$6</f>
        <v>0.56674624046641664</v>
      </c>
      <c r="U24" s="23">
        <f>(Parâmetros!$G$3*Parâmetros!$D$20*'Modelo_2_Ø26mm '!T24)/Parâmetros!$H$3</f>
        <v>3486.5315580580809</v>
      </c>
      <c r="V24" s="23">
        <v>8350.9072969999906</v>
      </c>
      <c r="W24" s="24">
        <f t="shared" si="2"/>
        <v>69590.894141666591</v>
      </c>
      <c r="Y24" s="22">
        <v>0.12</v>
      </c>
      <c r="Z24" s="23">
        <f>Y24/Parâmetros!$G$3</f>
        <v>1.2024048096192384E-4</v>
      </c>
      <c r="AA24" s="23">
        <f>Z24/Parâmetros!$B$23</f>
        <v>0.22647179769038009</v>
      </c>
      <c r="AB24" s="23">
        <f>AA24/Parâmetros!$E$6</f>
        <v>0.54414175322051916</v>
      </c>
      <c r="AC24" s="23">
        <f>(Parâmetros!$G$3*Parâmetros!$E$20*'Modelo_2_Ø26mm '!AB24)/Parâmetros!$H$3</f>
        <v>4204.3295694521121</v>
      </c>
      <c r="AD24" s="23">
        <v>6212.7056620000003</v>
      </c>
      <c r="AE24" s="23">
        <v>1155.3128790000001</v>
      </c>
      <c r="AF24" s="24">
        <f t="shared" si="5"/>
        <v>51772.547183333336</v>
      </c>
    </row>
    <row r="25" spans="1:32" x14ac:dyDescent="0.35">
      <c r="A25" s="22">
        <v>0.14000000000000001</v>
      </c>
      <c r="B25" s="23">
        <f>A25/Parâmetros!$G$3</f>
        <v>1.4028056112224451E-4</v>
      </c>
      <c r="C25" s="23">
        <f>B25/Parâmetros!$B$23</f>
        <v>0.26421709730544352</v>
      </c>
      <c r="D25" s="23">
        <f>C25/Parâmetros!$B$6</f>
        <v>0.79439896964955958</v>
      </c>
      <c r="E25" s="23">
        <f>(Parâmetros!$G$3*Parâmetros!$B$20*'Modelo_2_Ø26mm '!D25)/Parâmetros!$H$3</f>
        <v>2608.4570211110408</v>
      </c>
      <c r="F25" s="23">
        <v>8335.2824440000004</v>
      </c>
      <c r="G25" s="24">
        <f t="shared" si="4"/>
        <v>69460.687033333335</v>
      </c>
      <c r="I25" s="22">
        <v>0.14000000000000001</v>
      </c>
      <c r="J25" s="23">
        <f>I25/Parâmetros!$G$3</f>
        <v>1.4028056112224451E-4</v>
      </c>
      <c r="K25" s="23">
        <f>J25/Parâmetros!$B$23</f>
        <v>0.26421709730544352</v>
      </c>
      <c r="L25" s="23">
        <f>K25/Parâmetros!$C$6</f>
        <v>0.70551961897314686</v>
      </c>
      <c r="M25" s="23">
        <f>(Parâmetros!$G$3*Parâmetros!$C$20*'Modelo_2_Ø26mm '!L25)/Parâmetros!$H$3</f>
        <v>3380.5832277264849</v>
      </c>
      <c r="N25" s="23">
        <v>16327.821039</v>
      </c>
      <c r="O25" s="24">
        <f t="shared" si="1"/>
        <v>136065.17532500002</v>
      </c>
      <c r="Q25" s="22">
        <v>0.14000000000000001</v>
      </c>
      <c r="R25" s="23">
        <f>Q25/Parâmetros!$G$3</f>
        <v>1.4028056112224451E-4</v>
      </c>
      <c r="S25" s="23">
        <f>R25/Parâmetros!$B$23</f>
        <v>0.26421709730544352</v>
      </c>
      <c r="T25" s="23">
        <f>S25/Parâmetros!$D$6</f>
        <v>0.66120394721081954</v>
      </c>
      <c r="U25" s="23">
        <f>(Parâmetros!$G$3*Parâmetros!$D$20*'Modelo_2_Ø26mm '!T25)/Parâmetros!$H$3</f>
        <v>4067.6201510677624</v>
      </c>
      <c r="V25" s="23">
        <v>11171.218441999999</v>
      </c>
      <c r="W25" s="24">
        <f t="shared" si="2"/>
        <v>93093.487016666666</v>
      </c>
      <c r="Y25" s="22">
        <v>0.14000000000000001</v>
      </c>
      <c r="Z25" s="23">
        <f>Y25/Parâmetros!$G$3</f>
        <v>1.4028056112224451E-4</v>
      </c>
      <c r="AA25" s="23">
        <f>Z25/Parâmetros!$B$23</f>
        <v>0.26421709730544352</v>
      </c>
      <c r="AB25" s="23">
        <f>AA25/Parâmetros!$E$6</f>
        <v>0.63483204542393923</v>
      </c>
      <c r="AC25" s="23">
        <f>(Parâmetros!$G$3*Parâmetros!$E$20*'Modelo_2_Ø26mm '!AB25)/Parâmetros!$H$3</f>
        <v>4905.0511643607997</v>
      </c>
      <c r="AD25" s="23">
        <v>8340.4409520000008</v>
      </c>
      <c r="AE25" s="23">
        <v>1472.5427590000011</v>
      </c>
      <c r="AF25" s="24">
        <f t="shared" si="5"/>
        <v>69503.674600000013</v>
      </c>
    </row>
    <row r="26" spans="1:32" x14ac:dyDescent="0.35">
      <c r="A26" s="22">
        <v>0.16</v>
      </c>
      <c r="B26" s="23">
        <f>A26/Parâmetros!$G$3</f>
        <v>1.6032064128256515E-4</v>
      </c>
      <c r="C26" s="23">
        <f>B26/Parâmetros!$B$23</f>
        <v>0.30196239692050686</v>
      </c>
      <c r="D26" s="23">
        <f>C26/Parâmetros!$B$6</f>
        <v>0.9078845367423537</v>
      </c>
      <c r="E26" s="23">
        <f>(Parâmetros!$G$3*Parâmetros!$B$20*'Modelo_2_Ø26mm '!D26)/Parâmetros!$H$3</f>
        <v>2981.0937384126173</v>
      </c>
      <c r="F26" s="23">
        <v>10755.516223000001</v>
      </c>
      <c r="G26" s="24">
        <f t="shared" si="4"/>
        <v>89629.301858333347</v>
      </c>
      <c r="I26" s="22">
        <v>0.16</v>
      </c>
      <c r="J26" s="23">
        <f>I26/Parâmetros!$G$3</f>
        <v>1.6032064128256515E-4</v>
      </c>
      <c r="K26" s="23">
        <f>J26/Parâmetros!$B$23</f>
        <v>0.30196239692050686</v>
      </c>
      <c r="L26" s="23">
        <f>K26/Parâmetros!$C$6</f>
        <v>0.80630813596931072</v>
      </c>
      <c r="M26" s="23">
        <f>(Parâmetros!$G$3*Parâmetros!$C$20*'Modelo_2_Ø26mm '!L26)/Parâmetros!$H$3</f>
        <v>3863.5236888302688</v>
      </c>
      <c r="N26" s="23">
        <v>20965.302043</v>
      </c>
      <c r="O26" s="24">
        <f t="shared" si="1"/>
        <v>174710.85035833335</v>
      </c>
      <c r="Q26" s="22">
        <v>0.16</v>
      </c>
      <c r="R26" s="23">
        <f>Q26/Parâmetros!$G$3</f>
        <v>1.6032064128256515E-4</v>
      </c>
      <c r="S26" s="23">
        <f>R26/Parâmetros!$B$23</f>
        <v>0.30196239692050686</v>
      </c>
      <c r="T26" s="23">
        <f>S26/Parâmetros!$D$6</f>
        <v>0.75566165395522233</v>
      </c>
      <c r="U26" s="23">
        <f>(Parâmetros!$G$3*Parâmetros!$D$20*'Modelo_2_Ø26mm '!T26)/Parâmetros!$H$3</f>
        <v>4648.708744077443</v>
      </c>
      <c r="V26" s="23">
        <v>14383.806579</v>
      </c>
      <c r="W26" s="24">
        <f t="shared" si="2"/>
        <v>119865.054825</v>
      </c>
      <c r="Y26" s="22">
        <v>0.16</v>
      </c>
      <c r="Z26" s="23">
        <f>Y26/Parâmetros!$G$3</f>
        <v>1.6032064128256515E-4</v>
      </c>
      <c r="AA26" s="23">
        <f>Z26/Parâmetros!$B$23</f>
        <v>0.30196239692050686</v>
      </c>
      <c r="AB26" s="23">
        <f>AA26/Parâmetros!$E$6</f>
        <v>0.72552233762735907</v>
      </c>
      <c r="AC26" s="23">
        <f>(Parâmetros!$G$3*Parâmetros!$E$20*'Modelo_2_Ø26mm '!AB26)/Parâmetros!$H$3</f>
        <v>5605.7727592694837</v>
      </c>
      <c r="AD26" s="23">
        <v>10764.710998</v>
      </c>
      <c r="AE26" s="23">
        <v>1822.9920789999999</v>
      </c>
      <c r="AF26" s="24">
        <f t="shared" si="5"/>
        <v>89705.924983333345</v>
      </c>
    </row>
    <row r="27" spans="1:32" x14ac:dyDescent="0.35">
      <c r="A27" s="22">
        <v>0.18</v>
      </c>
      <c r="B27" s="23">
        <f>A27/Parâmetros!$G$3</f>
        <v>1.8036072144288575E-4</v>
      </c>
      <c r="C27" s="23">
        <f>B27/Parâmetros!$B$23</f>
        <v>0.33970769653557009</v>
      </c>
      <c r="D27" s="23">
        <f>C27/Parâmetros!$B$6</f>
        <v>1.0213701038351475</v>
      </c>
      <c r="E27" s="23">
        <f>(Parâmetros!$G$3*Parâmetros!$B$20*'Modelo_2_Ø26mm '!D27)/Parâmetros!$H$3</f>
        <v>3353.7304557141933</v>
      </c>
      <c r="F27" s="23">
        <v>13466.048824000001</v>
      </c>
      <c r="G27" s="24">
        <f t="shared" si="4"/>
        <v>112217.07353333334</v>
      </c>
      <c r="I27" s="22">
        <v>0.18</v>
      </c>
      <c r="J27" s="23">
        <f>I27/Parâmetros!$G$3</f>
        <v>1.8036072144288575E-4</v>
      </c>
      <c r="K27" s="23">
        <f>J27/Parâmetros!$B$23</f>
        <v>0.33970769653557009</v>
      </c>
      <c r="L27" s="23">
        <f>K27/Parâmetros!$C$6</f>
        <v>0.90709665296547426</v>
      </c>
      <c r="M27" s="23">
        <f>(Parâmetros!$G$3*Parâmetros!$C$20*'Modelo_2_Ø26mm '!L27)/Parâmetros!$H$3</f>
        <v>4346.4641499340505</v>
      </c>
      <c r="N27" s="23">
        <v>26140.447667</v>
      </c>
      <c r="O27" s="24">
        <f t="shared" si="1"/>
        <v>217837.06389166668</v>
      </c>
      <c r="Q27" s="22">
        <v>0.18</v>
      </c>
      <c r="R27" s="23">
        <f>Q27/Parâmetros!$G$3</f>
        <v>1.8036072144288575E-4</v>
      </c>
      <c r="S27" s="23">
        <f>R27/Parâmetros!$B$23</f>
        <v>0.33970769653557009</v>
      </c>
      <c r="T27" s="23">
        <f>S27/Parâmetros!$D$6</f>
        <v>0.85011936069962479</v>
      </c>
      <c r="U27" s="23">
        <f>(Parâmetros!$G$3*Parâmetros!$D$20*'Modelo_2_Ø26mm '!T27)/Parâmetros!$H$3</f>
        <v>5229.7973370871205</v>
      </c>
      <c r="V27" s="23">
        <v>17985.834734</v>
      </c>
      <c r="W27" s="24">
        <f t="shared" si="2"/>
        <v>149881.95611666667</v>
      </c>
      <c r="Y27" s="22">
        <v>0.18</v>
      </c>
      <c r="Z27" s="23">
        <f>Y27/Parâmetros!$G$3</f>
        <v>1.8036072144288575E-4</v>
      </c>
      <c r="AA27" s="23">
        <f>Z27/Parâmetros!$B$23</f>
        <v>0.33970769653557009</v>
      </c>
      <c r="AB27" s="23">
        <f>AA27/Parâmetros!$E$6</f>
        <v>0.81621262983077869</v>
      </c>
      <c r="AC27" s="23">
        <f>(Parâmetros!$G$3*Parâmetros!$E$20*'Modelo_2_Ø26mm '!AB27)/Parâmetros!$H$3</f>
        <v>6306.4943541781677</v>
      </c>
      <c r="AD27" s="23">
        <v>13478.744712</v>
      </c>
      <c r="AE27" s="23">
        <v>2206.0428460000003</v>
      </c>
      <c r="AF27" s="24">
        <f t="shared" si="5"/>
        <v>112322.8726</v>
      </c>
    </row>
    <row r="28" spans="1:32" x14ac:dyDescent="0.35">
      <c r="A28" s="22">
        <v>0.2</v>
      </c>
      <c r="B28" s="23">
        <f>A28/Parâmetros!$G$3</f>
        <v>2.0040080160320641E-4</v>
      </c>
      <c r="C28" s="23">
        <f>B28/Parâmetros!$B$23</f>
        <v>0.37745299615063349</v>
      </c>
      <c r="D28" s="23">
        <f>C28/Parâmetros!$B$6</f>
        <v>1.1348556709279418</v>
      </c>
      <c r="E28" s="23">
        <f>(Parâmetros!$G$3*Parâmetros!$B$20*'Modelo_2_Ø26mm '!D28)/Parâmetros!$H$3</f>
        <v>3726.3671730157707</v>
      </c>
      <c r="F28" s="23">
        <v>16463.879918999999</v>
      </c>
      <c r="G28" s="24">
        <f t="shared" si="4"/>
        <v>137198.99932500001</v>
      </c>
      <c r="I28" s="22">
        <v>0.2</v>
      </c>
      <c r="J28" s="23">
        <f>I28/Parâmetros!$G$3</f>
        <v>2.0040080160320641E-4</v>
      </c>
      <c r="K28" s="23">
        <f>J28/Parâmetros!$B$23</f>
        <v>0.37745299615063349</v>
      </c>
      <c r="L28" s="23">
        <f>K28/Parâmetros!$C$6</f>
        <v>1.0078851699616382</v>
      </c>
      <c r="M28" s="23">
        <f>(Parâmetros!$G$3*Parâmetros!$C$20*'Modelo_2_Ø26mm '!L28)/Parâmetros!$H$3</f>
        <v>4829.4046110378349</v>
      </c>
      <c r="N28" s="23">
        <v>31844.495362000001</v>
      </c>
      <c r="O28" s="24">
        <f t="shared" si="1"/>
        <v>265370.79468333337</v>
      </c>
      <c r="Q28" s="22">
        <v>0.2</v>
      </c>
      <c r="R28" s="23">
        <f>Q28/Parâmetros!$G$3</f>
        <v>2.0040080160320641E-4</v>
      </c>
      <c r="S28" s="23">
        <f>R28/Parâmetros!$B$23</f>
        <v>0.37745299615063349</v>
      </c>
      <c r="T28" s="23">
        <f>S28/Parâmetros!$D$6</f>
        <v>0.9445770674440277</v>
      </c>
      <c r="U28" s="23">
        <f>(Parâmetros!$G$3*Parâmetros!$D$20*'Modelo_2_Ø26mm '!T28)/Parâmetros!$H$3</f>
        <v>5810.8859300968015</v>
      </c>
      <c r="V28" s="23">
        <v>21971.712230000001</v>
      </c>
      <c r="W28" s="24">
        <f t="shared" si="2"/>
        <v>183097.6019166667</v>
      </c>
      <c r="Y28" s="22">
        <v>0.2</v>
      </c>
      <c r="Z28" s="23">
        <f>Y28/Parâmetros!$G$3</f>
        <v>2.0040080160320641E-4</v>
      </c>
      <c r="AA28" s="23">
        <f>Z28/Parâmetros!$B$23</f>
        <v>0.37745299615063349</v>
      </c>
      <c r="AB28" s="23">
        <f>AA28/Parâmetros!$E$6</f>
        <v>0.90690292203419864</v>
      </c>
      <c r="AC28" s="23">
        <f>(Parâmetros!$G$3*Parâmetros!$E$20*'Modelo_2_Ø26mm '!AB28)/Parâmetros!$H$3</f>
        <v>7007.2159490868544</v>
      </c>
      <c r="AD28" s="23">
        <v>16478.169734999999</v>
      </c>
      <c r="AE28" s="23">
        <v>4569.2701589999997</v>
      </c>
      <c r="AF28" s="24">
        <f t="shared" si="5"/>
        <v>137318.081125</v>
      </c>
    </row>
    <row r="29" spans="1:32" x14ac:dyDescent="0.35">
      <c r="A29" s="22">
        <v>0.22</v>
      </c>
      <c r="B29" s="23">
        <f>A29/Parâmetros!$G$3</f>
        <v>2.2044088176352705E-4</v>
      </c>
      <c r="C29" s="23">
        <f>B29/Parâmetros!$B$23</f>
        <v>0.41519829576569683</v>
      </c>
      <c r="D29" s="23">
        <f>C29/Parâmetros!$B$6</f>
        <v>1.2483412380207362</v>
      </c>
      <c r="E29" s="23">
        <f>(Parâmetros!$G$3*Parâmetros!$B$20*'Modelo_2_Ø26mm '!D29)/Parâmetros!$H$3</f>
        <v>4099.0038903173481</v>
      </c>
      <c r="F29" s="23">
        <v>19742.263071000001</v>
      </c>
      <c r="G29" s="24">
        <f t="shared" si="4"/>
        <v>164518.85892500001</v>
      </c>
      <c r="I29" s="22">
        <v>0.22</v>
      </c>
      <c r="J29" s="23">
        <f>I29/Parâmetros!$G$3</f>
        <v>2.2044088176352705E-4</v>
      </c>
      <c r="K29" s="23">
        <f>J29/Parâmetros!$B$23</f>
        <v>0.41519829576569683</v>
      </c>
      <c r="L29" s="23">
        <f>K29/Parâmetros!$C$6</f>
        <v>1.108673686957802</v>
      </c>
      <c r="M29" s="23">
        <f>(Parâmetros!$G$3*Parâmetros!$C$20*'Modelo_2_Ø26mm '!L29)/Parâmetros!$H$3</f>
        <v>5312.3450721416175</v>
      </c>
      <c r="N29" s="23">
        <v>38068.154886999997</v>
      </c>
      <c r="O29" s="24">
        <f t="shared" si="1"/>
        <v>317234.62405833334</v>
      </c>
      <c r="Q29" s="22">
        <v>0.22</v>
      </c>
      <c r="R29" s="23">
        <f>Q29/Parâmetros!$G$3</f>
        <v>2.2044088176352705E-4</v>
      </c>
      <c r="S29" s="23">
        <f>R29/Parâmetros!$B$23</f>
        <v>0.41519829576569683</v>
      </c>
      <c r="T29" s="23">
        <f>S29/Parâmetros!$D$6</f>
        <v>1.0390347741884305</v>
      </c>
      <c r="U29" s="23">
        <f>(Parâmetros!$G$3*Parâmetros!$D$20*'Modelo_2_Ø26mm '!T29)/Parâmetros!$H$3</f>
        <v>6391.9745231064826</v>
      </c>
      <c r="V29" s="23">
        <v>26335.403009000001</v>
      </c>
      <c r="W29" s="24">
        <f t="shared" si="2"/>
        <v>219461.6917416667</v>
      </c>
      <c r="Y29" s="22">
        <v>0.22</v>
      </c>
      <c r="Z29" s="23">
        <f>Y29/Parâmetros!$G$3</f>
        <v>2.2044088176352705E-4</v>
      </c>
      <c r="AA29" s="23">
        <f>Z29/Parâmetros!$B$23</f>
        <v>0.41519829576569683</v>
      </c>
      <c r="AB29" s="23">
        <f>AA29/Parâmetros!$E$6</f>
        <v>0.99759321423761849</v>
      </c>
      <c r="AC29" s="23">
        <f>(Parâmetros!$G$3*Parâmetros!$E$20*'Modelo_2_Ø26mm '!AB29)/Parâmetros!$H$3</f>
        <v>7707.9375439955393</v>
      </c>
      <c r="AD29" s="23">
        <v>19760.518297999999</v>
      </c>
      <c r="AE29" s="23">
        <v>7644.9971269999996</v>
      </c>
      <c r="AF29" s="24">
        <f t="shared" si="5"/>
        <v>164670.98581666665</v>
      </c>
    </row>
    <row r="30" spans="1:32" x14ac:dyDescent="0.35">
      <c r="A30" s="22">
        <v>0.24</v>
      </c>
      <c r="B30" s="23">
        <f>A30/Parâmetros!$G$3</f>
        <v>2.4048096192384768E-4</v>
      </c>
      <c r="C30" s="23">
        <f>B30/Parâmetros!$B$23</f>
        <v>0.45294359538076018</v>
      </c>
      <c r="D30" s="23">
        <f>C30/Parâmetros!$B$6</f>
        <v>1.3618268051135303</v>
      </c>
      <c r="E30" s="23">
        <f>(Parâmetros!$G$3*Parâmetros!$B$20*'Modelo_2_Ø26mm '!D30)/Parâmetros!$H$3</f>
        <v>4471.6406076189251</v>
      </c>
      <c r="F30" s="23">
        <v>23300.726738000001</v>
      </c>
      <c r="G30" s="24">
        <f t="shared" si="4"/>
        <v>194172.72281666668</v>
      </c>
      <c r="I30" s="22">
        <v>0.24</v>
      </c>
      <c r="J30" s="23">
        <f>I30/Parâmetros!$G$3</f>
        <v>2.4048096192384768E-4</v>
      </c>
      <c r="K30" s="23">
        <f>J30/Parâmetros!$B$23</f>
        <v>0.45294359538076018</v>
      </c>
      <c r="L30" s="23">
        <f>K30/Parâmetros!$C$6</f>
        <v>1.2094622039539658</v>
      </c>
      <c r="M30" s="23">
        <f>(Parâmetros!$G$3*Parâmetros!$C$20*'Modelo_2_Ø26mm '!L30)/Parâmetros!$H$3</f>
        <v>5795.2855332454019</v>
      </c>
      <c r="N30" s="23">
        <v>44804.444797000004</v>
      </c>
      <c r="O30" s="24">
        <f t="shared" si="1"/>
        <v>373370.37330833339</v>
      </c>
      <c r="Q30" s="22">
        <v>0.24</v>
      </c>
      <c r="R30" s="23">
        <f>Q30/Parâmetros!$G$3</f>
        <v>2.4048096192384768E-4</v>
      </c>
      <c r="S30" s="23">
        <f>R30/Parâmetros!$B$23</f>
        <v>0.45294359538076018</v>
      </c>
      <c r="T30" s="23">
        <f>S30/Parâmetros!$D$6</f>
        <v>1.1334924809328333</v>
      </c>
      <c r="U30" s="23">
        <f>(Parâmetros!$G$3*Parâmetros!$D$20*'Modelo_2_Ø26mm '!T30)/Parâmetros!$H$3</f>
        <v>6973.0631161161618</v>
      </c>
      <c r="V30" s="23">
        <v>31070.741549999999</v>
      </c>
      <c r="W30" s="24">
        <f t="shared" si="2"/>
        <v>258922.84625</v>
      </c>
      <c r="Y30" s="22">
        <v>0.24</v>
      </c>
      <c r="Z30" s="23">
        <f>Y30/Parâmetros!$G$3</f>
        <v>2.4048096192384768E-4</v>
      </c>
      <c r="AA30" s="23">
        <f>Z30/Parâmetros!$B$23</f>
        <v>0.45294359538076018</v>
      </c>
      <c r="AB30" s="23">
        <f>AA30/Parâmetros!$E$6</f>
        <v>1.0882835064410383</v>
      </c>
      <c r="AC30" s="23">
        <f>(Parâmetros!$G$3*Parâmetros!$E$20*'Modelo_2_Ø26mm '!AB30)/Parâmetros!$H$3</f>
        <v>8408.6591389042242</v>
      </c>
      <c r="AD30" s="23">
        <v>23323.558594000002</v>
      </c>
      <c r="AE30" s="23">
        <v>11426.549859999999</v>
      </c>
      <c r="AF30" s="24">
        <f t="shared" si="5"/>
        <v>194362.98828333337</v>
      </c>
    </row>
    <row r="31" spans="1:32" x14ac:dyDescent="0.35">
      <c r="A31" s="22">
        <v>0.26</v>
      </c>
      <c r="B31" s="23">
        <f>A31/Parâmetros!$G$3</f>
        <v>2.6052104208416834E-4</v>
      </c>
      <c r="C31" s="23">
        <f>B31/Parâmetros!$B$23</f>
        <v>0.49068889499582358</v>
      </c>
      <c r="D31" s="23">
        <f>C31/Parâmetros!$B$6</f>
        <v>1.4753123722063246</v>
      </c>
      <c r="E31" s="23">
        <f>(Parâmetros!$G$3*Parâmetros!$B$20*'Modelo_2_Ø26mm '!D31)/Parâmetros!$H$3</f>
        <v>4844.277324920502</v>
      </c>
      <c r="F31" s="23">
        <v>27136.061570000002</v>
      </c>
      <c r="G31" s="24">
        <f t="shared" si="4"/>
        <v>226133.8464166667</v>
      </c>
      <c r="I31" s="22">
        <v>0.26</v>
      </c>
      <c r="J31" s="23">
        <f>I31/Parâmetros!$G$3</f>
        <v>2.6052104208416834E-4</v>
      </c>
      <c r="K31" s="23">
        <f>J31/Parâmetros!$B$23</f>
        <v>0.49068889499582358</v>
      </c>
      <c r="L31" s="23">
        <f>K31/Parâmetros!$C$6</f>
        <v>1.3102507209501297</v>
      </c>
      <c r="M31" s="23">
        <f>(Parâmetros!$G$3*Parâmetros!$C$20*'Modelo_2_Ø26mm '!L31)/Parâmetros!$H$3</f>
        <v>6278.2259943491854</v>
      </c>
      <c r="N31" s="23">
        <v>52046.431211000003</v>
      </c>
      <c r="O31" s="24">
        <f t="shared" si="1"/>
        <v>433720.26009166671</v>
      </c>
      <c r="Q31" s="22">
        <v>0.26</v>
      </c>
      <c r="R31" s="23">
        <f>Q31/Parâmetros!$G$3</f>
        <v>2.6052104208416834E-4</v>
      </c>
      <c r="S31" s="23">
        <f>R31/Parâmetros!$B$23</f>
        <v>0.49068889499582358</v>
      </c>
      <c r="T31" s="23">
        <f>S31/Parâmetros!$D$6</f>
        <v>1.2279501876772361</v>
      </c>
      <c r="U31" s="23">
        <f>(Parâmetros!$G$3*Parâmetros!$D$20*'Modelo_2_Ø26mm '!T31)/Parâmetros!$H$3</f>
        <v>7554.1517091258429</v>
      </c>
      <c r="V31" s="23">
        <v>36168.550536999996</v>
      </c>
      <c r="W31" s="24">
        <f t="shared" si="2"/>
        <v>301404.58780833328</v>
      </c>
      <c r="Y31" s="22">
        <v>0.26</v>
      </c>
      <c r="Z31" s="23">
        <f>Y31/Parâmetros!$G$3</f>
        <v>2.6052104208416834E-4</v>
      </c>
      <c r="AA31" s="23">
        <f>Z31/Parâmetros!$B$23</f>
        <v>0.49068889499582358</v>
      </c>
      <c r="AB31" s="23">
        <f>AA31/Parâmetros!$E$6</f>
        <v>1.1789737986444584</v>
      </c>
      <c r="AC31" s="23">
        <f>(Parâmetros!$G$3*Parâmetros!$E$20*'Modelo_2_Ø26mm '!AB31)/Parâmetros!$H$3</f>
        <v>9109.3807338129118</v>
      </c>
      <c r="AD31" s="23">
        <v>27163.229329999998</v>
      </c>
      <c r="AE31" s="23">
        <v>15916.046148000001</v>
      </c>
      <c r="AF31" s="24">
        <f t="shared" si="5"/>
        <v>226360.24441666665</v>
      </c>
    </row>
    <row r="32" spans="1:32" x14ac:dyDescent="0.35">
      <c r="A32" s="22">
        <v>0.28000000000000003</v>
      </c>
      <c r="B32" s="23">
        <f>A32/Parâmetros!$G$3</f>
        <v>2.8056112224448903E-4</v>
      </c>
      <c r="C32" s="23">
        <f>B32/Parâmetros!$B$23</f>
        <v>0.52843419461088703</v>
      </c>
      <c r="D32" s="23">
        <f>C32/Parâmetros!$B$6</f>
        <v>1.5887979392991192</v>
      </c>
      <c r="E32" s="23">
        <f>(Parâmetros!$G$3*Parâmetros!$B$20*'Modelo_2_Ø26mm '!D32)/Parâmetros!$H$3</f>
        <v>5216.9140422220817</v>
      </c>
      <c r="F32" s="23">
        <v>31243.894391000002</v>
      </c>
      <c r="G32" s="24">
        <f t="shared" si="4"/>
        <v>260365.78659166669</v>
      </c>
      <c r="I32" s="22">
        <v>0.28000000000000003</v>
      </c>
      <c r="J32" s="23">
        <f>I32/Parâmetros!$G$3</f>
        <v>2.8056112224448903E-4</v>
      </c>
      <c r="K32" s="23">
        <f>J32/Parâmetros!$B$23</f>
        <v>0.52843419461088703</v>
      </c>
      <c r="L32" s="23">
        <f>K32/Parâmetros!$C$6</f>
        <v>1.4110392379462937</v>
      </c>
      <c r="M32" s="23">
        <f>(Parâmetros!$G$3*Parâmetros!$C$20*'Modelo_2_Ø26mm '!L32)/Parâmetros!$H$3</f>
        <v>6761.1664554529698</v>
      </c>
      <c r="N32" s="23">
        <v>59789.194497000004</v>
      </c>
      <c r="O32" s="24">
        <f t="shared" si="1"/>
        <v>498243.28747500008</v>
      </c>
      <c r="Q32" s="22">
        <v>0.28000000000000003</v>
      </c>
      <c r="R32" s="23">
        <f>Q32/Parâmetros!$G$3</f>
        <v>2.8056112224448903E-4</v>
      </c>
      <c r="S32" s="23">
        <f>R32/Parâmetros!$B$23</f>
        <v>0.52843419461088703</v>
      </c>
      <c r="T32" s="23">
        <f>S32/Parâmetros!$D$6</f>
        <v>1.3224078944216391</v>
      </c>
      <c r="U32" s="23">
        <f>(Parâmetros!$G$3*Parâmetros!$D$20*'Modelo_2_Ø26mm '!T32)/Parâmetros!$H$3</f>
        <v>8135.2403021355249</v>
      </c>
      <c r="V32" s="23">
        <v>41626.868870999999</v>
      </c>
      <c r="W32" s="24">
        <f t="shared" si="2"/>
        <v>346890.57392499998</v>
      </c>
      <c r="Y32" s="22">
        <v>0.28000000000000003</v>
      </c>
      <c r="Z32" s="23">
        <f>Y32/Parâmetros!$G$3</f>
        <v>2.8056112224448903E-4</v>
      </c>
      <c r="AA32" s="23">
        <f>Z32/Parâmetros!$B$23</f>
        <v>0.52843419461088703</v>
      </c>
      <c r="AB32" s="23">
        <f>AA32/Parâmetros!$E$6</f>
        <v>1.2696640908478785</v>
      </c>
      <c r="AC32" s="23">
        <f>(Parâmetros!$G$3*Parâmetros!$E$20*'Modelo_2_Ø26mm '!AB32)/Parâmetros!$H$3</f>
        <v>9810.1023287215994</v>
      </c>
      <c r="AD32" s="23">
        <v>31276.699881999997</v>
      </c>
      <c r="AE32" s="23">
        <v>21105.675640999994</v>
      </c>
      <c r="AF32" s="24">
        <f t="shared" si="5"/>
        <v>260639.16568333333</v>
      </c>
    </row>
    <row r="33" spans="1:32" x14ac:dyDescent="0.35">
      <c r="A33" s="22">
        <v>0.3</v>
      </c>
      <c r="B33" s="23">
        <f>A33/Parâmetros!$G$3</f>
        <v>3.0060120240480961E-4</v>
      </c>
      <c r="C33" s="23">
        <f>B33/Parâmetros!$B$23</f>
        <v>0.56617949422595026</v>
      </c>
      <c r="D33" s="23">
        <f>C33/Parâmetros!$B$6</f>
        <v>1.7022835063919131</v>
      </c>
      <c r="E33" s="23">
        <f>(Parâmetros!$G$3*Parâmetros!$B$20*'Modelo_2_Ø26mm '!D33)/Parâmetros!$H$3</f>
        <v>5589.5507595236568</v>
      </c>
      <c r="F33" s="23">
        <v>35630.403197</v>
      </c>
      <c r="G33" s="24">
        <f t="shared" si="4"/>
        <v>296920.02664166666</v>
      </c>
      <c r="I33" s="22">
        <v>0.3</v>
      </c>
      <c r="J33" s="23">
        <f>I33/Parâmetros!$G$3</f>
        <v>3.0060120240480961E-4</v>
      </c>
      <c r="K33" s="23">
        <f>J33/Parâmetros!$B$23</f>
        <v>0.56617949422595026</v>
      </c>
      <c r="L33" s="23">
        <f>K33/Parâmetros!$C$6</f>
        <v>1.5118277549424572</v>
      </c>
      <c r="M33" s="23">
        <f>(Parâmetros!$G$3*Parâmetros!$C$20*'Modelo_2_Ø26mm '!L33)/Parâmetros!$H$3</f>
        <v>7244.1069165567515</v>
      </c>
      <c r="N33" s="23">
        <v>68021.643261000005</v>
      </c>
      <c r="O33" s="24">
        <f t="shared" si="1"/>
        <v>566847.02717500005</v>
      </c>
      <c r="Q33" s="22">
        <v>0.3</v>
      </c>
      <c r="R33" s="23">
        <f>Q33/Parâmetros!$G$3</f>
        <v>3.0060120240480961E-4</v>
      </c>
      <c r="S33" s="23">
        <f>R33/Parâmetros!$B$23</f>
        <v>0.56617949422595026</v>
      </c>
      <c r="T33" s="23">
        <f>S33/Parâmetros!$D$6</f>
        <v>1.4168656011660417</v>
      </c>
      <c r="U33" s="23">
        <f>(Parâmetros!$G$3*Parâmetros!$D$20*'Modelo_2_Ø26mm '!T33)/Parâmetros!$H$3</f>
        <v>8716.3288951452032</v>
      </c>
      <c r="V33" s="23">
        <v>47442.324643</v>
      </c>
      <c r="W33" s="24">
        <f t="shared" si="2"/>
        <v>395352.70535833336</v>
      </c>
      <c r="Y33" s="22">
        <v>0.3</v>
      </c>
      <c r="Z33" s="23">
        <f>Y33/Parâmetros!$G$3</f>
        <v>3.0060120240480961E-4</v>
      </c>
      <c r="AA33" s="23">
        <f>Z33/Parâmetros!$B$23</f>
        <v>0.56617949422595026</v>
      </c>
      <c r="AB33" s="23">
        <f>AA33/Parâmetros!$E$6</f>
        <v>1.3603543830512981</v>
      </c>
      <c r="AC33" s="23">
        <f>(Parâmetros!$G$3*Parâmetros!$E$20*'Modelo_2_Ø26mm '!AB33)/Parâmetros!$H$3</f>
        <v>10510.823923630283</v>
      </c>
      <c r="AD33" s="23">
        <v>35658.869279000006</v>
      </c>
      <c r="AE33" s="23">
        <v>27020.062475000002</v>
      </c>
      <c r="AF33" s="24">
        <f t="shared" si="5"/>
        <v>297157.24399166671</v>
      </c>
    </row>
    <row r="34" spans="1:32" x14ac:dyDescent="0.35">
      <c r="A34" s="22">
        <v>0.32</v>
      </c>
      <c r="B34" s="23">
        <f>A34/Parâmetros!$G$3</f>
        <v>3.2064128256513029E-4</v>
      </c>
      <c r="C34" s="23">
        <f>B34/Parâmetros!$B$23</f>
        <v>0.60392479384101372</v>
      </c>
      <c r="D34" s="23">
        <f>C34/Parâmetros!$B$6</f>
        <v>1.8157690734847074</v>
      </c>
      <c r="E34" s="23">
        <f>(Parâmetros!$G$3*Parâmetros!$B$20*'Modelo_2_Ø26mm '!D34)/Parâmetros!$H$3</f>
        <v>5962.1874768252346</v>
      </c>
      <c r="F34" s="23">
        <v>40291.765186000004</v>
      </c>
      <c r="G34" s="24">
        <f t="shared" si="4"/>
        <v>335764.70988333336</v>
      </c>
      <c r="I34" s="22">
        <v>0.32</v>
      </c>
      <c r="J34" s="23">
        <f>I34/Parâmetros!$G$3</f>
        <v>3.2064128256513029E-4</v>
      </c>
      <c r="K34" s="23">
        <f>J34/Parâmetros!$B$23</f>
        <v>0.60392479384101372</v>
      </c>
      <c r="L34" s="23">
        <f>K34/Parâmetros!$C$6</f>
        <v>1.6126162719386214</v>
      </c>
      <c r="M34" s="23">
        <f>(Parâmetros!$G$3*Parâmetros!$C$20*'Modelo_2_Ø26mm '!L34)/Parâmetros!$H$3</f>
        <v>7727.0473776605377</v>
      </c>
      <c r="N34" s="23">
        <v>76746.288890999902</v>
      </c>
      <c r="O34" s="24">
        <f t="shared" si="1"/>
        <v>639552.40742499917</v>
      </c>
      <c r="Q34" s="22">
        <v>0.32</v>
      </c>
      <c r="R34" s="23">
        <f>Q34/Parâmetros!$G$3</f>
        <v>3.2064128256513029E-4</v>
      </c>
      <c r="S34" s="23">
        <f>R34/Parâmetros!$B$23</f>
        <v>0.60392479384101372</v>
      </c>
      <c r="T34" s="23">
        <f>S34/Parâmetros!$D$6</f>
        <v>1.5113233079104447</v>
      </c>
      <c r="U34" s="23">
        <f>(Parâmetros!$G$3*Parâmetros!$D$20*'Modelo_2_Ø26mm '!T34)/Parâmetros!$H$3</f>
        <v>9297.4174881548861</v>
      </c>
      <c r="V34" s="23">
        <v>53618.435851000002</v>
      </c>
      <c r="W34" s="24">
        <f t="shared" si="2"/>
        <v>446820.29875833337</v>
      </c>
      <c r="Y34" s="22">
        <v>0.32</v>
      </c>
      <c r="Z34" s="23">
        <f>Y34/Parâmetros!$G$3</f>
        <v>3.2064128256513029E-4</v>
      </c>
      <c r="AA34" s="23">
        <f>Z34/Parâmetros!$B$23</f>
        <v>0.60392479384101372</v>
      </c>
      <c r="AB34" s="23">
        <f>AA34/Parâmetros!$E$6</f>
        <v>1.4510446752547181</v>
      </c>
      <c r="AC34" s="23">
        <f>(Parâmetros!$G$3*Parâmetros!$E$20*'Modelo_2_Ø26mm '!AB34)/Parâmetros!$H$3</f>
        <v>11211.545518538967</v>
      </c>
      <c r="AD34" s="23">
        <v>40318.376411999998</v>
      </c>
      <c r="AE34" s="23">
        <v>33860.145925000004</v>
      </c>
      <c r="AF34" s="24">
        <f t="shared" si="5"/>
        <v>335986.47009999998</v>
      </c>
    </row>
    <row r="35" spans="1:32" x14ac:dyDescent="0.35">
      <c r="A35" s="22">
        <v>0.34</v>
      </c>
      <c r="B35" s="23">
        <f>A35/Parâmetros!$G$3</f>
        <v>3.4068136272545093E-4</v>
      </c>
      <c r="C35" s="23">
        <f>B35/Parâmetros!$B$23</f>
        <v>0.64167009345607695</v>
      </c>
      <c r="D35" s="23">
        <f>C35/Parâmetros!$B$6</f>
        <v>1.9292546405775013</v>
      </c>
      <c r="E35" s="23">
        <f>(Parâmetros!$G$3*Parâmetros!$B$20*'Modelo_2_Ø26mm '!D35)/Parâmetros!$H$3</f>
        <v>6334.8241941268107</v>
      </c>
      <c r="F35" s="23">
        <v>45219.409161000003</v>
      </c>
      <c r="G35" s="24">
        <f t="shared" si="4"/>
        <v>376828.40967500006</v>
      </c>
      <c r="I35" s="22">
        <v>0.34</v>
      </c>
      <c r="J35" s="23">
        <f>I35/Parâmetros!$G$3</f>
        <v>3.4068136272545093E-4</v>
      </c>
      <c r="K35" s="23">
        <f>J35/Parâmetros!$B$23</f>
        <v>0.64167009345607695</v>
      </c>
      <c r="L35" s="23">
        <f>K35/Parâmetros!$C$6</f>
        <v>1.713404788934785</v>
      </c>
      <c r="M35" s="23">
        <f>(Parâmetros!$G$3*Parâmetros!$C$20*'Modelo_2_Ø26mm '!L35)/Parâmetros!$H$3</f>
        <v>8209.9878387643184</v>
      </c>
      <c r="N35" s="23">
        <v>85947.549883999993</v>
      </c>
      <c r="O35" s="24">
        <f t="shared" si="1"/>
        <v>716229.58236666664</v>
      </c>
      <c r="Q35" s="22">
        <v>0.34</v>
      </c>
      <c r="R35" s="23">
        <f>Q35/Parâmetros!$G$3</f>
        <v>3.4068136272545093E-4</v>
      </c>
      <c r="S35" s="23">
        <f>R35/Parâmetros!$B$23</f>
        <v>0.64167009345607695</v>
      </c>
      <c r="T35" s="23">
        <f>S35/Parâmetros!$D$6</f>
        <v>1.6057810146548472</v>
      </c>
      <c r="U35" s="23">
        <f>(Parâmetros!$G$3*Parâmetros!$D$20*'Modelo_2_Ø26mm '!T35)/Parâmetros!$H$3</f>
        <v>9878.5060811645635</v>
      </c>
      <c r="V35" s="23">
        <v>60142.269394000003</v>
      </c>
      <c r="W35" s="24">
        <f t="shared" si="2"/>
        <v>501185.57828333339</v>
      </c>
      <c r="Y35" s="22">
        <v>0.34</v>
      </c>
      <c r="Z35" s="23">
        <f>Y35/Parâmetros!$G$3</f>
        <v>3.4068136272545093E-4</v>
      </c>
      <c r="AA35" s="23">
        <f>Z35/Parâmetros!$B$23</f>
        <v>0.64167009345607695</v>
      </c>
      <c r="AB35" s="23">
        <f>AA35/Parâmetros!$E$6</f>
        <v>1.5417349674581378</v>
      </c>
      <c r="AC35" s="23">
        <f>(Parâmetros!$G$3*Parâmetros!$E$20*'Modelo_2_Ø26mm '!AB35)/Parâmetros!$H$3</f>
        <v>11912.267113447651</v>
      </c>
      <c r="AD35" s="23">
        <v>45238.868741999999</v>
      </c>
      <c r="AE35" s="23">
        <v>41800.160248999993</v>
      </c>
      <c r="AF35" s="24">
        <f t="shared" si="5"/>
        <v>376990.57285</v>
      </c>
    </row>
    <row r="36" spans="1:32" x14ac:dyDescent="0.35">
      <c r="A36" s="22">
        <v>0.36</v>
      </c>
      <c r="B36" s="23">
        <f>A36/Parâmetros!$G$3</f>
        <v>3.607214428857715E-4</v>
      </c>
      <c r="C36" s="23">
        <f>B36/Parâmetros!$B$23</f>
        <v>0.67941539307114018</v>
      </c>
      <c r="D36" s="23">
        <f>C36/Parâmetros!$B$6</f>
        <v>2.042740207670295</v>
      </c>
      <c r="E36" s="23">
        <f>(Parâmetros!$G$3*Parâmetros!$B$20*'Modelo_2_Ø26mm '!D36)/Parâmetros!$H$3</f>
        <v>6707.4609114283867</v>
      </c>
      <c r="F36" s="23">
        <v>50414.697230999998</v>
      </c>
      <c r="G36" s="24">
        <f t="shared" si="4"/>
        <v>420122.47692500002</v>
      </c>
      <c r="I36" s="22">
        <v>0.36</v>
      </c>
      <c r="J36" s="23">
        <f>I36/Parâmetros!$G$3</f>
        <v>3.607214428857715E-4</v>
      </c>
      <c r="K36" s="23">
        <f>J36/Parâmetros!$B$23</f>
        <v>0.67941539307114018</v>
      </c>
      <c r="L36" s="23">
        <f>K36/Parâmetros!$C$6</f>
        <v>1.8141933059309485</v>
      </c>
      <c r="M36" s="23">
        <f>(Parâmetros!$G$3*Parâmetros!$C$20*'Modelo_2_Ø26mm '!L36)/Parâmetros!$H$3</f>
        <v>8692.928299868101</v>
      </c>
      <c r="N36" s="23">
        <v>95623.545010000002</v>
      </c>
      <c r="O36" s="24">
        <f t="shared" si="1"/>
        <v>796862.87508333335</v>
      </c>
      <c r="Q36" s="22">
        <v>0.36</v>
      </c>
      <c r="R36" s="23">
        <f>Q36/Parâmetros!$G$3</f>
        <v>3.607214428857715E-4</v>
      </c>
      <c r="S36" s="23">
        <f>R36/Parâmetros!$B$23</f>
        <v>0.67941539307114018</v>
      </c>
      <c r="T36" s="23">
        <f>S36/Parâmetros!$D$6</f>
        <v>1.7002387213992496</v>
      </c>
      <c r="U36" s="23">
        <f>(Parâmetros!$G$3*Parâmetros!$D$20*'Modelo_2_Ø26mm '!T36)/Parâmetros!$H$3</f>
        <v>10459.594674174241</v>
      </c>
      <c r="V36" s="23">
        <v>67008.263908000008</v>
      </c>
      <c r="W36" s="24">
        <f t="shared" si="2"/>
        <v>558402.19923333346</v>
      </c>
      <c r="Y36" s="22">
        <v>0.36</v>
      </c>
      <c r="Z36" s="23">
        <f>Y36/Parâmetros!$G$3</f>
        <v>3.607214428857715E-4</v>
      </c>
      <c r="AA36" s="23">
        <f>Z36/Parâmetros!$B$23</f>
        <v>0.67941539307114018</v>
      </c>
      <c r="AB36" s="23">
        <f>AA36/Parâmetros!$E$6</f>
        <v>1.6324252596615574</v>
      </c>
      <c r="AC36" s="23">
        <f>(Parâmetros!$G$3*Parâmetros!$E$20*'Modelo_2_Ø26mm '!AB36)/Parâmetros!$H$3</f>
        <v>12612.988708356335</v>
      </c>
      <c r="AD36" s="23">
        <v>50421.899720000001</v>
      </c>
      <c r="AE36" s="23">
        <v>50665.122582000004</v>
      </c>
      <c r="AF36" s="24">
        <f t="shared" si="5"/>
        <v>420182.49766666669</v>
      </c>
    </row>
    <row r="37" spans="1:32" x14ac:dyDescent="0.35">
      <c r="A37" s="22">
        <v>0.38</v>
      </c>
      <c r="B37" s="23">
        <f>A37/Parâmetros!$G$3</f>
        <v>3.8076152304609219E-4</v>
      </c>
      <c r="C37" s="23">
        <f>B37/Parâmetros!$B$23</f>
        <v>0.71716069268620364</v>
      </c>
      <c r="D37" s="23">
        <f>C37/Parâmetros!$B$6</f>
        <v>2.1562257747630897</v>
      </c>
      <c r="E37" s="23">
        <f>(Parâmetros!$G$3*Parâmetros!$B$20*'Modelo_2_Ø26mm '!D37)/Parâmetros!$H$3</f>
        <v>7080.0976287299654</v>
      </c>
      <c r="F37" s="23">
        <v>55874.069108000003</v>
      </c>
      <c r="G37" s="24">
        <f t="shared" si="4"/>
        <v>465617.24256666674</v>
      </c>
      <c r="I37" s="22">
        <v>0.38</v>
      </c>
      <c r="J37" s="23">
        <f>I37/Parâmetros!$G$3</f>
        <v>3.8076152304609219E-4</v>
      </c>
      <c r="K37" s="23">
        <f>J37/Parâmetros!$B$23</f>
        <v>0.71716069268620364</v>
      </c>
      <c r="L37" s="23">
        <f>K37/Parâmetros!$C$6</f>
        <v>1.9149818229271125</v>
      </c>
      <c r="M37" s="23">
        <f>(Parâmetros!$G$3*Parâmetros!$C$20*'Modelo_2_Ø26mm '!L37)/Parâmetros!$H$3</f>
        <v>9175.8687609718854</v>
      </c>
      <c r="N37" s="23">
        <v>105769.87766899999</v>
      </c>
      <c r="O37" s="24">
        <f t="shared" si="1"/>
        <v>881415.64724166668</v>
      </c>
      <c r="Q37" s="22">
        <v>0.38</v>
      </c>
      <c r="R37" s="23">
        <f>Q37/Parâmetros!$G$3</f>
        <v>3.8076152304609219E-4</v>
      </c>
      <c r="S37" s="23">
        <f>R37/Parâmetros!$B$23</f>
        <v>0.71716069268620364</v>
      </c>
      <c r="T37" s="23">
        <f>S37/Parâmetros!$D$6</f>
        <v>1.7946964281436526</v>
      </c>
      <c r="U37" s="23">
        <f>(Parâmetros!$G$3*Parâmetros!$D$20*'Modelo_2_Ø26mm '!T37)/Parâmetros!$H$3</f>
        <v>11040.683267183924</v>
      </c>
      <c r="V37" s="23">
        <v>74219.462965000013</v>
      </c>
      <c r="W37" s="24">
        <f t="shared" si="2"/>
        <v>618495.52470833343</v>
      </c>
      <c r="Y37" s="22">
        <v>0.38</v>
      </c>
      <c r="Z37" s="23">
        <f>Y37/Parâmetros!$G$3</f>
        <v>3.8076152304609219E-4</v>
      </c>
      <c r="AA37" s="23">
        <f>Z37/Parâmetros!$B$23</f>
        <v>0.71716069268620364</v>
      </c>
      <c r="AB37" s="23">
        <f>AA37/Parâmetros!$E$6</f>
        <v>1.7231155518649774</v>
      </c>
      <c r="AC37" s="23">
        <f>(Parâmetros!$G$3*Parâmetros!$E$20*'Modelo_2_Ø26mm '!AB37)/Parâmetros!$H$3</f>
        <v>13313.710303265023</v>
      </c>
      <c r="AD37" s="23">
        <v>55867.042573999999</v>
      </c>
      <c r="AE37" s="23">
        <v>60329.752187999999</v>
      </c>
      <c r="AF37" s="24">
        <f t="shared" si="5"/>
        <v>465558.68811666669</v>
      </c>
    </row>
    <row r="38" spans="1:32" x14ac:dyDescent="0.35">
      <c r="A38" s="22">
        <v>0.4</v>
      </c>
      <c r="B38" s="23">
        <f>A38/Parâmetros!$G$3</f>
        <v>4.0080160320641282E-4</v>
      </c>
      <c r="C38" s="23">
        <f>B38/Parâmetros!$B$23</f>
        <v>0.75490599230126698</v>
      </c>
      <c r="D38" s="23">
        <f>C38/Parâmetros!$B$6</f>
        <v>2.2697113418558836</v>
      </c>
      <c r="E38" s="23">
        <f>(Parâmetros!$G$3*Parâmetros!$B$20*'Modelo_2_Ø26mm '!D38)/Parâmetros!$H$3</f>
        <v>7452.7343460315415</v>
      </c>
      <c r="F38" s="23">
        <v>61588.450804</v>
      </c>
      <c r="G38" s="24">
        <f t="shared" si="4"/>
        <v>513237.09003333334</v>
      </c>
      <c r="I38" s="22">
        <v>0.4</v>
      </c>
      <c r="J38" s="23">
        <f>I38/Parâmetros!$G$3</f>
        <v>4.0080160320641282E-4</v>
      </c>
      <c r="K38" s="23">
        <f>J38/Parâmetros!$B$23</f>
        <v>0.75490599230126698</v>
      </c>
      <c r="L38" s="23">
        <f>K38/Parâmetros!$C$6</f>
        <v>2.0157703399232765</v>
      </c>
      <c r="M38" s="23">
        <f>(Parâmetros!$G$3*Parâmetros!$C$20*'Modelo_2_Ø26mm '!L38)/Parâmetros!$H$3</f>
        <v>9658.8092220756698</v>
      </c>
      <c r="N38" s="23">
        <v>116386.67772200001</v>
      </c>
      <c r="O38" s="24">
        <f t="shared" si="1"/>
        <v>969888.98101666674</v>
      </c>
      <c r="Q38" s="22">
        <v>0.4</v>
      </c>
      <c r="R38" s="23">
        <f>Q38/Parâmetros!$G$3</f>
        <v>4.0080160320641282E-4</v>
      </c>
      <c r="S38" s="23">
        <f>R38/Parâmetros!$B$23</f>
        <v>0.75490599230126698</v>
      </c>
      <c r="T38" s="23">
        <f>S38/Parâmetros!$D$6</f>
        <v>1.8891541348880554</v>
      </c>
      <c r="U38" s="23">
        <f>(Parâmetros!$G$3*Parâmetros!$D$20*'Modelo_2_Ø26mm '!T38)/Parâmetros!$H$3</f>
        <v>11621.771860193603</v>
      </c>
      <c r="V38" s="23">
        <v>81768.776484000002</v>
      </c>
      <c r="W38" s="24">
        <f t="shared" si="2"/>
        <v>681406.47070000006</v>
      </c>
      <c r="Y38" s="22">
        <v>0.4</v>
      </c>
      <c r="Z38" s="23">
        <f>Y38/Parâmetros!$G$3</f>
        <v>4.0080160320641282E-4</v>
      </c>
      <c r="AA38" s="23">
        <f>Z38/Parâmetros!$B$23</f>
        <v>0.75490599230126698</v>
      </c>
      <c r="AB38" s="23">
        <f>AA38/Parâmetros!$E$6</f>
        <v>1.8138058440683973</v>
      </c>
      <c r="AC38" s="23">
        <f>(Parâmetros!$G$3*Parâmetros!$E$20*'Modelo_2_Ø26mm '!AB38)/Parâmetros!$H$3</f>
        <v>14014.431898173709</v>
      </c>
      <c r="AD38" s="23">
        <v>61564.127693999995</v>
      </c>
      <c r="AE38" s="23">
        <v>70475.873884000001</v>
      </c>
      <c r="AF38" s="24">
        <f t="shared" si="5"/>
        <v>513034.39744999999</v>
      </c>
    </row>
    <row r="39" spans="1:32" x14ac:dyDescent="0.35">
      <c r="A39" s="22">
        <v>0.42</v>
      </c>
      <c r="B39" s="23">
        <f>A39/Parâmetros!$G$3</f>
        <v>4.2084168336673346E-4</v>
      </c>
      <c r="C39" s="23">
        <f>B39/Parâmetros!$B$23</f>
        <v>0.79265129191633033</v>
      </c>
      <c r="D39" s="23">
        <f>C39/Parâmetros!$B$6</f>
        <v>2.383196908948678</v>
      </c>
      <c r="E39" s="23">
        <f>(Parâmetros!$G$3*Parâmetros!$B$20*'Modelo_2_Ø26mm '!D39)/Parâmetros!$H$3</f>
        <v>7825.3710633331193</v>
      </c>
      <c r="F39" s="23">
        <v>67559.127605000001</v>
      </c>
      <c r="G39" s="24">
        <f t="shared" si="4"/>
        <v>562992.73004166665</v>
      </c>
      <c r="I39" s="22">
        <v>0.42</v>
      </c>
      <c r="J39" s="23">
        <f>I39/Parâmetros!$G$3</f>
        <v>4.2084168336673346E-4</v>
      </c>
      <c r="K39" s="23">
        <f>J39/Parâmetros!$B$23</f>
        <v>0.79265129191633033</v>
      </c>
      <c r="L39" s="23">
        <f>K39/Parâmetros!$C$6</f>
        <v>2.1165588569194402</v>
      </c>
      <c r="M39" s="23">
        <f>(Parâmetros!$G$3*Parâmetros!$C$20*'Modelo_2_Ø26mm '!L39)/Parâmetros!$H$3</f>
        <v>10141.749683179454</v>
      </c>
      <c r="N39" s="23">
        <v>127467.07833400001</v>
      </c>
      <c r="O39" s="24">
        <f t="shared" si="1"/>
        <v>1062225.6527833333</v>
      </c>
      <c r="Q39" s="22">
        <v>0.42</v>
      </c>
      <c r="R39" s="23">
        <f>Q39/Parâmetros!$G$3</f>
        <v>4.2084168336673346E-4</v>
      </c>
      <c r="S39" s="23">
        <f>R39/Parâmetros!$B$23</f>
        <v>0.79265129191633033</v>
      </c>
      <c r="T39" s="23">
        <f>S39/Parâmetros!$D$6</f>
        <v>1.9836118416324582</v>
      </c>
      <c r="U39" s="23">
        <f>(Parâmetros!$G$3*Parâmetros!$D$20*'Modelo_2_Ø26mm '!T39)/Parâmetros!$H$3</f>
        <v>12202.860453203284</v>
      </c>
      <c r="V39" s="23">
        <v>89652.201702000006</v>
      </c>
      <c r="W39" s="24">
        <f t="shared" si="2"/>
        <v>747101.68085000012</v>
      </c>
      <c r="Y39" s="22">
        <v>0.42</v>
      </c>
      <c r="Z39" s="23">
        <f>Y39/Parâmetros!$G$3</f>
        <v>4.2084168336673346E-4</v>
      </c>
      <c r="AA39" s="23">
        <f>Z39/Parâmetros!$B$23</f>
        <v>0.79265129191633033</v>
      </c>
      <c r="AB39" s="23">
        <f>AA39/Parâmetros!$E$6</f>
        <v>1.9044961362718171</v>
      </c>
      <c r="AC39" s="23">
        <f>(Parâmetros!$G$3*Parâmetros!$E$20*'Modelo_2_Ø26mm '!AB39)/Parâmetros!$H$3</f>
        <v>14715.153493082395</v>
      </c>
      <c r="AD39" s="23">
        <v>67510.806837000011</v>
      </c>
      <c r="AE39" s="23">
        <v>81204.789472999997</v>
      </c>
      <c r="AF39" s="24">
        <f t="shared" si="5"/>
        <v>562590.05697500007</v>
      </c>
    </row>
    <row r="40" spans="1:32" x14ac:dyDescent="0.35">
      <c r="A40" s="22">
        <v>0.44</v>
      </c>
      <c r="B40" s="23">
        <f>A40/Parâmetros!$G$3</f>
        <v>4.4088176352705409E-4</v>
      </c>
      <c r="C40" s="23">
        <f>B40/Parâmetros!$B$23</f>
        <v>0.83039659153139367</v>
      </c>
      <c r="D40" s="23">
        <f>C40/Parâmetros!$B$6</f>
        <v>2.4966824760414723</v>
      </c>
      <c r="E40" s="23">
        <f>(Parâmetros!$G$3*Parâmetros!$B$20*'Modelo_2_Ø26mm '!D40)/Parâmetros!$H$3</f>
        <v>8198.0077806346962</v>
      </c>
      <c r="F40" s="23">
        <v>73783.048767</v>
      </c>
      <c r="G40" s="24">
        <f t="shared" si="4"/>
        <v>614858.73972499999</v>
      </c>
      <c r="I40" s="22">
        <v>0.44</v>
      </c>
      <c r="J40" s="23">
        <f>I40/Parâmetros!$G$3</f>
        <v>4.4088176352705409E-4</v>
      </c>
      <c r="K40" s="23">
        <f>J40/Parâmetros!$B$23</f>
        <v>0.83039659153139367</v>
      </c>
      <c r="L40" s="23">
        <f>K40/Parâmetros!$C$6</f>
        <v>2.217347373915604</v>
      </c>
      <c r="M40" s="23">
        <f>(Parâmetros!$G$3*Parâmetros!$C$20*'Modelo_2_Ø26mm '!L40)/Parâmetros!$H$3</f>
        <v>10624.690144283235</v>
      </c>
      <c r="N40" s="23">
        <v>139007.109623</v>
      </c>
      <c r="O40" s="24">
        <f t="shared" si="1"/>
        <v>1158392.5801916667</v>
      </c>
      <c r="Q40" s="22">
        <v>0.44</v>
      </c>
      <c r="R40" s="23">
        <f>Q40/Parâmetros!$G$3</f>
        <v>4.4088176352705409E-4</v>
      </c>
      <c r="S40" s="23">
        <f>R40/Parâmetros!$B$23</f>
        <v>0.83039659153139367</v>
      </c>
      <c r="T40" s="23">
        <f>S40/Parâmetros!$D$6</f>
        <v>2.078069548376861</v>
      </c>
      <c r="U40" s="23">
        <f>(Parâmetros!$G$3*Parâmetros!$D$20*'Modelo_2_Ø26mm '!T40)/Parâmetros!$H$3</f>
        <v>12783.949046212965</v>
      </c>
      <c r="V40" s="23">
        <v>97866.802972999911</v>
      </c>
      <c r="W40" s="24">
        <f t="shared" si="2"/>
        <v>815556.69144166599</v>
      </c>
      <c r="Y40" s="22">
        <v>0.44</v>
      </c>
      <c r="Z40" s="23">
        <f>Y40/Parâmetros!$G$3</f>
        <v>4.4088176352705409E-4</v>
      </c>
      <c r="AA40" s="23">
        <f>Z40/Parâmetros!$B$23</f>
        <v>0.83039659153139367</v>
      </c>
      <c r="AB40" s="23">
        <f>AA40/Parâmetros!$E$6</f>
        <v>1.995186428475237</v>
      </c>
      <c r="AC40" s="23">
        <f>(Parâmetros!$G$3*Parâmetros!$E$20*'Modelo_2_Ø26mm '!AB40)/Parâmetros!$H$3</f>
        <v>15415.875087991079</v>
      </c>
      <c r="AD40" s="23">
        <v>73715.904962000001</v>
      </c>
      <c r="AE40" s="23">
        <v>92142.103314999986</v>
      </c>
      <c r="AF40" s="24">
        <f t="shared" si="5"/>
        <v>614299.2080166667</v>
      </c>
    </row>
    <row r="41" spans="1:32" x14ac:dyDescent="0.35">
      <c r="A41" s="22">
        <v>0.46</v>
      </c>
      <c r="B41" s="23">
        <f>A41/Parâmetros!$G$3</f>
        <v>4.6092184368737478E-4</v>
      </c>
      <c r="C41" s="23">
        <f>B41/Parâmetros!$B$23</f>
        <v>0.86814189114645712</v>
      </c>
      <c r="D41" s="23">
        <f>C41/Parâmetros!$B$6</f>
        <v>2.6101680431342666</v>
      </c>
      <c r="E41" s="23">
        <f>(Parâmetros!$G$3*Parâmetros!$B$20*'Modelo_2_Ø26mm '!D41)/Parâmetros!$H$3</f>
        <v>8570.6444979362732</v>
      </c>
      <c r="F41" s="23">
        <v>80258.054164999994</v>
      </c>
      <c r="G41" s="24">
        <f t="shared" si="4"/>
        <v>668817.11804166669</v>
      </c>
      <c r="I41" s="22">
        <v>0.46</v>
      </c>
      <c r="J41" s="23">
        <f>I41/Parâmetros!$G$3</f>
        <v>4.6092184368737478E-4</v>
      </c>
      <c r="K41" s="23">
        <f>J41/Parâmetros!$B$23</f>
        <v>0.86814189114645712</v>
      </c>
      <c r="L41" s="23">
        <f>K41/Parâmetros!$C$6</f>
        <v>2.3181358909117682</v>
      </c>
      <c r="M41" s="23">
        <f>(Parâmetros!$G$3*Parâmetros!$C$20*'Modelo_2_Ø26mm '!L41)/Parâmetros!$H$3</f>
        <v>11107.630605387021</v>
      </c>
      <c r="N41" s="23">
        <v>150993.648029</v>
      </c>
      <c r="O41" s="24">
        <f t="shared" si="1"/>
        <v>1258280.4002416667</v>
      </c>
      <c r="Q41" s="22">
        <v>0.46</v>
      </c>
      <c r="R41" s="23">
        <f>Q41/Parâmetros!$G$3</f>
        <v>4.6092184368737478E-4</v>
      </c>
      <c r="S41" s="23">
        <f>R41/Parâmetros!$B$23</f>
        <v>0.86814189114645712</v>
      </c>
      <c r="T41" s="23">
        <f>S41/Parâmetros!$D$6</f>
        <v>2.1725272551212642</v>
      </c>
      <c r="U41" s="23">
        <f>(Parâmetros!$G$3*Parâmetros!$D$20*'Modelo_2_Ø26mm '!T41)/Parâmetros!$H$3</f>
        <v>13365.037639222646</v>
      </c>
      <c r="V41" s="23">
        <v>106412.15663899999</v>
      </c>
      <c r="W41" s="24">
        <f t="shared" si="2"/>
        <v>886767.97199166659</v>
      </c>
      <c r="Y41" s="22">
        <v>0.46</v>
      </c>
      <c r="Z41" s="23">
        <f>Y41/Parâmetros!$G$3</f>
        <v>4.6092184368737478E-4</v>
      </c>
      <c r="AA41" s="23">
        <f>Z41/Parâmetros!$B$23</f>
        <v>0.86814189114645712</v>
      </c>
      <c r="AB41" s="23">
        <f>AA41/Parâmetros!$E$6</f>
        <v>2.085876720678657</v>
      </c>
      <c r="AC41" s="23">
        <f>(Parâmetros!$G$3*Parâmetros!$E$20*'Modelo_2_Ø26mm '!AB41)/Parâmetros!$H$3</f>
        <v>16116.596682899766</v>
      </c>
      <c r="AD41" s="23">
        <v>80165.873024</v>
      </c>
      <c r="AE41" s="23">
        <v>103453.472369</v>
      </c>
      <c r="AF41" s="24">
        <f t="shared" si="5"/>
        <v>668048.94186666666</v>
      </c>
    </row>
    <row r="42" spans="1:32" x14ac:dyDescent="0.35">
      <c r="A42" s="22">
        <v>0.48</v>
      </c>
      <c r="B42" s="23">
        <f>A42/Parâmetros!$G$3</f>
        <v>4.8096192384769536E-4</v>
      </c>
      <c r="C42" s="23">
        <f>B42/Parâmetros!$B$23</f>
        <v>0.90588719076152036</v>
      </c>
      <c r="D42" s="23">
        <f>C42/Parâmetros!$B$6</f>
        <v>2.7236536102270605</v>
      </c>
      <c r="E42" s="23">
        <f>(Parâmetros!$G$3*Parâmetros!$B$20*'Modelo_2_Ø26mm '!D42)/Parâmetros!$H$3</f>
        <v>8943.2812152378501</v>
      </c>
      <c r="F42" s="23">
        <v>86970.009954000008</v>
      </c>
      <c r="G42" s="24">
        <f t="shared" si="4"/>
        <v>724750.08295000007</v>
      </c>
      <c r="I42" s="22">
        <v>0.48</v>
      </c>
      <c r="J42" s="23">
        <f>I42/Parâmetros!$G$3</f>
        <v>4.8096192384769536E-4</v>
      </c>
      <c r="K42" s="23">
        <f>J42/Parâmetros!$B$23</f>
        <v>0.90588719076152036</v>
      </c>
      <c r="L42" s="23">
        <f>K42/Parâmetros!$C$6</f>
        <v>2.4189244079079315</v>
      </c>
      <c r="M42" s="23">
        <f>(Parâmetros!$G$3*Parâmetros!$C$20*'Modelo_2_Ø26mm '!L42)/Parâmetros!$H$3</f>
        <v>11590.571066490804</v>
      </c>
      <c r="N42" s="23">
        <v>163452.31069799999</v>
      </c>
      <c r="O42" s="24">
        <f t="shared" si="1"/>
        <v>1362102.5891499999</v>
      </c>
      <c r="Q42" s="22">
        <v>0.48</v>
      </c>
      <c r="R42" s="23">
        <f>Q42/Parâmetros!$G$3</f>
        <v>4.8096192384769536E-4</v>
      </c>
      <c r="S42" s="23">
        <f>R42/Parâmetros!$B$23</f>
        <v>0.90588719076152036</v>
      </c>
      <c r="T42" s="23">
        <f>S42/Parâmetros!$D$6</f>
        <v>2.2669849618656666</v>
      </c>
      <c r="U42" s="23">
        <f>(Parâmetros!$G$3*Parâmetros!$D$20*'Modelo_2_Ø26mm '!T42)/Parâmetros!$H$3</f>
        <v>13946.126232232324</v>
      </c>
      <c r="V42" s="23">
        <v>115282.349715</v>
      </c>
      <c r="W42" s="24">
        <f t="shared" si="2"/>
        <v>960686.24762500008</v>
      </c>
      <c r="Y42" s="22">
        <v>0.48</v>
      </c>
      <c r="Z42" s="23">
        <f>Y42/Parâmetros!$G$3</f>
        <v>4.8096192384769536E-4</v>
      </c>
      <c r="AA42" s="23">
        <f>Z42/Parâmetros!$B$23</f>
        <v>0.90588719076152036</v>
      </c>
      <c r="AB42" s="23">
        <f>AA42/Parâmetros!$E$6</f>
        <v>2.1765670128820767</v>
      </c>
      <c r="AC42" s="23">
        <f>(Parâmetros!$G$3*Parâmetros!$E$20*'Modelo_2_Ø26mm '!AB42)/Parâmetros!$H$3</f>
        <v>16817.318277808448</v>
      </c>
      <c r="AD42" s="23">
        <v>86870.40120600001</v>
      </c>
      <c r="AE42" s="23">
        <v>115128.50371700012</v>
      </c>
      <c r="AF42" s="24">
        <f t="shared" si="5"/>
        <v>723920.01005000016</v>
      </c>
    </row>
    <row r="43" spans="1:32" x14ac:dyDescent="0.35">
      <c r="A43" s="22">
        <v>0.5</v>
      </c>
      <c r="B43" s="23">
        <f>A43/Parâmetros!$G$3</f>
        <v>5.0100200400801599E-4</v>
      </c>
      <c r="C43" s="23">
        <f>B43/Parâmetros!$B$23</f>
        <v>0.9436324903765837</v>
      </c>
      <c r="D43" s="23">
        <f>C43/Parâmetros!$B$6</f>
        <v>2.8371391773198549</v>
      </c>
      <c r="E43" s="23">
        <f>(Parâmetros!$G$3*Parâmetros!$B$20*'Modelo_2_Ø26mm '!D43)/Parâmetros!$H$3</f>
        <v>9315.9179325394271</v>
      </c>
      <c r="F43" s="23">
        <v>93938.601315000007</v>
      </c>
      <c r="G43" s="24">
        <f t="shared" si="4"/>
        <v>782821.67762500013</v>
      </c>
      <c r="I43" s="22">
        <v>0.5</v>
      </c>
      <c r="J43" s="23">
        <f>I43/Parâmetros!$G$3</f>
        <v>5.0100200400801599E-4</v>
      </c>
      <c r="K43" s="23">
        <f>J43/Parâmetros!$B$23</f>
        <v>0.9436324903765837</v>
      </c>
      <c r="L43" s="23">
        <f>K43/Parâmetros!$C$6</f>
        <v>2.5197129249040953</v>
      </c>
      <c r="M43" s="23">
        <f>(Parâmetros!$G$3*Parâmetros!$C$20*'Modelo_2_Ø26mm '!L43)/Parâmetros!$H$3</f>
        <v>12073.511527594586</v>
      </c>
      <c r="N43" s="23">
        <v>176338.72234199999</v>
      </c>
      <c r="O43" s="24">
        <f t="shared" si="1"/>
        <v>1469489.3528499999</v>
      </c>
      <c r="Q43" s="22">
        <v>0.5</v>
      </c>
      <c r="R43" s="23">
        <f>Q43/Parâmetros!$G$3</f>
        <v>5.0100200400801599E-4</v>
      </c>
      <c r="S43" s="23">
        <f>R43/Parâmetros!$B$23</f>
        <v>0.9436324903765837</v>
      </c>
      <c r="T43" s="23">
        <f>S43/Parâmetros!$D$6</f>
        <v>2.3614426686100694</v>
      </c>
      <c r="U43" s="23">
        <f>(Parâmetros!$G$3*Parâmetros!$D$20*'Modelo_2_Ø26mm '!T43)/Parâmetros!$H$3</f>
        <v>14527.214825242007</v>
      </c>
      <c r="V43" s="23">
        <v>124478.00586199999</v>
      </c>
      <c r="W43" s="24">
        <f t="shared" si="2"/>
        <v>1037316.7155166666</v>
      </c>
      <c r="Y43" s="22">
        <v>0.5</v>
      </c>
      <c r="Z43" s="23">
        <f>Y43/Parâmetros!$G$3</f>
        <v>5.0100200400801599E-4</v>
      </c>
      <c r="AA43" s="23">
        <f>Z43/Parâmetros!$B$23</f>
        <v>0.9436324903765837</v>
      </c>
      <c r="AB43" s="23">
        <f>AA43/Parâmetros!$E$6</f>
        <v>2.2672573050854967</v>
      </c>
      <c r="AC43" s="23">
        <f>(Parâmetros!$G$3*Parâmetros!$E$20*'Modelo_2_Ø26mm '!AB43)/Parâmetros!$H$3</f>
        <v>17518.039872717138</v>
      </c>
      <c r="AD43" s="23">
        <v>93802.058950000006</v>
      </c>
      <c r="AE43" s="23">
        <v>127007.37202900001</v>
      </c>
      <c r="AF43" s="24">
        <f t="shared" si="5"/>
        <v>781683.82458333345</v>
      </c>
    </row>
    <row r="44" spans="1:32" x14ac:dyDescent="0.35">
      <c r="A44" s="22">
        <v>0.52</v>
      </c>
      <c r="B44" s="23">
        <f>A44/Parâmetros!$G$3</f>
        <v>5.2104208416833668E-4</v>
      </c>
      <c r="C44" s="23">
        <f>B44/Parâmetros!$B$23</f>
        <v>0.98137778999164715</v>
      </c>
      <c r="D44" s="23">
        <f>C44/Parâmetros!$B$6</f>
        <v>2.9506247444126492</v>
      </c>
      <c r="E44" s="23">
        <f>(Parâmetros!$G$3*Parâmetros!$B$20*'Modelo_2_Ø26mm '!D44)/Parâmetros!$H$3</f>
        <v>9688.554649841004</v>
      </c>
      <c r="F44" s="23">
        <v>101137.36723599999</v>
      </c>
      <c r="G44" s="24">
        <f t="shared" si="4"/>
        <v>842811.39363333327</v>
      </c>
      <c r="I44" s="22">
        <v>0.52</v>
      </c>
      <c r="J44" s="23">
        <f>I44/Parâmetros!$G$3</f>
        <v>5.2104208416833668E-4</v>
      </c>
      <c r="K44" s="23">
        <f>J44/Parâmetros!$B$23</f>
        <v>0.98137778999164715</v>
      </c>
      <c r="L44" s="23">
        <f>K44/Parâmetros!$C$6</f>
        <v>2.6205014419002595</v>
      </c>
      <c r="M44" s="23">
        <f>(Parâmetros!$G$3*Parâmetros!$C$20*'Modelo_2_Ø26mm '!L44)/Parâmetros!$H$3</f>
        <v>12556.451988698371</v>
      </c>
      <c r="N44" s="23">
        <v>189692.218616</v>
      </c>
      <c r="O44" s="24">
        <f t="shared" si="1"/>
        <v>1580768.4884666668</v>
      </c>
      <c r="Q44" s="22">
        <v>0.52</v>
      </c>
      <c r="R44" s="23">
        <f>Q44/Parâmetros!$G$3</f>
        <v>5.2104208416833668E-4</v>
      </c>
      <c r="S44" s="23">
        <f>R44/Parâmetros!$B$23</f>
        <v>0.98137778999164715</v>
      </c>
      <c r="T44" s="23">
        <f>S44/Parâmetros!$D$6</f>
        <v>2.4559003753544721</v>
      </c>
      <c r="U44" s="23">
        <f>(Parâmetros!$G$3*Parâmetros!$D$20*'Modelo_2_Ø26mm '!T44)/Parâmetros!$H$3</f>
        <v>15108.303418251686</v>
      </c>
      <c r="V44" s="23">
        <v>133987.41784399998</v>
      </c>
      <c r="W44" s="24">
        <f t="shared" si="2"/>
        <v>1116561.8153666665</v>
      </c>
      <c r="Y44" s="22">
        <v>0.52</v>
      </c>
      <c r="Z44" s="23">
        <f>Y44/Parâmetros!$G$3</f>
        <v>5.2104208416833668E-4</v>
      </c>
      <c r="AA44" s="23">
        <f>Z44/Parâmetros!$B$23</f>
        <v>0.98137778999164715</v>
      </c>
      <c r="AB44" s="23">
        <f>AA44/Parâmetros!$E$6</f>
        <v>2.3579475972889168</v>
      </c>
      <c r="AC44" s="23">
        <f>(Parâmetros!$G$3*Parâmetros!$E$20*'Modelo_2_Ø26mm '!AB44)/Parâmetros!$H$3</f>
        <v>18218.761467625824</v>
      </c>
      <c r="AD44" s="23">
        <v>100994.65269</v>
      </c>
      <c r="AE44" s="23">
        <v>139528.424608</v>
      </c>
      <c r="AF44" s="24">
        <f t="shared" si="5"/>
        <v>841622.1057500001</v>
      </c>
    </row>
    <row r="45" spans="1:32" x14ac:dyDescent="0.35">
      <c r="A45" s="22">
        <v>0.54</v>
      </c>
      <c r="B45" s="23">
        <f>A45/Parâmetros!$G$3</f>
        <v>5.4108216432865737E-4</v>
      </c>
      <c r="C45" s="23">
        <f>B45/Parâmetros!$B$23</f>
        <v>1.0191230896067105</v>
      </c>
      <c r="D45" s="23">
        <f>C45/Parâmetros!$B$6</f>
        <v>3.0641103115054436</v>
      </c>
      <c r="E45" s="23">
        <f>(Parâmetros!$G$3*Parâmetros!$B$20*'Modelo_2_Ø26mm '!D45)/Parâmetros!$H$3</f>
        <v>10061.191367142583</v>
      </c>
      <c r="F45" s="23">
        <v>108574.136895</v>
      </c>
      <c r="G45" s="24">
        <f t="shared" si="4"/>
        <v>904784.47412500007</v>
      </c>
      <c r="I45" s="22">
        <v>0.54</v>
      </c>
      <c r="J45" s="23">
        <f>I45/Parâmetros!$G$3</f>
        <v>5.4108216432865737E-4</v>
      </c>
      <c r="K45" s="23">
        <f>J45/Parâmetros!$B$23</f>
        <v>1.0191230896067105</v>
      </c>
      <c r="L45" s="23">
        <f>K45/Parâmetros!$C$6</f>
        <v>2.7212899588964232</v>
      </c>
      <c r="M45" s="23">
        <f>(Parâmetros!$G$3*Parâmetros!$C$20*'Modelo_2_Ø26mm '!L45)/Parâmetros!$H$3</f>
        <v>13039.392449802155</v>
      </c>
      <c r="N45" s="26">
        <v>203523.17191599999</v>
      </c>
      <c r="O45" s="27">
        <f t="shared" si="1"/>
        <v>1696026.4326333334</v>
      </c>
      <c r="Q45" s="22">
        <v>0.54</v>
      </c>
      <c r="R45" s="23">
        <f>Q45/Parâmetros!$G$3</f>
        <v>5.4108216432865737E-4</v>
      </c>
      <c r="S45" s="23">
        <f>R45/Parâmetros!$B$23</f>
        <v>1.0191230896067105</v>
      </c>
      <c r="T45" s="23">
        <f>S45/Parâmetros!$D$6</f>
        <v>2.5503580820988749</v>
      </c>
      <c r="U45" s="23">
        <f>(Parâmetros!$G$3*Parâmetros!$D$20*'Modelo_2_Ø26mm '!T45)/Parâmetros!$H$3</f>
        <v>15689.392011261367</v>
      </c>
      <c r="V45" s="23">
        <v>143820.86290600002</v>
      </c>
      <c r="W45" s="24">
        <f t="shared" si="2"/>
        <v>1198507.1908833336</v>
      </c>
      <c r="Y45" s="22">
        <v>0.54</v>
      </c>
      <c r="Z45" s="23">
        <f>Y45/Parâmetros!$G$3</f>
        <v>5.4108216432865737E-4</v>
      </c>
      <c r="AA45" s="23">
        <f>Z45/Parâmetros!$B$23</f>
        <v>1.0191230896067105</v>
      </c>
      <c r="AB45" s="23">
        <f>AA45/Parâmetros!$E$6</f>
        <v>2.4486378894923364</v>
      </c>
      <c r="AC45" s="23">
        <f>(Parâmetros!$G$3*Parâmetros!$E$20*'Modelo_2_Ø26mm '!AB45)/Parâmetros!$H$3</f>
        <v>18919.483062534506</v>
      </c>
      <c r="AD45" s="23">
        <v>108436.944055</v>
      </c>
      <c r="AE45" s="23">
        <v>152603.17908600002</v>
      </c>
      <c r="AF45" s="24">
        <f t="shared" si="5"/>
        <v>903641.20045833336</v>
      </c>
    </row>
    <row r="46" spans="1:32" x14ac:dyDescent="0.35">
      <c r="A46" s="22">
        <v>0.56000000000000005</v>
      </c>
      <c r="B46" s="23">
        <f>A46/Parâmetros!$G$3</f>
        <v>5.6112224448897805E-4</v>
      </c>
      <c r="C46" s="23">
        <f>B46/Parâmetros!$B$23</f>
        <v>1.0568683892217741</v>
      </c>
      <c r="D46" s="23">
        <f>C46/Parâmetros!$B$6</f>
        <v>3.1775958785982383</v>
      </c>
      <c r="E46" s="40"/>
      <c r="F46" s="40">
        <v>116244.1658</v>
      </c>
      <c r="G46" s="41"/>
      <c r="I46" s="22">
        <v>0.56000000000000005</v>
      </c>
      <c r="J46" s="23">
        <f>I46/Parâmetros!$G$3</f>
        <v>5.6112224448897805E-4</v>
      </c>
      <c r="K46" s="23">
        <f>J46/Parâmetros!$B$23</f>
        <v>1.0568683892217741</v>
      </c>
      <c r="L46" s="23">
        <f>K46/Parâmetros!$C$6</f>
        <v>2.8220784758925874</v>
      </c>
      <c r="M46" s="40"/>
      <c r="N46" s="40">
        <v>217750.89236600001</v>
      </c>
      <c r="O46" s="41"/>
      <c r="Q46" s="22">
        <v>0.56000000000000005</v>
      </c>
      <c r="R46" s="23">
        <f>Q46/Parâmetros!$G$3</f>
        <v>5.6112224448897805E-4</v>
      </c>
      <c r="S46" s="23">
        <f>R46/Parâmetros!$B$23</f>
        <v>1.0568683892217741</v>
      </c>
      <c r="T46" s="23">
        <f>S46/Parâmetros!$D$6</f>
        <v>2.6448157888432782</v>
      </c>
      <c r="U46" s="40"/>
      <c r="V46" s="40">
        <v>153968.420399</v>
      </c>
      <c r="W46" s="41"/>
      <c r="Y46" s="22">
        <v>0.56000000000000005</v>
      </c>
      <c r="Z46" s="23">
        <f>Y46/Parâmetros!$G$3</f>
        <v>5.6112224448897805E-4</v>
      </c>
      <c r="AA46" s="23">
        <f>Z46/Parâmetros!$B$23</f>
        <v>1.0568683892217741</v>
      </c>
      <c r="AB46" s="23">
        <f>AA46/Parâmetros!$E$6</f>
        <v>2.5393281816957569</v>
      </c>
      <c r="AC46" s="40"/>
      <c r="AD46" s="40">
        <v>116086.78658099999</v>
      </c>
      <c r="AE46" s="40"/>
      <c r="AF46" s="24">
        <f t="shared" si="5"/>
        <v>967389.88817499997</v>
      </c>
    </row>
    <row r="47" spans="1:32" x14ac:dyDescent="0.35">
      <c r="A47" s="22">
        <v>0.57999999999999996</v>
      </c>
      <c r="B47" s="23">
        <f>A47/Parâmetros!$G$3</f>
        <v>5.8116232464929852E-4</v>
      </c>
      <c r="C47" s="23">
        <f>B47/Parâmetros!$B$23</f>
        <v>1.094613688836837</v>
      </c>
      <c r="D47" s="23">
        <f>C47/Parâmetros!$B$6</f>
        <v>3.2910814456910309</v>
      </c>
      <c r="E47" s="40"/>
      <c r="F47" s="40">
        <v>124151.798989</v>
      </c>
      <c r="G47" s="41"/>
      <c r="I47" s="22">
        <v>0.57999999999999996</v>
      </c>
      <c r="J47" s="23">
        <f>I47/Parâmetros!$G$3</f>
        <v>5.8116232464929852E-4</v>
      </c>
      <c r="K47" s="23">
        <f>J47/Parâmetros!$B$23</f>
        <v>1.094613688836837</v>
      </c>
      <c r="L47" s="23">
        <f>K47/Parâmetros!$C$6</f>
        <v>2.9228669928887503</v>
      </c>
      <c r="M47" s="40"/>
      <c r="N47" s="40">
        <v>232439.25784400001</v>
      </c>
      <c r="O47" s="41"/>
      <c r="Q47" s="22">
        <v>0.57999999999999996</v>
      </c>
      <c r="R47" s="23">
        <f>Q47/Parâmetros!$G$3</f>
        <v>5.8116232464929852E-4</v>
      </c>
      <c r="S47" s="23">
        <f>R47/Parâmetros!$B$23</f>
        <v>1.094613688836837</v>
      </c>
      <c r="T47" s="23">
        <f>S47/Parâmetros!$D$6</f>
        <v>2.7392734955876801</v>
      </c>
      <c r="U47" s="40"/>
      <c r="V47" s="40">
        <v>164428.32134599998</v>
      </c>
      <c r="W47" s="41"/>
      <c r="Y47" s="22">
        <v>0.57999999999999996</v>
      </c>
      <c r="Z47" s="23">
        <f>Y47/Parâmetros!$G$3</f>
        <v>5.8116232464929852E-4</v>
      </c>
      <c r="AA47" s="23">
        <f>Z47/Parâmetros!$B$23</f>
        <v>1.094613688836837</v>
      </c>
      <c r="AB47" s="23">
        <f>AA47/Parâmetros!$E$6</f>
        <v>2.6300184738991756</v>
      </c>
      <c r="AC47" s="40"/>
      <c r="AD47" s="40">
        <v>123999.81483999999</v>
      </c>
      <c r="AE47" s="40"/>
      <c r="AF47" s="24">
        <f t="shared" si="5"/>
        <v>1033331.7903333333</v>
      </c>
    </row>
    <row r="48" spans="1:32" x14ac:dyDescent="0.35">
      <c r="A48" s="22">
        <v>0.6</v>
      </c>
      <c r="B48" s="23">
        <f>A48/Parâmetros!$G$3</f>
        <v>6.0120240480961921E-4</v>
      </c>
      <c r="C48" s="23">
        <f>B48/Parâmetros!$B$23</f>
        <v>1.1323589884519005</v>
      </c>
      <c r="D48" s="23">
        <f>C48/Parâmetros!$B$6</f>
        <v>3.4045670127838261</v>
      </c>
      <c r="E48" s="40"/>
      <c r="F48" s="40">
        <v>132301.50494300001</v>
      </c>
      <c r="G48" s="41"/>
      <c r="I48" s="22">
        <v>0.6</v>
      </c>
      <c r="J48" s="23">
        <f>I48/Parâmetros!$G$3</f>
        <v>6.0120240480961921E-4</v>
      </c>
      <c r="K48" s="23">
        <f>J48/Parâmetros!$B$23</f>
        <v>1.1323589884519005</v>
      </c>
      <c r="L48" s="23">
        <f>K48/Parâmetros!$C$6</f>
        <v>3.0236555098849145</v>
      </c>
      <c r="M48" s="40"/>
      <c r="N48" s="40">
        <v>247557.231593</v>
      </c>
      <c r="O48" s="41"/>
      <c r="Q48" s="22">
        <v>0.6</v>
      </c>
      <c r="R48" s="23">
        <f>Q48/Parâmetros!$G$3</f>
        <v>6.0120240480961921E-4</v>
      </c>
      <c r="S48" s="23">
        <f>R48/Parâmetros!$B$23</f>
        <v>1.1323589884519005</v>
      </c>
      <c r="T48" s="23">
        <f>S48/Parâmetros!$D$6</f>
        <v>2.8337312023320833</v>
      </c>
      <c r="U48" s="40"/>
      <c r="V48" s="40">
        <v>175197.75530299998</v>
      </c>
      <c r="W48" s="41"/>
      <c r="Y48" s="22">
        <v>0.6</v>
      </c>
      <c r="Z48" s="23">
        <f>Y48/Parâmetros!$G$3</f>
        <v>6.0120240480961921E-4</v>
      </c>
      <c r="AA48" s="23">
        <f>Z48/Parâmetros!$B$23</f>
        <v>1.1323589884519005</v>
      </c>
      <c r="AB48" s="23">
        <f>AA48/Parâmetros!$E$6</f>
        <v>2.7207087661025962</v>
      </c>
      <c r="AC48" s="40"/>
      <c r="AD48" s="40">
        <v>132126.746178</v>
      </c>
      <c r="AE48" s="40"/>
      <c r="AF48" s="24">
        <f t="shared" si="5"/>
        <v>1101056.2181500001</v>
      </c>
    </row>
    <row r="49" spans="1:32" x14ac:dyDescent="0.35">
      <c r="A49" s="22">
        <v>0.62</v>
      </c>
      <c r="B49" s="23">
        <f>A49/Parâmetros!$G$3</f>
        <v>6.212424849699399E-4</v>
      </c>
      <c r="C49" s="23">
        <f>B49/Parâmetros!$B$23</f>
        <v>1.1701042880669639</v>
      </c>
      <c r="D49" s="23">
        <f>C49/Parâmetros!$B$6</f>
        <v>3.51805257987662</v>
      </c>
      <c r="E49" s="40"/>
      <c r="F49" s="40">
        <v>140660.983221</v>
      </c>
      <c r="G49" s="41"/>
      <c r="I49" s="22">
        <v>0.62</v>
      </c>
      <c r="J49" s="23">
        <f>I49/Parâmetros!$G$3</f>
        <v>6.212424849699399E-4</v>
      </c>
      <c r="K49" s="23">
        <f>J49/Parâmetros!$B$23</f>
        <v>1.1701042880669639</v>
      </c>
      <c r="L49" s="23">
        <f>K49/Parâmetros!$C$6</f>
        <v>3.1244440268810783</v>
      </c>
      <c r="M49" s="40"/>
      <c r="N49" s="40">
        <v>263159.92849199998</v>
      </c>
      <c r="O49" s="41"/>
      <c r="Q49" s="22">
        <v>0.62</v>
      </c>
      <c r="R49" s="23">
        <f>Q49/Parâmetros!$G$3</f>
        <v>6.212424849699399E-4</v>
      </c>
      <c r="S49" s="23">
        <f>R49/Parâmetros!$B$23</f>
        <v>1.1701042880669639</v>
      </c>
      <c r="T49" s="23">
        <f>S49/Parâmetros!$D$6</f>
        <v>2.9281889090764861</v>
      </c>
      <c r="U49" s="40"/>
      <c r="V49" s="40">
        <v>186272.920411</v>
      </c>
      <c r="W49" s="41"/>
      <c r="Y49" s="22">
        <v>0.62</v>
      </c>
      <c r="Z49" s="23">
        <f>Y49/Parâmetros!$G$3</f>
        <v>6.212424849699399E-4</v>
      </c>
      <c r="AA49" s="23">
        <f>Z49/Parâmetros!$B$23</f>
        <v>1.1701042880669639</v>
      </c>
      <c r="AB49" s="23">
        <f>AA49/Parâmetros!$E$6</f>
        <v>2.8113990583060158</v>
      </c>
      <c r="AC49" s="40"/>
      <c r="AD49" s="40">
        <v>140504.14060399999</v>
      </c>
      <c r="AE49" s="40"/>
      <c r="AF49" s="24">
        <f t="shared" si="5"/>
        <v>1170867.8383666666</v>
      </c>
    </row>
    <row r="50" spans="1:32" x14ac:dyDescent="0.35">
      <c r="A50" s="22">
        <v>0.64</v>
      </c>
      <c r="B50" s="23">
        <f>A50/Parâmetros!$G$3</f>
        <v>6.4128256513026059E-4</v>
      </c>
      <c r="C50" s="23">
        <f>B50/Parâmetros!$B$23</f>
        <v>1.2078495876820274</v>
      </c>
      <c r="D50" s="23">
        <f>C50/Parâmetros!$B$6</f>
        <v>3.6315381469694148</v>
      </c>
      <c r="E50" s="40"/>
      <c r="F50" s="40">
        <v>149237.15525799998</v>
      </c>
      <c r="G50" s="41"/>
      <c r="I50" s="22">
        <v>0.64</v>
      </c>
      <c r="J50" s="23">
        <f>I50/Parâmetros!$G$3</f>
        <v>6.4128256513026059E-4</v>
      </c>
      <c r="K50" s="23">
        <f>J50/Parâmetros!$B$23</f>
        <v>1.2078495876820274</v>
      </c>
      <c r="L50" s="23">
        <f>K50/Parâmetros!$C$6</f>
        <v>3.2252325438772429</v>
      </c>
      <c r="M50" s="40"/>
      <c r="N50" s="40">
        <v>279353.05113700003</v>
      </c>
      <c r="O50" s="41"/>
      <c r="Q50" s="22">
        <v>0.64</v>
      </c>
      <c r="R50" s="23">
        <f>Q50/Parâmetros!$G$3</f>
        <v>6.4128256513026059E-4</v>
      </c>
      <c r="S50" s="23">
        <f>R50/Parâmetros!$B$23</f>
        <v>1.2078495876820274</v>
      </c>
      <c r="T50" s="23">
        <f>S50/Parâmetros!$D$6</f>
        <v>3.0226466158208893</v>
      </c>
      <c r="U50" s="40"/>
      <c r="V50" s="40">
        <v>197648.93578100001</v>
      </c>
      <c r="W50" s="41"/>
      <c r="Y50" s="22">
        <v>0.64</v>
      </c>
      <c r="Z50" s="23">
        <f>Y50/Parâmetros!$G$3</f>
        <v>6.4128256513026059E-4</v>
      </c>
      <c r="AA50" s="23">
        <f>Z50/Parâmetros!$B$23</f>
        <v>1.2078495876820274</v>
      </c>
      <c r="AB50" s="23">
        <f>AA50/Parâmetros!$E$6</f>
        <v>2.9020893505094363</v>
      </c>
      <c r="AC50" s="40"/>
      <c r="AD50" s="40">
        <v>149100.881597</v>
      </c>
      <c r="AE50" s="40"/>
      <c r="AF50" s="24">
        <f t="shared" si="5"/>
        <v>1242507.3466416667</v>
      </c>
    </row>
    <row r="51" spans="1:32" x14ac:dyDescent="0.35">
      <c r="A51" s="22">
        <v>0.66</v>
      </c>
      <c r="B51" s="23">
        <f>A51/Parâmetros!$G$3</f>
        <v>6.6132264529058116E-4</v>
      </c>
      <c r="C51" s="23">
        <f>B51/Parâmetros!$B$23</f>
        <v>1.2455948872970906</v>
      </c>
      <c r="D51" s="23">
        <f>C51/Parâmetros!$B$6</f>
        <v>3.7450237140622082</v>
      </c>
      <c r="E51" s="40"/>
      <c r="F51" s="40">
        <v>158053.28653499999</v>
      </c>
      <c r="G51" s="41"/>
      <c r="I51" s="22">
        <v>0.66</v>
      </c>
      <c r="J51" s="23">
        <f>I51/Parâmetros!$G$3</f>
        <v>6.6132264529058116E-4</v>
      </c>
      <c r="K51" s="23">
        <f>J51/Parâmetros!$B$23</f>
        <v>1.2455948872970906</v>
      </c>
      <c r="L51" s="23">
        <f>K51/Parâmetros!$C$6</f>
        <v>3.3260210608734062</v>
      </c>
      <c r="M51" s="40"/>
      <c r="N51" s="40">
        <v>296256.14230400004</v>
      </c>
      <c r="O51" s="41"/>
      <c r="Q51" s="22">
        <v>0.66</v>
      </c>
      <c r="R51" s="23">
        <f>Q51/Parâmetros!$G$3</f>
        <v>6.6132264529058116E-4</v>
      </c>
      <c r="S51" s="23">
        <f>R51/Parâmetros!$B$23</f>
        <v>1.2455948872970906</v>
      </c>
      <c r="T51" s="23">
        <f>S51/Parâmetros!$D$6</f>
        <v>3.1171043225652917</v>
      </c>
      <c r="U51" s="40"/>
      <c r="V51" s="40">
        <v>209327.753708</v>
      </c>
      <c r="W51" s="41"/>
      <c r="Y51" s="22">
        <v>0.66</v>
      </c>
      <c r="Z51" s="23">
        <f>Y51/Parâmetros!$G$3</f>
        <v>6.6132264529058116E-4</v>
      </c>
      <c r="AA51" s="23">
        <f>Z51/Parâmetros!$B$23</f>
        <v>1.2455948872970906</v>
      </c>
      <c r="AB51" s="23">
        <f>AA51/Parâmetros!$E$6</f>
        <v>2.9927796427128555</v>
      </c>
      <c r="AC51" s="40"/>
      <c r="AD51" s="40">
        <v>157899.44163699998</v>
      </c>
      <c r="AE51" s="40"/>
      <c r="AF51" s="24">
        <f t="shared" si="5"/>
        <v>1315828.6803083331</v>
      </c>
    </row>
    <row r="52" spans="1:32" x14ac:dyDescent="0.35">
      <c r="A52" s="22">
        <v>0.68</v>
      </c>
      <c r="B52" s="23">
        <f>A52/Parâmetros!$G$3</f>
        <v>6.8136272545090185E-4</v>
      </c>
      <c r="C52" s="23">
        <f>B52/Parâmetros!$B$23</f>
        <v>1.2833401869121539</v>
      </c>
      <c r="D52" s="23">
        <f>C52/Parâmetros!$B$6</f>
        <v>3.8585092811550026</v>
      </c>
      <c r="E52" s="40"/>
      <c r="F52" s="40">
        <v>167090.115472</v>
      </c>
      <c r="G52" s="41"/>
      <c r="I52" s="22">
        <v>0.68</v>
      </c>
      <c r="J52" s="23">
        <f>I52/Parâmetros!$G$3</f>
        <v>6.8136272545090185E-4</v>
      </c>
      <c r="K52" s="23">
        <f>J52/Parâmetros!$B$23</f>
        <v>1.2833401869121539</v>
      </c>
      <c r="L52" s="23">
        <f>K52/Parâmetros!$C$6</f>
        <v>3.42680957786957</v>
      </c>
      <c r="M52" s="40"/>
      <c r="N52" s="40">
        <v>313581.60428199999</v>
      </c>
      <c r="O52" s="41"/>
      <c r="Q52" s="22">
        <v>0.68</v>
      </c>
      <c r="R52" s="23">
        <f>Q52/Parâmetros!$G$3</f>
        <v>6.8136272545090185E-4</v>
      </c>
      <c r="S52" s="23">
        <f>R52/Parâmetros!$B$23</f>
        <v>1.2833401869121539</v>
      </c>
      <c r="T52" s="23">
        <f>S52/Parâmetros!$D$6</f>
        <v>3.2115620293096945</v>
      </c>
      <c r="U52" s="40"/>
      <c r="V52" s="40">
        <v>221306.904033</v>
      </c>
      <c r="W52" s="41"/>
      <c r="Y52" s="22">
        <v>0.68</v>
      </c>
      <c r="Z52" s="23">
        <f>Y52/Parâmetros!$G$3</f>
        <v>6.8136272545090185E-4</v>
      </c>
      <c r="AA52" s="23">
        <f>Z52/Parâmetros!$B$23</f>
        <v>1.2833401869121539</v>
      </c>
      <c r="AB52" s="23">
        <f>AA52/Parâmetros!$E$6</f>
        <v>3.0834699349162755</v>
      </c>
      <c r="AC52" s="40"/>
      <c r="AD52" s="40">
        <v>166939.596212</v>
      </c>
      <c r="AE52" s="40"/>
      <c r="AF52" s="24">
        <f t="shared" si="5"/>
        <v>1391163.3017666668</v>
      </c>
    </row>
    <row r="53" spans="1:32" x14ac:dyDescent="0.35">
      <c r="A53" s="22">
        <v>0.7</v>
      </c>
      <c r="B53" s="23">
        <f>A53/Parâmetros!$G$3</f>
        <v>7.0140280561122243E-4</v>
      </c>
      <c r="C53" s="23">
        <f>B53/Parâmetros!$B$23</f>
        <v>1.3210854865272172</v>
      </c>
      <c r="D53" s="23">
        <f>C53/Parâmetros!$B$6</f>
        <v>3.9719948482477969</v>
      </c>
      <c r="E53" s="40"/>
      <c r="F53" s="40">
        <v>176362.30254900001</v>
      </c>
      <c r="G53" s="41"/>
      <c r="I53" s="22">
        <v>0.7</v>
      </c>
      <c r="J53" s="23">
        <f>I53/Parâmetros!$G$3</f>
        <v>7.0140280561122243E-4</v>
      </c>
      <c r="K53" s="23">
        <f>J53/Parâmetros!$B$23</f>
        <v>1.3210854865272172</v>
      </c>
      <c r="L53" s="23">
        <f>K53/Parâmetros!$C$6</f>
        <v>3.5275980948657337</v>
      </c>
      <c r="M53" s="40"/>
      <c r="N53" s="40">
        <v>330759.74530199997</v>
      </c>
      <c r="O53" s="41"/>
      <c r="Q53" s="22">
        <v>0.7</v>
      </c>
      <c r="R53" s="23">
        <f>Q53/Parâmetros!$G$3</f>
        <v>7.0140280561122243E-4</v>
      </c>
      <c r="S53" s="23">
        <f>R53/Parâmetros!$B$23</f>
        <v>1.3210854865272172</v>
      </c>
      <c r="T53" s="23">
        <f>S53/Parâmetros!$D$6</f>
        <v>3.3060197360540973</v>
      </c>
      <c r="U53" s="40"/>
      <c r="V53" s="40">
        <v>233574.903567</v>
      </c>
      <c r="W53" s="41"/>
      <c r="Y53" s="22">
        <v>0.7</v>
      </c>
      <c r="Z53" s="23">
        <f>Y53/Parâmetros!$G$3</f>
        <v>7.0140280561122243E-4</v>
      </c>
      <c r="AA53" s="23">
        <f>Z53/Parâmetros!$B$23</f>
        <v>1.3210854865272172</v>
      </c>
      <c r="AB53" s="23">
        <f>AA53/Parâmetros!$E$6</f>
        <v>3.1741602271196951</v>
      </c>
      <c r="AC53" s="40"/>
      <c r="AD53" s="40">
        <v>176210.90040899999</v>
      </c>
      <c r="AE53" s="40"/>
      <c r="AF53" s="24">
        <f t="shared" si="5"/>
        <v>1468424.170075</v>
      </c>
    </row>
    <row r="54" spans="1:32" x14ac:dyDescent="0.35">
      <c r="A54" s="22">
        <v>0.72</v>
      </c>
      <c r="B54" s="23">
        <f>A54/Parâmetros!$G$3</f>
        <v>7.2144288577154301E-4</v>
      </c>
      <c r="C54" s="23">
        <f>B54/Parâmetros!$B$23</f>
        <v>1.3588307861422804</v>
      </c>
      <c r="D54" s="23">
        <f>C54/Parâmetros!$B$6</f>
        <v>4.0854804153405899</v>
      </c>
      <c r="E54" s="40"/>
      <c r="F54" s="40">
        <v>185839.50937699998</v>
      </c>
      <c r="G54" s="41"/>
      <c r="I54" s="22">
        <v>0.72</v>
      </c>
      <c r="J54" s="23">
        <f>I54/Parâmetros!$G$3</f>
        <v>7.2144288577154301E-4</v>
      </c>
      <c r="K54" s="23">
        <f>J54/Parâmetros!$B$23</f>
        <v>1.3588307861422804</v>
      </c>
      <c r="L54" s="23">
        <f>K54/Parâmetros!$C$6</f>
        <v>3.628386611861897</v>
      </c>
      <c r="M54" s="40"/>
      <c r="N54" s="40">
        <v>348162.70071200002</v>
      </c>
      <c r="O54" s="41"/>
      <c r="Q54" s="22">
        <v>0.72</v>
      </c>
      <c r="R54" s="23">
        <f>Q54/Parâmetros!$G$3</f>
        <v>7.2144288577154301E-4</v>
      </c>
      <c r="S54" s="23">
        <f>R54/Parâmetros!$B$23</f>
        <v>1.3588307861422804</v>
      </c>
      <c r="T54" s="23">
        <f>S54/Parâmetros!$D$6</f>
        <v>3.4004774427984992</v>
      </c>
      <c r="U54" s="40"/>
      <c r="V54" s="40">
        <v>246131.212317</v>
      </c>
      <c r="W54" s="41"/>
      <c r="Y54" s="22">
        <v>0.72</v>
      </c>
      <c r="Z54" s="23">
        <f>Y54/Parâmetros!$G$3</f>
        <v>7.2144288577154301E-4</v>
      </c>
      <c r="AA54" s="23">
        <f>Z54/Parâmetros!$B$23</f>
        <v>1.3588307861422804</v>
      </c>
      <c r="AB54" s="23">
        <f>AA54/Parâmetros!$E$6</f>
        <v>3.2648505193231148</v>
      </c>
      <c r="AC54" s="40"/>
      <c r="AD54" s="40">
        <v>185697.90767799999</v>
      </c>
      <c r="AE54" s="40"/>
      <c r="AF54" s="24">
        <f t="shared" si="5"/>
        <v>1547482.5639833333</v>
      </c>
    </row>
    <row r="55" spans="1:32" x14ac:dyDescent="0.35">
      <c r="A55" s="22">
        <v>0.74</v>
      </c>
      <c r="B55" s="23">
        <f>A55/Parâmetros!$G$3</f>
        <v>7.414829659318637E-4</v>
      </c>
      <c r="C55" s="23">
        <f>B55/Parâmetros!$B$23</f>
        <v>1.3965760857573439</v>
      </c>
      <c r="D55" s="23">
        <f>C55/Parâmetros!$B$6</f>
        <v>4.1989659824333856</v>
      </c>
      <c r="E55" s="40"/>
      <c r="F55" s="40">
        <v>195536.45880600001</v>
      </c>
      <c r="G55" s="41"/>
      <c r="I55" s="22">
        <v>0.74</v>
      </c>
      <c r="J55" s="23">
        <f>I55/Parâmetros!$G$3</f>
        <v>7.414829659318637E-4</v>
      </c>
      <c r="K55" s="23">
        <f>J55/Parâmetros!$B$23</f>
        <v>1.3965760857573439</v>
      </c>
      <c r="L55" s="23">
        <f>K55/Parâmetros!$C$6</f>
        <v>3.7291751288580612</v>
      </c>
      <c r="M55" s="40"/>
      <c r="N55" s="40">
        <v>365788.595646</v>
      </c>
      <c r="O55" s="41"/>
      <c r="Q55" s="22">
        <v>0.74</v>
      </c>
      <c r="R55" s="23">
        <f>Q55/Parâmetros!$G$3</f>
        <v>7.414829659318637E-4</v>
      </c>
      <c r="S55" s="23">
        <f>R55/Parâmetros!$B$23</f>
        <v>1.3965760857573439</v>
      </c>
      <c r="T55" s="23">
        <f>S55/Parâmetros!$D$6</f>
        <v>3.4949351495429029</v>
      </c>
      <c r="U55" s="40"/>
      <c r="V55" s="40">
        <v>258977.904698</v>
      </c>
      <c r="W55" s="41"/>
      <c r="Y55" s="22">
        <v>0.74</v>
      </c>
      <c r="Z55" s="23">
        <f>Y55/Parâmetros!$G$3</f>
        <v>7.414829659318637E-4</v>
      </c>
      <c r="AA55" s="23">
        <f>Z55/Parâmetros!$B$23</f>
        <v>1.3965760857573439</v>
      </c>
      <c r="AB55" s="23">
        <f>AA55/Parâmetros!$E$6</f>
        <v>3.3555408115265348</v>
      </c>
      <c r="AC55" s="40"/>
      <c r="AD55" s="40">
        <v>195384.81975999998</v>
      </c>
      <c r="AE55" s="40"/>
      <c r="AF55" s="24">
        <f t="shared" si="5"/>
        <v>1628206.8313333332</v>
      </c>
    </row>
    <row r="56" spans="1:32" x14ac:dyDescent="0.35">
      <c r="A56" s="22">
        <v>0.76</v>
      </c>
      <c r="B56" s="23">
        <f>A56/Parâmetros!$G$3</f>
        <v>7.6152304609218438E-4</v>
      </c>
      <c r="C56" s="23">
        <f>B56/Parâmetros!$B$23</f>
        <v>1.4343213853724073</v>
      </c>
      <c r="D56" s="23">
        <f>C56/Parâmetros!$B$6</f>
        <v>4.3124515495261795</v>
      </c>
      <c r="E56" s="40"/>
      <c r="F56" s="40">
        <v>205459.680162</v>
      </c>
      <c r="G56" s="41"/>
      <c r="I56" s="22">
        <v>0.76</v>
      </c>
      <c r="J56" s="23">
        <f>I56/Parâmetros!$G$3</f>
        <v>7.6152304609218438E-4</v>
      </c>
      <c r="K56" s="23">
        <f>J56/Parâmetros!$B$23</f>
        <v>1.4343213853724073</v>
      </c>
      <c r="L56" s="23">
        <f>K56/Parâmetros!$C$6</f>
        <v>3.829963645854225</v>
      </c>
      <c r="M56" s="40"/>
      <c r="N56" s="40">
        <v>384563.78097100003</v>
      </c>
      <c r="O56" s="41"/>
      <c r="Q56" s="22">
        <v>0.76</v>
      </c>
      <c r="R56" s="23">
        <f>Q56/Parâmetros!$G$3</f>
        <v>7.6152304609218438E-4</v>
      </c>
      <c r="S56" s="23">
        <f>R56/Parâmetros!$B$23</f>
        <v>1.4343213853724073</v>
      </c>
      <c r="T56" s="23">
        <f>S56/Parâmetros!$D$6</f>
        <v>3.5893928562873052</v>
      </c>
      <c r="U56" s="40"/>
      <c r="V56" s="40">
        <v>272136.89373800001</v>
      </c>
      <c r="W56" s="41"/>
      <c r="Y56" s="22">
        <v>0.76</v>
      </c>
      <c r="Z56" s="23">
        <f>Y56/Parâmetros!$G$3</f>
        <v>7.6152304609218438E-4</v>
      </c>
      <c r="AA56" s="23">
        <f>Z56/Parâmetros!$B$23</f>
        <v>1.4343213853724073</v>
      </c>
      <c r="AB56" s="23">
        <f>AA56/Parâmetros!$E$6</f>
        <v>3.4462311037299549</v>
      </c>
      <c r="AC56" s="40"/>
      <c r="AD56" s="40">
        <v>205294.308364</v>
      </c>
      <c r="AE56" s="40"/>
      <c r="AF56" s="24">
        <f t="shared" si="5"/>
        <v>1710785.9030333334</v>
      </c>
    </row>
    <row r="57" spans="1:32" x14ac:dyDescent="0.35">
      <c r="A57" s="22">
        <v>0.78</v>
      </c>
      <c r="B57" s="23">
        <f>A57/Parâmetros!$G$3</f>
        <v>7.8156312625250507E-4</v>
      </c>
      <c r="C57" s="23">
        <f>B57/Parâmetros!$B$23</f>
        <v>1.4720666849874708</v>
      </c>
      <c r="D57" s="23">
        <f>C57/Parâmetros!$B$6</f>
        <v>4.4259371166189743</v>
      </c>
      <c r="E57" s="40"/>
      <c r="F57" s="40">
        <v>215590.81363300001</v>
      </c>
      <c r="G57" s="41"/>
      <c r="I57" s="22">
        <v>0.78</v>
      </c>
      <c r="J57" s="23">
        <f>I57/Parâmetros!$G$3</f>
        <v>7.8156312625250507E-4</v>
      </c>
      <c r="K57" s="23">
        <f>J57/Parâmetros!$B$23</f>
        <v>1.4720666849874708</v>
      </c>
      <c r="L57" s="23">
        <f>K57/Parâmetros!$C$6</f>
        <v>3.9307521628503896</v>
      </c>
      <c r="M57" s="40"/>
      <c r="N57" s="40">
        <v>402166.84245399997</v>
      </c>
      <c r="O57" s="41"/>
      <c r="Q57" s="22">
        <v>0.78</v>
      </c>
      <c r="R57" s="23">
        <f>Q57/Parâmetros!$G$3</f>
        <v>7.8156312625250507E-4</v>
      </c>
      <c r="S57" s="23">
        <f>R57/Parâmetros!$B$23</f>
        <v>1.4720666849874708</v>
      </c>
      <c r="T57" s="23">
        <f>S57/Parâmetros!$D$6</f>
        <v>3.6838505630317089</v>
      </c>
      <c r="U57" s="40"/>
      <c r="V57" s="40">
        <v>285552.55922299996</v>
      </c>
      <c r="W57" s="41"/>
      <c r="Y57" s="22">
        <v>0.78</v>
      </c>
      <c r="Z57" s="23">
        <f>Y57/Parâmetros!$G$3</f>
        <v>7.8156312625250507E-4</v>
      </c>
      <c r="AA57" s="23">
        <f>Z57/Parâmetros!$B$23</f>
        <v>1.4720666849874708</v>
      </c>
      <c r="AB57" s="23">
        <f>AA57/Parâmetros!$E$6</f>
        <v>3.5369213959333754</v>
      </c>
      <c r="AC57" s="40"/>
      <c r="AD57" s="40">
        <v>215424.39606900001</v>
      </c>
      <c r="AE57" s="40"/>
      <c r="AF57" s="24">
        <f t="shared" si="5"/>
        <v>1795203.3005750002</v>
      </c>
    </row>
    <row r="58" spans="1:32" x14ac:dyDescent="0.35">
      <c r="A58" s="22">
        <v>0.8</v>
      </c>
      <c r="B58" s="23">
        <f>A58/Parâmetros!$G$3</f>
        <v>8.0160320641282565E-4</v>
      </c>
      <c r="C58" s="23">
        <f>B58/Parâmetros!$B$23</f>
        <v>1.509811984602534</v>
      </c>
      <c r="D58" s="23">
        <f>C58/Parâmetros!$B$6</f>
        <v>4.5394226837117673</v>
      </c>
      <c r="E58" s="40"/>
      <c r="F58" s="40">
        <v>225933.72733199998</v>
      </c>
      <c r="G58" s="41"/>
      <c r="I58" s="22">
        <v>0.8</v>
      </c>
      <c r="J58" s="23">
        <f>I58/Parâmetros!$G$3</f>
        <v>8.0160320641282565E-4</v>
      </c>
      <c r="K58" s="23">
        <f>J58/Parâmetros!$B$23</f>
        <v>1.509811984602534</v>
      </c>
      <c r="L58" s="23">
        <f>K58/Parâmetros!$C$6</f>
        <v>4.031540679846553</v>
      </c>
      <c r="M58" s="40"/>
      <c r="N58" s="40">
        <v>421081.46682999999</v>
      </c>
      <c r="O58" s="41"/>
      <c r="Q58" s="22">
        <v>0.8</v>
      </c>
      <c r="R58" s="23">
        <f>Q58/Parâmetros!$G$3</f>
        <v>8.0160320641282565E-4</v>
      </c>
      <c r="S58" s="23">
        <f>R58/Parâmetros!$B$23</f>
        <v>1.509811984602534</v>
      </c>
      <c r="T58" s="23">
        <f>S58/Parâmetros!$D$6</f>
        <v>3.7783082697761108</v>
      </c>
      <c r="U58" s="40"/>
      <c r="V58" s="40">
        <v>299263.256207</v>
      </c>
      <c r="W58" s="41"/>
      <c r="Y58" s="22">
        <v>0.8</v>
      </c>
      <c r="Z58" s="23">
        <f>Y58/Parâmetros!$G$3</f>
        <v>8.0160320641282565E-4</v>
      </c>
      <c r="AA58" s="23">
        <f>Z58/Parâmetros!$B$23</f>
        <v>1.509811984602534</v>
      </c>
      <c r="AB58" s="23">
        <f>AA58/Parâmetros!$E$6</f>
        <v>3.6276116881367946</v>
      </c>
      <c r="AC58" s="40"/>
      <c r="AD58" s="40">
        <v>225759.60542900002</v>
      </c>
      <c r="AE58" s="40"/>
      <c r="AF58" s="24">
        <f t="shared" si="5"/>
        <v>1881330.045241667</v>
      </c>
    </row>
    <row r="59" spans="1:32" x14ac:dyDescent="0.35">
      <c r="A59" s="22">
        <v>0.82</v>
      </c>
      <c r="B59" s="23">
        <f>A59/Parâmetros!$G$3</f>
        <v>8.2164328657314623E-4</v>
      </c>
      <c r="C59" s="23">
        <f>B59/Parâmetros!$B$23</f>
        <v>1.5475572842175973</v>
      </c>
      <c r="D59" s="23">
        <f>C59/Parâmetros!$B$6</f>
        <v>4.6529082508045621</v>
      </c>
      <c r="E59" s="40"/>
      <c r="F59" s="40">
        <v>236487.63307800001</v>
      </c>
      <c r="G59" s="41"/>
      <c r="I59" s="22">
        <v>0.82</v>
      </c>
      <c r="J59" s="23">
        <f>I59/Parâmetros!$G$3</f>
        <v>8.2164328657314623E-4</v>
      </c>
      <c r="K59" s="23">
        <f>J59/Parâmetros!$B$23</f>
        <v>1.5475572842175973</v>
      </c>
      <c r="L59" s="23">
        <f>K59/Parâmetros!$C$6</f>
        <v>4.1323291968427167</v>
      </c>
      <c r="M59" s="40"/>
      <c r="N59" s="40">
        <v>440222.035149</v>
      </c>
      <c r="O59" s="41"/>
      <c r="Q59" s="22">
        <v>0.82</v>
      </c>
      <c r="R59" s="23">
        <f>Q59/Parâmetros!$G$3</f>
        <v>8.2164328657314623E-4</v>
      </c>
      <c r="S59" s="23">
        <f>R59/Parâmetros!$B$23</f>
        <v>1.5475572842175973</v>
      </c>
      <c r="T59" s="23">
        <f>S59/Parâmetros!$D$6</f>
        <v>3.8727659765205136</v>
      </c>
      <c r="U59" s="40"/>
      <c r="V59" s="40">
        <v>313266.56143900001</v>
      </c>
      <c r="W59" s="41"/>
      <c r="Y59" s="22">
        <v>0.82</v>
      </c>
      <c r="Z59" s="23">
        <f>Y59/Parâmetros!$G$3</f>
        <v>8.2164328657314623E-4</v>
      </c>
      <c r="AA59" s="23">
        <f>Z59/Parâmetros!$B$23</f>
        <v>1.5475572842175973</v>
      </c>
      <c r="AB59" s="23">
        <f>AA59/Parâmetros!$E$6</f>
        <v>3.7183019803402146</v>
      </c>
      <c r="AC59" s="40"/>
      <c r="AD59" s="40">
        <v>236310.18603099999</v>
      </c>
      <c r="AE59" s="40"/>
      <c r="AF59" s="24">
        <f t="shared" si="5"/>
        <v>1969251.5502583333</v>
      </c>
    </row>
    <row r="60" spans="1:32" x14ac:dyDescent="0.35">
      <c r="A60" s="22">
        <v>0.84</v>
      </c>
      <c r="B60" s="23">
        <f>A60/Parâmetros!$G$3</f>
        <v>8.4168336673346692E-4</v>
      </c>
      <c r="C60" s="23">
        <f>B60/Parâmetros!$B$23</f>
        <v>1.5853025838326607</v>
      </c>
      <c r="D60" s="23">
        <f>C60/Parâmetros!$B$6</f>
        <v>4.7663938178973559</v>
      </c>
      <c r="E60" s="40"/>
      <c r="F60" s="40">
        <v>247268.795208</v>
      </c>
      <c r="G60" s="41"/>
      <c r="I60" s="22">
        <v>0.84</v>
      </c>
      <c r="J60" s="23">
        <f>I60/Parâmetros!$G$3</f>
        <v>8.4168336673346692E-4</v>
      </c>
      <c r="K60" s="23">
        <f>J60/Parâmetros!$B$23</f>
        <v>1.5853025838326607</v>
      </c>
      <c r="L60" s="23">
        <f>K60/Parâmetros!$C$6</f>
        <v>4.2331177138388805</v>
      </c>
      <c r="M60" s="40"/>
      <c r="N60" s="40">
        <v>459895.259288</v>
      </c>
      <c r="O60" s="41"/>
      <c r="Q60" s="22">
        <v>0.84</v>
      </c>
      <c r="R60" s="23">
        <f>Q60/Parâmetros!$G$3</f>
        <v>8.4168336673346692E-4</v>
      </c>
      <c r="S60" s="23">
        <f>R60/Parâmetros!$B$23</f>
        <v>1.5853025838326607</v>
      </c>
      <c r="T60" s="23">
        <f>S60/Parâmetros!$D$6</f>
        <v>3.9672236832649164</v>
      </c>
      <c r="U60" s="40"/>
      <c r="V60" s="40">
        <v>327546.55875099998</v>
      </c>
      <c r="W60" s="41"/>
      <c r="Y60" s="22">
        <v>0.84</v>
      </c>
      <c r="Z60" s="23">
        <f>Y60/Parâmetros!$G$3</f>
        <v>8.4168336673346692E-4</v>
      </c>
      <c r="AA60" s="23">
        <f>Z60/Parâmetros!$B$23</f>
        <v>1.5853025838326607</v>
      </c>
      <c r="AB60" s="23">
        <f>AA60/Parâmetros!$E$6</f>
        <v>3.8089922725436343</v>
      </c>
      <c r="AC60" s="40"/>
      <c r="AD60" s="40">
        <v>247066.049016</v>
      </c>
      <c r="AE60" s="40"/>
      <c r="AF60" s="24">
        <f t="shared" si="5"/>
        <v>2058883.7418000002</v>
      </c>
    </row>
    <row r="61" spans="1:32" x14ac:dyDescent="0.35">
      <c r="A61" s="22">
        <v>0.86</v>
      </c>
      <c r="B61" s="23">
        <f>A61/Parâmetros!$G$3</f>
        <v>8.617234468937876E-4</v>
      </c>
      <c r="C61" s="23">
        <f>B61/Parâmetros!$B$23</f>
        <v>1.6230478834477242</v>
      </c>
      <c r="D61" s="23">
        <f>C61/Parâmetros!$B$6</f>
        <v>4.8798793849901507</v>
      </c>
      <c r="E61" s="40"/>
      <c r="F61" s="40">
        <v>258244.057696</v>
      </c>
      <c r="G61" s="41"/>
      <c r="I61" s="22">
        <v>0.86</v>
      </c>
      <c r="J61" s="23">
        <f>I61/Parâmetros!$G$3</f>
        <v>8.617234468937876E-4</v>
      </c>
      <c r="K61" s="23">
        <f>J61/Parâmetros!$B$23</f>
        <v>1.6230478834477242</v>
      </c>
      <c r="L61" s="23">
        <f>K61/Parâmetros!$C$6</f>
        <v>4.3339062308350442</v>
      </c>
      <c r="M61" s="40"/>
      <c r="N61" s="40">
        <v>480215.42348100001</v>
      </c>
      <c r="O61" s="41"/>
      <c r="Q61" s="22">
        <v>0.86</v>
      </c>
      <c r="R61" s="23">
        <f>Q61/Parâmetros!$G$3</f>
        <v>8.617234468937876E-4</v>
      </c>
      <c r="S61" s="23">
        <f>R61/Parâmetros!$B$23</f>
        <v>1.6230478834477242</v>
      </c>
      <c r="T61" s="23">
        <f>S61/Parâmetros!$D$6</f>
        <v>4.06168139000932</v>
      </c>
      <c r="U61" s="40"/>
      <c r="V61" s="40">
        <v>342079.00703600002</v>
      </c>
      <c r="W61" s="41"/>
      <c r="Y61" s="22">
        <v>0.86</v>
      </c>
      <c r="Z61" s="23">
        <f>Y61/Parâmetros!$G$3</f>
        <v>8.617234468937876E-4</v>
      </c>
      <c r="AA61" s="23">
        <f>Z61/Parâmetros!$B$23</f>
        <v>1.6230478834477242</v>
      </c>
      <c r="AB61" s="23">
        <f>AA61/Parâmetros!$E$6</f>
        <v>3.8996825647470548</v>
      </c>
      <c r="AC61" s="40"/>
      <c r="AD61" s="40">
        <v>258062.041642</v>
      </c>
      <c r="AE61" s="40"/>
      <c r="AF61" s="24">
        <f t="shared" si="5"/>
        <v>2150517.0136833335</v>
      </c>
    </row>
    <row r="62" spans="1:32" x14ac:dyDescent="0.35">
      <c r="A62" s="22">
        <v>0.88</v>
      </c>
      <c r="B62" s="23">
        <f>A62/Parâmetros!$G$3</f>
        <v>8.8176352705410818E-4</v>
      </c>
      <c r="C62" s="23">
        <f>B62/Parâmetros!$B$23</f>
        <v>1.6607931830627873</v>
      </c>
      <c r="D62" s="23">
        <f>C62/Parâmetros!$B$6</f>
        <v>4.9933649520829446</v>
      </c>
      <c r="E62" s="40"/>
      <c r="F62" s="40">
        <v>269408.56332900003</v>
      </c>
      <c r="G62" s="41"/>
      <c r="I62" s="22">
        <v>0.88</v>
      </c>
      <c r="J62" s="23">
        <f>I62/Parâmetros!$G$3</f>
        <v>8.8176352705410818E-4</v>
      </c>
      <c r="K62" s="23">
        <f>J62/Parâmetros!$B$23</f>
        <v>1.6607931830627873</v>
      </c>
      <c r="L62" s="23">
        <f>K62/Parâmetros!$C$6</f>
        <v>4.434694747831208</v>
      </c>
      <c r="M62" s="40"/>
      <c r="N62" s="40">
        <v>500919.60854600003</v>
      </c>
      <c r="O62" s="41"/>
      <c r="Q62" s="22">
        <v>0.88</v>
      </c>
      <c r="R62" s="23">
        <f>Q62/Parâmetros!$G$3</f>
        <v>8.8176352705410818E-4</v>
      </c>
      <c r="S62" s="23">
        <f>R62/Parâmetros!$B$23</f>
        <v>1.6607931830627873</v>
      </c>
      <c r="T62" s="23">
        <f>S62/Parâmetros!$D$6</f>
        <v>4.156139096753722</v>
      </c>
      <c r="U62" s="40"/>
      <c r="V62" s="40">
        <v>356901.48649400001</v>
      </c>
      <c r="W62" s="41"/>
      <c r="Y62" s="22">
        <v>0.88</v>
      </c>
      <c r="Z62" s="23">
        <f>Y62/Parâmetros!$G$3</f>
        <v>8.8176352705410818E-4</v>
      </c>
      <c r="AA62" s="23">
        <f>Z62/Parâmetros!$B$23</f>
        <v>1.6607931830627873</v>
      </c>
      <c r="AB62" s="23">
        <f>AA62/Parâmetros!$E$6</f>
        <v>3.9903728569504739</v>
      </c>
      <c r="AC62" s="40"/>
      <c r="AD62" s="40">
        <v>269268.94704799994</v>
      </c>
      <c r="AE62" s="40"/>
      <c r="AF62" s="24">
        <f t="shared" si="5"/>
        <v>2243907.8920666664</v>
      </c>
    </row>
    <row r="63" spans="1:32" x14ac:dyDescent="0.35">
      <c r="A63" s="22">
        <v>0.9</v>
      </c>
      <c r="B63" s="23">
        <f>A63/Parâmetros!$G$3</f>
        <v>9.0180360721442887E-4</v>
      </c>
      <c r="C63" s="23">
        <f>B63/Parâmetros!$B$23</f>
        <v>1.6985384826778507</v>
      </c>
      <c r="D63" s="23">
        <f>C63/Parâmetros!$B$6</f>
        <v>5.1068505191757385</v>
      </c>
      <c r="E63" s="40"/>
      <c r="F63" s="40">
        <v>280777.71388199995</v>
      </c>
      <c r="G63" s="41"/>
      <c r="I63" s="22">
        <v>0.9</v>
      </c>
      <c r="J63" s="23">
        <f>I63/Parâmetros!$G$3</f>
        <v>9.0180360721442887E-4</v>
      </c>
      <c r="K63" s="23">
        <f>J63/Parâmetros!$B$23</f>
        <v>1.6985384826778507</v>
      </c>
      <c r="L63" s="23">
        <f>K63/Parâmetros!$C$6</f>
        <v>4.5354832648273717</v>
      </c>
      <c r="M63" s="40"/>
      <c r="N63" s="40">
        <v>522165.31495700002</v>
      </c>
      <c r="O63" s="41"/>
      <c r="Q63" s="22">
        <v>0.9</v>
      </c>
      <c r="R63" s="23">
        <f>Q63/Parâmetros!$G$3</f>
        <v>9.0180360721442887E-4</v>
      </c>
      <c r="S63" s="23">
        <f>R63/Parâmetros!$B$23</f>
        <v>1.6985384826778507</v>
      </c>
      <c r="T63" s="23">
        <f>S63/Parâmetros!$D$6</f>
        <v>4.2505968034981247</v>
      </c>
      <c r="U63" s="40"/>
      <c r="V63" s="40">
        <v>371991.30609700002</v>
      </c>
      <c r="W63" s="41"/>
      <c r="Y63" s="22">
        <v>0.9</v>
      </c>
      <c r="Z63" s="23">
        <f>Y63/Parâmetros!$G$3</f>
        <v>9.0180360721442887E-4</v>
      </c>
      <c r="AA63" s="23">
        <f>Z63/Parâmetros!$B$23</f>
        <v>1.6985384826778507</v>
      </c>
      <c r="AB63" s="23">
        <f>AA63/Parâmetros!$E$6</f>
        <v>4.081063149153894</v>
      </c>
      <c r="AC63" s="40"/>
      <c r="AD63" s="40">
        <v>280654.84563</v>
      </c>
      <c r="AE63" s="40"/>
      <c r="AF63" s="24">
        <f t="shared" si="5"/>
        <v>2338790.3802499999</v>
      </c>
    </row>
    <row r="64" spans="1:32" x14ac:dyDescent="0.35">
      <c r="A64" s="22">
        <v>0.92</v>
      </c>
      <c r="B64" s="23">
        <f>A64/Parâmetros!$G$3</f>
        <v>9.2184368737474956E-4</v>
      </c>
      <c r="C64" s="23">
        <f>B64/Parâmetros!$B$23</f>
        <v>1.7362837822929142</v>
      </c>
      <c r="D64" s="23">
        <f>C64/Parâmetros!$B$6</f>
        <v>5.2203360862685333</v>
      </c>
      <c r="E64" s="40"/>
      <c r="F64" s="40">
        <v>292363.67322</v>
      </c>
      <c r="G64" s="41"/>
      <c r="I64" s="22">
        <v>0.92</v>
      </c>
      <c r="J64" s="23">
        <f>I64/Parâmetros!$G$3</f>
        <v>9.2184368737474956E-4</v>
      </c>
      <c r="K64" s="23">
        <f>J64/Parâmetros!$B$23</f>
        <v>1.7362837822929142</v>
      </c>
      <c r="L64" s="23">
        <f>K64/Parâmetros!$C$6</f>
        <v>4.6362717818235364</v>
      </c>
      <c r="M64" s="40"/>
      <c r="N64" s="40">
        <v>543432.67890000006</v>
      </c>
      <c r="O64" s="41"/>
      <c r="Q64" s="22">
        <v>0.92</v>
      </c>
      <c r="R64" s="23">
        <f>Q64/Parâmetros!$G$3</f>
        <v>9.2184368737474956E-4</v>
      </c>
      <c r="S64" s="23">
        <f>R64/Parâmetros!$B$23</f>
        <v>1.7362837822929142</v>
      </c>
      <c r="T64" s="23">
        <f>S64/Parâmetros!$D$6</f>
        <v>4.3450545102425284</v>
      </c>
      <c r="U64" s="40"/>
      <c r="V64" s="40">
        <v>387364.19897600001</v>
      </c>
      <c r="W64" s="41"/>
      <c r="Y64" s="22">
        <v>0.92</v>
      </c>
      <c r="Z64" s="23">
        <f>Y64/Parâmetros!$G$3</f>
        <v>9.2184368737474956E-4</v>
      </c>
      <c r="AA64" s="23">
        <f>Z64/Parâmetros!$B$23</f>
        <v>1.7362837822929142</v>
      </c>
      <c r="AB64" s="23">
        <f>AA64/Parâmetros!$E$6</f>
        <v>4.1717534413573141</v>
      </c>
      <c r="AC64" s="40"/>
      <c r="AD64" s="40">
        <v>292268.56426099996</v>
      </c>
      <c r="AE64" s="40"/>
      <c r="AF64" s="24">
        <f t="shared" si="5"/>
        <v>2435571.3688416663</v>
      </c>
    </row>
    <row r="65" spans="1:32" x14ac:dyDescent="0.35">
      <c r="A65" s="22">
        <v>0.93999999999999895</v>
      </c>
      <c r="B65" s="23">
        <f>A65/Parâmetros!$G$3</f>
        <v>9.4188376753506905E-4</v>
      </c>
      <c r="C65" s="23">
        <f>B65/Parâmetros!$B$23</f>
        <v>1.7740290819079754</v>
      </c>
      <c r="D65" s="23">
        <f>C65/Parâmetros!$B$6</f>
        <v>5.333821653361321</v>
      </c>
      <c r="E65" s="40"/>
      <c r="F65" s="40">
        <v>304141.99023300002</v>
      </c>
      <c r="G65" s="41"/>
      <c r="I65" s="22">
        <v>0.93999999999999895</v>
      </c>
      <c r="J65" s="23">
        <f>I65/Parâmetros!$G$3</f>
        <v>9.4188376753506905E-4</v>
      </c>
      <c r="K65" s="23">
        <f>J65/Parâmetros!$B$23</f>
        <v>1.7740290819079754</v>
      </c>
      <c r="L65" s="23">
        <f>K65/Parâmetros!$C$6</f>
        <v>4.7370602988196939</v>
      </c>
      <c r="M65" s="40"/>
      <c r="N65" s="40">
        <v>565287.21229399997</v>
      </c>
      <c r="O65" s="41"/>
      <c r="Q65" s="22">
        <v>0.93999999999999895</v>
      </c>
      <c r="R65" s="23">
        <f>Q65/Parâmetros!$G$3</f>
        <v>9.4188376753506905E-4</v>
      </c>
      <c r="S65" s="23">
        <f>R65/Parâmetros!$B$23</f>
        <v>1.7740290819079754</v>
      </c>
      <c r="T65" s="23">
        <f>S65/Parâmetros!$D$6</f>
        <v>4.439512216986925</v>
      </c>
      <c r="U65" s="40"/>
      <c r="V65" s="40">
        <v>403008.07304400002</v>
      </c>
      <c r="W65" s="41"/>
      <c r="Y65" s="22">
        <v>0.93999999999999895</v>
      </c>
      <c r="Z65" s="23">
        <f>Y65/Parâmetros!$G$3</f>
        <v>9.4188376753506905E-4</v>
      </c>
      <c r="AA65" s="23">
        <f>Z65/Parâmetros!$B$23</f>
        <v>1.7740290819079754</v>
      </c>
      <c r="AB65" s="23">
        <f>AA65/Parâmetros!$E$6</f>
        <v>4.2624437335607288</v>
      </c>
      <c r="AC65" s="40"/>
      <c r="AD65" s="40">
        <v>304035.15406099998</v>
      </c>
      <c r="AE65" s="40"/>
      <c r="AF65" s="24">
        <f t="shared" si="5"/>
        <v>2533626.2838416668</v>
      </c>
    </row>
    <row r="66" spans="1:32" x14ac:dyDescent="0.35">
      <c r="A66" s="22">
        <v>0.96</v>
      </c>
      <c r="B66" s="23">
        <f>A66/Parâmetros!$G$3</f>
        <v>9.6192384769539071E-4</v>
      </c>
      <c r="C66" s="23">
        <f>B66/Parâmetros!$B$23</f>
        <v>1.8117743815230407</v>
      </c>
      <c r="D66" s="23">
        <f>C66/Parâmetros!$B$6</f>
        <v>5.4473072204541211</v>
      </c>
      <c r="E66" s="40"/>
      <c r="F66" s="40">
        <v>316105.01986299996</v>
      </c>
      <c r="G66" s="41"/>
      <c r="I66" s="22">
        <v>0.96</v>
      </c>
      <c r="J66" s="23">
        <f>I66/Parâmetros!$G$3</f>
        <v>9.6192384769539071E-4</v>
      </c>
      <c r="K66" s="23">
        <f>J66/Parâmetros!$B$23</f>
        <v>1.8117743815230407</v>
      </c>
      <c r="L66" s="23">
        <f>K66/Parâmetros!$C$6</f>
        <v>4.837848815815863</v>
      </c>
      <c r="M66" s="40"/>
      <c r="N66" s="40">
        <v>587523.76226300001</v>
      </c>
      <c r="O66" s="41"/>
      <c r="Q66" s="22">
        <v>0.96</v>
      </c>
      <c r="R66" s="23">
        <f>Q66/Parâmetros!$G$3</f>
        <v>9.6192384769539071E-4</v>
      </c>
      <c r="S66" s="23">
        <f>R66/Parâmetros!$B$23</f>
        <v>1.8117743815230407</v>
      </c>
      <c r="T66" s="23">
        <f>S66/Parâmetros!$D$6</f>
        <v>4.5339699237313331</v>
      </c>
      <c r="U66" s="40"/>
      <c r="V66" s="40">
        <v>418914.520762</v>
      </c>
      <c r="W66" s="41"/>
      <c r="Y66" s="22">
        <v>0.96</v>
      </c>
      <c r="Z66" s="23">
        <f>Y66/Parâmetros!$G$3</f>
        <v>9.6192384769539071E-4</v>
      </c>
      <c r="AA66" s="23">
        <f>Z66/Parâmetros!$B$23</f>
        <v>1.8117743815230407</v>
      </c>
      <c r="AB66" s="23">
        <f>AA66/Parâmetros!$E$6</f>
        <v>4.3531340257641533</v>
      </c>
      <c r="AC66" s="40"/>
      <c r="AD66" s="40">
        <v>316051.15403400001</v>
      </c>
      <c r="AE66" s="40"/>
      <c r="AF66" s="24">
        <f t="shared" si="5"/>
        <v>2633759.6169500002</v>
      </c>
    </row>
    <row r="67" spans="1:32" x14ac:dyDescent="0.35">
      <c r="A67" s="22">
        <v>0.98</v>
      </c>
      <c r="B67" s="23">
        <f>A67/Parâmetros!$G$3</f>
        <v>9.8196392785571151E-4</v>
      </c>
      <c r="C67" s="23">
        <f>B67/Parâmetros!$B$23</f>
        <v>1.8495196811381043</v>
      </c>
      <c r="D67" s="23">
        <f>C67/Parâmetros!$B$6</f>
        <v>5.5607927875469159</v>
      </c>
      <c r="E67" s="40"/>
      <c r="F67" s="40">
        <v>328277.902076</v>
      </c>
      <c r="G67" s="41"/>
      <c r="I67" s="22">
        <v>0.98</v>
      </c>
      <c r="J67" s="23">
        <f>I67/Parâmetros!$G$3</f>
        <v>9.8196392785571151E-4</v>
      </c>
      <c r="K67" s="23">
        <f>J67/Parâmetros!$B$23</f>
        <v>1.8495196811381043</v>
      </c>
      <c r="L67" s="23">
        <f>K67/Parâmetros!$C$6</f>
        <v>4.9386373328120277</v>
      </c>
      <c r="M67" s="40"/>
      <c r="N67" s="40">
        <v>610150.16304200003</v>
      </c>
      <c r="O67" s="41"/>
      <c r="Q67" s="22">
        <v>0.98</v>
      </c>
      <c r="R67" s="23">
        <f>Q67/Parâmetros!$G$3</f>
        <v>9.8196392785571151E-4</v>
      </c>
      <c r="S67" s="23">
        <f>R67/Parâmetros!$B$23</f>
        <v>1.8495196811381043</v>
      </c>
      <c r="T67" s="23">
        <f>S67/Parâmetros!$D$6</f>
        <v>4.6284276304757359</v>
      </c>
      <c r="U67" s="40"/>
      <c r="V67" s="40">
        <v>435094.53652600001</v>
      </c>
      <c r="W67" s="41"/>
      <c r="Y67" s="22">
        <v>0.98</v>
      </c>
      <c r="Z67" s="23">
        <f>Y67/Parâmetros!$G$3</f>
        <v>9.8196392785571151E-4</v>
      </c>
      <c r="AA67" s="23">
        <f>Z67/Parâmetros!$B$23</f>
        <v>1.8495196811381043</v>
      </c>
      <c r="AB67" s="23">
        <f>AA67/Parâmetros!$E$6</f>
        <v>4.4438243179675734</v>
      </c>
      <c r="AC67" s="40"/>
      <c r="AD67" s="40">
        <v>328221.56935400004</v>
      </c>
      <c r="AE67" s="40"/>
      <c r="AF67" s="24">
        <f t="shared" si="5"/>
        <v>2735179.7446166673</v>
      </c>
    </row>
    <row r="68" spans="1:32" ht="15" thickBot="1" x14ac:dyDescent="0.4">
      <c r="A68" s="22">
        <v>1</v>
      </c>
      <c r="B68" s="23">
        <f>A68/Parâmetros!$G$3</f>
        <v>1.002004008016032E-3</v>
      </c>
      <c r="C68" s="23">
        <f>B68/Parâmetros!$B$23</f>
        <v>1.8872649807531674</v>
      </c>
      <c r="D68" s="23">
        <f>C68/Parâmetros!$B$6</f>
        <v>5.6742783546397098</v>
      </c>
      <c r="E68" s="40"/>
      <c r="F68" s="40">
        <v>340643.43515500001</v>
      </c>
      <c r="G68" s="41"/>
      <c r="I68" s="22">
        <v>1</v>
      </c>
      <c r="J68" s="23">
        <f>I68/Parâmetros!$G$3</f>
        <v>1.002004008016032E-3</v>
      </c>
      <c r="K68" s="23">
        <f>J68/Parâmetros!$B$23</f>
        <v>1.8872649807531674</v>
      </c>
      <c r="L68" s="23">
        <f>K68/Parâmetros!$C$6</f>
        <v>5.0394258498081905</v>
      </c>
      <c r="M68" s="40"/>
      <c r="N68" s="40">
        <v>633142.40609599999</v>
      </c>
      <c r="O68" s="41"/>
      <c r="Q68" s="22">
        <v>1</v>
      </c>
      <c r="R68" s="23">
        <f>Q68/Parâmetros!$G$3</f>
        <v>1.002004008016032E-3</v>
      </c>
      <c r="S68" s="23">
        <f>R68/Parâmetros!$B$23</f>
        <v>1.8872649807531674</v>
      </c>
      <c r="T68" s="23">
        <f>S68/Parâmetros!$D$6</f>
        <v>4.7228853372201387</v>
      </c>
      <c r="U68" s="40"/>
      <c r="V68" s="40">
        <v>451546.685619</v>
      </c>
      <c r="W68" s="41"/>
      <c r="Y68" s="22">
        <v>1</v>
      </c>
      <c r="Z68" s="23">
        <f>Y68/Parâmetros!$G$3</f>
        <v>1.002004008016032E-3</v>
      </c>
      <c r="AA68" s="23">
        <f>Z68/Parâmetros!$B$23</f>
        <v>1.8872649807531674</v>
      </c>
      <c r="AB68" s="23">
        <f>AA68/Parâmetros!$E$6</f>
        <v>4.5345146101709934</v>
      </c>
      <c r="AC68" s="40"/>
      <c r="AD68" s="40">
        <v>340623.73324899998</v>
      </c>
      <c r="AE68" s="40"/>
      <c r="AF68" s="24">
        <f t="shared" si="5"/>
        <v>2838531.1104083331</v>
      </c>
    </row>
    <row r="69" spans="1:32" ht="15.75" customHeight="1" thickBot="1" x14ac:dyDescent="0.4">
      <c r="A69" s="64" t="s">
        <v>25</v>
      </c>
      <c r="B69" s="62">
        <f>Parâmetros!$H$3 / F69</f>
        <v>3.9761660167474977E-9</v>
      </c>
      <c r="C69" s="62"/>
      <c r="D69" s="63"/>
      <c r="F69" s="65">
        <v>214715</v>
      </c>
      <c r="G69" s="66"/>
      <c r="I69" s="64" t="s">
        <v>25</v>
      </c>
      <c r="J69" s="62">
        <f>Parâmetros!$H$3 / N69</f>
        <v>5.8778261062867577E-9</v>
      </c>
      <c r="K69" s="62"/>
      <c r="L69" s="63"/>
      <c r="N69" s="65">
        <v>145248</v>
      </c>
      <c r="O69" s="66"/>
      <c r="Q69" s="64" t="s">
        <v>25</v>
      </c>
      <c r="R69" s="62">
        <f>Parâmetros!$H$3 / V69</f>
        <v>8.6965721328913011E-9</v>
      </c>
      <c r="S69" s="62"/>
      <c r="T69" s="63"/>
      <c r="V69" s="65">
        <v>98170</v>
      </c>
      <c r="W69" s="66"/>
      <c r="Y69" s="64" t="s">
        <v>25</v>
      </c>
      <c r="Z69" s="62">
        <f>Parâmetros!$H$3 / AE69</f>
        <v>1.4028434820170546E-8</v>
      </c>
      <c r="AA69" s="62"/>
      <c r="AB69" s="63"/>
      <c r="AE69" s="65">
        <v>60858</v>
      </c>
      <c r="AF69" s="66"/>
    </row>
    <row r="70" spans="1:32" ht="15.75" customHeight="1" thickBot="1" x14ac:dyDescent="0.4">
      <c r="A70" s="64"/>
      <c r="B70" s="62"/>
      <c r="C70" s="62"/>
      <c r="D70" s="63"/>
      <c r="F70" s="67"/>
      <c r="G70" s="68"/>
      <c r="I70" s="64"/>
      <c r="J70" s="62"/>
      <c r="K70" s="62"/>
      <c r="L70" s="63"/>
      <c r="N70" s="67"/>
      <c r="O70" s="68"/>
      <c r="Q70" s="64"/>
      <c r="R70" s="62"/>
      <c r="S70" s="62"/>
      <c r="T70" s="63"/>
      <c r="V70" s="67"/>
      <c r="W70" s="68"/>
      <c r="Y70" s="64"/>
      <c r="Z70" s="62"/>
      <c r="AA70" s="62"/>
      <c r="AB70" s="63"/>
      <c r="AE70" s="67"/>
      <c r="AF70" s="68"/>
    </row>
    <row r="71" spans="1:32" ht="15.75" customHeight="1" thickBot="1" x14ac:dyDescent="0.4">
      <c r="A71" s="64" t="s">
        <v>26</v>
      </c>
      <c r="B71" s="73">
        <f>Parâmetros!$G$3 / F71</f>
        <v>2.6111095122353244E-3</v>
      </c>
      <c r="C71" s="73"/>
      <c r="D71" s="74"/>
      <c r="F71" s="69">
        <v>382213</v>
      </c>
      <c r="G71" s="70"/>
      <c r="I71" s="64" t="s">
        <v>26</v>
      </c>
      <c r="J71" s="73">
        <f>Parâmetros!$G$3 / N71</f>
        <v>4.0999096212307948E-3</v>
      </c>
      <c r="K71" s="73"/>
      <c r="L71" s="74"/>
      <c r="N71" s="69">
        <v>243420</v>
      </c>
      <c r="O71" s="70"/>
      <c r="Q71" s="64" t="s">
        <v>26</v>
      </c>
      <c r="R71" s="73">
        <f>Parâmetros!$G$3 / V71</f>
        <v>5.0489975362106214E-3</v>
      </c>
      <c r="S71" s="73"/>
      <c r="T71" s="74"/>
      <c r="V71" s="69">
        <v>197663</v>
      </c>
      <c r="W71" s="70"/>
      <c r="Y71" s="64" t="s">
        <v>26</v>
      </c>
      <c r="Z71" s="62">
        <f>Parâmetros!$G$3 / AE71</f>
        <v>6.102482573070808E-3</v>
      </c>
      <c r="AA71" s="62"/>
      <c r="AB71" s="63"/>
      <c r="AE71" s="69">
        <v>163540</v>
      </c>
      <c r="AF71" s="70"/>
    </row>
    <row r="72" spans="1:32" ht="15.75" customHeight="1" thickBot="1" x14ac:dyDescent="0.4">
      <c r="A72" s="64"/>
      <c r="B72" s="75"/>
      <c r="C72" s="75"/>
      <c r="D72" s="76"/>
      <c r="F72" s="71"/>
      <c r="G72" s="72"/>
      <c r="I72" s="64"/>
      <c r="J72" s="75"/>
      <c r="K72" s="75"/>
      <c r="L72" s="76"/>
      <c r="N72" s="71"/>
      <c r="O72" s="72"/>
      <c r="Q72" s="64"/>
      <c r="R72" s="75"/>
      <c r="S72" s="75"/>
      <c r="T72" s="76"/>
      <c r="V72" s="71"/>
      <c r="W72" s="72"/>
      <c r="Y72" s="64"/>
      <c r="Z72" s="62"/>
      <c r="AA72" s="62"/>
      <c r="AB72" s="63"/>
      <c r="AE72" s="71"/>
      <c r="AF72" s="72"/>
    </row>
    <row r="88" spans="9:10" x14ac:dyDescent="0.35">
      <c r="I88" s="15" t="s">
        <v>25</v>
      </c>
      <c r="J88" s="15" t="s">
        <v>27</v>
      </c>
    </row>
    <row r="89" spans="9:10" x14ac:dyDescent="0.35">
      <c r="I89" s="15" t="s">
        <v>26</v>
      </c>
    </row>
  </sheetData>
  <mergeCells count="32">
    <mergeCell ref="V69:W70"/>
    <mergeCell ref="V71:W72"/>
    <mergeCell ref="J69:L70"/>
    <mergeCell ref="AE69:AF70"/>
    <mergeCell ref="AE71:AF72"/>
    <mergeCell ref="Y69:Y70"/>
    <mergeCell ref="Z69:AB70"/>
    <mergeCell ref="Y71:Y72"/>
    <mergeCell ref="Z71:AB72"/>
    <mergeCell ref="J71:L72"/>
    <mergeCell ref="Q69:Q70"/>
    <mergeCell ref="R69:T70"/>
    <mergeCell ref="Q71:Q72"/>
    <mergeCell ref="R71:T72"/>
    <mergeCell ref="N69:O70"/>
    <mergeCell ref="N71:O72"/>
    <mergeCell ref="A69:A70"/>
    <mergeCell ref="B69:D70"/>
    <mergeCell ref="A71:A72"/>
    <mergeCell ref="B71:D72"/>
    <mergeCell ref="I69:I70"/>
    <mergeCell ref="F69:G70"/>
    <mergeCell ref="F71:G72"/>
    <mergeCell ref="I71:I72"/>
    <mergeCell ref="A1:G1"/>
    <mergeCell ref="I1:O1"/>
    <mergeCell ref="Q1:W1"/>
    <mergeCell ref="Y1:AF1"/>
    <mergeCell ref="Y17:AF17"/>
    <mergeCell ref="Q17:W17"/>
    <mergeCell ref="I17:O17"/>
    <mergeCell ref="A17:G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86BDB-AC06-4121-B1F8-5BA59E60C9DE}">
  <dimension ref="A1:AE89"/>
  <sheetViews>
    <sheetView topLeftCell="A2" workbookViewId="0">
      <selection activeCell="AA20" sqref="AA20"/>
    </sheetView>
  </sheetViews>
  <sheetFormatPr defaultRowHeight="14.5" x14ac:dyDescent="0.35"/>
  <cols>
    <col min="1" max="1" width="8.54296875" style="15" customWidth="1"/>
    <col min="2" max="7" width="10.7265625" style="15" customWidth="1"/>
    <col min="8" max="8" width="5.7265625" style="15" customWidth="1"/>
    <col min="9" max="15" width="10.7265625" style="15" customWidth="1"/>
    <col min="16" max="16" width="5.7265625" style="15" customWidth="1"/>
    <col min="17" max="23" width="10.7265625" style="15" customWidth="1"/>
    <col min="24" max="24" width="5.7265625" style="15" customWidth="1"/>
    <col min="25" max="31" width="10.7265625" style="15" customWidth="1"/>
  </cols>
  <sheetData>
    <row r="1" spans="1:31" ht="15.5" x14ac:dyDescent="0.35">
      <c r="A1" s="56" t="s">
        <v>21</v>
      </c>
      <c r="B1" s="57"/>
      <c r="C1" s="57"/>
      <c r="D1" s="57"/>
      <c r="E1" s="57"/>
      <c r="F1" s="57"/>
      <c r="G1" s="58"/>
      <c r="I1" s="56" t="s">
        <v>22</v>
      </c>
      <c r="J1" s="57"/>
      <c r="K1" s="57"/>
      <c r="L1" s="57"/>
      <c r="M1" s="57"/>
      <c r="N1" s="57"/>
      <c r="O1" s="58"/>
      <c r="Q1" s="56" t="s">
        <v>23</v>
      </c>
      <c r="R1" s="57"/>
      <c r="S1" s="57"/>
      <c r="T1" s="57"/>
      <c r="U1" s="57"/>
      <c r="V1" s="57"/>
      <c r="W1" s="58"/>
      <c r="Y1" s="56" t="s">
        <v>24</v>
      </c>
      <c r="Z1" s="57"/>
      <c r="AA1" s="57"/>
      <c r="AB1" s="57"/>
      <c r="AC1" s="57"/>
      <c r="AD1" s="57"/>
      <c r="AE1" s="58"/>
    </row>
    <row r="2" spans="1:31" x14ac:dyDescent="0.35">
      <c r="A2" s="19" t="s">
        <v>0</v>
      </c>
      <c r="B2" s="20" t="s">
        <v>1</v>
      </c>
      <c r="C2" s="20" t="s">
        <v>3</v>
      </c>
      <c r="D2" s="20" t="s">
        <v>4</v>
      </c>
      <c r="E2" s="20" t="s">
        <v>7</v>
      </c>
      <c r="F2" s="20" t="s">
        <v>2</v>
      </c>
      <c r="G2" s="21" t="s">
        <v>5</v>
      </c>
      <c r="I2" s="19" t="s">
        <v>0</v>
      </c>
      <c r="J2" s="20" t="s">
        <v>1</v>
      </c>
      <c r="K2" s="20" t="s">
        <v>3</v>
      </c>
      <c r="L2" s="20" t="s">
        <v>4</v>
      </c>
      <c r="M2" s="20" t="s">
        <v>7</v>
      </c>
      <c r="N2" s="20" t="s">
        <v>2</v>
      </c>
      <c r="O2" s="21" t="s">
        <v>5</v>
      </c>
      <c r="Q2" s="19" t="s">
        <v>0</v>
      </c>
      <c r="R2" s="20" t="s">
        <v>1</v>
      </c>
      <c r="S2" s="20" t="s">
        <v>3</v>
      </c>
      <c r="T2" s="20" t="s">
        <v>4</v>
      </c>
      <c r="U2" s="20" t="s">
        <v>7</v>
      </c>
      <c r="V2" s="20" t="s">
        <v>2</v>
      </c>
      <c r="W2" s="21" t="s">
        <v>5</v>
      </c>
      <c r="Y2" s="19" t="s">
        <v>0</v>
      </c>
      <c r="Z2" s="20" t="s">
        <v>1</v>
      </c>
      <c r="AA2" s="20" t="s">
        <v>3</v>
      </c>
      <c r="AB2" s="20" t="s">
        <v>4</v>
      </c>
      <c r="AC2" s="20" t="s">
        <v>7</v>
      </c>
      <c r="AD2" s="20" t="s">
        <v>2</v>
      </c>
      <c r="AE2" s="21" t="s">
        <v>5</v>
      </c>
    </row>
    <row r="3" spans="1:31" x14ac:dyDescent="0.35">
      <c r="A3" s="16"/>
      <c r="B3" s="17">
        <f>A3/Parâmetros!$G$3</f>
        <v>0</v>
      </c>
      <c r="C3" s="17">
        <f>B3/Parâmetros!$B$33</f>
        <v>0</v>
      </c>
      <c r="D3" s="17">
        <f>C3/Parâmetros!$B$6</f>
        <v>0</v>
      </c>
      <c r="E3" s="17"/>
      <c r="F3" s="17"/>
      <c r="G3" s="18">
        <f>F3/0.12</f>
        <v>0</v>
      </c>
      <c r="I3" s="16"/>
      <c r="J3" s="17">
        <f>I3/Parâmetros!$G$3</f>
        <v>0</v>
      </c>
      <c r="K3" s="17">
        <f>J3/Parâmetros!$B$33</f>
        <v>0</v>
      </c>
      <c r="L3" s="17">
        <f>K3/Parâmetros!$C$6</f>
        <v>0</v>
      </c>
      <c r="M3" s="17"/>
      <c r="N3" s="17"/>
      <c r="O3" s="18">
        <f>N3/0.12</f>
        <v>0</v>
      </c>
      <c r="Q3" s="16"/>
      <c r="R3" s="17">
        <f>Q3/Parâmetros!$G$3</f>
        <v>0</v>
      </c>
      <c r="S3" s="17">
        <f>R3/Parâmetros!$B$33</f>
        <v>0</v>
      </c>
      <c r="T3" s="17">
        <f>S3/Parâmetros!$D$6</f>
        <v>0</v>
      </c>
      <c r="U3" s="17"/>
      <c r="V3" s="17"/>
      <c r="W3" s="18">
        <f>V3/0.12</f>
        <v>0</v>
      </c>
      <c r="Y3" s="16"/>
      <c r="Z3" s="17">
        <f>Y3/Parâmetros!$G$3</f>
        <v>0</v>
      </c>
      <c r="AA3" s="17">
        <f>Z3/Parâmetros!$B$33</f>
        <v>0</v>
      </c>
      <c r="AB3" s="17">
        <f>AA3/Parâmetros!$E$6</f>
        <v>0</v>
      </c>
      <c r="AC3" s="17"/>
      <c r="AD3" s="17"/>
      <c r="AE3" s="18">
        <f>AD3/0.12</f>
        <v>0</v>
      </c>
    </row>
    <row r="4" spans="1:31" x14ac:dyDescent="0.35">
      <c r="A4" s="16"/>
      <c r="B4" s="17">
        <f>A4/Parâmetros!$G$3</f>
        <v>0</v>
      </c>
      <c r="C4" s="17">
        <f>B4/Parâmetros!$B$33</f>
        <v>0</v>
      </c>
      <c r="D4" s="17">
        <f>C4/Parâmetros!$B$6</f>
        <v>0</v>
      </c>
      <c r="E4" s="17"/>
      <c r="F4" s="17"/>
      <c r="G4" s="18">
        <f t="shared" ref="G4:G16" si="0">F4/0.12</f>
        <v>0</v>
      </c>
      <c r="I4" s="16"/>
      <c r="J4" s="17">
        <f>I4/Parâmetros!$G$3</f>
        <v>0</v>
      </c>
      <c r="K4" s="17">
        <f>J4/Parâmetros!$B$33</f>
        <v>0</v>
      </c>
      <c r="L4" s="17">
        <f>K4/Parâmetros!$C$6</f>
        <v>0</v>
      </c>
      <c r="M4" s="17"/>
      <c r="N4" s="17"/>
      <c r="O4" s="18">
        <f t="shared" ref="O4:O68" si="1">N4/0.12</f>
        <v>0</v>
      </c>
      <c r="Q4" s="16"/>
      <c r="R4" s="17">
        <f>Q4/Parâmetros!$G$3</f>
        <v>0</v>
      </c>
      <c r="S4" s="17">
        <f>R4/Parâmetros!$B$33</f>
        <v>0</v>
      </c>
      <c r="T4" s="17">
        <f>S4/Parâmetros!$D$6</f>
        <v>0</v>
      </c>
      <c r="U4" s="17"/>
      <c r="V4" s="17"/>
      <c r="W4" s="18">
        <f t="shared" ref="W4:W16" si="2">V4/0.12</f>
        <v>0</v>
      </c>
      <c r="Y4" s="16"/>
      <c r="Z4" s="17">
        <f>Y4/Parâmetros!$G$3</f>
        <v>0</v>
      </c>
      <c r="AA4" s="17">
        <f>Z4/Parâmetros!$B$33</f>
        <v>0</v>
      </c>
      <c r="AB4" s="17">
        <f>AA4/Parâmetros!$E$6</f>
        <v>0</v>
      </c>
      <c r="AC4" s="17"/>
      <c r="AD4" s="17"/>
      <c r="AE4" s="18">
        <f t="shared" ref="AE4:AE16" si="3">AD4/0.12</f>
        <v>0</v>
      </c>
    </row>
    <row r="5" spans="1:31" x14ac:dyDescent="0.35">
      <c r="A5" s="16"/>
      <c r="B5" s="17">
        <f>A5/Parâmetros!$G$3</f>
        <v>0</v>
      </c>
      <c r="C5" s="17">
        <f>B5/Parâmetros!$B$33</f>
        <v>0</v>
      </c>
      <c r="D5" s="17">
        <f>C5/Parâmetros!$B$6</f>
        <v>0</v>
      </c>
      <c r="E5" s="17"/>
      <c r="F5" s="17"/>
      <c r="G5" s="18">
        <f t="shared" si="0"/>
        <v>0</v>
      </c>
      <c r="I5" s="16"/>
      <c r="J5" s="17">
        <f>I5/Parâmetros!$G$3</f>
        <v>0</v>
      </c>
      <c r="K5" s="17">
        <f>J5/Parâmetros!$B$33</f>
        <v>0</v>
      </c>
      <c r="L5" s="17">
        <f>K5/Parâmetros!$C$6</f>
        <v>0</v>
      </c>
      <c r="M5" s="17"/>
      <c r="N5" s="17"/>
      <c r="O5" s="18">
        <f t="shared" si="1"/>
        <v>0</v>
      </c>
      <c r="Q5" s="16"/>
      <c r="R5" s="17">
        <f>Q5/Parâmetros!$G$3</f>
        <v>0</v>
      </c>
      <c r="S5" s="17">
        <f>R5/Parâmetros!$B$33</f>
        <v>0</v>
      </c>
      <c r="T5" s="17">
        <f>S5/Parâmetros!$D$6</f>
        <v>0</v>
      </c>
      <c r="U5" s="17"/>
      <c r="V5" s="17"/>
      <c r="W5" s="18">
        <f t="shared" si="2"/>
        <v>0</v>
      </c>
      <c r="Y5" s="16"/>
      <c r="Z5" s="17">
        <f>Y5/Parâmetros!$G$3</f>
        <v>0</v>
      </c>
      <c r="AA5" s="17">
        <f>Z5/Parâmetros!$B$33</f>
        <v>0</v>
      </c>
      <c r="AB5" s="17">
        <f>AA5/Parâmetros!$E$6</f>
        <v>0</v>
      </c>
      <c r="AC5" s="17"/>
      <c r="AD5" s="17"/>
      <c r="AE5" s="18">
        <f t="shared" si="3"/>
        <v>0</v>
      </c>
    </row>
    <row r="6" spans="1:31" x14ac:dyDescent="0.35">
      <c r="A6" s="16"/>
      <c r="B6" s="17">
        <f>A6/Parâmetros!$G$3</f>
        <v>0</v>
      </c>
      <c r="C6" s="17">
        <f>B6/Parâmetros!$B$33</f>
        <v>0</v>
      </c>
      <c r="D6" s="17">
        <f>C6/Parâmetros!$B$6</f>
        <v>0</v>
      </c>
      <c r="E6" s="17"/>
      <c r="F6" s="17"/>
      <c r="G6" s="18">
        <f t="shared" si="0"/>
        <v>0</v>
      </c>
      <c r="I6" s="16"/>
      <c r="J6" s="17">
        <f>I6/Parâmetros!$G$3</f>
        <v>0</v>
      </c>
      <c r="K6" s="17">
        <f>J6/Parâmetros!$B$33</f>
        <v>0</v>
      </c>
      <c r="L6" s="17">
        <f>K6/Parâmetros!$C$6</f>
        <v>0</v>
      </c>
      <c r="M6" s="17"/>
      <c r="N6" s="17"/>
      <c r="O6" s="18">
        <f t="shared" si="1"/>
        <v>0</v>
      </c>
      <c r="Q6" s="16"/>
      <c r="R6" s="17">
        <f>Q6/Parâmetros!$G$3</f>
        <v>0</v>
      </c>
      <c r="S6" s="17">
        <f>R6/Parâmetros!$B$33</f>
        <v>0</v>
      </c>
      <c r="T6" s="17">
        <f>S6/Parâmetros!$D$6</f>
        <v>0</v>
      </c>
      <c r="U6" s="17"/>
      <c r="V6" s="17"/>
      <c r="W6" s="18">
        <f t="shared" si="2"/>
        <v>0</v>
      </c>
      <c r="Y6" s="16"/>
      <c r="Z6" s="17">
        <f>Y6/Parâmetros!$G$3</f>
        <v>0</v>
      </c>
      <c r="AA6" s="17">
        <f>Z6/Parâmetros!$B$33</f>
        <v>0</v>
      </c>
      <c r="AB6" s="17">
        <f>AA6/Parâmetros!$E$6</f>
        <v>0</v>
      </c>
      <c r="AC6" s="17"/>
      <c r="AD6" s="17"/>
      <c r="AE6" s="18">
        <f t="shared" si="3"/>
        <v>0</v>
      </c>
    </row>
    <row r="7" spans="1:31" x14ac:dyDescent="0.35">
      <c r="A7" s="16"/>
      <c r="B7" s="17">
        <f>A7/Parâmetros!$G$3</f>
        <v>0</v>
      </c>
      <c r="C7" s="17">
        <f>B7/Parâmetros!$B$33</f>
        <v>0</v>
      </c>
      <c r="D7" s="17">
        <f>C7/Parâmetros!$B$6</f>
        <v>0</v>
      </c>
      <c r="E7" s="17"/>
      <c r="F7" s="17"/>
      <c r="G7" s="18">
        <f t="shared" si="0"/>
        <v>0</v>
      </c>
      <c r="I7" s="16"/>
      <c r="J7" s="17">
        <f>I7/Parâmetros!$G$3</f>
        <v>0</v>
      </c>
      <c r="K7" s="17">
        <f>J7/Parâmetros!$B$33</f>
        <v>0</v>
      </c>
      <c r="L7" s="17">
        <f>K7/Parâmetros!$C$6</f>
        <v>0</v>
      </c>
      <c r="M7" s="17"/>
      <c r="N7" s="17"/>
      <c r="O7" s="18">
        <f t="shared" si="1"/>
        <v>0</v>
      </c>
      <c r="Q7" s="16"/>
      <c r="R7" s="17">
        <f>Q7/Parâmetros!$G$3</f>
        <v>0</v>
      </c>
      <c r="S7" s="17">
        <f>R7/Parâmetros!$B$33</f>
        <v>0</v>
      </c>
      <c r="T7" s="17">
        <f>S7/Parâmetros!$D$6</f>
        <v>0</v>
      </c>
      <c r="U7" s="17"/>
      <c r="V7" s="17"/>
      <c r="W7" s="18">
        <f t="shared" si="2"/>
        <v>0</v>
      </c>
      <c r="Y7" s="16"/>
      <c r="Z7" s="17">
        <f>Y7/Parâmetros!$G$3</f>
        <v>0</v>
      </c>
      <c r="AA7" s="17">
        <f>Z7/Parâmetros!$B$33</f>
        <v>0</v>
      </c>
      <c r="AB7" s="17">
        <f>AA7/Parâmetros!$E$6</f>
        <v>0</v>
      </c>
      <c r="AC7" s="17"/>
      <c r="AD7" s="17"/>
      <c r="AE7" s="18">
        <f t="shared" si="3"/>
        <v>0</v>
      </c>
    </row>
    <row r="8" spans="1:31" x14ac:dyDescent="0.35">
      <c r="A8" s="16"/>
      <c r="B8" s="17">
        <f>A8/Parâmetros!$G$3</f>
        <v>0</v>
      </c>
      <c r="C8" s="17">
        <f>B8/Parâmetros!$B$33</f>
        <v>0</v>
      </c>
      <c r="D8" s="17">
        <f>C8/Parâmetros!$B$6</f>
        <v>0</v>
      </c>
      <c r="E8" s="17"/>
      <c r="F8" s="17"/>
      <c r="G8" s="18">
        <f t="shared" si="0"/>
        <v>0</v>
      </c>
      <c r="I8" s="16"/>
      <c r="J8" s="17">
        <f>I8/Parâmetros!$G$3</f>
        <v>0</v>
      </c>
      <c r="K8" s="17">
        <f>J8/Parâmetros!$B$33</f>
        <v>0</v>
      </c>
      <c r="L8" s="17">
        <f>K8/Parâmetros!$C$6</f>
        <v>0</v>
      </c>
      <c r="M8" s="17"/>
      <c r="N8" s="17"/>
      <c r="O8" s="18">
        <f t="shared" si="1"/>
        <v>0</v>
      </c>
      <c r="Q8" s="16"/>
      <c r="R8" s="17">
        <f>Q8/Parâmetros!$G$3</f>
        <v>0</v>
      </c>
      <c r="S8" s="17">
        <f>R8/Parâmetros!$B$33</f>
        <v>0</v>
      </c>
      <c r="T8" s="17">
        <f>S8/Parâmetros!$D$6</f>
        <v>0</v>
      </c>
      <c r="U8" s="17"/>
      <c r="V8" s="17"/>
      <c r="W8" s="18">
        <f t="shared" si="2"/>
        <v>0</v>
      </c>
      <c r="Y8" s="16"/>
      <c r="Z8" s="17">
        <f>Y8/Parâmetros!$G$3</f>
        <v>0</v>
      </c>
      <c r="AA8" s="17">
        <f>Z8/Parâmetros!$B$33</f>
        <v>0</v>
      </c>
      <c r="AB8" s="17">
        <f>AA8/Parâmetros!$E$6</f>
        <v>0</v>
      </c>
      <c r="AC8" s="17"/>
      <c r="AD8" s="17"/>
      <c r="AE8" s="18">
        <f t="shared" si="3"/>
        <v>0</v>
      </c>
    </row>
    <row r="9" spans="1:31" x14ac:dyDescent="0.35">
      <c r="A9" s="16"/>
      <c r="B9" s="17">
        <f>A9/Parâmetros!$G$3</f>
        <v>0</v>
      </c>
      <c r="C9" s="17">
        <f>B9/Parâmetros!$B$33</f>
        <v>0</v>
      </c>
      <c r="D9" s="17">
        <f>C9/Parâmetros!$B$6</f>
        <v>0</v>
      </c>
      <c r="E9" s="17"/>
      <c r="F9" s="17"/>
      <c r="G9" s="18">
        <f t="shared" si="0"/>
        <v>0</v>
      </c>
      <c r="I9" s="16"/>
      <c r="J9" s="17">
        <f>I9/Parâmetros!$G$3</f>
        <v>0</v>
      </c>
      <c r="K9" s="17">
        <f>J9/Parâmetros!$B$33</f>
        <v>0</v>
      </c>
      <c r="L9" s="17">
        <f>K9/Parâmetros!$C$6</f>
        <v>0</v>
      </c>
      <c r="M9" s="17"/>
      <c r="N9" s="17"/>
      <c r="O9" s="18">
        <f t="shared" si="1"/>
        <v>0</v>
      </c>
      <c r="Q9" s="16"/>
      <c r="R9" s="17">
        <f>Q9/Parâmetros!$G$3</f>
        <v>0</v>
      </c>
      <c r="S9" s="17">
        <f>R9/Parâmetros!$B$33</f>
        <v>0</v>
      </c>
      <c r="T9" s="17">
        <f>S9/Parâmetros!$D$6</f>
        <v>0</v>
      </c>
      <c r="U9" s="17"/>
      <c r="V9" s="17"/>
      <c r="W9" s="18">
        <f t="shared" si="2"/>
        <v>0</v>
      </c>
      <c r="Y9" s="16"/>
      <c r="Z9" s="17">
        <f>Y9/Parâmetros!$G$3</f>
        <v>0</v>
      </c>
      <c r="AA9" s="17">
        <f>Z9/Parâmetros!$B$33</f>
        <v>0</v>
      </c>
      <c r="AB9" s="17">
        <f>AA9/Parâmetros!$E$6</f>
        <v>0</v>
      </c>
      <c r="AC9" s="17"/>
      <c r="AD9" s="17"/>
      <c r="AE9" s="18">
        <f t="shared" si="3"/>
        <v>0</v>
      </c>
    </row>
    <row r="10" spans="1:31" x14ac:dyDescent="0.35">
      <c r="A10" s="16"/>
      <c r="B10" s="17">
        <f>A10/Parâmetros!$G$3</f>
        <v>0</v>
      </c>
      <c r="C10" s="17">
        <f>B10/Parâmetros!$B$33</f>
        <v>0</v>
      </c>
      <c r="D10" s="17">
        <f>C10/Parâmetros!$B$6</f>
        <v>0</v>
      </c>
      <c r="E10" s="17"/>
      <c r="F10" s="17"/>
      <c r="G10" s="18">
        <f t="shared" si="0"/>
        <v>0</v>
      </c>
      <c r="I10" s="16"/>
      <c r="J10" s="17">
        <f>I10/Parâmetros!$G$3</f>
        <v>0</v>
      </c>
      <c r="K10" s="17">
        <f>J10/Parâmetros!$B$33</f>
        <v>0</v>
      </c>
      <c r="L10" s="17">
        <f>K10/Parâmetros!$C$6</f>
        <v>0</v>
      </c>
      <c r="M10" s="17"/>
      <c r="N10" s="17"/>
      <c r="O10" s="18">
        <f t="shared" si="1"/>
        <v>0</v>
      </c>
      <c r="Q10" s="16"/>
      <c r="R10" s="17">
        <f>Q10/Parâmetros!$G$3</f>
        <v>0</v>
      </c>
      <c r="S10" s="17">
        <f>R10/Parâmetros!$B$33</f>
        <v>0</v>
      </c>
      <c r="T10" s="17">
        <f>S10/Parâmetros!$D$6</f>
        <v>0</v>
      </c>
      <c r="U10" s="17"/>
      <c r="V10" s="17"/>
      <c r="W10" s="18">
        <f t="shared" si="2"/>
        <v>0</v>
      </c>
      <c r="Y10" s="16"/>
      <c r="Z10" s="17">
        <f>Y10/Parâmetros!$G$3</f>
        <v>0</v>
      </c>
      <c r="AA10" s="17">
        <f>Z10/Parâmetros!$B$33</f>
        <v>0</v>
      </c>
      <c r="AB10" s="17">
        <f>AA10/Parâmetros!$E$6</f>
        <v>0</v>
      </c>
      <c r="AC10" s="17"/>
      <c r="AD10" s="17"/>
      <c r="AE10" s="18">
        <f t="shared" si="3"/>
        <v>0</v>
      </c>
    </row>
    <row r="11" spans="1:31" x14ac:dyDescent="0.35">
      <c r="A11" s="16"/>
      <c r="B11" s="17">
        <f>A11/Parâmetros!$G$3</f>
        <v>0</v>
      </c>
      <c r="C11" s="17">
        <f>B11/Parâmetros!$B$33</f>
        <v>0</v>
      </c>
      <c r="D11" s="17">
        <f>C11/Parâmetros!$B$6</f>
        <v>0</v>
      </c>
      <c r="E11" s="17"/>
      <c r="F11" s="17"/>
      <c r="G11" s="18">
        <f t="shared" si="0"/>
        <v>0</v>
      </c>
      <c r="I11" s="36"/>
      <c r="J11" s="17">
        <f>I11/Parâmetros!$G$3</f>
        <v>0</v>
      </c>
      <c r="K11" s="17">
        <f>J11/Parâmetros!$B$33</f>
        <v>0</v>
      </c>
      <c r="L11" s="17">
        <f>K11/Parâmetros!$C$6</f>
        <v>0</v>
      </c>
      <c r="M11" s="17"/>
      <c r="N11" s="17"/>
      <c r="O11" s="18">
        <f t="shared" si="1"/>
        <v>0</v>
      </c>
      <c r="Q11" s="16"/>
      <c r="R11" s="17">
        <f>Q11/Parâmetros!$G$3</f>
        <v>0</v>
      </c>
      <c r="S11" s="17">
        <f>R11/Parâmetros!$B$33</f>
        <v>0</v>
      </c>
      <c r="T11" s="17">
        <f>S11/Parâmetros!$D$6</f>
        <v>0</v>
      </c>
      <c r="U11" s="17"/>
      <c r="V11" s="17"/>
      <c r="W11" s="18">
        <f t="shared" si="2"/>
        <v>0</v>
      </c>
      <c r="Y11" s="16"/>
      <c r="Z11" s="17">
        <f>Y11/Parâmetros!$G$3</f>
        <v>0</v>
      </c>
      <c r="AA11" s="17">
        <f>Z11/Parâmetros!$B$33</f>
        <v>0</v>
      </c>
      <c r="AB11" s="17">
        <f>AA11/Parâmetros!$E$6</f>
        <v>0</v>
      </c>
      <c r="AC11" s="17"/>
      <c r="AD11" s="17"/>
      <c r="AE11" s="18">
        <f t="shared" si="3"/>
        <v>0</v>
      </c>
    </row>
    <row r="12" spans="1:31" x14ac:dyDescent="0.35">
      <c r="A12" s="16"/>
      <c r="B12" s="17">
        <f>A12/Parâmetros!$G$3</f>
        <v>0</v>
      </c>
      <c r="C12" s="17">
        <f>B12/Parâmetros!$B$33</f>
        <v>0</v>
      </c>
      <c r="D12" s="17">
        <f>C12/Parâmetros!$B$6</f>
        <v>0</v>
      </c>
      <c r="E12" s="17"/>
      <c r="F12" s="17"/>
      <c r="G12" s="18">
        <f t="shared" si="0"/>
        <v>0</v>
      </c>
      <c r="I12" s="16"/>
      <c r="J12" s="17">
        <f>I12/Parâmetros!$G$3</f>
        <v>0</v>
      </c>
      <c r="K12" s="17">
        <f>J12/Parâmetros!$B$33</f>
        <v>0</v>
      </c>
      <c r="L12" s="17">
        <f>K12/Parâmetros!$C$6</f>
        <v>0</v>
      </c>
      <c r="M12" s="17"/>
      <c r="N12" s="17"/>
      <c r="O12" s="18">
        <f t="shared" si="1"/>
        <v>0</v>
      </c>
      <c r="Q12" s="16"/>
      <c r="R12" s="17">
        <f>Q12/Parâmetros!$G$3</f>
        <v>0</v>
      </c>
      <c r="S12" s="17">
        <f>R12/Parâmetros!$B$33</f>
        <v>0</v>
      </c>
      <c r="T12" s="17">
        <f>S12/Parâmetros!$D$6</f>
        <v>0</v>
      </c>
      <c r="U12" s="17"/>
      <c r="V12" s="17"/>
      <c r="W12" s="18">
        <f t="shared" si="2"/>
        <v>0</v>
      </c>
      <c r="Y12" s="16"/>
      <c r="Z12" s="17">
        <f>Y12/Parâmetros!$G$3</f>
        <v>0</v>
      </c>
      <c r="AA12" s="17">
        <f>Z12/Parâmetros!$B$33</f>
        <v>0</v>
      </c>
      <c r="AB12" s="17">
        <f>AA12/Parâmetros!$E$6</f>
        <v>0</v>
      </c>
      <c r="AC12" s="17"/>
      <c r="AD12" s="17"/>
      <c r="AE12" s="18">
        <f t="shared" si="3"/>
        <v>0</v>
      </c>
    </row>
    <row r="13" spans="1:31" x14ac:dyDescent="0.35">
      <c r="A13" s="16"/>
      <c r="B13" s="17">
        <f>A13/Parâmetros!$G$3</f>
        <v>0</v>
      </c>
      <c r="C13" s="17">
        <f>B13/Parâmetros!$B$33</f>
        <v>0</v>
      </c>
      <c r="D13" s="17">
        <f>C13/Parâmetros!$B$6</f>
        <v>0</v>
      </c>
      <c r="E13" s="17"/>
      <c r="F13" s="17"/>
      <c r="G13" s="18">
        <f t="shared" si="0"/>
        <v>0</v>
      </c>
      <c r="I13" s="16"/>
      <c r="J13" s="17">
        <f>I13/Parâmetros!$G$3</f>
        <v>0</v>
      </c>
      <c r="K13" s="17">
        <f>J13/Parâmetros!$B$33</f>
        <v>0</v>
      </c>
      <c r="L13" s="17">
        <f>K13/Parâmetros!$C$6</f>
        <v>0</v>
      </c>
      <c r="M13" s="17"/>
      <c r="N13" s="17"/>
      <c r="O13" s="18">
        <f t="shared" si="1"/>
        <v>0</v>
      </c>
      <c r="Q13" s="16"/>
      <c r="R13" s="17">
        <f>Q13/Parâmetros!$G$3</f>
        <v>0</v>
      </c>
      <c r="S13" s="17">
        <f>R13/Parâmetros!$B$33</f>
        <v>0</v>
      </c>
      <c r="T13" s="17">
        <f>S13/Parâmetros!$D$6</f>
        <v>0</v>
      </c>
      <c r="U13" s="17"/>
      <c r="V13" s="17"/>
      <c r="W13" s="18">
        <f t="shared" si="2"/>
        <v>0</v>
      </c>
      <c r="Y13" s="16"/>
      <c r="Z13" s="17">
        <f>Y13/Parâmetros!$G$3</f>
        <v>0</v>
      </c>
      <c r="AA13" s="17">
        <f>Z13/Parâmetros!$B$33</f>
        <v>0</v>
      </c>
      <c r="AB13" s="17">
        <f>AA13/Parâmetros!$E$6</f>
        <v>0</v>
      </c>
      <c r="AC13" s="17"/>
      <c r="AD13" s="17"/>
      <c r="AE13" s="18">
        <f t="shared" si="3"/>
        <v>0</v>
      </c>
    </row>
    <row r="14" spans="1:31" x14ac:dyDescent="0.35">
      <c r="A14" s="16"/>
      <c r="B14" s="17">
        <f>A14/Parâmetros!$G$3</f>
        <v>0</v>
      </c>
      <c r="C14" s="17">
        <f>B14/Parâmetros!$B$33</f>
        <v>0</v>
      </c>
      <c r="D14" s="17">
        <f>C14/Parâmetros!$B$6</f>
        <v>0</v>
      </c>
      <c r="E14" s="17"/>
      <c r="F14" s="17"/>
      <c r="G14" s="18">
        <f t="shared" si="0"/>
        <v>0</v>
      </c>
      <c r="I14" s="16"/>
      <c r="J14" s="17">
        <f>I14/Parâmetros!$G$3</f>
        <v>0</v>
      </c>
      <c r="K14" s="17">
        <f>J14/Parâmetros!$B$33</f>
        <v>0</v>
      </c>
      <c r="L14" s="17">
        <f>K14/Parâmetros!$C$6</f>
        <v>0</v>
      </c>
      <c r="M14" s="17"/>
      <c r="N14" s="17"/>
      <c r="O14" s="18">
        <f t="shared" si="1"/>
        <v>0</v>
      </c>
      <c r="Q14" s="16"/>
      <c r="R14" s="17">
        <f>Q14/Parâmetros!$G$3</f>
        <v>0</v>
      </c>
      <c r="S14" s="17">
        <f>R14/Parâmetros!$B$33</f>
        <v>0</v>
      </c>
      <c r="T14" s="17">
        <f>S14/Parâmetros!$D$6</f>
        <v>0</v>
      </c>
      <c r="U14" s="17"/>
      <c r="V14" s="17"/>
      <c r="W14" s="18">
        <f t="shared" si="2"/>
        <v>0</v>
      </c>
      <c r="Y14" s="16"/>
      <c r="Z14" s="17">
        <f>Y14/Parâmetros!$G$3</f>
        <v>0</v>
      </c>
      <c r="AA14" s="17">
        <f>Z14/Parâmetros!$B$33</f>
        <v>0</v>
      </c>
      <c r="AB14" s="17">
        <f>AA14/Parâmetros!$E$6</f>
        <v>0</v>
      </c>
      <c r="AC14" s="17"/>
      <c r="AD14" s="17"/>
      <c r="AE14" s="18">
        <f t="shared" si="3"/>
        <v>0</v>
      </c>
    </row>
    <row r="15" spans="1:31" x14ac:dyDescent="0.35">
      <c r="A15" s="16"/>
      <c r="B15" s="17">
        <f>A15/Parâmetros!$G$3</f>
        <v>0</v>
      </c>
      <c r="C15" s="17">
        <f>B15/Parâmetros!$B$33</f>
        <v>0</v>
      </c>
      <c r="D15" s="17">
        <f>C15/Parâmetros!$B$6</f>
        <v>0</v>
      </c>
      <c r="E15" s="17"/>
      <c r="F15" s="17"/>
      <c r="G15" s="18">
        <f t="shared" si="0"/>
        <v>0</v>
      </c>
      <c r="I15" s="16"/>
      <c r="J15" s="17">
        <f>I15/Parâmetros!$G$3</f>
        <v>0</v>
      </c>
      <c r="K15" s="17">
        <f>J15/Parâmetros!$B$33</f>
        <v>0</v>
      </c>
      <c r="L15" s="17">
        <f>K15/Parâmetros!$C$6</f>
        <v>0</v>
      </c>
      <c r="M15" s="17"/>
      <c r="N15" s="17"/>
      <c r="O15" s="18">
        <f t="shared" si="1"/>
        <v>0</v>
      </c>
      <c r="Q15" s="16"/>
      <c r="R15" s="17">
        <f>Q15/Parâmetros!$G$3</f>
        <v>0</v>
      </c>
      <c r="S15" s="17">
        <f>R15/Parâmetros!$B$33</f>
        <v>0</v>
      </c>
      <c r="T15" s="17">
        <f>S15/Parâmetros!$D$6</f>
        <v>0</v>
      </c>
      <c r="U15" s="17"/>
      <c r="V15" s="17"/>
      <c r="W15" s="18">
        <f t="shared" si="2"/>
        <v>0</v>
      </c>
      <c r="Y15" s="16"/>
      <c r="Z15" s="17">
        <f>Y15/Parâmetros!$G$3</f>
        <v>0</v>
      </c>
      <c r="AA15" s="17">
        <f>Z15/Parâmetros!$B$33</f>
        <v>0</v>
      </c>
      <c r="AB15" s="17">
        <f>AA15/Parâmetros!$E$6</f>
        <v>0</v>
      </c>
      <c r="AC15" s="17"/>
      <c r="AD15" s="17"/>
      <c r="AE15" s="18">
        <f t="shared" si="3"/>
        <v>0</v>
      </c>
    </row>
    <row r="16" spans="1:31" x14ac:dyDescent="0.35">
      <c r="A16" s="16"/>
      <c r="B16" s="17">
        <f>A16/Parâmetros!$G$3</f>
        <v>0</v>
      </c>
      <c r="C16" s="17">
        <f>B16/Parâmetros!$B$33</f>
        <v>0</v>
      </c>
      <c r="D16" s="17">
        <f>C16/Parâmetros!$B$6</f>
        <v>0</v>
      </c>
      <c r="E16" s="17"/>
      <c r="F16" s="17"/>
      <c r="G16" s="18">
        <f t="shared" si="0"/>
        <v>0</v>
      </c>
      <c r="I16" s="16"/>
      <c r="J16" s="17">
        <f>I16/Parâmetros!$G$3</f>
        <v>0</v>
      </c>
      <c r="K16" s="17">
        <f>J16/Parâmetros!$B$33</f>
        <v>0</v>
      </c>
      <c r="L16" s="17">
        <f>K16/Parâmetros!$C$6</f>
        <v>0</v>
      </c>
      <c r="M16" s="17"/>
      <c r="N16" s="17"/>
      <c r="O16" s="18">
        <f t="shared" si="1"/>
        <v>0</v>
      </c>
      <c r="Q16" s="16"/>
      <c r="R16" s="17">
        <f>Q16/Parâmetros!$G$3</f>
        <v>0</v>
      </c>
      <c r="S16" s="17">
        <f>R16/Parâmetros!$B$33</f>
        <v>0</v>
      </c>
      <c r="T16" s="17">
        <f>S16/Parâmetros!$D$6</f>
        <v>0</v>
      </c>
      <c r="U16" s="17"/>
      <c r="V16" s="17"/>
      <c r="W16" s="18">
        <f t="shared" si="2"/>
        <v>0</v>
      </c>
      <c r="Y16" s="16"/>
      <c r="Z16" s="17">
        <f>Y16/Parâmetros!$G$3</f>
        <v>0</v>
      </c>
      <c r="AA16" s="17">
        <f>Z16/Parâmetros!$B$33</f>
        <v>0</v>
      </c>
      <c r="AB16" s="17">
        <f>AA16/Parâmetros!$E$6</f>
        <v>0</v>
      </c>
      <c r="AC16" s="17"/>
      <c r="AD16" s="17"/>
      <c r="AE16" s="18">
        <f t="shared" si="3"/>
        <v>0</v>
      </c>
    </row>
    <row r="17" spans="1:31" ht="15.5" x14ac:dyDescent="0.35">
      <c r="A17" s="59" t="s">
        <v>6</v>
      </c>
      <c r="B17" s="60"/>
      <c r="C17" s="60"/>
      <c r="D17" s="60"/>
      <c r="E17" s="60"/>
      <c r="F17" s="60"/>
      <c r="G17" s="61"/>
      <c r="I17" s="59" t="s">
        <v>6</v>
      </c>
      <c r="J17" s="60"/>
      <c r="K17" s="60"/>
      <c r="L17" s="60"/>
      <c r="M17" s="60"/>
      <c r="N17" s="60"/>
      <c r="O17" s="61"/>
      <c r="Q17" s="59" t="s">
        <v>6</v>
      </c>
      <c r="R17" s="60"/>
      <c r="S17" s="60"/>
      <c r="T17" s="60"/>
      <c r="U17" s="60"/>
      <c r="V17" s="60"/>
      <c r="W17" s="61"/>
      <c r="Y17" s="59" t="s">
        <v>6</v>
      </c>
      <c r="Z17" s="60"/>
      <c r="AA17" s="60"/>
      <c r="AB17" s="60"/>
      <c r="AC17" s="60"/>
      <c r="AD17" s="60"/>
      <c r="AE17" s="61"/>
    </row>
    <row r="18" spans="1:31" x14ac:dyDescent="0.35">
      <c r="A18" s="22">
        <v>0.01</v>
      </c>
      <c r="B18" s="23">
        <f>A18/Parâmetros!$G$3</f>
        <v>1.0020040080160322E-5</v>
      </c>
      <c r="C18" s="23">
        <f>B18/Parâmetros!$B$33</f>
        <v>2.2149151510228147E-2</v>
      </c>
      <c r="D18" s="23">
        <f>C18/Parâmetros!$B$6</f>
        <v>6.6593961245424368E-2</v>
      </c>
      <c r="E18" s="23"/>
      <c r="F18" s="23">
        <v>385.70156100000003</v>
      </c>
      <c r="G18" s="24">
        <f t="shared" ref="G18:G68" si="4">F18/0.12</f>
        <v>3214.1796750000003</v>
      </c>
      <c r="I18" s="22">
        <v>0.01</v>
      </c>
      <c r="J18" s="23">
        <f>I18/Parâmetros!$G$3</f>
        <v>1.0020040080160322E-5</v>
      </c>
      <c r="K18" s="23">
        <f>J18/Parâmetros!$B$33</f>
        <v>2.2149151510228147E-2</v>
      </c>
      <c r="L18" s="23">
        <f>K18/Parâmetros!$C$6</f>
        <v>5.9143261709554466E-2</v>
      </c>
      <c r="M18" s="23"/>
      <c r="N18" s="23">
        <v>197.478983</v>
      </c>
      <c r="O18" s="24">
        <f t="shared" si="1"/>
        <v>1645.6581916666667</v>
      </c>
      <c r="Q18" s="22">
        <v>0.01</v>
      </c>
      <c r="R18" s="23">
        <f>Q18/Parâmetros!$G$3</f>
        <v>1.0020040080160322E-5</v>
      </c>
      <c r="S18" s="23">
        <f>R18/Parâmetros!$B$33</f>
        <v>2.2149151510228147E-2</v>
      </c>
      <c r="T18" s="23">
        <f>S18/Parâmetros!$D$6</f>
        <v>5.5428307082653019E-2</v>
      </c>
      <c r="U18" s="23"/>
      <c r="V18" s="22">
        <v>132.05863599999998</v>
      </c>
      <c r="W18" s="24">
        <f>V18/0.12</f>
        <v>1100.4886333333332</v>
      </c>
      <c r="Y18" s="22">
        <v>0.01</v>
      </c>
      <c r="Z18" s="23">
        <f>Y18/Parâmetros!$G$3</f>
        <v>1.0020040080160322E-5</v>
      </c>
      <c r="AA18" s="23">
        <f>Z18/Parâmetros!$B$33</f>
        <v>2.2149151510228147E-2</v>
      </c>
      <c r="AB18" s="23">
        <f>AA18/Parâmetros!$E$6</f>
        <v>5.3217567299923461E-2</v>
      </c>
      <c r="AC18" s="23"/>
      <c r="AD18" s="23">
        <v>97.947078000000005</v>
      </c>
      <c r="AE18" s="24">
        <f t="shared" ref="AE18:AE49" si="5">AD18/0.12</f>
        <v>816.22565000000009</v>
      </c>
    </row>
    <row r="19" spans="1:31" x14ac:dyDescent="0.35">
      <c r="A19" s="22">
        <v>0.02</v>
      </c>
      <c r="B19" s="23">
        <f>A19/Parâmetros!$G$3</f>
        <v>2.0040080160320643E-5</v>
      </c>
      <c r="C19" s="23">
        <f>B19/Parâmetros!$B$33</f>
        <v>4.4298303020456294E-2</v>
      </c>
      <c r="D19" s="23">
        <f>C19/Parâmetros!$B$6</f>
        <v>0.13318792249084874</v>
      </c>
      <c r="E19" s="23"/>
      <c r="F19" s="23">
        <v>1258.641666</v>
      </c>
      <c r="G19" s="24">
        <f t="shared" si="4"/>
        <v>10488.680550000001</v>
      </c>
      <c r="I19" s="22">
        <v>0.02</v>
      </c>
      <c r="J19" s="23">
        <f>I19/Parâmetros!$G$3</f>
        <v>2.0040080160320643E-5</v>
      </c>
      <c r="K19" s="23">
        <f>J19/Parâmetros!$B$33</f>
        <v>4.4298303020456294E-2</v>
      </c>
      <c r="L19" s="23">
        <f>K19/Parâmetros!$C$6</f>
        <v>0.11828652341910893</v>
      </c>
      <c r="M19" s="23"/>
      <c r="N19" s="23">
        <v>646.363834</v>
      </c>
      <c r="O19" s="24">
        <f t="shared" si="1"/>
        <v>5386.3652833333335</v>
      </c>
      <c r="Q19" s="22">
        <v>0.02</v>
      </c>
      <c r="R19" s="23">
        <f>Q19/Parâmetros!$G$3</f>
        <v>2.0040080160320643E-5</v>
      </c>
      <c r="S19" s="23">
        <f>R19/Parâmetros!$B$33</f>
        <v>4.4298303020456294E-2</v>
      </c>
      <c r="T19" s="23">
        <f>S19/Parâmetros!$D$6</f>
        <v>0.11085661416530604</v>
      </c>
      <c r="U19" s="23"/>
      <c r="V19" s="22">
        <v>438.18782900000002</v>
      </c>
      <c r="W19" s="24">
        <f t="shared" ref="W19:W44" si="6">V19/0.12</f>
        <v>3651.5652416666671</v>
      </c>
      <c r="Y19" s="22">
        <v>0.02</v>
      </c>
      <c r="Z19" s="23">
        <f>Y19/Parâmetros!$G$3</f>
        <v>2.0040080160320643E-5</v>
      </c>
      <c r="AA19" s="23">
        <f>Z19/Parâmetros!$B$33</f>
        <v>4.4298303020456294E-2</v>
      </c>
      <c r="AB19" s="23">
        <f>AA19/Parâmetros!$E$6</f>
        <v>0.10643513459984692</v>
      </c>
      <c r="AC19" s="23"/>
      <c r="AD19" s="23">
        <v>327.21199799999999</v>
      </c>
      <c r="AE19" s="24">
        <f t="shared" si="5"/>
        <v>2726.76665</v>
      </c>
    </row>
    <row r="20" spans="1:31" x14ac:dyDescent="0.35">
      <c r="A20" s="22">
        <v>0.04</v>
      </c>
      <c r="B20" s="23">
        <f>A20/Parâmetros!$G$3</f>
        <v>4.0080160320641287E-5</v>
      </c>
      <c r="C20" s="23">
        <f>B20/Parâmetros!$B$33</f>
        <v>8.8596606040912587E-2</v>
      </c>
      <c r="D20" s="23">
        <f>C20/Parâmetros!$B$6</f>
        <v>0.26637584498169747</v>
      </c>
      <c r="E20" s="23"/>
      <c r="F20" s="23">
        <v>4339.866927</v>
      </c>
      <c r="G20" s="24">
        <f t="shared" si="4"/>
        <v>36165.557724999999</v>
      </c>
      <c r="I20" s="22">
        <v>0.04</v>
      </c>
      <c r="J20" s="23">
        <f>I20/Parâmetros!$G$3</f>
        <v>4.0080160320641287E-5</v>
      </c>
      <c r="K20" s="23">
        <f>J20/Parâmetros!$B$33</f>
        <v>8.8596606040912587E-2</v>
      </c>
      <c r="L20" s="23">
        <f>K20/Parâmetros!$C$6</f>
        <v>0.23657304683821787</v>
      </c>
      <c r="M20" s="23"/>
      <c r="N20" s="23">
        <v>2258.776942</v>
      </c>
      <c r="O20" s="24">
        <f t="shared" si="1"/>
        <v>18823.141183333333</v>
      </c>
      <c r="Q20" s="22">
        <v>0.04</v>
      </c>
      <c r="R20" s="23">
        <f>Q20/Parâmetros!$G$3</f>
        <v>4.0080160320641287E-5</v>
      </c>
      <c r="S20" s="23">
        <f>R20/Parâmetros!$B$33</f>
        <v>8.8596606040912587E-2</v>
      </c>
      <c r="T20" s="23">
        <f>S20/Parâmetros!$D$6</f>
        <v>0.22171322833061208</v>
      </c>
      <c r="U20" s="23"/>
      <c r="V20" s="22">
        <v>1542.588634</v>
      </c>
      <c r="W20" s="24">
        <f t="shared" si="6"/>
        <v>12854.905283333334</v>
      </c>
      <c r="Y20" s="22">
        <v>0.04</v>
      </c>
      <c r="Z20" s="23">
        <f>Y20/Parâmetros!$G$3</f>
        <v>4.0080160320641287E-5</v>
      </c>
      <c r="AA20" s="23">
        <f>Z20/Parâmetros!$B$33</f>
        <v>8.8596606040912587E-2</v>
      </c>
      <c r="AB20" s="23">
        <f>AA20/Parâmetros!$E$6</f>
        <v>0.21287026919969385</v>
      </c>
      <c r="AC20" s="23"/>
      <c r="AD20" s="23">
        <v>1153.098211</v>
      </c>
      <c r="AE20" s="24">
        <f t="shared" si="5"/>
        <v>9609.1517583333334</v>
      </c>
    </row>
    <row r="21" spans="1:31" x14ac:dyDescent="0.35">
      <c r="A21" s="22">
        <v>0.06</v>
      </c>
      <c r="B21" s="23">
        <f>A21/Parâmetros!$G$3</f>
        <v>6.012024048096192E-5</v>
      </c>
      <c r="C21" s="23">
        <f>B21/Parâmetros!$B$33</f>
        <v>0.13289490906136886</v>
      </c>
      <c r="D21" s="23">
        <f>C21/Parâmetros!$B$6</f>
        <v>0.39956376747254618</v>
      </c>
      <c r="E21" s="23"/>
      <c r="F21" s="23">
        <v>9078.1783359999899</v>
      </c>
      <c r="G21" s="24">
        <f t="shared" si="4"/>
        <v>75651.486133333252</v>
      </c>
      <c r="I21" s="22">
        <v>0.06</v>
      </c>
      <c r="J21" s="23">
        <f>I21/Parâmetros!$G$3</f>
        <v>6.012024048096192E-5</v>
      </c>
      <c r="K21" s="23">
        <f>J21/Parâmetros!$B$33</f>
        <v>0.13289490906136886</v>
      </c>
      <c r="L21" s="23">
        <f>K21/Parâmetros!$C$6</f>
        <v>0.35485957025732673</v>
      </c>
      <c r="M21" s="23"/>
      <c r="N21" s="23">
        <v>4780.9193369999994</v>
      </c>
      <c r="O21" s="24">
        <f t="shared" si="1"/>
        <v>39840.994475</v>
      </c>
      <c r="Q21" s="22">
        <v>0.06</v>
      </c>
      <c r="R21" s="23">
        <f>Q21/Parâmetros!$G$3</f>
        <v>6.012024048096192E-5</v>
      </c>
      <c r="S21" s="23">
        <f>R21/Parâmetros!$B$33</f>
        <v>0.13289490906136886</v>
      </c>
      <c r="T21" s="23">
        <f>S21/Parâmetros!$D$6</f>
        <v>0.33256984249591803</v>
      </c>
      <c r="U21" s="23"/>
      <c r="V21" s="22">
        <v>3280.298284</v>
      </c>
      <c r="W21" s="24">
        <f t="shared" si="6"/>
        <v>27335.819033333333</v>
      </c>
      <c r="Y21" s="22">
        <v>0.06</v>
      </c>
      <c r="Z21" s="23">
        <f>Y21/Parâmetros!$G$3</f>
        <v>6.012024048096192E-5</v>
      </c>
      <c r="AA21" s="23">
        <f>Z21/Parâmetros!$B$33</f>
        <v>0.13289490906136886</v>
      </c>
      <c r="AB21" s="23">
        <f>AA21/Parâmetros!$E$6</f>
        <v>0.31930540379954075</v>
      </c>
      <c r="AC21" s="23"/>
      <c r="AD21" s="23">
        <v>2452.9822300000001</v>
      </c>
      <c r="AE21" s="24">
        <f t="shared" si="5"/>
        <v>20441.518583333334</v>
      </c>
    </row>
    <row r="22" spans="1:31" x14ac:dyDescent="0.35">
      <c r="A22" s="22">
        <v>0.08</v>
      </c>
      <c r="B22" s="23">
        <f>A22/Parâmetros!$G$3</f>
        <v>8.0160320641282573E-5</v>
      </c>
      <c r="C22" s="23">
        <f>B22/Parâmetros!$B$33</f>
        <v>0.17719321208182517</v>
      </c>
      <c r="D22" s="23">
        <f>C22/Parâmetros!$B$6</f>
        <v>0.53275168996339495</v>
      </c>
      <c r="E22" s="23"/>
      <c r="F22" s="23">
        <v>15388.374349</v>
      </c>
      <c r="G22" s="24">
        <f t="shared" si="4"/>
        <v>128236.45290833333</v>
      </c>
      <c r="I22" s="22">
        <v>0.08</v>
      </c>
      <c r="J22" s="23">
        <f>I22/Parâmetros!$G$3</f>
        <v>8.0160320641282573E-5</v>
      </c>
      <c r="K22" s="23">
        <f>J22/Parâmetros!$B$33</f>
        <v>0.17719321208182517</v>
      </c>
      <c r="L22" s="23">
        <f>K22/Parâmetros!$C$6</f>
        <v>0.47314609367643573</v>
      </c>
      <c r="M22" s="23"/>
      <c r="N22" s="23">
        <v>8175.7343780000001</v>
      </c>
      <c r="O22" s="24">
        <f t="shared" si="1"/>
        <v>68131.119816666673</v>
      </c>
      <c r="Q22" s="22">
        <v>0.08</v>
      </c>
      <c r="R22" s="23">
        <f>Q22/Parâmetros!$G$3</f>
        <v>8.0160320641282573E-5</v>
      </c>
      <c r="S22" s="23">
        <f>R22/Parâmetros!$B$33</f>
        <v>0.17719321208182517</v>
      </c>
      <c r="T22" s="23">
        <f>S22/Parâmetros!$D$6</f>
        <v>0.44342645666122416</v>
      </c>
      <c r="U22" s="23"/>
      <c r="V22" s="22">
        <v>5634.7902009999998</v>
      </c>
      <c r="W22" s="24">
        <f t="shared" si="6"/>
        <v>46956.585008333335</v>
      </c>
      <c r="Y22" s="22">
        <v>0.08</v>
      </c>
      <c r="Z22" s="23">
        <f>Y22/Parâmetros!$G$3</f>
        <v>8.0160320641282573E-5</v>
      </c>
      <c r="AA22" s="23">
        <f>Z22/Parâmetros!$B$33</f>
        <v>0.17719321208182517</v>
      </c>
      <c r="AB22" s="23">
        <f>AA22/Parâmetros!$E$6</f>
        <v>0.42574053839938769</v>
      </c>
      <c r="AC22" s="23"/>
      <c r="AD22" s="23">
        <v>4214.8237789999994</v>
      </c>
      <c r="AE22" s="24">
        <f t="shared" si="5"/>
        <v>35123.531491666661</v>
      </c>
    </row>
    <row r="23" spans="1:31" x14ac:dyDescent="0.35">
      <c r="A23" s="22">
        <v>0.1</v>
      </c>
      <c r="B23" s="23">
        <f>A23/Parâmetros!$G$3</f>
        <v>1.0020040080160321E-4</v>
      </c>
      <c r="C23" s="23">
        <f>B23/Parâmetros!$B$33</f>
        <v>0.22149151510228143</v>
      </c>
      <c r="D23" s="23">
        <f>C23/Parâmetros!$B$6</f>
        <v>0.6659396124542436</v>
      </c>
      <c r="E23" s="23"/>
      <c r="F23" s="23">
        <v>23217.479729999999</v>
      </c>
      <c r="G23" s="24">
        <f t="shared" si="4"/>
        <v>193478.99775000001</v>
      </c>
      <c r="I23" s="22">
        <v>0.1</v>
      </c>
      <c r="J23" s="23">
        <f>I23/Parâmetros!$G$3</f>
        <v>1.0020040080160321E-4</v>
      </c>
      <c r="K23" s="23">
        <f>J23/Parâmetros!$B$33</f>
        <v>0.22149151510228143</v>
      </c>
      <c r="L23" s="23">
        <f>K23/Parâmetros!$C$6</f>
        <v>0.59143261709554451</v>
      </c>
      <c r="M23" s="23"/>
      <c r="N23" s="23">
        <v>12421.760698</v>
      </c>
      <c r="O23" s="24">
        <f t="shared" si="1"/>
        <v>103514.67248333334</v>
      </c>
      <c r="Q23" s="22">
        <v>0.1</v>
      </c>
      <c r="R23" s="23">
        <f>Q23/Parâmetros!$G$3</f>
        <v>1.0020040080160321E-4</v>
      </c>
      <c r="S23" s="23">
        <f>R23/Parâmetros!$B$33</f>
        <v>0.22149151510228143</v>
      </c>
      <c r="T23" s="23">
        <f>S23/Parâmetros!$D$6</f>
        <v>0.55428307082653006</v>
      </c>
      <c r="U23" s="23"/>
      <c r="V23" s="22">
        <v>8594.1115100000006</v>
      </c>
      <c r="W23" s="24">
        <f t="shared" si="6"/>
        <v>71617.595916666673</v>
      </c>
      <c r="Y23" s="22">
        <v>0.1</v>
      </c>
      <c r="Z23" s="23">
        <f>Y23/Parâmetros!$G$3</f>
        <v>1.0020040080160321E-4</v>
      </c>
      <c r="AA23" s="23">
        <f>Z23/Parâmetros!$B$33</f>
        <v>0.22149151510228143</v>
      </c>
      <c r="AB23" s="23">
        <f>AA23/Parâmetros!$E$6</f>
        <v>0.53217567299923452</v>
      </c>
      <c r="AC23" s="23"/>
      <c r="AD23" s="23">
        <v>6427.4779159999998</v>
      </c>
      <c r="AE23" s="24">
        <f t="shared" si="5"/>
        <v>53562.315966666669</v>
      </c>
    </row>
    <row r="24" spans="1:31" x14ac:dyDescent="0.35">
      <c r="A24" s="22">
        <v>0.12</v>
      </c>
      <c r="B24" s="23">
        <f>A24/Parâmetros!$G$3</f>
        <v>1.2024048096192384E-4</v>
      </c>
      <c r="C24" s="23">
        <f>B24/Parâmetros!$B$33</f>
        <v>0.26578981812273772</v>
      </c>
      <c r="D24" s="23">
        <f>C24/Parâmetros!$B$6</f>
        <v>0.79912753494509237</v>
      </c>
      <c r="E24" s="23"/>
      <c r="F24" s="23">
        <v>32523.260818999999</v>
      </c>
      <c r="G24" s="24">
        <f t="shared" si="4"/>
        <v>271027.17349166668</v>
      </c>
      <c r="I24" s="22">
        <v>0.12</v>
      </c>
      <c r="J24" s="23">
        <f>I24/Parâmetros!$G$3</f>
        <v>1.2024048096192384E-4</v>
      </c>
      <c r="K24" s="23">
        <f>J24/Parâmetros!$B$33</f>
        <v>0.26578981812273772</v>
      </c>
      <c r="L24" s="23">
        <f>K24/Parâmetros!$C$6</f>
        <v>0.70971914051465346</v>
      </c>
      <c r="M24" s="23"/>
      <c r="N24" s="23">
        <v>17499.340334</v>
      </c>
      <c r="O24" s="24">
        <f t="shared" si="1"/>
        <v>145827.83611666667</v>
      </c>
      <c r="Q24" s="22">
        <v>0.12</v>
      </c>
      <c r="R24" s="23">
        <f>Q24/Parâmetros!$G$3</f>
        <v>1.2024048096192384E-4</v>
      </c>
      <c r="S24" s="23">
        <f>R24/Parâmetros!$B$33</f>
        <v>0.26578981812273772</v>
      </c>
      <c r="T24" s="23">
        <f>S24/Parâmetros!$D$6</f>
        <v>0.66513968499183607</v>
      </c>
      <c r="U24" s="23"/>
      <c r="V24" s="22">
        <v>12134.490029999999</v>
      </c>
      <c r="W24" s="24">
        <f t="shared" si="6"/>
        <v>101120.75025</v>
      </c>
      <c r="Y24" s="22">
        <v>0.12</v>
      </c>
      <c r="Z24" s="23">
        <f>Y24/Parâmetros!$G$3</f>
        <v>1.2024048096192384E-4</v>
      </c>
      <c r="AA24" s="23">
        <f>Z24/Parâmetros!$B$33</f>
        <v>0.26578981812273772</v>
      </c>
      <c r="AB24" s="23">
        <f>AA24/Parâmetros!$E$6</f>
        <v>0.63861080759908151</v>
      </c>
      <c r="AC24" s="23"/>
      <c r="AD24" s="23">
        <v>9082.0989099999897</v>
      </c>
      <c r="AE24" s="24">
        <f t="shared" si="5"/>
        <v>75684.157583333246</v>
      </c>
    </row>
    <row r="25" spans="1:31" x14ac:dyDescent="0.35">
      <c r="A25" s="22">
        <v>0.14000000000000001</v>
      </c>
      <c r="B25" s="23">
        <f>A25/Parâmetros!$G$3</f>
        <v>1.4028056112224451E-4</v>
      </c>
      <c r="C25" s="23">
        <f>B25/Parâmetros!$B$33</f>
        <v>0.31008812114319406</v>
      </c>
      <c r="D25" s="23">
        <f>C25/Parâmetros!$B$6</f>
        <v>0.93231545743594124</v>
      </c>
      <c r="E25" s="23"/>
      <c r="F25" s="23">
        <v>43275.112068000002</v>
      </c>
      <c r="G25" s="24">
        <f t="shared" si="4"/>
        <v>360625.9339</v>
      </c>
      <c r="I25" s="22">
        <v>0.14000000000000001</v>
      </c>
      <c r="J25" s="23">
        <f>I25/Parâmetros!$G$3</f>
        <v>1.4028056112224451E-4</v>
      </c>
      <c r="K25" s="23">
        <f>J25/Parâmetros!$B$33</f>
        <v>0.31008812114319406</v>
      </c>
      <c r="L25" s="23">
        <f>K25/Parâmetros!$C$6</f>
        <v>0.82800566393376251</v>
      </c>
      <c r="M25" s="23"/>
      <c r="N25" s="23">
        <v>23392.501328999999</v>
      </c>
      <c r="O25" s="24">
        <f t="shared" si="1"/>
        <v>194937.51107499999</v>
      </c>
      <c r="Q25" s="22">
        <v>0.14000000000000001</v>
      </c>
      <c r="R25" s="23">
        <f>Q25/Parâmetros!$G$3</f>
        <v>1.4028056112224451E-4</v>
      </c>
      <c r="S25" s="23">
        <f>R25/Parâmetros!$B$33</f>
        <v>0.31008812114319406</v>
      </c>
      <c r="T25" s="23">
        <f>S25/Parâmetros!$D$6</f>
        <v>0.7759962991571423</v>
      </c>
      <c r="U25" s="23"/>
      <c r="V25" s="22">
        <v>16237.104927999999</v>
      </c>
      <c r="W25" s="24">
        <f t="shared" si="6"/>
        <v>135309.20773333331</v>
      </c>
      <c r="Y25" s="22">
        <v>0.14000000000000001</v>
      </c>
      <c r="Z25" s="23">
        <f>Y25/Parâmetros!$G$3</f>
        <v>1.4028056112224451E-4</v>
      </c>
      <c r="AA25" s="23">
        <f>Z25/Parâmetros!$B$33</f>
        <v>0.31008812114319406</v>
      </c>
      <c r="AB25" s="23">
        <f>AA25/Parâmetros!$E$6</f>
        <v>0.7450459421989285</v>
      </c>
      <c r="AC25" s="23"/>
      <c r="AD25" s="23">
        <v>12170.128919999999</v>
      </c>
      <c r="AE25" s="24">
        <f t="shared" si="5"/>
        <v>101417.74099999999</v>
      </c>
    </row>
    <row r="26" spans="1:31" x14ac:dyDescent="0.35">
      <c r="A26" s="22">
        <v>0.16</v>
      </c>
      <c r="B26" s="23">
        <f>A26/Parâmetros!$G$3</f>
        <v>1.6032064128256515E-4</v>
      </c>
      <c r="C26" s="23">
        <f>B26/Parâmetros!$B$33</f>
        <v>0.35438642416365035</v>
      </c>
      <c r="D26" s="23">
        <f>C26/Parâmetros!$B$6</f>
        <v>1.0655033799267899</v>
      </c>
      <c r="E26" s="23"/>
      <c r="F26" s="23">
        <v>55446.390433</v>
      </c>
      <c r="G26" s="24">
        <f t="shared" si="4"/>
        <v>462053.25360833335</v>
      </c>
      <c r="I26" s="22">
        <v>0.16</v>
      </c>
      <c r="J26" s="23">
        <f>I26/Parâmetros!$G$3</f>
        <v>1.6032064128256515E-4</v>
      </c>
      <c r="K26" s="23">
        <f>J26/Parâmetros!$B$33</f>
        <v>0.35438642416365035</v>
      </c>
      <c r="L26" s="23">
        <f>K26/Parâmetros!$C$6</f>
        <v>0.94629218735287146</v>
      </c>
      <c r="M26" s="23"/>
      <c r="N26" s="23">
        <v>30087.166482000001</v>
      </c>
      <c r="O26" s="24">
        <f t="shared" si="1"/>
        <v>250726.38735</v>
      </c>
      <c r="Q26" s="22">
        <v>0.16</v>
      </c>
      <c r="R26" s="23">
        <f>Q26/Parâmetros!$G$3</f>
        <v>1.6032064128256515E-4</v>
      </c>
      <c r="S26" s="23">
        <f>R26/Parâmetros!$B$33</f>
        <v>0.35438642416365035</v>
      </c>
      <c r="T26" s="23">
        <f>S26/Parâmetros!$D$6</f>
        <v>0.88685291332244831</v>
      </c>
      <c r="U26" s="23"/>
      <c r="V26" s="22">
        <v>20898.424623999999</v>
      </c>
      <c r="W26" s="24">
        <f t="shared" si="6"/>
        <v>174153.53853333334</v>
      </c>
      <c r="Y26" s="22">
        <v>0.16</v>
      </c>
      <c r="Z26" s="23">
        <f>Y26/Parâmetros!$G$3</f>
        <v>1.6032064128256515E-4</v>
      </c>
      <c r="AA26" s="23">
        <f>Z26/Parâmetros!$B$33</f>
        <v>0.35438642416365035</v>
      </c>
      <c r="AB26" s="23">
        <f>AA26/Parâmetros!$E$6</f>
        <v>0.85148107679877538</v>
      </c>
      <c r="AC26" s="23"/>
      <c r="AD26" s="23">
        <v>15685.462668</v>
      </c>
      <c r="AE26" s="24">
        <f t="shared" si="5"/>
        <v>130712.18890000001</v>
      </c>
    </row>
    <row r="27" spans="1:31" x14ac:dyDescent="0.35">
      <c r="A27" s="22">
        <v>0.18</v>
      </c>
      <c r="B27" s="23">
        <f>A27/Parâmetros!$G$3</f>
        <v>1.8036072144288575E-4</v>
      </c>
      <c r="C27" s="23">
        <f>B27/Parâmetros!$B$33</f>
        <v>0.39868472718410652</v>
      </c>
      <c r="D27" s="23">
        <f>C27/Parâmetros!$B$6</f>
        <v>1.1986913024176384</v>
      </c>
      <c r="E27" s="23"/>
      <c r="F27" s="23">
        <v>69003.692619000009</v>
      </c>
      <c r="G27" s="24">
        <f t="shared" si="4"/>
        <v>575030.77182500006</v>
      </c>
      <c r="I27" s="22">
        <v>0.18</v>
      </c>
      <c r="J27" s="23">
        <f>I27/Parâmetros!$G$3</f>
        <v>1.8036072144288575E-4</v>
      </c>
      <c r="K27" s="23">
        <f>J27/Parâmetros!$B$33</f>
        <v>0.39868472718410652</v>
      </c>
      <c r="L27" s="23">
        <f>K27/Parâmetros!$C$6</f>
        <v>1.06457871077198</v>
      </c>
      <c r="M27" s="23"/>
      <c r="N27" s="23">
        <v>37557.360201000003</v>
      </c>
      <c r="O27" s="24">
        <f t="shared" si="1"/>
        <v>312978.00167500007</v>
      </c>
      <c r="Q27" s="22">
        <v>0.18</v>
      </c>
      <c r="R27" s="23">
        <f>Q27/Parâmetros!$G$3</f>
        <v>1.8036072144288575E-4</v>
      </c>
      <c r="S27" s="23">
        <f>R27/Parâmetros!$B$33</f>
        <v>0.39868472718410652</v>
      </c>
      <c r="T27" s="23">
        <f>S27/Parâmetros!$D$6</f>
        <v>0.99770952748775399</v>
      </c>
      <c r="U27" s="23"/>
      <c r="V27" s="22">
        <v>26110.598776999999</v>
      </c>
      <c r="W27" s="24">
        <f t="shared" si="6"/>
        <v>217588.32314166668</v>
      </c>
      <c r="Y27" s="22">
        <v>0.18</v>
      </c>
      <c r="Z27" s="23">
        <f>Y27/Parâmetros!$G$3</f>
        <v>1.8036072144288575E-4</v>
      </c>
      <c r="AA27" s="23">
        <f>Z27/Parâmetros!$B$33</f>
        <v>0.39868472718410652</v>
      </c>
      <c r="AB27" s="23">
        <f>AA27/Parâmetros!$E$6</f>
        <v>0.95791621139862204</v>
      </c>
      <c r="AC27" s="23"/>
      <c r="AD27" s="23">
        <v>19621.042171000001</v>
      </c>
      <c r="AE27" s="24">
        <f t="shared" si="5"/>
        <v>163508.68475833334</v>
      </c>
    </row>
    <row r="28" spans="1:31" x14ac:dyDescent="0.35">
      <c r="A28" s="22">
        <v>0.2</v>
      </c>
      <c r="B28" s="23">
        <f>A28/Parâmetros!$G$3</f>
        <v>2.0040080160320641E-4</v>
      </c>
      <c r="C28" s="23">
        <f>B28/Parâmetros!$B$33</f>
        <v>0.44298303020456287</v>
      </c>
      <c r="D28" s="23">
        <f>C28/Parâmetros!$B$6</f>
        <v>1.3318792249084872</v>
      </c>
      <c r="E28" s="23"/>
      <c r="F28" s="23">
        <v>83926.358175000001</v>
      </c>
      <c r="G28" s="24">
        <f t="shared" si="4"/>
        <v>699386.31812499999</v>
      </c>
      <c r="I28" s="22">
        <v>0.2</v>
      </c>
      <c r="J28" s="23">
        <f>I28/Parâmetros!$G$3</f>
        <v>2.0040080160320641E-4</v>
      </c>
      <c r="K28" s="23">
        <f>J28/Parâmetros!$B$33</f>
        <v>0.44298303020456287</v>
      </c>
      <c r="L28" s="23">
        <f>K28/Parâmetros!$C$6</f>
        <v>1.182865234191089</v>
      </c>
      <c r="M28" s="23"/>
      <c r="N28" s="23">
        <v>45791.42525</v>
      </c>
      <c r="O28" s="24">
        <f t="shared" si="1"/>
        <v>381595.2104166667</v>
      </c>
      <c r="Q28" s="22">
        <v>0.2</v>
      </c>
      <c r="R28" s="23">
        <f>Q28/Parâmetros!$G$3</f>
        <v>2.0040080160320641E-4</v>
      </c>
      <c r="S28" s="23">
        <f>R28/Parâmetros!$B$33</f>
        <v>0.44298303020456287</v>
      </c>
      <c r="T28" s="23">
        <f>S28/Parâmetros!$D$6</f>
        <v>1.1085661416530601</v>
      </c>
      <c r="U28" s="23"/>
      <c r="V28" s="22">
        <v>31871.416472000001</v>
      </c>
      <c r="W28" s="24">
        <f t="shared" si="6"/>
        <v>265595.13726666669</v>
      </c>
      <c r="Y28" s="22">
        <v>0.2</v>
      </c>
      <c r="Z28" s="23">
        <f>Y28/Parâmetros!$G$3</f>
        <v>2.0040080160320641E-4</v>
      </c>
      <c r="AA28" s="23">
        <f>Z28/Parâmetros!$B$33</f>
        <v>0.44298303020456287</v>
      </c>
      <c r="AB28" s="23">
        <f>AA28/Parâmetros!$E$6</f>
        <v>1.064351345998469</v>
      </c>
      <c r="AC28" s="23"/>
      <c r="AD28" s="23">
        <v>23970.511565000001</v>
      </c>
      <c r="AE28" s="24">
        <f t="shared" si="5"/>
        <v>199754.26304166668</v>
      </c>
    </row>
    <row r="29" spans="1:31" x14ac:dyDescent="0.35">
      <c r="A29" s="22">
        <v>0.22</v>
      </c>
      <c r="B29" s="23">
        <f>A29/Parâmetros!$G$3</f>
        <v>2.2044088176352705E-4</v>
      </c>
      <c r="C29" s="23">
        <f>B29/Parâmetros!$B$33</f>
        <v>0.48728133322501915</v>
      </c>
      <c r="D29" s="23">
        <f>C29/Parâmetros!$B$6</f>
        <v>1.465067147399336</v>
      </c>
      <c r="E29" s="23"/>
      <c r="F29" s="23">
        <v>100174.876548</v>
      </c>
      <c r="G29" s="24">
        <f t="shared" si="4"/>
        <v>834790.63790000009</v>
      </c>
      <c r="I29" s="22">
        <v>0.22</v>
      </c>
      <c r="J29" s="23">
        <f>I29/Parâmetros!$G$3</f>
        <v>2.2044088176352705E-4</v>
      </c>
      <c r="K29" s="23">
        <f>J29/Parâmetros!$B$33</f>
        <v>0.48728133322501915</v>
      </c>
      <c r="L29" s="23">
        <f>K29/Parâmetros!$C$6</f>
        <v>1.3011517576101981</v>
      </c>
      <c r="M29" s="23"/>
      <c r="N29" s="23">
        <v>54772.980135999998</v>
      </c>
      <c r="O29" s="24">
        <f t="shared" si="1"/>
        <v>456441.50113333331</v>
      </c>
      <c r="Q29" s="22">
        <v>0.22</v>
      </c>
      <c r="R29" s="23">
        <f>Q29/Parâmetros!$G$3</f>
        <v>2.2044088176352705E-4</v>
      </c>
      <c r="S29" s="23">
        <f>R29/Parâmetros!$B$33</f>
        <v>0.48728133322501915</v>
      </c>
      <c r="T29" s="23">
        <f>S29/Parâmetros!$D$6</f>
        <v>1.2194227558183661</v>
      </c>
      <c r="U29" s="23"/>
      <c r="V29" s="22">
        <v>38184.805876999999</v>
      </c>
      <c r="W29" s="24">
        <f t="shared" si="6"/>
        <v>318206.71564166667</v>
      </c>
      <c r="Y29" s="22">
        <v>0.22</v>
      </c>
      <c r="Z29" s="23">
        <f>Y29/Parâmetros!$G$3</f>
        <v>2.2044088176352705E-4</v>
      </c>
      <c r="AA29" s="23">
        <f>Z29/Parâmetros!$B$33</f>
        <v>0.48728133322501915</v>
      </c>
      <c r="AB29" s="23">
        <f>AA29/Parâmetros!$E$6</f>
        <v>1.1707864805983161</v>
      </c>
      <c r="AC29" s="23"/>
      <c r="AD29" s="23">
        <v>28731.228693000001</v>
      </c>
      <c r="AE29" s="24">
        <f t="shared" si="5"/>
        <v>239426.90577500002</v>
      </c>
    </row>
    <row r="30" spans="1:31" x14ac:dyDescent="0.35">
      <c r="A30" s="22">
        <v>0.24</v>
      </c>
      <c r="B30" s="23">
        <f>A30/Parâmetros!$G$3</f>
        <v>2.4048096192384768E-4</v>
      </c>
      <c r="C30" s="23">
        <f>B30/Parâmetros!$B$33</f>
        <v>0.53157963624547544</v>
      </c>
      <c r="D30" s="23">
        <f>C30/Parâmetros!$B$6</f>
        <v>1.5982550698901847</v>
      </c>
      <c r="E30" s="23"/>
      <c r="F30" s="23">
        <v>117727.94783</v>
      </c>
      <c r="G30" s="24">
        <f t="shared" si="4"/>
        <v>981066.23191666673</v>
      </c>
      <c r="I30" s="22">
        <v>0.24</v>
      </c>
      <c r="J30" s="23">
        <f>I30/Parâmetros!$G$3</f>
        <v>2.4048096192384768E-4</v>
      </c>
      <c r="K30" s="23">
        <f>J30/Parâmetros!$B$33</f>
        <v>0.53157963624547544</v>
      </c>
      <c r="L30" s="23">
        <f>K30/Parâmetros!$C$6</f>
        <v>1.4194382810293069</v>
      </c>
      <c r="M30" s="23"/>
      <c r="N30" s="23">
        <v>64483.189135000001</v>
      </c>
      <c r="O30" s="24">
        <f t="shared" si="1"/>
        <v>537359.90945833339</v>
      </c>
      <c r="Q30" s="22">
        <v>0.24</v>
      </c>
      <c r="R30" s="23">
        <f>Q30/Parâmetros!$G$3</f>
        <v>2.4048096192384768E-4</v>
      </c>
      <c r="S30" s="23">
        <f>R30/Parâmetros!$B$33</f>
        <v>0.53157963624547544</v>
      </c>
      <c r="T30" s="23">
        <f>S30/Parâmetros!$D$6</f>
        <v>1.3302793699836721</v>
      </c>
      <c r="U30" s="23"/>
      <c r="V30" s="22">
        <v>45039.202809000002</v>
      </c>
      <c r="W30" s="24">
        <f t="shared" si="6"/>
        <v>375326.69007500005</v>
      </c>
      <c r="Y30" s="22">
        <v>0.24</v>
      </c>
      <c r="Z30" s="23">
        <f>Y30/Parâmetros!$G$3</f>
        <v>2.4048096192384768E-4</v>
      </c>
      <c r="AA30" s="23">
        <f>Z30/Parâmetros!$B$33</f>
        <v>0.53157963624547544</v>
      </c>
      <c r="AB30" s="23">
        <f>AA30/Parâmetros!$E$6</f>
        <v>1.277221615198163</v>
      </c>
      <c r="AC30" s="23"/>
      <c r="AD30" s="23">
        <v>33897.396845999996</v>
      </c>
      <c r="AE30" s="24">
        <f t="shared" si="5"/>
        <v>282478.30705</v>
      </c>
    </row>
    <row r="31" spans="1:31" x14ac:dyDescent="0.35">
      <c r="A31" s="22">
        <v>0.26</v>
      </c>
      <c r="B31" s="23">
        <f>A31/Parâmetros!$G$3</f>
        <v>2.6052104208416834E-4</v>
      </c>
      <c r="C31" s="23">
        <f>B31/Parâmetros!$B$33</f>
        <v>0.57587793926593178</v>
      </c>
      <c r="D31" s="23">
        <f>C31/Parâmetros!$B$6</f>
        <v>1.7314429923810335</v>
      </c>
      <c r="E31" s="23"/>
      <c r="F31" s="23">
        <v>136563.78067599999</v>
      </c>
      <c r="G31" s="24">
        <f t="shared" si="4"/>
        <v>1138031.5056333332</v>
      </c>
      <c r="I31" s="22">
        <v>0.26</v>
      </c>
      <c r="J31" s="23">
        <f>I31/Parâmetros!$G$3</f>
        <v>2.6052104208416834E-4</v>
      </c>
      <c r="K31" s="23">
        <f>J31/Parâmetros!$B$33</f>
        <v>0.57587793926593178</v>
      </c>
      <c r="L31" s="23">
        <f>K31/Parâmetros!$C$6</f>
        <v>1.537724804448416</v>
      </c>
      <c r="M31" s="23"/>
      <c r="N31" s="23">
        <v>74914.915777000002</v>
      </c>
      <c r="O31" s="24">
        <f t="shared" si="1"/>
        <v>624290.96480833332</v>
      </c>
      <c r="Q31" s="22">
        <v>0.26</v>
      </c>
      <c r="R31" s="23">
        <f>Q31/Parâmetros!$G$3</f>
        <v>2.6052104208416834E-4</v>
      </c>
      <c r="S31" s="23">
        <f>R31/Parâmetros!$B$33</f>
        <v>0.57587793926593178</v>
      </c>
      <c r="T31" s="23">
        <f>S31/Parâmetros!$D$6</f>
        <v>1.4411359841489784</v>
      </c>
      <c r="U31" s="23"/>
      <c r="V31" s="22">
        <v>52414.537105999996</v>
      </c>
      <c r="W31" s="24">
        <f t="shared" si="6"/>
        <v>436787.80921666668</v>
      </c>
      <c r="Y31" s="22">
        <v>0.26</v>
      </c>
      <c r="Z31" s="23">
        <f>Y31/Parâmetros!$G$3</f>
        <v>2.6052104208416834E-4</v>
      </c>
      <c r="AA31" s="23">
        <f>Z31/Parâmetros!$B$33</f>
        <v>0.57587793926593178</v>
      </c>
      <c r="AB31" s="23">
        <f>AA31/Parâmetros!$E$6</f>
        <v>1.3836567497980099</v>
      </c>
      <c r="AC31" s="23"/>
      <c r="AD31" s="23">
        <v>39461.742086999999</v>
      </c>
      <c r="AE31" s="24">
        <f t="shared" si="5"/>
        <v>328847.85072500003</v>
      </c>
    </row>
    <row r="32" spans="1:31" x14ac:dyDescent="0.35">
      <c r="A32" s="22">
        <v>0.28000000000000003</v>
      </c>
      <c r="B32" s="23">
        <f>A32/Parâmetros!$G$3</f>
        <v>2.8056112224448903E-4</v>
      </c>
      <c r="C32" s="23">
        <f>B32/Parâmetros!$B$33</f>
        <v>0.62017624228638812</v>
      </c>
      <c r="D32" s="23">
        <f>C32/Parâmetros!$B$6</f>
        <v>1.8646309148718825</v>
      </c>
      <c r="E32" s="23"/>
      <c r="F32" s="23">
        <v>156656.28687699998</v>
      </c>
      <c r="G32" s="24">
        <f t="shared" si="4"/>
        <v>1305469.0573083332</v>
      </c>
      <c r="I32" s="22">
        <v>0.28000000000000003</v>
      </c>
      <c r="J32" s="23">
        <f>I32/Parâmetros!$G$3</f>
        <v>2.8056112224448903E-4</v>
      </c>
      <c r="K32" s="23">
        <f>J32/Parâmetros!$B$33</f>
        <v>0.62017624228638812</v>
      </c>
      <c r="L32" s="23">
        <f>K32/Parâmetros!$C$6</f>
        <v>1.656011327867525</v>
      </c>
      <c r="M32" s="23"/>
      <c r="N32" s="23">
        <v>86052.332484999904</v>
      </c>
      <c r="O32" s="24">
        <f t="shared" si="1"/>
        <v>717102.77070833254</v>
      </c>
      <c r="Q32" s="22">
        <v>0.28000000000000003</v>
      </c>
      <c r="R32" s="23">
        <f>Q32/Parâmetros!$G$3</f>
        <v>2.8056112224448903E-4</v>
      </c>
      <c r="S32" s="23">
        <f>R32/Parâmetros!$B$33</f>
        <v>0.62017624228638812</v>
      </c>
      <c r="T32" s="23">
        <f>S32/Parâmetros!$D$6</f>
        <v>1.5519925983142846</v>
      </c>
      <c r="U32" s="23"/>
      <c r="V32" s="22">
        <v>60279.944546999999</v>
      </c>
      <c r="W32" s="24">
        <f t="shared" si="6"/>
        <v>502332.87122500001</v>
      </c>
      <c r="Y32" s="22">
        <v>0.28000000000000003</v>
      </c>
      <c r="Z32" s="23">
        <f>Y32/Parâmetros!$G$3</f>
        <v>2.8056112224448903E-4</v>
      </c>
      <c r="AA32" s="23">
        <f>Z32/Parâmetros!$B$33</f>
        <v>0.62017624228638812</v>
      </c>
      <c r="AB32" s="23">
        <f>AA32/Parâmetros!$E$6</f>
        <v>1.490091884397857</v>
      </c>
      <c r="AC32" s="23"/>
      <c r="AD32" s="23">
        <v>45422.340972999998</v>
      </c>
      <c r="AE32" s="24">
        <f t="shared" si="5"/>
        <v>378519.50810833334</v>
      </c>
    </row>
    <row r="33" spans="1:31" x14ac:dyDescent="0.35">
      <c r="A33" s="22">
        <v>0.3</v>
      </c>
      <c r="B33" s="23">
        <f>A33/Parâmetros!$G$3</f>
        <v>3.0060120240480961E-4</v>
      </c>
      <c r="C33" s="23">
        <f>B33/Parâmetros!$B$33</f>
        <v>0.66447454530684424</v>
      </c>
      <c r="D33" s="23">
        <f>C33/Parâmetros!$B$6</f>
        <v>1.9978188373627308</v>
      </c>
      <c r="E33" s="23"/>
      <c r="F33" s="23">
        <v>177991.80062699999</v>
      </c>
      <c r="G33" s="24">
        <f t="shared" si="4"/>
        <v>1483265.005225</v>
      </c>
      <c r="I33" s="22">
        <v>0.3</v>
      </c>
      <c r="J33" s="23">
        <f>I33/Parâmetros!$G$3</f>
        <v>3.0060120240480961E-4</v>
      </c>
      <c r="K33" s="23">
        <f>J33/Parâmetros!$B$33</f>
        <v>0.66447454530684424</v>
      </c>
      <c r="L33" s="23">
        <f>K33/Parâmetros!$C$6</f>
        <v>1.7742978512866334</v>
      </c>
      <c r="M33" s="23"/>
      <c r="N33" s="23">
        <v>97891.781457999998</v>
      </c>
      <c r="O33" s="24">
        <f t="shared" si="1"/>
        <v>815764.84548333334</v>
      </c>
      <c r="Q33" s="22">
        <v>0.3</v>
      </c>
      <c r="R33" s="23">
        <f>Q33/Parâmetros!$G$3</f>
        <v>3.0060120240480961E-4</v>
      </c>
      <c r="S33" s="23">
        <f>R33/Parâmetros!$B$33</f>
        <v>0.66447454530684424</v>
      </c>
      <c r="T33" s="23">
        <f>S33/Parâmetros!$D$6</f>
        <v>1.6628492124795902</v>
      </c>
      <c r="U33" s="23"/>
      <c r="V33" s="22">
        <v>68600.674990999993</v>
      </c>
      <c r="W33" s="24">
        <f t="shared" si="6"/>
        <v>571672.29159166664</v>
      </c>
      <c r="Y33" s="22">
        <v>0.3</v>
      </c>
      <c r="Z33" s="23">
        <f>Y33/Parâmetros!$G$3</f>
        <v>3.0060120240480961E-4</v>
      </c>
      <c r="AA33" s="23">
        <f>Z33/Parâmetros!$B$33</f>
        <v>0.66447454530684424</v>
      </c>
      <c r="AB33" s="23">
        <f>AA33/Parâmetros!$E$6</f>
        <v>1.5965270189977037</v>
      </c>
      <c r="AC33" s="23"/>
      <c r="AD33" s="23">
        <v>51774.168809000003</v>
      </c>
      <c r="AE33" s="24">
        <f t="shared" si="5"/>
        <v>431451.40674166672</v>
      </c>
    </row>
    <row r="34" spans="1:31" x14ac:dyDescent="0.35">
      <c r="A34" s="22">
        <v>0.32</v>
      </c>
      <c r="B34" s="23">
        <f>A34/Parâmetros!$G$3</f>
        <v>3.2064128256513029E-4</v>
      </c>
      <c r="C34" s="23">
        <f>B34/Parâmetros!$B$33</f>
        <v>0.7087728483273007</v>
      </c>
      <c r="D34" s="23">
        <f>C34/Parâmetros!$B$6</f>
        <v>2.1310067598535798</v>
      </c>
      <c r="E34" s="23"/>
      <c r="F34" s="23">
        <v>200548.395391</v>
      </c>
      <c r="G34" s="24">
        <f t="shared" si="4"/>
        <v>1671236.6282583333</v>
      </c>
      <c r="I34" s="22">
        <v>0.32</v>
      </c>
      <c r="J34" s="23">
        <f>I34/Parâmetros!$G$3</f>
        <v>3.2064128256513029E-4</v>
      </c>
      <c r="K34" s="23">
        <f>J34/Parâmetros!$B$33</f>
        <v>0.7087728483273007</v>
      </c>
      <c r="L34" s="23">
        <f>K34/Parâmetros!$C$6</f>
        <v>1.8925843747057429</v>
      </c>
      <c r="M34" s="23"/>
      <c r="N34" s="23">
        <v>110422.08348099999</v>
      </c>
      <c r="O34" s="24">
        <f t="shared" si="1"/>
        <v>920184.02900833334</v>
      </c>
      <c r="Q34" s="22">
        <v>0.32</v>
      </c>
      <c r="R34" s="23">
        <f>Q34/Parâmetros!$G$3</f>
        <v>3.2064128256513029E-4</v>
      </c>
      <c r="S34" s="23">
        <f>R34/Parâmetros!$B$33</f>
        <v>0.7087728483273007</v>
      </c>
      <c r="T34" s="23">
        <f>S34/Parâmetros!$D$6</f>
        <v>1.7737058266448966</v>
      </c>
      <c r="U34" s="23"/>
      <c r="V34" s="22">
        <v>77371.123759000009</v>
      </c>
      <c r="W34" s="24">
        <f t="shared" si="6"/>
        <v>644759.36465833348</v>
      </c>
      <c r="Y34" s="22">
        <v>0.32</v>
      </c>
      <c r="Z34" s="23">
        <f>Y34/Parâmetros!$G$3</f>
        <v>3.2064128256513029E-4</v>
      </c>
      <c r="AA34" s="23">
        <f>Z34/Parâmetros!$B$33</f>
        <v>0.7087728483273007</v>
      </c>
      <c r="AB34" s="23">
        <f>AA34/Parâmetros!$E$6</f>
        <v>1.7029621535975508</v>
      </c>
      <c r="AC34" s="23"/>
      <c r="AD34" s="23">
        <v>58511.109937000001</v>
      </c>
      <c r="AE34" s="24">
        <f t="shared" si="5"/>
        <v>487592.58280833333</v>
      </c>
    </row>
    <row r="35" spans="1:31" x14ac:dyDescent="0.35">
      <c r="A35" s="22">
        <v>0.34</v>
      </c>
      <c r="B35" s="23">
        <f>A35/Parâmetros!$G$3</f>
        <v>3.4068136272545093E-4</v>
      </c>
      <c r="C35" s="23">
        <f>B35/Parâmetros!$B$33</f>
        <v>0.75307115134775693</v>
      </c>
      <c r="D35" s="23">
        <f>C35/Parâmetros!$B$6</f>
        <v>2.2641946823444283</v>
      </c>
      <c r="E35" s="23"/>
      <c r="F35" s="23">
        <v>224304.96878300002</v>
      </c>
      <c r="G35" s="24">
        <f t="shared" si="4"/>
        <v>1869208.073191667</v>
      </c>
      <c r="I35" s="22">
        <v>0.34</v>
      </c>
      <c r="J35" s="23">
        <f>I35/Parâmetros!$G$3</f>
        <v>3.4068136272545093E-4</v>
      </c>
      <c r="K35" s="23">
        <f>J35/Parâmetros!$B$33</f>
        <v>0.75307115134775693</v>
      </c>
      <c r="L35" s="23">
        <f>K35/Parâmetros!$C$6</f>
        <v>2.0108708981248515</v>
      </c>
      <c r="M35" s="23"/>
      <c r="N35" s="23">
        <v>123638.69334900001</v>
      </c>
      <c r="O35" s="24">
        <f t="shared" si="1"/>
        <v>1030322.4445750001</v>
      </c>
      <c r="Q35" s="22">
        <v>0.34</v>
      </c>
      <c r="R35" s="23">
        <f>Q35/Parâmetros!$G$3</f>
        <v>3.4068136272545093E-4</v>
      </c>
      <c r="S35" s="23">
        <f>R35/Parâmetros!$B$33</f>
        <v>0.75307115134775693</v>
      </c>
      <c r="T35" s="23">
        <f>S35/Parâmetros!$D$6</f>
        <v>1.8845624408102024</v>
      </c>
      <c r="U35" s="23"/>
      <c r="V35" s="22">
        <v>86590.515935000003</v>
      </c>
      <c r="W35" s="24">
        <f t="shared" si="6"/>
        <v>721587.63279166666</v>
      </c>
      <c r="Y35" s="22">
        <v>0.34</v>
      </c>
      <c r="Z35" s="23">
        <f>Y35/Parâmetros!$G$3</f>
        <v>3.4068136272545093E-4</v>
      </c>
      <c r="AA35" s="23">
        <f>Z35/Parâmetros!$B$33</f>
        <v>0.75307115134775693</v>
      </c>
      <c r="AB35" s="23">
        <f>AA35/Parâmetros!$E$6</f>
        <v>1.8093972881973976</v>
      </c>
      <c r="AC35" s="23"/>
      <c r="AD35" s="23">
        <v>65623.205587000004</v>
      </c>
      <c r="AE35" s="24">
        <f t="shared" si="5"/>
        <v>546860.04655833344</v>
      </c>
    </row>
    <row r="36" spans="1:31" x14ac:dyDescent="0.35">
      <c r="A36" s="22">
        <v>0.36</v>
      </c>
      <c r="B36" s="23">
        <f>A36/Parâmetros!$G$3</f>
        <v>3.607214428857715E-4</v>
      </c>
      <c r="C36" s="23">
        <f>B36/Parâmetros!$B$33</f>
        <v>0.79736945436821305</v>
      </c>
      <c r="D36" s="23">
        <f>C36/Parâmetros!$B$6</f>
        <v>2.3973826048352769</v>
      </c>
      <c r="E36" s="23"/>
      <c r="F36" s="23">
        <v>249249.335617</v>
      </c>
      <c r="G36" s="24">
        <f t="shared" si="4"/>
        <v>2077077.7968083334</v>
      </c>
      <c r="I36" s="22">
        <v>0.36</v>
      </c>
      <c r="J36" s="23">
        <f>I36/Parâmetros!$G$3</f>
        <v>3.607214428857715E-4</v>
      </c>
      <c r="K36" s="23">
        <f>J36/Parâmetros!$B$33</f>
        <v>0.79736945436821305</v>
      </c>
      <c r="L36" s="23">
        <f>K36/Parâmetros!$C$6</f>
        <v>2.1291574215439599</v>
      </c>
      <c r="M36" s="23"/>
      <c r="N36" s="23">
        <v>137525.26348299999</v>
      </c>
      <c r="O36" s="24">
        <f t="shared" si="1"/>
        <v>1146043.8623583333</v>
      </c>
      <c r="Q36" s="22">
        <v>0.36</v>
      </c>
      <c r="R36" s="23">
        <f>Q36/Parâmetros!$G$3</f>
        <v>3.607214428857715E-4</v>
      </c>
      <c r="S36" s="23">
        <f>R36/Parâmetros!$B$33</f>
        <v>0.79736945436821305</v>
      </c>
      <c r="T36" s="23">
        <f>S36/Parâmetros!$D$6</f>
        <v>1.995419054975508</v>
      </c>
      <c r="U36" s="23"/>
      <c r="V36" s="22">
        <v>96300.198755999911</v>
      </c>
      <c r="W36" s="24">
        <f t="shared" si="6"/>
        <v>802501.65629999933</v>
      </c>
      <c r="Y36" s="22">
        <v>0.36</v>
      </c>
      <c r="Z36" s="23">
        <f>Y36/Parâmetros!$G$3</f>
        <v>3.607214428857715E-4</v>
      </c>
      <c r="AA36" s="23">
        <f>Z36/Parâmetros!$B$33</f>
        <v>0.79736945436821305</v>
      </c>
      <c r="AB36" s="23">
        <f>AA36/Parâmetros!$E$6</f>
        <v>1.9158324227972441</v>
      </c>
      <c r="AC36" s="23"/>
      <c r="AD36" s="23">
        <v>73108.265373999995</v>
      </c>
      <c r="AE36" s="24">
        <f t="shared" si="5"/>
        <v>609235.54478333332</v>
      </c>
    </row>
    <row r="37" spans="1:31" x14ac:dyDescent="0.35">
      <c r="A37" s="22">
        <v>0.38</v>
      </c>
      <c r="B37" s="23">
        <f>A37/Parâmetros!$G$3</f>
        <v>3.8076152304609219E-4</v>
      </c>
      <c r="C37" s="23">
        <f>B37/Parâmetros!$B$33</f>
        <v>0.8416677573886695</v>
      </c>
      <c r="D37" s="23">
        <f>C37/Parâmetros!$B$6</f>
        <v>2.5305705273261259</v>
      </c>
      <c r="E37" s="23"/>
      <c r="F37" s="23">
        <v>275368.34162900003</v>
      </c>
      <c r="G37" s="24">
        <f t="shared" si="4"/>
        <v>2294736.1802416672</v>
      </c>
      <c r="I37" s="22">
        <v>0.38</v>
      </c>
      <c r="J37" s="23">
        <f>I37/Parâmetros!$G$3</f>
        <v>3.8076152304609219E-4</v>
      </c>
      <c r="K37" s="23">
        <f>J37/Parâmetros!$B$33</f>
        <v>0.8416677573886695</v>
      </c>
      <c r="L37" s="23">
        <f>K37/Parâmetros!$C$6</f>
        <v>2.2474439449630697</v>
      </c>
      <c r="M37" s="23"/>
      <c r="N37" s="23">
        <v>152085.25468099999</v>
      </c>
      <c r="O37" s="24">
        <f t="shared" si="1"/>
        <v>1267377.1223416666</v>
      </c>
      <c r="Q37" s="22">
        <v>0.38</v>
      </c>
      <c r="R37" s="23">
        <f>Q37/Parâmetros!$G$3</f>
        <v>3.8076152304609219E-4</v>
      </c>
      <c r="S37" s="23">
        <f>R37/Parâmetros!$B$33</f>
        <v>0.8416677573886695</v>
      </c>
      <c r="T37" s="23">
        <f>S37/Parâmetros!$D$6</f>
        <v>2.1062756691408144</v>
      </c>
      <c r="U37" s="23"/>
      <c r="V37" s="22">
        <v>106494.865911</v>
      </c>
      <c r="W37" s="24">
        <f t="shared" si="6"/>
        <v>887457.21592500003</v>
      </c>
      <c r="Y37" s="22">
        <v>0.38</v>
      </c>
      <c r="Z37" s="23">
        <f>Y37/Parâmetros!$G$3</f>
        <v>3.8076152304609219E-4</v>
      </c>
      <c r="AA37" s="23">
        <f>Z37/Parâmetros!$B$33</f>
        <v>0.8416677573886695</v>
      </c>
      <c r="AB37" s="23">
        <f>AA37/Parâmetros!$E$6</f>
        <v>2.0222675573970914</v>
      </c>
      <c r="AC37" s="23"/>
      <c r="AD37" s="23">
        <v>80976.656738999998</v>
      </c>
      <c r="AE37" s="24">
        <f t="shared" si="5"/>
        <v>674805.47282500006</v>
      </c>
    </row>
    <row r="38" spans="1:31" x14ac:dyDescent="0.35">
      <c r="A38" s="22">
        <v>0.4</v>
      </c>
      <c r="B38" s="23">
        <f>A38/Parâmetros!$G$3</f>
        <v>4.0080160320641282E-4</v>
      </c>
      <c r="C38" s="23">
        <f>B38/Parâmetros!$B$33</f>
        <v>0.88596606040912573</v>
      </c>
      <c r="D38" s="23">
        <f>C38/Parâmetros!$B$6</f>
        <v>2.6637584498169744</v>
      </c>
      <c r="E38" s="23"/>
      <c r="F38" s="23">
        <v>302651.58134499996</v>
      </c>
      <c r="G38" s="24">
        <f t="shared" si="4"/>
        <v>2522096.5112083331</v>
      </c>
      <c r="I38" s="22">
        <v>0.4</v>
      </c>
      <c r="J38" s="23">
        <f>I38/Parâmetros!$G$3</f>
        <v>4.0080160320641282E-4</v>
      </c>
      <c r="K38" s="23">
        <f>J38/Parâmetros!$B$33</f>
        <v>0.88596606040912573</v>
      </c>
      <c r="L38" s="23">
        <f>K38/Parâmetros!$C$6</f>
        <v>2.365730468382178</v>
      </c>
      <c r="M38" s="23"/>
      <c r="N38" s="23">
        <v>167303.35514299999</v>
      </c>
      <c r="O38" s="24">
        <f t="shared" si="1"/>
        <v>1394194.6261916666</v>
      </c>
      <c r="Q38" s="22">
        <v>0.4</v>
      </c>
      <c r="R38" s="23">
        <f>Q38/Parâmetros!$G$3</f>
        <v>4.0080160320641282E-4</v>
      </c>
      <c r="S38" s="23">
        <f>R38/Parâmetros!$B$33</f>
        <v>0.88596606040912573</v>
      </c>
      <c r="T38" s="23">
        <f>S38/Parâmetros!$D$6</f>
        <v>2.2171322833061202</v>
      </c>
      <c r="U38" s="23"/>
      <c r="V38" s="22">
        <v>117183.197982</v>
      </c>
      <c r="W38" s="24">
        <f t="shared" si="6"/>
        <v>976526.64985000005</v>
      </c>
      <c r="Y38" s="22">
        <v>0.4</v>
      </c>
      <c r="Z38" s="23">
        <f>Y38/Parâmetros!$G$3</f>
        <v>4.0080160320641282E-4</v>
      </c>
      <c r="AA38" s="23">
        <f>Z38/Parâmetros!$B$33</f>
        <v>0.88596606040912573</v>
      </c>
      <c r="AB38" s="23">
        <f>AA38/Parâmetros!$E$6</f>
        <v>2.1287026919969381</v>
      </c>
      <c r="AC38" s="23"/>
      <c r="AD38" s="23">
        <v>89211.960239999913</v>
      </c>
      <c r="AE38" s="24">
        <f t="shared" si="5"/>
        <v>743433.00199999928</v>
      </c>
    </row>
    <row r="39" spans="1:31" x14ac:dyDescent="0.35">
      <c r="A39" s="22">
        <v>0.42</v>
      </c>
      <c r="B39" s="23">
        <f>A39/Parâmetros!$G$3</f>
        <v>4.2084168336673346E-4</v>
      </c>
      <c r="C39" s="23">
        <f>B39/Parâmetros!$B$33</f>
        <v>0.93026436342958196</v>
      </c>
      <c r="D39" s="23">
        <f>C39/Parâmetros!$B$6</f>
        <v>2.7969463723078229</v>
      </c>
      <c r="E39" s="23"/>
      <c r="F39" s="23">
        <v>331089.155256</v>
      </c>
      <c r="G39" s="24">
        <f t="shared" si="4"/>
        <v>2759076.2938000001</v>
      </c>
      <c r="I39" s="22">
        <v>0.42</v>
      </c>
      <c r="J39" s="23">
        <f>I39/Parâmetros!$G$3</f>
        <v>4.2084168336673346E-4</v>
      </c>
      <c r="K39" s="23">
        <f>J39/Parâmetros!$B$33</f>
        <v>0.93026436342958196</v>
      </c>
      <c r="L39" s="23">
        <f>K39/Parâmetros!$C$6</f>
        <v>2.4840169918012869</v>
      </c>
      <c r="M39" s="23"/>
      <c r="N39" s="23">
        <v>183171.70073399998</v>
      </c>
      <c r="O39" s="24">
        <f t="shared" si="1"/>
        <v>1526430.8394499999</v>
      </c>
      <c r="Q39" s="22">
        <v>0.42</v>
      </c>
      <c r="R39" s="23">
        <f>Q39/Parâmetros!$G$3</f>
        <v>4.2084168336673346E-4</v>
      </c>
      <c r="S39" s="23">
        <f>R39/Parâmetros!$B$33</f>
        <v>0.93026436342958196</v>
      </c>
      <c r="T39" s="23">
        <f>S39/Parâmetros!$D$6</f>
        <v>2.3279888974714265</v>
      </c>
      <c r="U39" s="23"/>
      <c r="V39" s="22">
        <v>128310.50537699999</v>
      </c>
      <c r="W39" s="24">
        <f t="shared" si="6"/>
        <v>1069254.211475</v>
      </c>
      <c r="Y39" s="22">
        <v>0.42</v>
      </c>
      <c r="Z39" s="23">
        <f>Y39/Parâmetros!$G$3</f>
        <v>4.2084168336673346E-4</v>
      </c>
      <c r="AA39" s="23">
        <f>Z39/Parâmetros!$B$33</f>
        <v>0.93026436342958196</v>
      </c>
      <c r="AB39" s="23">
        <f>AA39/Parâmetros!$E$6</f>
        <v>2.2351378265967852</v>
      </c>
      <c r="AC39" s="23"/>
      <c r="AD39" s="23">
        <v>97806.209006000005</v>
      </c>
      <c r="AE39" s="24">
        <f t="shared" si="5"/>
        <v>815051.74171666673</v>
      </c>
    </row>
    <row r="40" spans="1:31" x14ac:dyDescent="0.35">
      <c r="A40" s="22">
        <v>0.44</v>
      </c>
      <c r="B40" s="23">
        <f>A40/Parâmetros!$G$3</f>
        <v>4.4088176352705409E-4</v>
      </c>
      <c r="C40" s="23">
        <f>B40/Parâmetros!$B$33</f>
        <v>0.97456266645003831</v>
      </c>
      <c r="D40" s="23">
        <f>C40/Parâmetros!$B$6</f>
        <v>2.9301342947986719</v>
      </c>
      <c r="E40" s="23"/>
      <c r="F40" s="23">
        <v>360667.74660700001</v>
      </c>
      <c r="G40" s="24">
        <f t="shared" si="4"/>
        <v>3005564.5550583336</v>
      </c>
      <c r="I40" s="22">
        <v>0.44</v>
      </c>
      <c r="J40" s="23">
        <f>I40/Parâmetros!$G$3</f>
        <v>4.4088176352705409E-4</v>
      </c>
      <c r="K40" s="23">
        <f>J40/Parâmetros!$B$33</f>
        <v>0.97456266645003831</v>
      </c>
      <c r="L40" s="23">
        <f>K40/Parâmetros!$C$6</f>
        <v>2.6023035152203962</v>
      </c>
      <c r="M40" s="23"/>
      <c r="N40" s="23">
        <v>199700.49147400001</v>
      </c>
      <c r="O40" s="24">
        <f t="shared" si="1"/>
        <v>1664170.7622833336</v>
      </c>
      <c r="Q40" s="22">
        <v>0.44</v>
      </c>
      <c r="R40" s="23">
        <f>Q40/Parâmetros!$G$3</f>
        <v>4.4088176352705409E-4</v>
      </c>
      <c r="S40" s="23">
        <f>R40/Parâmetros!$B$33</f>
        <v>0.97456266645003831</v>
      </c>
      <c r="T40" s="23">
        <f>S40/Parâmetros!$D$6</f>
        <v>2.4388455116367322</v>
      </c>
      <c r="U40" s="23"/>
      <c r="V40" s="22">
        <v>139959.92237700001</v>
      </c>
      <c r="W40" s="24">
        <f t="shared" si="6"/>
        <v>1166332.6864750001</v>
      </c>
      <c r="Y40" s="22">
        <v>0.44</v>
      </c>
      <c r="Z40" s="23">
        <f>Y40/Parâmetros!$G$3</f>
        <v>4.4088176352705409E-4</v>
      </c>
      <c r="AA40" s="23">
        <f>Z40/Parâmetros!$B$33</f>
        <v>0.97456266645003831</v>
      </c>
      <c r="AB40" s="23">
        <f>AA40/Parâmetros!$E$6</f>
        <v>2.3415729611966323</v>
      </c>
      <c r="AC40" s="23"/>
      <c r="AD40" s="23">
        <v>106758.80185999999</v>
      </c>
      <c r="AE40" s="24">
        <f t="shared" si="5"/>
        <v>889656.68216666661</v>
      </c>
    </row>
    <row r="41" spans="1:31" x14ac:dyDescent="0.35">
      <c r="A41" s="22">
        <v>0.46</v>
      </c>
      <c r="B41" s="23">
        <f>A41/Parâmetros!$G$3</f>
        <v>4.6092184368737478E-4</v>
      </c>
      <c r="C41" s="23">
        <f>B41/Parâmetros!$B$33</f>
        <v>1.0188609694704946</v>
      </c>
      <c r="D41" s="23">
        <f>C41/Parâmetros!$B$6</f>
        <v>3.0633222172895209</v>
      </c>
      <c r="E41" s="23"/>
      <c r="F41" s="23">
        <v>391372.02495699999</v>
      </c>
      <c r="G41" s="24">
        <f t="shared" si="4"/>
        <v>3261433.5413083332</v>
      </c>
      <c r="I41" s="22">
        <v>0.46</v>
      </c>
      <c r="J41" s="23">
        <f>I41/Parâmetros!$G$3</f>
        <v>4.6092184368737478E-4</v>
      </c>
      <c r="K41" s="23">
        <f>J41/Parâmetros!$B$33</f>
        <v>1.0188609694704946</v>
      </c>
      <c r="L41" s="23">
        <f>K41/Parâmetros!$C$6</f>
        <v>2.720590038639505</v>
      </c>
      <c r="M41" s="23"/>
      <c r="N41" s="23">
        <v>216850.57317399999</v>
      </c>
      <c r="O41" s="24">
        <f t="shared" si="1"/>
        <v>1807088.1097833333</v>
      </c>
      <c r="Q41" s="22">
        <v>0.46</v>
      </c>
      <c r="R41" s="23">
        <f>Q41/Parâmetros!$G$3</f>
        <v>4.6092184368737478E-4</v>
      </c>
      <c r="S41" s="23">
        <f>R41/Parâmetros!$B$33</f>
        <v>1.0188609694704946</v>
      </c>
      <c r="T41" s="23">
        <f>S41/Parâmetros!$D$6</f>
        <v>2.5497021258020385</v>
      </c>
      <c r="U41" s="23"/>
      <c r="V41" s="22">
        <v>152061.58743599997</v>
      </c>
      <c r="W41" s="24">
        <f t="shared" si="6"/>
        <v>1267179.8952999997</v>
      </c>
      <c r="Y41" s="22">
        <v>0.46</v>
      </c>
      <c r="Z41" s="23">
        <f>Y41/Parâmetros!$G$3</f>
        <v>4.6092184368737478E-4</v>
      </c>
      <c r="AA41" s="23">
        <f>Z41/Parâmetros!$B$33</f>
        <v>1.0188609694704946</v>
      </c>
      <c r="AB41" s="23">
        <f>AA41/Parâmetros!$E$6</f>
        <v>2.4480080957964789</v>
      </c>
      <c r="AC41" s="23"/>
      <c r="AD41" s="23">
        <v>116057.081254</v>
      </c>
      <c r="AE41" s="24">
        <f t="shared" si="5"/>
        <v>967142.34378333343</v>
      </c>
    </row>
    <row r="42" spans="1:31" x14ac:dyDescent="0.35">
      <c r="A42" s="22">
        <v>0.48</v>
      </c>
      <c r="B42" s="23">
        <f>A42/Parâmetros!$G$3</f>
        <v>4.8096192384769536E-4</v>
      </c>
      <c r="C42" s="23">
        <f>B42/Parâmetros!$B$33</f>
        <v>1.0631592724909509</v>
      </c>
      <c r="D42" s="23">
        <f>C42/Parâmetros!$B$6</f>
        <v>3.1965101397803695</v>
      </c>
      <c r="E42" s="23"/>
      <c r="F42" s="23">
        <v>423187.71281700005</v>
      </c>
      <c r="G42" s="24">
        <f t="shared" si="4"/>
        <v>3526564.2734750006</v>
      </c>
      <c r="I42" s="22">
        <v>0.48</v>
      </c>
      <c r="J42" s="23">
        <f>I42/Parâmetros!$G$3</f>
        <v>4.8096192384769536E-4</v>
      </c>
      <c r="K42" s="23">
        <f>J42/Parâmetros!$B$33</f>
        <v>1.0631592724909509</v>
      </c>
      <c r="L42" s="23">
        <f>K42/Parâmetros!$C$6</f>
        <v>2.8388765620586138</v>
      </c>
      <c r="M42" s="23"/>
      <c r="N42" s="23">
        <v>234641.97553199998</v>
      </c>
      <c r="O42" s="24">
        <f t="shared" si="1"/>
        <v>1955349.7960999999</v>
      </c>
      <c r="Q42" s="22">
        <v>0.48</v>
      </c>
      <c r="R42" s="23">
        <f>Q42/Parâmetros!$G$3</f>
        <v>4.8096192384769536E-4</v>
      </c>
      <c r="S42" s="23">
        <f>R42/Parâmetros!$B$33</f>
        <v>1.0631592724909509</v>
      </c>
      <c r="T42" s="23">
        <f>S42/Parâmetros!$D$6</f>
        <v>2.6605587399673443</v>
      </c>
      <c r="U42" s="23"/>
      <c r="V42" s="22">
        <v>164651.016859</v>
      </c>
      <c r="W42" s="24">
        <f t="shared" si="6"/>
        <v>1372091.8071583332</v>
      </c>
      <c r="Y42" s="22">
        <v>0.48</v>
      </c>
      <c r="Z42" s="23">
        <f>Y42/Parâmetros!$G$3</f>
        <v>4.8096192384769536E-4</v>
      </c>
      <c r="AA42" s="23">
        <f>Z42/Parâmetros!$B$33</f>
        <v>1.0631592724909509</v>
      </c>
      <c r="AB42" s="23">
        <f>AA42/Parâmetros!$E$6</f>
        <v>2.554443230396326</v>
      </c>
      <c r="AC42" s="23"/>
      <c r="AD42" s="23">
        <v>125700.30816299999</v>
      </c>
      <c r="AE42" s="24">
        <f t="shared" si="5"/>
        <v>1047502.568025</v>
      </c>
    </row>
    <row r="43" spans="1:31" x14ac:dyDescent="0.35">
      <c r="A43" s="22">
        <v>0.5</v>
      </c>
      <c r="B43" s="23">
        <f>A43/Parâmetros!$G$3</f>
        <v>5.0100200400801599E-4</v>
      </c>
      <c r="C43" s="23">
        <f>B43/Parâmetros!$B$33</f>
        <v>1.1074575755114071</v>
      </c>
      <c r="D43" s="23">
        <f>C43/Parâmetros!$B$6</f>
        <v>3.329698062271218</v>
      </c>
      <c r="E43" s="23"/>
      <c r="F43" s="23">
        <v>456111.29427800002</v>
      </c>
      <c r="G43" s="24">
        <f t="shared" si="4"/>
        <v>3800927.452316667</v>
      </c>
      <c r="I43" s="22">
        <v>0.5</v>
      </c>
      <c r="J43" s="23">
        <f>I43/Parâmetros!$G$3</f>
        <v>5.0100200400801599E-4</v>
      </c>
      <c r="K43" s="23">
        <f>J43/Parâmetros!$B$33</f>
        <v>1.1074575755114071</v>
      </c>
      <c r="L43" s="23">
        <f>K43/Parâmetros!$C$6</f>
        <v>2.9571630854777227</v>
      </c>
      <c r="M43" s="23"/>
      <c r="N43" s="23">
        <v>253063.658123</v>
      </c>
      <c r="O43" s="24">
        <f t="shared" si="1"/>
        <v>2108863.8176916665</v>
      </c>
      <c r="Q43" s="22">
        <v>0.5</v>
      </c>
      <c r="R43" s="23">
        <f>Q43/Parâmetros!$G$3</f>
        <v>5.0100200400801599E-4</v>
      </c>
      <c r="S43" s="23">
        <f>R43/Parâmetros!$B$33</f>
        <v>1.1074575755114071</v>
      </c>
      <c r="T43" s="23">
        <f>S43/Parâmetros!$D$6</f>
        <v>2.7714153541326505</v>
      </c>
      <c r="U43" s="23"/>
      <c r="V43" s="22">
        <v>177719.87511800003</v>
      </c>
      <c r="W43" s="24">
        <f t="shared" si="6"/>
        <v>1480998.9593166669</v>
      </c>
      <c r="Y43" s="22">
        <v>0.5</v>
      </c>
      <c r="Z43" s="23">
        <f>Y43/Parâmetros!$G$3</f>
        <v>5.0100200400801599E-4</v>
      </c>
      <c r="AA43" s="23">
        <f>Z43/Parâmetros!$B$33</f>
        <v>1.1074575755114071</v>
      </c>
      <c r="AB43" s="23">
        <f>AA43/Parâmetros!$E$6</f>
        <v>2.6608783649961727</v>
      </c>
      <c r="AC43" s="23"/>
      <c r="AD43" s="23">
        <v>135691.97591899999</v>
      </c>
      <c r="AE43" s="24">
        <f t="shared" si="5"/>
        <v>1130766.4659916665</v>
      </c>
    </row>
    <row r="44" spans="1:31" x14ac:dyDescent="0.35">
      <c r="A44" s="22">
        <v>0.52</v>
      </c>
      <c r="B44" s="23">
        <f>A44/Parâmetros!$G$3</f>
        <v>5.2104208416833668E-4</v>
      </c>
      <c r="C44" s="23">
        <f>B44/Parâmetros!$B$33</f>
        <v>1.1517558785318636</v>
      </c>
      <c r="D44" s="23">
        <f>C44/Parâmetros!$B$6</f>
        <v>3.462885984762067</v>
      </c>
      <c r="E44" s="23"/>
      <c r="F44" s="23">
        <v>490131.04926</v>
      </c>
      <c r="G44" s="24">
        <f t="shared" si="4"/>
        <v>4084425.4105000002</v>
      </c>
      <c r="I44" s="22">
        <v>0.52</v>
      </c>
      <c r="J44" s="23">
        <f>I44/Parâmetros!$G$3</f>
        <v>5.2104208416833668E-4</v>
      </c>
      <c r="K44" s="23">
        <f>J44/Parâmetros!$B$33</f>
        <v>1.1517558785318636</v>
      </c>
      <c r="L44" s="23">
        <f>K44/Parâmetros!$C$6</f>
        <v>3.0754496088968319</v>
      </c>
      <c r="M44" s="23"/>
      <c r="N44" s="23">
        <v>272100.95523899997</v>
      </c>
      <c r="O44" s="24">
        <f t="shared" si="1"/>
        <v>2267507.9603249999</v>
      </c>
      <c r="Q44" s="22">
        <v>0.52</v>
      </c>
      <c r="R44" s="23">
        <f>Q44/Parâmetros!$G$3</f>
        <v>5.2104208416833668E-4</v>
      </c>
      <c r="S44" s="23">
        <f>R44/Parâmetros!$B$33</f>
        <v>1.1517558785318636</v>
      </c>
      <c r="T44" s="23">
        <f>S44/Parâmetros!$D$6</f>
        <v>2.8822719682979567</v>
      </c>
      <c r="U44" s="23"/>
      <c r="V44" s="22">
        <v>191230.552456</v>
      </c>
      <c r="W44" s="24">
        <f t="shared" si="6"/>
        <v>1593587.9371333334</v>
      </c>
      <c r="Y44" s="22">
        <v>0.52</v>
      </c>
      <c r="Z44" s="23">
        <f>Y44/Parâmetros!$G$3</f>
        <v>5.2104208416833668E-4</v>
      </c>
      <c r="AA44" s="23">
        <f>Z44/Parâmetros!$B$33</f>
        <v>1.1517558785318636</v>
      </c>
      <c r="AB44" s="23">
        <f>AA44/Parâmetros!$E$6</f>
        <v>2.7673134995960198</v>
      </c>
      <c r="AC44" s="23"/>
      <c r="AD44" s="23">
        <v>146029.02126899999</v>
      </c>
      <c r="AE44" s="24">
        <f t="shared" si="5"/>
        <v>1216908.510575</v>
      </c>
    </row>
    <row r="45" spans="1:31" x14ac:dyDescent="0.35">
      <c r="A45" s="22">
        <v>0.54</v>
      </c>
      <c r="B45" s="23">
        <f>A45/Parâmetros!$G$3</f>
        <v>5.4108216432865737E-4</v>
      </c>
      <c r="C45" s="23">
        <f>B45/Parâmetros!$B$33</f>
        <v>1.1960541815523198</v>
      </c>
      <c r="D45" s="23">
        <f>C45/Parâmetros!$B$6</f>
        <v>3.5960739072529155</v>
      </c>
      <c r="E45" s="23"/>
      <c r="F45" s="23">
        <v>525249.35046900006</v>
      </c>
      <c r="G45" s="24">
        <f t="shared" si="4"/>
        <v>4377077.9205750003</v>
      </c>
      <c r="I45" s="22">
        <v>0.54</v>
      </c>
      <c r="J45" s="23">
        <f>I45/Parâmetros!$G$3</f>
        <v>5.4108216432865737E-4</v>
      </c>
      <c r="K45" s="23">
        <f>J45/Parâmetros!$B$33</f>
        <v>1.1960541815523198</v>
      </c>
      <c r="L45" s="23">
        <f>K45/Parâmetros!$C$6</f>
        <v>3.1937361323159408</v>
      </c>
      <c r="M45" s="23"/>
      <c r="N45" s="23">
        <v>291743.74401799997</v>
      </c>
      <c r="O45" s="24">
        <f t="shared" si="1"/>
        <v>2431197.8668166664</v>
      </c>
      <c r="Q45" s="22">
        <v>0.54</v>
      </c>
      <c r="R45" s="23">
        <f>Q45/Parâmetros!$G$3</f>
        <v>5.4108216432865737E-4</v>
      </c>
      <c r="S45" s="23">
        <f>R45/Parâmetros!$B$33</f>
        <v>1.1960541815523198</v>
      </c>
      <c r="T45" s="23">
        <f>S45/Parâmetros!$D$6</f>
        <v>2.9931285824632625</v>
      </c>
      <c r="U45" s="23"/>
      <c r="V45" s="22">
        <v>205221.89657299998</v>
      </c>
      <c r="W45" s="24">
        <f t="shared" ref="W45:W68" si="7">V45/0.12</f>
        <v>1710182.4714416666</v>
      </c>
      <c r="Y45" s="22">
        <v>0.54</v>
      </c>
      <c r="Z45" s="23">
        <f>Y45/Parâmetros!$G$3</f>
        <v>5.4108216432865737E-4</v>
      </c>
      <c r="AA45" s="23">
        <f>Z45/Parâmetros!$B$33</f>
        <v>1.1960541815523198</v>
      </c>
      <c r="AB45" s="23">
        <f>AA45/Parâmetros!$E$6</f>
        <v>2.8737486341958669</v>
      </c>
      <c r="AC45" s="23"/>
      <c r="AD45" s="23">
        <v>156692.607062</v>
      </c>
      <c r="AE45" s="24">
        <f t="shared" si="5"/>
        <v>1305771.7255166667</v>
      </c>
    </row>
    <row r="46" spans="1:31" x14ac:dyDescent="0.35">
      <c r="A46" s="22">
        <v>0.56000000000000005</v>
      </c>
      <c r="B46" s="23">
        <f>A46/Parâmetros!$G$3</f>
        <v>5.6112224448897805E-4</v>
      </c>
      <c r="C46" s="23">
        <f>B46/Parâmetros!$B$33</f>
        <v>1.2403524845727762</v>
      </c>
      <c r="D46" s="23">
        <f>C46/Parâmetros!$B$6</f>
        <v>3.729261829743765</v>
      </c>
      <c r="E46" s="23"/>
      <c r="F46" s="23">
        <v>561436.16196499998</v>
      </c>
      <c r="G46" s="24">
        <f t="shared" si="4"/>
        <v>4678634.6830416666</v>
      </c>
      <c r="I46" s="22">
        <v>0.56000000000000005</v>
      </c>
      <c r="J46" s="23">
        <f>I46/Parâmetros!$G$3</f>
        <v>5.6112224448897805E-4</v>
      </c>
      <c r="K46" s="23">
        <f>J46/Parâmetros!$B$33</f>
        <v>1.2403524845727762</v>
      </c>
      <c r="L46" s="23">
        <f>K46/Parâmetros!$C$6</f>
        <v>3.3120226557350501</v>
      </c>
      <c r="M46" s="23"/>
      <c r="N46" s="23">
        <v>312006.44857299997</v>
      </c>
      <c r="O46" s="24">
        <f t="shared" si="1"/>
        <v>2600053.7381083332</v>
      </c>
      <c r="Q46" s="22">
        <v>0.56000000000000005</v>
      </c>
      <c r="R46" s="23">
        <f>Q46/Parâmetros!$G$3</f>
        <v>5.6112224448897805E-4</v>
      </c>
      <c r="S46" s="23">
        <f>R46/Parâmetros!$B$33</f>
        <v>1.2403524845727762</v>
      </c>
      <c r="T46" s="23">
        <f>S46/Parâmetros!$D$6</f>
        <v>3.1039851966285692</v>
      </c>
      <c r="U46" s="23"/>
      <c r="V46" s="22">
        <v>219668.62372899998</v>
      </c>
      <c r="W46" s="24">
        <f t="shared" si="7"/>
        <v>1830571.8644083333</v>
      </c>
      <c r="Y46" s="22">
        <v>0.56000000000000005</v>
      </c>
      <c r="Z46" s="23">
        <f>Y46/Parâmetros!$G$3</f>
        <v>5.6112224448897805E-4</v>
      </c>
      <c r="AA46" s="23">
        <f>Z46/Parâmetros!$B$33</f>
        <v>1.2403524845727762</v>
      </c>
      <c r="AB46" s="23">
        <f>AA46/Parâmetros!$E$6</f>
        <v>2.980183768795714</v>
      </c>
      <c r="AC46" s="23"/>
      <c r="AD46" s="23">
        <v>167682.72367599999</v>
      </c>
      <c r="AE46" s="24">
        <f t="shared" si="5"/>
        <v>1397356.0306333334</v>
      </c>
    </row>
    <row r="47" spans="1:31" x14ac:dyDescent="0.35">
      <c r="A47" s="22">
        <v>0.57999999999999996</v>
      </c>
      <c r="B47" s="23">
        <f>A47/Parâmetros!$G$3</f>
        <v>5.8116232464929852E-4</v>
      </c>
      <c r="C47" s="23">
        <f>B47/Parâmetros!$B$33</f>
        <v>1.284650787593232</v>
      </c>
      <c r="D47" s="23">
        <f>C47/Parâmetros!$B$6</f>
        <v>3.8624497522346122</v>
      </c>
      <c r="E47" s="23"/>
      <c r="F47" s="23">
        <v>598709.64333499898</v>
      </c>
      <c r="G47" s="24">
        <f t="shared" si="4"/>
        <v>4989247.0277916584</v>
      </c>
      <c r="I47" s="22">
        <v>0.57999999999999996</v>
      </c>
      <c r="J47" s="23">
        <f>I47/Parâmetros!$G$3</f>
        <v>5.8116232464929852E-4</v>
      </c>
      <c r="K47" s="23">
        <f>J47/Parâmetros!$B$33</f>
        <v>1.284650787593232</v>
      </c>
      <c r="L47" s="23">
        <f>K47/Parâmetros!$C$6</f>
        <v>3.4303091791541576</v>
      </c>
      <c r="M47" s="23"/>
      <c r="N47" s="23">
        <v>332874.25714499998</v>
      </c>
      <c r="O47" s="24">
        <f t="shared" si="1"/>
        <v>2773952.1428749999</v>
      </c>
      <c r="Q47" s="22">
        <v>0.57999999999999996</v>
      </c>
      <c r="R47" s="23">
        <f>Q47/Parâmetros!$G$3</f>
        <v>5.8116232464929852E-4</v>
      </c>
      <c r="S47" s="23">
        <f>R47/Parâmetros!$B$33</f>
        <v>1.284650787593232</v>
      </c>
      <c r="T47" s="23">
        <f>S47/Parâmetros!$D$6</f>
        <v>3.2148418107938737</v>
      </c>
      <c r="U47" s="23"/>
      <c r="V47" s="22">
        <v>234534.58231299999</v>
      </c>
      <c r="W47" s="24">
        <f t="shared" si="7"/>
        <v>1954454.8526083333</v>
      </c>
      <c r="Y47" s="22">
        <v>0.57999999999999996</v>
      </c>
      <c r="Z47" s="23">
        <f>Y47/Parâmetros!$G$3</f>
        <v>5.8116232464929852E-4</v>
      </c>
      <c r="AA47" s="23">
        <f>Z47/Parâmetros!$B$33</f>
        <v>1.284650787593232</v>
      </c>
      <c r="AB47" s="23">
        <f>AA47/Parâmetros!$E$6</f>
        <v>3.0866189033955598</v>
      </c>
      <c r="AC47" s="23"/>
      <c r="AD47" s="23">
        <v>178996.90880499998</v>
      </c>
      <c r="AE47" s="24">
        <f t="shared" si="5"/>
        <v>1491640.9067083332</v>
      </c>
    </row>
    <row r="48" spans="1:31" x14ac:dyDescent="0.35">
      <c r="A48" s="22">
        <v>0.6</v>
      </c>
      <c r="B48" s="23">
        <f>A48/Parâmetros!$G$3</f>
        <v>6.0120240480961921E-4</v>
      </c>
      <c r="C48" s="23">
        <f>B48/Parâmetros!$B$33</f>
        <v>1.3289490906136885</v>
      </c>
      <c r="D48" s="23">
        <f>C48/Parâmetros!$B$6</f>
        <v>3.9956376747254616</v>
      </c>
      <c r="E48" s="23"/>
      <c r="F48" s="23">
        <v>637057.69904799992</v>
      </c>
      <c r="G48" s="24">
        <f t="shared" si="4"/>
        <v>5308814.1587333325</v>
      </c>
      <c r="I48" s="22">
        <v>0.6</v>
      </c>
      <c r="J48" s="23">
        <f>I48/Parâmetros!$G$3</f>
        <v>6.0120240480961921E-4</v>
      </c>
      <c r="K48" s="23">
        <f>J48/Parâmetros!$B$33</f>
        <v>1.3289490906136885</v>
      </c>
      <c r="L48" s="23">
        <f>K48/Parâmetros!$C$6</f>
        <v>3.5485957025732668</v>
      </c>
      <c r="M48" s="23"/>
      <c r="N48" s="23">
        <v>354340.536915</v>
      </c>
      <c r="O48" s="24">
        <f t="shared" si="1"/>
        <v>2952837.8076250004</v>
      </c>
      <c r="Q48" s="22">
        <v>0.6</v>
      </c>
      <c r="R48" s="23">
        <f>Q48/Parâmetros!$G$3</f>
        <v>6.0120240480961921E-4</v>
      </c>
      <c r="S48" s="23">
        <f>R48/Parâmetros!$B$33</f>
        <v>1.3289490906136885</v>
      </c>
      <c r="T48" s="23">
        <f>S48/Parâmetros!$D$6</f>
        <v>3.3256984249591803</v>
      </c>
      <c r="U48" s="23"/>
      <c r="V48" s="22">
        <v>249868.269367</v>
      </c>
      <c r="W48" s="24">
        <f t="shared" si="7"/>
        <v>2082235.5780583334</v>
      </c>
      <c r="Y48" s="22">
        <v>0.6</v>
      </c>
      <c r="Z48" s="23">
        <f>Y48/Parâmetros!$G$3</f>
        <v>6.0120240480961921E-4</v>
      </c>
      <c r="AA48" s="23">
        <f>Z48/Parâmetros!$B$33</f>
        <v>1.3289490906136885</v>
      </c>
      <c r="AB48" s="23">
        <f>AA48/Parâmetros!$E$6</f>
        <v>3.1930540379954073</v>
      </c>
      <c r="AC48" s="23"/>
      <c r="AD48" s="23">
        <v>190647.14269400001</v>
      </c>
      <c r="AE48" s="24">
        <f t="shared" si="5"/>
        <v>1588726.1891166668</v>
      </c>
    </row>
    <row r="49" spans="1:31" x14ac:dyDescent="0.35">
      <c r="A49" s="22">
        <v>0.62</v>
      </c>
      <c r="B49" s="23">
        <f>A49/Parâmetros!$G$3</f>
        <v>6.212424849699399E-4</v>
      </c>
      <c r="C49" s="23">
        <f>B49/Parâmetros!$B$33</f>
        <v>1.3732473936341449</v>
      </c>
      <c r="D49" s="23">
        <f>C49/Parâmetros!$B$6</f>
        <v>4.128825597216311</v>
      </c>
      <c r="E49" s="23"/>
      <c r="F49" s="23">
        <v>676489.23418599996</v>
      </c>
      <c r="G49" s="24">
        <f t="shared" si="4"/>
        <v>5637410.2848833334</v>
      </c>
      <c r="I49" s="22">
        <v>0.62</v>
      </c>
      <c r="J49" s="23">
        <f>I49/Parâmetros!$G$3</f>
        <v>6.212424849699399E-4</v>
      </c>
      <c r="K49" s="23">
        <f>J49/Parâmetros!$B$33</f>
        <v>1.3732473936341449</v>
      </c>
      <c r="L49" s="23">
        <f>K49/Parâmetros!$C$6</f>
        <v>3.6668822259923766</v>
      </c>
      <c r="M49" s="23"/>
      <c r="N49" s="23">
        <v>376396.85006599996</v>
      </c>
      <c r="O49" s="24">
        <f t="shared" si="1"/>
        <v>3136640.4172166665</v>
      </c>
      <c r="Q49" s="22">
        <v>0.62</v>
      </c>
      <c r="R49" s="23">
        <f>Q49/Parâmetros!$G$3</f>
        <v>6.212424849699399E-4</v>
      </c>
      <c r="S49" s="23">
        <f>R49/Parâmetros!$B$33</f>
        <v>1.3732473936341449</v>
      </c>
      <c r="T49" s="23">
        <f>S49/Parâmetros!$D$6</f>
        <v>3.4365550391244866</v>
      </c>
      <c r="U49" s="23"/>
      <c r="V49" s="22">
        <v>265629.38300699997</v>
      </c>
      <c r="W49" s="24">
        <f t="shared" si="7"/>
        <v>2213578.1917249998</v>
      </c>
      <c r="Y49" s="22">
        <v>0.62</v>
      </c>
      <c r="Z49" s="23">
        <f>Y49/Parâmetros!$G$3</f>
        <v>6.212424849699399E-4</v>
      </c>
      <c r="AA49" s="23">
        <f>Z49/Parâmetros!$B$33</f>
        <v>1.3732473936341449</v>
      </c>
      <c r="AB49" s="23">
        <f>AA49/Parâmetros!$E$6</f>
        <v>3.2994891725952544</v>
      </c>
      <c r="AC49" s="23"/>
      <c r="AD49" s="23">
        <v>202621.570935</v>
      </c>
      <c r="AE49" s="24">
        <f t="shared" si="5"/>
        <v>1688513.091125</v>
      </c>
    </row>
    <row r="50" spans="1:31" x14ac:dyDescent="0.35">
      <c r="A50" s="22">
        <v>0.64</v>
      </c>
      <c r="B50" s="23">
        <f>A50/Parâmetros!$G$3</f>
        <v>6.4128256513026059E-4</v>
      </c>
      <c r="C50" s="23">
        <f>B50/Parâmetros!$B$33</f>
        <v>1.4175456966546014</v>
      </c>
      <c r="D50" s="23">
        <f>C50/Parâmetros!$B$6</f>
        <v>4.2620135197071596</v>
      </c>
      <c r="E50" s="23"/>
      <c r="F50" s="23">
        <v>716992.58277599991</v>
      </c>
      <c r="G50" s="24">
        <f t="shared" si="4"/>
        <v>5974938.1897999998</v>
      </c>
      <c r="I50" s="22">
        <v>0.64</v>
      </c>
      <c r="J50" s="23">
        <f>I50/Parâmetros!$G$3</f>
        <v>6.4128256513026059E-4</v>
      </c>
      <c r="K50" s="23">
        <f>J50/Parâmetros!$B$33</f>
        <v>1.4175456966546014</v>
      </c>
      <c r="L50" s="23">
        <f>K50/Parâmetros!$C$6</f>
        <v>3.7851687494114858</v>
      </c>
      <c r="M50" s="23"/>
      <c r="N50" s="23">
        <v>399043.872859</v>
      </c>
      <c r="O50" s="24">
        <f t="shared" si="1"/>
        <v>3325365.6071583335</v>
      </c>
      <c r="Q50" s="22">
        <v>0.64</v>
      </c>
      <c r="R50" s="23">
        <f>Q50/Parâmetros!$G$3</f>
        <v>6.4128256513026059E-4</v>
      </c>
      <c r="S50" s="23">
        <f>R50/Parâmetros!$B$33</f>
        <v>1.4175456966546014</v>
      </c>
      <c r="T50" s="23">
        <f>S50/Parâmetros!$D$6</f>
        <v>3.5474116532897932</v>
      </c>
      <c r="U50" s="23"/>
      <c r="V50" s="22">
        <v>281850.01364999998</v>
      </c>
      <c r="W50" s="24">
        <f t="shared" si="7"/>
        <v>2348750.11375</v>
      </c>
      <c r="Y50" s="22">
        <v>0.64</v>
      </c>
      <c r="Z50" s="23">
        <f>Y50/Parâmetros!$G$3</f>
        <v>6.4128256513026059E-4</v>
      </c>
      <c r="AA50" s="23">
        <f>Z50/Parâmetros!$B$33</f>
        <v>1.4175456966546014</v>
      </c>
      <c r="AB50" s="23">
        <f>AA50/Parâmetros!$E$6</f>
        <v>3.4059243071951015</v>
      </c>
      <c r="AC50" s="23"/>
      <c r="AD50" s="23">
        <v>214907.53445199999</v>
      </c>
      <c r="AE50" s="24">
        <f t="shared" ref="AE50:AE68" si="8">AD50/0.12</f>
        <v>1790896.1204333333</v>
      </c>
    </row>
    <row r="51" spans="1:31" x14ac:dyDescent="0.35">
      <c r="A51" s="22">
        <v>0.66</v>
      </c>
      <c r="B51" s="23">
        <f>A51/Parâmetros!$G$3</f>
        <v>6.6132264529058116E-4</v>
      </c>
      <c r="C51" s="23">
        <f>B51/Parâmetros!$B$33</f>
        <v>1.4618439996750574</v>
      </c>
      <c r="D51" s="23">
        <f>C51/Parâmetros!$B$6</f>
        <v>4.3952014421980081</v>
      </c>
      <c r="E51" s="23"/>
      <c r="F51" s="23">
        <v>758568.32983800001</v>
      </c>
      <c r="G51" s="24">
        <f t="shared" si="4"/>
        <v>6321402.7486500004</v>
      </c>
      <c r="I51" s="22">
        <v>0.66</v>
      </c>
      <c r="J51" s="23">
        <f>I51/Parâmetros!$G$3</f>
        <v>6.6132264529058116E-4</v>
      </c>
      <c r="K51" s="23">
        <f>J51/Parâmetros!$B$33</f>
        <v>1.4618439996750574</v>
      </c>
      <c r="L51" s="23">
        <f>K51/Parâmetros!$C$6</f>
        <v>3.9034552728305938</v>
      </c>
      <c r="M51" s="23"/>
      <c r="N51" s="23">
        <v>422265.93632600002</v>
      </c>
      <c r="O51" s="24">
        <f t="shared" si="1"/>
        <v>3518882.8027166668</v>
      </c>
      <c r="Q51" s="22">
        <v>0.66</v>
      </c>
      <c r="R51" s="23">
        <f>Q51/Parâmetros!$G$3</f>
        <v>6.6132264529058116E-4</v>
      </c>
      <c r="S51" s="23">
        <f>R51/Parâmetros!$B$33</f>
        <v>1.4618439996750574</v>
      </c>
      <c r="T51" s="23">
        <f>S51/Parâmetros!$D$6</f>
        <v>3.6582682674550986</v>
      </c>
      <c r="U51" s="23"/>
      <c r="V51" s="22">
        <v>298476.48059499997</v>
      </c>
      <c r="W51" s="24">
        <f t="shared" si="7"/>
        <v>2487304.004958333</v>
      </c>
      <c r="Y51" s="22">
        <v>0.66</v>
      </c>
      <c r="Z51" s="23">
        <f>Y51/Parâmetros!$G$3</f>
        <v>6.6132264529058116E-4</v>
      </c>
      <c r="AA51" s="23">
        <f>Z51/Parâmetros!$B$33</f>
        <v>1.4618439996750574</v>
      </c>
      <c r="AB51" s="23">
        <f>AA51/Parâmetros!$E$6</f>
        <v>3.5123594417949482</v>
      </c>
      <c r="AC51" s="23"/>
      <c r="AD51" s="23">
        <v>227493.95795400001</v>
      </c>
      <c r="AE51" s="24">
        <f t="shared" si="8"/>
        <v>1895782.9829500001</v>
      </c>
    </row>
    <row r="52" spans="1:31" x14ac:dyDescent="0.35">
      <c r="A52" s="22">
        <v>0.68</v>
      </c>
      <c r="B52" s="23">
        <f>A52/Parâmetros!$G$3</f>
        <v>6.8136272545090185E-4</v>
      </c>
      <c r="C52" s="23">
        <f>B52/Parâmetros!$B$33</f>
        <v>1.5061423026955139</v>
      </c>
      <c r="D52" s="23">
        <f>C52/Parâmetros!$B$6</f>
        <v>4.5283893646888567</v>
      </c>
      <c r="E52" s="23"/>
      <c r="F52" s="23">
        <v>801215.39034499996</v>
      </c>
      <c r="G52" s="24">
        <f t="shared" si="4"/>
        <v>6676794.9195416663</v>
      </c>
      <c r="I52" s="22">
        <v>0.68</v>
      </c>
      <c r="J52" s="23">
        <f>I52/Parâmetros!$G$3</f>
        <v>6.8136272545090185E-4</v>
      </c>
      <c r="K52" s="23">
        <f>J52/Parâmetros!$B$33</f>
        <v>1.5061423026955139</v>
      </c>
      <c r="L52" s="23">
        <f>K52/Parâmetros!$C$6</f>
        <v>4.0217417962497031</v>
      </c>
      <c r="M52" s="23"/>
      <c r="N52" s="23">
        <v>446086.636352</v>
      </c>
      <c r="O52" s="24">
        <f t="shared" si="1"/>
        <v>3717388.6362666669</v>
      </c>
      <c r="Q52" s="22">
        <v>0.68</v>
      </c>
      <c r="R52" s="23">
        <f>Q52/Parâmetros!$G$3</f>
        <v>6.8136272545090185E-4</v>
      </c>
      <c r="S52" s="23">
        <f>R52/Parâmetros!$B$33</f>
        <v>1.5061423026955139</v>
      </c>
      <c r="T52" s="23">
        <f>S52/Parâmetros!$D$6</f>
        <v>3.7691248816204048</v>
      </c>
      <c r="U52" s="23"/>
      <c r="V52" s="22">
        <v>315582.85923599999</v>
      </c>
      <c r="W52" s="24">
        <f t="shared" si="7"/>
        <v>2629857.1603000001</v>
      </c>
      <c r="Y52" s="22">
        <v>0.68</v>
      </c>
      <c r="Z52" s="23">
        <f>Y52/Parâmetros!$G$3</f>
        <v>6.8136272545090185E-4</v>
      </c>
      <c r="AA52" s="23">
        <f>Z52/Parâmetros!$B$33</f>
        <v>1.5061423026955139</v>
      </c>
      <c r="AB52" s="23">
        <f>AA52/Parâmetros!$E$6</f>
        <v>3.6187945763947953</v>
      </c>
      <c r="AC52" s="23"/>
      <c r="AD52" s="23">
        <v>240412.62222800002</v>
      </c>
      <c r="AE52" s="24">
        <f t="shared" si="8"/>
        <v>2003438.5185666669</v>
      </c>
    </row>
    <row r="53" spans="1:31" x14ac:dyDescent="0.35">
      <c r="A53" s="22">
        <v>0.7</v>
      </c>
      <c r="B53" s="23">
        <f>A53/Parâmetros!$G$3</f>
        <v>7.0140280561122243E-4</v>
      </c>
      <c r="C53" s="23">
        <f>B53/Parâmetros!$B$33</f>
        <v>1.5504406057159701</v>
      </c>
      <c r="D53" s="23">
        <f>C53/Parâmetros!$B$6</f>
        <v>4.6615772871797052</v>
      </c>
      <c r="E53" s="23"/>
      <c r="F53" s="23">
        <v>844872.90529400005</v>
      </c>
      <c r="G53" s="24">
        <f t="shared" si="4"/>
        <v>7040607.5441166675</v>
      </c>
      <c r="I53" s="22">
        <v>0.7</v>
      </c>
      <c r="J53" s="23">
        <f>I53/Parâmetros!$G$3</f>
        <v>7.0140280561122243E-4</v>
      </c>
      <c r="K53" s="23">
        <f>J53/Parâmetros!$B$33</f>
        <v>1.5504406057159701</v>
      </c>
      <c r="L53" s="23">
        <f>K53/Parâmetros!$C$6</f>
        <v>4.1400283196688124</v>
      </c>
      <c r="M53" s="23"/>
      <c r="N53" s="23">
        <v>470491.89952500002</v>
      </c>
      <c r="O53" s="24">
        <f t="shared" si="1"/>
        <v>3920765.8293750002</v>
      </c>
      <c r="Q53" s="22">
        <v>0.7</v>
      </c>
      <c r="R53" s="23">
        <f>Q53/Parâmetros!$G$3</f>
        <v>7.0140280561122243E-4</v>
      </c>
      <c r="S53" s="23">
        <f>R53/Parâmetros!$B$33</f>
        <v>1.5504406057159701</v>
      </c>
      <c r="T53" s="23">
        <f>S53/Parâmetros!$D$6</f>
        <v>3.8799814957857106</v>
      </c>
      <c r="U53" s="23"/>
      <c r="V53" s="22">
        <v>333091.37763599999</v>
      </c>
      <c r="W53" s="24">
        <f t="shared" si="7"/>
        <v>2775761.4802999999</v>
      </c>
      <c r="Y53" s="22">
        <v>0.7</v>
      </c>
      <c r="Z53" s="23">
        <f>Y53/Parâmetros!$G$3</f>
        <v>7.0140280561122243E-4</v>
      </c>
      <c r="AA53" s="23">
        <f>Z53/Parâmetros!$B$33</f>
        <v>1.5504406057159701</v>
      </c>
      <c r="AB53" s="23">
        <f>AA53/Parâmetros!$E$6</f>
        <v>3.725229710994642</v>
      </c>
      <c r="AC53" s="23"/>
      <c r="AD53" s="23">
        <v>253642.921974</v>
      </c>
      <c r="AE53" s="24">
        <f t="shared" si="8"/>
        <v>2113691.01645</v>
      </c>
    </row>
    <row r="54" spans="1:31" x14ac:dyDescent="0.35">
      <c r="A54" s="22">
        <v>0.72</v>
      </c>
      <c r="B54" s="23">
        <f>A54/Parâmetros!$G$3</f>
        <v>7.2144288577154301E-4</v>
      </c>
      <c r="C54" s="23">
        <f>B54/Parâmetros!$B$33</f>
        <v>1.5947389087364261</v>
      </c>
      <c r="D54" s="23">
        <f>C54/Parâmetros!$B$6</f>
        <v>4.7947652096705538</v>
      </c>
      <c r="E54" s="23"/>
      <c r="F54" s="23">
        <v>889638.48587900004</v>
      </c>
      <c r="G54" s="24">
        <f t="shared" si="4"/>
        <v>7413654.0489916671</v>
      </c>
      <c r="I54" s="22">
        <v>0.72</v>
      </c>
      <c r="J54" s="23">
        <f>I54/Parâmetros!$G$3</f>
        <v>7.2144288577154301E-4</v>
      </c>
      <c r="K54" s="23">
        <f>J54/Parâmetros!$B$33</f>
        <v>1.5947389087364261</v>
      </c>
      <c r="L54" s="23">
        <f>K54/Parâmetros!$C$6</f>
        <v>4.2583148430879199</v>
      </c>
      <c r="M54" s="23"/>
      <c r="N54" s="23">
        <v>495467.124182</v>
      </c>
      <c r="O54" s="24">
        <f t="shared" si="1"/>
        <v>4128892.7015166669</v>
      </c>
      <c r="Q54" s="22">
        <v>0.72</v>
      </c>
      <c r="R54" s="23">
        <f>Q54/Parâmetros!$G$3</f>
        <v>7.2144288577154301E-4</v>
      </c>
      <c r="S54" s="23">
        <f>R54/Parâmetros!$B$33</f>
        <v>1.5947389087364261</v>
      </c>
      <c r="T54" s="23">
        <f>S54/Parâmetros!$D$6</f>
        <v>3.990838109951016</v>
      </c>
      <c r="U54" s="23"/>
      <c r="V54" s="22">
        <v>351041.27182600001</v>
      </c>
      <c r="W54" s="24">
        <f t="shared" si="7"/>
        <v>2925343.9318833337</v>
      </c>
      <c r="Y54" s="22">
        <v>0.72</v>
      </c>
      <c r="Z54" s="23">
        <f>Y54/Parâmetros!$G$3</f>
        <v>7.2144288577154301E-4</v>
      </c>
      <c r="AA54" s="23">
        <f>Z54/Parâmetros!$B$33</f>
        <v>1.5947389087364261</v>
      </c>
      <c r="AB54" s="23">
        <f>AA54/Parâmetros!$E$6</f>
        <v>3.8316648455944882</v>
      </c>
      <c r="AC54" s="23"/>
      <c r="AD54" s="23">
        <v>267180.47917200002</v>
      </c>
      <c r="AE54" s="24">
        <f t="shared" si="8"/>
        <v>2226503.9931000001</v>
      </c>
    </row>
    <row r="55" spans="1:31" x14ac:dyDescent="0.35">
      <c r="A55" s="22">
        <v>0.74</v>
      </c>
      <c r="B55" s="23">
        <f>A55/Parâmetros!$G$3</f>
        <v>7.414829659318637E-4</v>
      </c>
      <c r="C55" s="23">
        <f>B55/Parâmetros!$B$33</f>
        <v>1.6390372117568826</v>
      </c>
      <c r="D55" s="23">
        <f>C55/Parâmetros!$B$6</f>
        <v>4.9279531321614023</v>
      </c>
      <c r="E55" s="23"/>
      <c r="F55" s="23">
        <v>935415.92445299996</v>
      </c>
      <c r="G55" s="24">
        <f t="shared" si="4"/>
        <v>7795132.7037749998</v>
      </c>
      <c r="I55" s="22">
        <v>0.74</v>
      </c>
      <c r="J55" s="23">
        <f>I55/Parâmetros!$G$3</f>
        <v>7.414829659318637E-4</v>
      </c>
      <c r="K55" s="23">
        <f>J55/Parâmetros!$B$33</f>
        <v>1.6390372117568826</v>
      </c>
      <c r="L55" s="23">
        <f>K55/Parâmetros!$C$6</f>
        <v>4.3766013665070291</v>
      </c>
      <c r="M55" s="23"/>
      <c r="N55" s="23">
        <v>521001.25957300002</v>
      </c>
      <c r="O55" s="24">
        <f t="shared" si="1"/>
        <v>4341677.1631083339</v>
      </c>
      <c r="Q55" s="22">
        <v>0.74</v>
      </c>
      <c r="R55" s="23">
        <f>Q55/Parâmetros!$G$3</f>
        <v>7.414829659318637E-4</v>
      </c>
      <c r="S55" s="23">
        <f>R55/Parâmetros!$B$33</f>
        <v>1.6390372117568826</v>
      </c>
      <c r="T55" s="23">
        <f>S55/Parâmetros!$D$6</f>
        <v>4.1016947241163226</v>
      </c>
      <c r="U55" s="23"/>
      <c r="V55" s="22">
        <v>369389.10988500004</v>
      </c>
      <c r="W55" s="24">
        <f t="shared" si="7"/>
        <v>3078242.5823750002</v>
      </c>
      <c r="Y55" s="22">
        <v>0.74</v>
      </c>
      <c r="Z55" s="23">
        <f>Y55/Parâmetros!$G$3</f>
        <v>7.414829659318637E-4</v>
      </c>
      <c r="AA55" s="23">
        <f>Z55/Parâmetros!$B$33</f>
        <v>1.6390372117568826</v>
      </c>
      <c r="AB55" s="23">
        <f>AA55/Parâmetros!$E$6</f>
        <v>3.9380999801943357</v>
      </c>
      <c r="AC55" s="23"/>
      <c r="AD55" s="23">
        <v>281031.06139399996</v>
      </c>
      <c r="AE55" s="24">
        <f t="shared" si="8"/>
        <v>2341925.5116166663</v>
      </c>
    </row>
    <row r="56" spans="1:31" x14ac:dyDescent="0.35">
      <c r="A56" s="22">
        <v>0.76</v>
      </c>
      <c r="B56" s="23">
        <f>A56/Parâmetros!$G$3</f>
        <v>7.6152304609218438E-4</v>
      </c>
      <c r="C56" s="23">
        <f>B56/Parâmetros!$B$33</f>
        <v>1.683335514777339</v>
      </c>
      <c r="D56" s="23">
        <f>C56/Parâmetros!$B$6</f>
        <v>5.0611410546522517</v>
      </c>
      <c r="E56" s="23"/>
      <c r="F56" s="23">
        <v>982226.03288000007</v>
      </c>
      <c r="G56" s="24">
        <f t="shared" si="4"/>
        <v>8185216.9406666672</v>
      </c>
      <c r="I56" s="22">
        <v>0.76</v>
      </c>
      <c r="J56" s="23">
        <f>I56/Parâmetros!$G$3</f>
        <v>7.6152304609218438E-4</v>
      </c>
      <c r="K56" s="23">
        <f>J56/Parâmetros!$B$33</f>
        <v>1.683335514777339</v>
      </c>
      <c r="L56" s="23">
        <f>K56/Parâmetros!$C$6</f>
        <v>4.4948878899261393</v>
      </c>
      <c r="M56" s="23"/>
      <c r="N56" s="23">
        <v>547125.89950499998</v>
      </c>
      <c r="O56" s="24">
        <f t="shared" si="1"/>
        <v>4559382.495875</v>
      </c>
      <c r="Q56" s="22">
        <v>0.76</v>
      </c>
      <c r="R56" s="23">
        <f>Q56/Parâmetros!$G$3</f>
        <v>7.6152304609218438E-4</v>
      </c>
      <c r="S56" s="23">
        <f>R56/Parâmetros!$B$33</f>
        <v>1.683335514777339</v>
      </c>
      <c r="T56" s="23">
        <f>S56/Parâmetros!$D$6</f>
        <v>4.2125513382816289</v>
      </c>
      <c r="U56" s="23"/>
      <c r="V56" s="22">
        <v>388188.58970700001</v>
      </c>
      <c r="W56" s="24">
        <f t="shared" si="7"/>
        <v>3234904.914225</v>
      </c>
      <c r="Y56" s="22">
        <v>0.76</v>
      </c>
      <c r="Z56" s="23">
        <f>Y56/Parâmetros!$G$3</f>
        <v>7.6152304609218438E-4</v>
      </c>
      <c r="AA56" s="23">
        <f>Z56/Parâmetros!$B$33</f>
        <v>1.683335514777339</v>
      </c>
      <c r="AB56" s="23">
        <f>AA56/Parâmetros!$E$6</f>
        <v>4.0445351147941828</v>
      </c>
      <c r="AC56" s="23"/>
      <c r="AD56" s="23">
        <v>295163.21695199999</v>
      </c>
      <c r="AE56" s="24">
        <f t="shared" si="8"/>
        <v>2459693.4745999998</v>
      </c>
    </row>
    <row r="57" spans="1:31" x14ac:dyDescent="0.35">
      <c r="A57" s="22">
        <v>0.78</v>
      </c>
      <c r="B57" s="23">
        <f>A57/Parâmetros!$G$3</f>
        <v>7.8156312625250507E-4</v>
      </c>
      <c r="C57" s="23">
        <f>B57/Parâmetros!$B$33</f>
        <v>1.7276338177977952</v>
      </c>
      <c r="D57" s="23">
        <f>C57/Parâmetros!$B$6</f>
        <v>5.1943289771431003</v>
      </c>
      <c r="E57" s="23"/>
      <c r="F57" s="23">
        <v>1030134.23344</v>
      </c>
      <c r="G57" s="24">
        <f t="shared" si="4"/>
        <v>8584451.9453333337</v>
      </c>
      <c r="I57" s="22">
        <v>0.78</v>
      </c>
      <c r="J57" s="23">
        <f>I57/Parâmetros!$G$3</f>
        <v>7.8156312625250507E-4</v>
      </c>
      <c r="K57" s="23">
        <f>J57/Parâmetros!$B$33</f>
        <v>1.7276338177977952</v>
      </c>
      <c r="L57" s="23">
        <f>K57/Parâmetros!$C$6</f>
        <v>4.6131744133452477</v>
      </c>
      <c r="M57" s="23"/>
      <c r="N57" s="23">
        <v>573806.49850199895</v>
      </c>
      <c r="O57" s="24">
        <f t="shared" si="1"/>
        <v>4781720.8208499914</v>
      </c>
      <c r="Q57" s="22">
        <v>0.78</v>
      </c>
      <c r="R57" s="23">
        <f>Q57/Parâmetros!$G$3</f>
        <v>7.8156312625250507E-4</v>
      </c>
      <c r="S57" s="23">
        <f>R57/Parâmetros!$B$33</f>
        <v>1.7276338177977952</v>
      </c>
      <c r="T57" s="23">
        <f>S57/Parâmetros!$D$6</f>
        <v>4.3234079524469351</v>
      </c>
      <c r="U57" s="23"/>
      <c r="V57" s="22">
        <v>407395.39574000001</v>
      </c>
      <c r="W57" s="24">
        <f t="shared" si="7"/>
        <v>3394961.6311666667</v>
      </c>
      <c r="Y57" s="22">
        <v>0.78</v>
      </c>
      <c r="Z57" s="23">
        <f>Y57/Parâmetros!$G$3</f>
        <v>7.8156312625250507E-4</v>
      </c>
      <c r="AA57" s="23">
        <f>Z57/Parâmetros!$B$33</f>
        <v>1.7276338177977952</v>
      </c>
      <c r="AB57" s="23">
        <f>AA57/Parâmetros!$E$6</f>
        <v>4.1509702493940299</v>
      </c>
      <c r="AC57" s="23"/>
      <c r="AD57" s="23">
        <v>309597.89929099998</v>
      </c>
      <c r="AE57" s="24">
        <f t="shared" si="8"/>
        <v>2579982.4940916668</v>
      </c>
    </row>
    <row r="58" spans="1:31" x14ac:dyDescent="0.35">
      <c r="A58" s="22">
        <v>0.8</v>
      </c>
      <c r="B58" s="23">
        <f>A58/Parâmetros!$G$3</f>
        <v>8.0160320641282565E-4</v>
      </c>
      <c r="C58" s="23">
        <f>B58/Parâmetros!$B$33</f>
        <v>1.7719321208182515</v>
      </c>
      <c r="D58" s="23">
        <f>C58/Parâmetros!$B$6</f>
        <v>5.3275168996339488</v>
      </c>
      <c r="E58" s="23"/>
      <c r="F58" s="23">
        <v>1079111.9602719999</v>
      </c>
      <c r="G58" s="24">
        <f t="shared" si="4"/>
        <v>8992599.6689333338</v>
      </c>
      <c r="I58" s="22">
        <v>0.8</v>
      </c>
      <c r="J58" s="23">
        <f>I58/Parâmetros!$G$3</f>
        <v>8.0160320641282565E-4</v>
      </c>
      <c r="K58" s="23">
        <f>J58/Parâmetros!$B$33</f>
        <v>1.7719321208182515</v>
      </c>
      <c r="L58" s="23">
        <f>K58/Parâmetros!$C$6</f>
        <v>4.7314609367643561</v>
      </c>
      <c r="M58" s="23"/>
      <c r="N58" s="23">
        <v>601078.86916999996</v>
      </c>
      <c r="O58" s="24">
        <f t="shared" si="1"/>
        <v>5008990.5764166666</v>
      </c>
      <c r="Q58" s="22">
        <v>0.8</v>
      </c>
      <c r="R58" s="23">
        <f>Q58/Parâmetros!$G$3</f>
        <v>8.0160320641282565E-4</v>
      </c>
      <c r="S58" s="23">
        <f>R58/Parâmetros!$B$33</f>
        <v>1.7719321208182515</v>
      </c>
      <c r="T58" s="23">
        <f>S58/Parâmetros!$D$6</f>
        <v>4.4342645666122404</v>
      </c>
      <c r="U58" s="23"/>
      <c r="V58" s="22">
        <v>426994.84538400004</v>
      </c>
      <c r="W58" s="24">
        <f t="shared" si="7"/>
        <v>3558290.3782000006</v>
      </c>
      <c r="Y58" s="22">
        <v>0.8</v>
      </c>
      <c r="Z58" s="23">
        <f>Y58/Parâmetros!$G$3</f>
        <v>8.0160320641282565E-4</v>
      </c>
      <c r="AA58" s="23">
        <f>Z58/Parâmetros!$B$33</f>
        <v>1.7719321208182515</v>
      </c>
      <c r="AB58" s="23">
        <f>AA58/Parâmetros!$E$6</f>
        <v>4.2574053839938761</v>
      </c>
      <c r="AC58" s="23"/>
      <c r="AD58" s="23">
        <v>324331.93198200001</v>
      </c>
      <c r="AE58" s="24">
        <f t="shared" si="8"/>
        <v>2702766.0998500003</v>
      </c>
    </row>
    <row r="59" spans="1:31" x14ac:dyDescent="0.35">
      <c r="A59" s="22">
        <v>0.82</v>
      </c>
      <c r="B59" s="23">
        <f>A59/Parâmetros!$G$3</f>
        <v>8.2164328657314623E-4</v>
      </c>
      <c r="C59" s="23">
        <f>B59/Parâmetros!$B$33</f>
        <v>1.8162304238387077</v>
      </c>
      <c r="D59" s="23">
        <f>C59/Parâmetros!$B$6</f>
        <v>5.4607048221247974</v>
      </c>
      <c r="E59" s="23"/>
      <c r="F59" s="23">
        <v>1129114.087056</v>
      </c>
      <c r="G59" s="24">
        <f t="shared" si="4"/>
        <v>9409284.0588000007</v>
      </c>
      <c r="I59" s="22">
        <v>0.82</v>
      </c>
      <c r="J59" s="23">
        <f>I59/Parâmetros!$G$3</f>
        <v>8.2164328657314623E-4</v>
      </c>
      <c r="K59" s="23">
        <f>J59/Parâmetros!$B$33</f>
        <v>1.8162304238387077</v>
      </c>
      <c r="L59" s="23">
        <f>K59/Parâmetros!$C$6</f>
        <v>4.8497474601834654</v>
      </c>
      <c r="M59" s="23"/>
      <c r="N59" s="23">
        <v>628883.99062400009</v>
      </c>
      <c r="O59" s="24">
        <f t="shared" si="1"/>
        <v>5240699.9218666675</v>
      </c>
      <c r="Q59" s="22">
        <v>0.82</v>
      </c>
      <c r="R59" s="23">
        <f>Q59/Parâmetros!$G$3</f>
        <v>8.2164328657314623E-4</v>
      </c>
      <c r="S59" s="23">
        <f>R59/Parâmetros!$B$33</f>
        <v>1.8162304238387077</v>
      </c>
      <c r="T59" s="23">
        <f>S59/Parâmetros!$D$6</f>
        <v>4.5451211807775467</v>
      </c>
      <c r="U59" s="23"/>
      <c r="V59" s="22">
        <v>447030.293481</v>
      </c>
      <c r="W59" s="24">
        <f t="shared" si="7"/>
        <v>3725252.4456750001</v>
      </c>
      <c r="Y59" s="22">
        <v>0.82</v>
      </c>
      <c r="Z59" s="23">
        <f>Y59/Parâmetros!$G$3</f>
        <v>8.2164328657314623E-4</v>
      </c>
      <c r="AA59" s="23">
        <f>Z59/Parâmetros!$B$33</f>
        <v>1.8162304238387077</v>
      </c>
      <c r="AB59" s="23">
        <f>AA59/Parâmetros!$E$6</f>
        <v>4.3638405185937232</v>
      </c>
      <c r="AC59" s="23"/>
      <c r="AD59" s="23">
        <v>339364.87810999999</v>
      </c>
      <c r="AE59" s="24">
        <f t="shared" si="8"/>
        <v>2828040.6509166667</v>
      </c>
    </row>
    <row r="60" spans="1:31" x14ac:dyDescent="0.35">
      <c r="A60" s="22">
        <v>0.84</v>
      </c>
      <c r="B60" s="23">
        <f>A60/Parâmetros!$G$3</f>
        <v>8.4168336673346692E-4</v>
      </c>
      <c r="C60" s="23">
        <f>B60/Parâmetros!$B$33</f>
        <v>1.8605287268591639</v>
      </c>
      <c r="D60" s="23">
        <f>C60/Parâmetros!$B$6</f>
        <v>5.5938927446156459</v>
      </c>
      <c r="E60" s="23"/>
      <c r="F60" s="23">
        <v>1180039.7080369999</v>
      </c>
      <c r="G60" s="24">
        <f t="shared" si="4"/>
        <v>9833664.2336416654</v>
      </c>
      <c r="I60" s="22">
        <v>0.84</v>
      </c>
      <c r="J60" s="23">
        <f>I60/Parâmetros!$G$3</f>
        <v>8.4168336673346692E-4</v>
      </c>
      <c r="K60" s="23">
        <f>J60/Parâmetros!$B$33</f>
        <v>1.8605287268591639</v>
      </c>
      <c r="L60" s="23">
        <f>K60/Parâmetros!$C$6</f>
        <v>4.9680339836025738</v>
      </c>
      <c r="M60" s="23"/>
      <c r="N60" s="23">
        <v>657302.80646999995</v>
      </c>
      <c r="O60" s="24">
        <f t="shared" si="1"/>
        <v>5477523.3872499997</v>
      </c>
      <c r="Q60" s="22">
        <v>0.84</v>
      </c>
      <c r="R60" s="23">
        <f>Q60/Parâmetros!$G$3</f>
        <v>8.4168336673346692E-4</v>
      </c>
      <c r="S60" s="23">
        <f>R60/Parâmetros!$B$33</f>
        <v>1.8605287268591639</v>
      </c>
      <c r="T60" s="23">
        <f>S60/Parâmetros!$D$6</f>
        <v>4.6559777949428529</v>
      </c>
      <c r="U60" s="23"/>
      <c r="V60" s="22">
        <v>467557.72561999998</v>
      </c>
      <c r="W60" s="24">
        <f t="shared" si="7"/>
        <v>3896314.3801666666</v>
      </c>
      <c r="Y60" s="22">
        <v>0.84</v>
      </c>
      <c r="Z60" s="23">
        <f>Y60/Parâmetros!$G$3</f>
        <v>8.4168336673346692E-4</v>
      </c>
      <c r="AA60" s="23">
        <f>Z60/Parâmetros!$B$33</f>
        <v>1.8605287268591639</v>
      </c>
      <c r="AB60" s="23">
        <f>AA60/Parâmetros!$E$6</f>
        <v>4.4702756531935703</v>
      </c>
      <c r="AC60" s="23"/>
      <c r="AD60" s="23">
        <v>354717.61911699997</v>
      </c>
      <c r="AE60" s="24">
        <f t="shared" si="8"/>
        <v>2955980.1593083329</v>
      </c>
    </row>
    <row r="61" spans="1:31" x14ac:dyDescent="0.35">
      <c r="A61" s="22">
        <v>0.86</v>
      </c>
      <c r="B61" s="23">
        <f>A61/Parâmetros!$G$3</f>
        <v>8.617234468937876E-4</v>
      </c>
      <c r="C61" s="23">
        <f>B61/Parâmetros!$B$33</f>
        <v>1.9048270298796204</v>
      </c>
      <c r="D61" s="23">
        <f>C61/Parâmetros!$B$6</f>
        <v>5.7270806671064953</v>
      </c>
      <c r="E61" s="23"/>
      <c r="F61" s="23">
        <v>1232229.3101630001</v>
      </c>
      <c r="G61" s="24">
        <f t="shared" si="4"/>
        <v>10268577.584691668</v>
      </c>
      <c r="I61" s="22">
        <v>0.86</v>
      </c>
      <c r="J61" s="23">
        <f>I61/Parâmetros!$G$3</f>
        <v>8.617234468937876E-4</v>
      </c>
      <c r="K61" s="23">
        <f>J61/Parâmetros!$B$33</f>
        <v>1.9048270298796204</v>
      </c>
      <c r="L61" s="23">
        <f>K61/Parâmetros!$C$6</f>
        <v>5.086320507021683</v>
      </c>
      <c r="M61" s="23"/>
      <c r="N61" s="23">
        <v>686251.85014999902</v>
      </c>
      <c r="O61" s="24">
        <f t="shared" si="1"/>
        <v>5718765.4179166583</v>
      </c>
      <c r="Q61" s="22">
        <v>0.86</v>
      </c>
      <c r="R61" s="23">
        <f>Q61/Parâmetros!$G$3</f>
        <v>8.617234468937876E-4</v>
      </c>
      <c r="S61" s="23">
        <f>R61/Parâmetros!$B$33</f>
        <v>1.9048270298796204</v>
      </c>
      <c r="T61" s="23">
        <f>S61/Parâmetros!$D$6</f>
        <v>4.7668344091081591</v>
      </c>
      <c r="U61" s="23"/>
      <c r="V61" s="22">
        <v>488501.52057400002</v>
      </c>
      <c r="W61" s="24">
        <f t="shared" si="7"/>
        <v>4070846.0047833337</v>
      </c>
      <c r="Y61" s="22">
        <v>0.86</v>
      </c>
      <c r="Z61" s="23">
        <f>Y61/Parâmetros!$G$3</f>
        <v>8.617234468937876E-4</v>
      </c>
      <c r="AA61" s="23">
        <f>Z61/Parâmetros!$B$33</f>
        <v>1.9048270298796204</v>
      </c>
      <c r="AB61" s="23">
        <f>AA61/Parâmetros!$E$6</f>
        <v>4.5767107877934174</v>
      </c>
      <c r="AC61" s="23"/>
      <c r="AD61" s="23">
        <v>370328.677363</v>
      </c>
      <c r="AE61" s="24">
        <f t="shared" si="8"/>
        <v>3086072.3113583336</v>
      </c>
    </row>
    <row r="62" spans="1:31" x14ac:dyDescent="0.35">
      <c r="A62" s="22">
        <v>0.88</v>
      </c>
      <c r="B62" s="23">
        <f>A62/Parâmetros!$G$3</f>
        <v>8.8176352705410818E-4</v>
      </c>
      <c r="C62" s="23">
        <f>B62/Parâmetros!$B$33</f>
        <v>1.9491253329000766</v>
      </c>
      <c r="D62" s="23">
        <f>C62/Parâmetros!$B$6</f>
        <v>5.8602685895973439</v>
      </c>
      <c r="E62" s="23"/>
      <c r="F62" s="23">
        <v>1285297.2031159999</v>
      </c>
      <c r="G62" s="24">
        <f t="shared" si="4"/>
        <v>10710810.025966667</v>
      </c>
      <c r="I62" s="22">
        <v>0.88</v>
      </c>
      <c r="J62" s="23">
        <f>I62/Parâmetros!$G$3</f>
        <v>8.8176352705410818E-4</v>
      </c>
      <c r="K62" s="23">
        <f>J62/Parâmetros!$B$33</f>
        <v>1.9491253329000766</v>
      </c>
      <c r="L62" s="23">
        <f>K62/Parâmetros!$C$6</f>
        <v>5.2046070304407923</v>
      </c>
      <c r="M62" s="23"/>
      <c r="N62" s="23">
        <v>715749.99271799996</v>
      </c>
      <c r="O62" s="24">
        <f t="shared" si="1"/>
        <v>5964583.2726499997</v>
      </c>
      <c r="Q62" s="22">
        <v>0.88</v>
      </c>
      <c r="R62" s="23">
        <f>Q62/Parâmetros!$G$3</f>
        <v>8.8176352705410818E-4</v>
      </c>
      <c r="S62" s="23">
        <f>R62/Parâmetros!$B$33</f>
        <v>1.9491253329000766</v>
      </c>
      <c r="T62" s="23">
        <f>S62/Parâmetros!$D$6</f>
        <v>4.8776910232734645</v>
      </c>
      <c r="U62" s="23"/>
      <c r="V62" s="22">
        <v>509720.58068300004</v>
      </c>
      <c r="W62" s="24">
        <f t="shared" si="7"/>
        <v>4247671.5056916671</v>
      </c>
      <c r="Y62" s="22">
        <v>0.88</v>
      </c>
      <c r="Z62" s="23">
        <f>Y62/Parâmetros!$G$3</f>
        <v>8.8176352705410818E-4</v>
      </c>
      <c r="AA62" s="23">
        <f>Z62/Parâmetros!$B$33</f>
        <v>1.9491253329000766</v>
      </c>
      <c r="AB62" s="23">
        <f>AA62/Parâmetros!$E$6</f>
        <v>4.6831459223932645</v>
      </c>
      <c r="AC62" s="23"/>
      <c r="AD62" s="23">
        <v>386273.597893</v>
      </c>
      <c r="AE62" s="24">
        <f t="shared" si="8"/>
        <v>3218946.6491083335</v>
      </c>
    </row>
    <row r="63" spans="1:31" x14ac:dyDescent="0.35">
      <c r="A63" s="22">
        <v>0.9</v>
      </c>
      <c r="B63" s="23">
        <f>A63/Parâmetros!$G$3</f>
        <v>9.0180360721442887E-4</v>
      </c>
      <c r="C63" s="23">
        <f>B63/Parâmetros!$B$33</f>
        <v>1.9934236359205328</v>
      </c>
      <c r="D63" s="23">
        <f>C63/Parâmetros!$B$6</f>
        <v>5.9934565120881924</v>
      </c>
      <c r="E63" s="23"/>
      <c r="F63" s="23">
        <v>1339465.4062229998</v>
      </c>
      <c r="G63" s="24">
        <f t="shared" si="4"/>
        <v>11162211.718524998</v>
      </c>
      <c r="I63" s="22">
        <v>0.9</v>
      </c>
      <c r="J63" s="23">
        <f>I63/Parâmetros!$G$3</f>
        <v>9.0180360721442887E-4</v>
      </c>
      <c r="K63" s="23">
        <f>J63/Parâmetros!$B$33</f>
        <v>1.9934236359205328</v>
      </c>
      <c r="L63" s="23">
        <f>K63/Parâmetros!$C$6</f>
        <v>5.3228935538599007</v>
      </c>
      <c r="M63" s="23"/>
      <c r="N63" s="23">
        <v>745841.72042100003</v>
      </c>
      <c r="O63" s="24">
        <f t="shared" si="1"/>
        <v>6215347.6701750001</v>
      </c>
      <c r="Q63" s="22">
        <v>0.9</v>
      </c>
      <c r="R63" s="23">
        <f>Q63/Parâmetros!$G$3</f>
        <v>9.0180360721442887E-4</v>
      </c>
      <c r="S63" s="23">
        <f>R63/Parâmetros!$B$33</f>
        <v>1.9934236359205328</v>
      </c>
      <c r="T63" s="23">
        <f>S63/Parâmetros!$D$6</f>
        <v>4.9885476374387707</v>
      </c>
      <c r="U63" s="23"/>
      <c r="V63" s="22">
        <v>531414.96165799897</v>
      </c>
      <c r="W63" s="24">
        <f t="shared" si="7"/>
        <v>4428458.0138166584</v>
      </c>
      <c r="Y63" s="22">
        <v>0.9</v>
      </c>
      <c r="Z63" s="23">
        <f>Y63/Parâmetros!$G$3</f>
        <v>9.0180360721442887E-4</v>
      </c>
      <c r="AA63" s="23">
        <f>Z63/Parâmetros!$B$33</f>
        <v>1.9934236359205328</v>
      </c>
      <c r="AB63" s="23">
        <f>AA63/Parâmetros!$E$6</f>
        <v>4.7895810569931108</v>
      </c>
      <c r="AC63" s="23"/>
      <c r="AD63" s="23">
        <v>402513.55226500001</v>
      </c>
      <c r="AE63" s="24">
        <f t="shared" si="8"/>
        <v>3354279.6022083336</v>
      </c>
    </row>
    <row r="64" spans="1:31" x14ac:dyDescent="0.35">
      <c r="A64" s="22">
        <v>0.92</v>
      </c>
      <c r="B64" s="23">
        <f>A64/Parâmetros!$G$3</f>
        <v>9.2184368737474956E-4</v>
      </c>
      <c r="C64" s="23">
        <f>B64/Parâmetros!$B$33</f>
        <v>2.0377219389409893</v>
      </c>
      <c r="D64" s="23">
        <f>C64/Parâmetros!$B$6</f>
        <v>6.1266444345790418</v>
      </c>
      <c r="E64" s="23"/>
      <c r="F64" s="23">
        <v>1394767.7082529999</v>
      </c>
      <c r="G64" s="24">
        <f t="shared" si="4"/>
        <v>11623064.235441666</v>
      </c>
      <c r="I64" s="22">
        <v>0.92</v>
      </c>
      <c r="J64" s="23">
        <f>I64/Parâmetros!$G$3</f>
        <v>9.2184368737474956E-4</v>
      </c>
      <c r="K64" s="23">
        <f>J64/Parâmetros!$B$33</f>
        <v>2.0377219389409893</v>
      </c>
      <c r="L64" s="23">
        <f>K64/Parâmetros!$C$6</f>
        <v>5.44118007727901</v>
      </c>
      <c r="M64" s="23"/>
      <c r="N64" s="23">
        <v>776481.01128700003</v>
      </c>
      <c r="O64" s="24">
        <f t="shared" si="1"/>
        <v>6470675.0940583339</v>
      </c>
      <c r="Q64" s="22">
        <v>0.92</v>
      </c>
      <c r="R64" s="23">
        <f>Q64/Parâmetros!$G$3</f>
        <v>9.2184368737474956E-4</v>
      </c>
      <c r="S64" s="23">
        <f>R64/Parâmetros!$B$33</f>
        <v>2.0377219389409893</v>
      </c>
      <c r="T64" s="23">
        <f>S64/Parâmetros!$D$6</f>
        <v>5.099404251604077</v>
      </c>
      <c r="U64" s="23"/>
      <c r="V64" s="22">
        <v>553449.37977999996</v>
      </c>
      <c r="W64" s="24">
        <f t="shared" si="7"/>
        <v>4612078.1648333333</v>
      </c>
      <c r="Y64" s="22">
        <v>0.92</v>
      </c>
      <c r="Z64" s="23">
        <f>Y64/Parâmetros!$G$3</f>
        <v>9.2184368737474956E-4</v>
      </c>
      <c r="AA64" s="23">
        <f>Z64/Parâmetros!$B$33</f>
        <v>2.0377219389409893</v>
      </c>
      <c r="AB64" s="23">
        <f>AA64/Parâmetros!$E$6</f>
        <v>4.8960161915929579</v>
      </c>
      <c r="AC64" s="23"/>
      <c r="AD64" s="23">
        <v>419060.586702</v>
      </c>
      <c r="AE64" s="24">
        <f t="shared" si="8"/>
        <v>3492171.5558500001</v>
      </c>
    </row>
    <row r="65" spans="1:31" x14ac:dyDescent="0.35">
      <c r="A65" s="22">
        <v>0.93999999999999895</v>
      </c>
      <c r="B65" s="23">
        <f>A65/Parâmetros!$G$3</f>
        <v>9.4188376753506905E-4</v>
      </c>
      <c r="C65" s="23">
        <f>B65/Parâmetros!$B$33</f>
        <v>2.0820202419614429</v>
      </c>
      <c r="D65" s="23">
        <f>C65/Parâmetros!$B$6</f>
        <v>6.2598323570698824</v>
      </c>
      <c r="E65" s="23"/>
      <c r="F65" s="23">
        <v>1450977.0124619999</v>
      </c>
      <c r="G65" s="24">
        <f t="shared" si="4"/>
        <v>12091475.10385</v>
      </c>
      <c r="I65" s="22">
        <v>0.93999999999999895</v>
      </c>
      <c r="J65" s="23">
        <f>I65/Parâmetros!$G$3</f>
        <v>9.4188376753506905E-4</v>
      </c>
      <c r="K65" s="23">
        <f>J65/Parâmetros!$B$33</f>
        <v>2.0820202419614429</v>
      </c>
      <c r="L65" s="23">
        <f>K65/Parâmetros!$C$6</f>
        <v>5.5594666006981122</v>
      </c>
      <c r="M65" s="23"/>
      <c r="N65" s="23">
        <v>807635.98304800002</v>
      </c>
      <c r="O65" s="24">
        <f t="shared" si="1"/>
        <v>6730299.8587333336</v>
      </c>
      <c r="Q65" s="22">
        <v>0.93999999999999895</v>
      </c>
      <c r="R65" s="23">
        <f>Q65/Parâmetros!$G$3</f>
        <v>9.4188376753506905E-4</v>
      </c>
      <c r="S65" s="23">
        <f>R65/Parâmetros!$B$33</f>
        <v>2.0820202419614429</v>
      </c>
      <c r="T65" s="23">
        <f>S65/Parâmetros!$D$6</f>
        <v>5.2102608657693761</v>
      </c>
      <c r="U65" s="23"/>
      <c r="V65" s="22">
        <v>576077.33838700003</v>
      </c>
      <c r="W65" s="24">
        <f t="shared" si="7"/>
        <v>4800644.486558334</v>
      </c>
      <c r="Y65" s="22">
        <v>0.93999999999999895</v>
      </c>
      <c r="Z65" s="23">
        <f>Y65/Parâmetros!$G$3</f>
        <v>9.4188376753506905E-4</v>
      </c>
      <c r="AA65" s="23">
        <f>Z65/Parâmetros!$B$33</f>
        <v>2.0820202419614429</v>
      </c>
      <c r="AB65" s="23">
        <f>AA65/Parâmetros!$E$6</f>
        <v>5.0024513261927988</v>
      </c>
      <c r="AC65" s="23"/>
      <c r="AD65" s="23">
        <v>435895.41003999999</v>
      </c>
      <c r="AE65" s="24">
        <f t="shared" si="8"/>
        <v>3632461.7503333334</v>
      </c>
    </row>
    <row r="66" spans="1:31" x14ac:dyDescent="0.35">
      <c r="A66" s="22">
        <v>0.96</v>
      </c>
      <c r="B66" s="23">
        <f>A66/Parâmetros!$G$3</f>
        <v>9.6192384769539071E-4</v>
      </c>
      <c r="C66" s="23">
        <f>B66/Parâmetros!$B$33</f>
        <v>2.1263185449819018</v>
      </c>
      <c r="D66" s="23">
        <f>C66/Parâmetros!$B$6</f>
        <v>6.3930202795607389</v>
      </c>
      <c r="E66" s="23"/>
      <c r="F66" s="23">
        <v>1508451.1771880002</v>
      </c>
      <c r="G66" s="24">
        <f t="shared" si="4"/>
        <v>12570426.476566669</v>
      </c>
      <c r="I66" s="22">
        <v>0.96</v>
      </c>
      <c r="J66" s="23">
        <f>I66/Parâmetros!$G$3</f>
        <v>9.6192384769539071E-4</v>
      </c>
      <c r="K66" s="23">
        <f>J66/Parâmetros!$B$33</f>
        <v>2.1263185449819018</v>
      </c>
      <c r="L66" s="23">
        <f>K66/Parâmetros!$C$6</f>
        <v>5.6777531241172277</v>
      </c>
      <c r="M66" s="23"/>
      <c r="N66" s="23">
        <v>839344.96524699905</v>
      </c>
      <c r="O66" s="24">
        <f t="shared" si="1"/>
        <v>6994541.3770583253</v>
      </c>
      <c r="Q66" s="22">
        <v>0.96</v>
      </c>
      <c r="R66" s="23">
        <f>Q66/Parâmetros!$G$3</f>
        <v>9.6192384769539071E-4</v>
      </c>
      <c r="S66" s="23">
        <f>R66/Parâmetros!$B$33</f>
        <v>2.1263185449819018</v>
      </c>
      <c r="T66" s="23">
        <f>S66/Parâmetros!$D$6</f>
        <v>5.3211174799346885</v>
      </c>
      <c r="U66" s="23"/>
      <c r="V66" s="22">
        <v>598821.88813500002</v>
      </c>
      <c r="W66" s="24">
        <f t="shared" si="7"/>
        <v>4990182.4011249999</v>
      </c>
      <c r="Y66" s="22">
        <v>0.96</v>
      </c>
      <c r="Z66" s="23">
        <f>Y66/Parâmetros!$G$3</f>
        <v>9.6192384769539071E-4</v>
      </c>
      <c r="AA66" s="23">
        <f>Z66/Parâmetros!$B$33</f>
        <v>2.1263185449819018</v>
      </c>
      <c r="AB66" s="23">
        <f>AA66/Parâmetros!$E$6</f>
        <v>5.1088864607926521</v>
      </c>
      <c r="AC66" s="23"/>
      <c r="AD66" s="23">
        <v>453022.83303800004</v>
      </c>
      <c r="AE66" s="24">
        <f t="shared" si="8"/>
        <v>3775190.2753166673</v>
      </c>
    </row>
    <row r="67" spans="1:31" x14ac:dyDescent="0.35">
      <c r="A67" s="22">
        <v>0.98</v>
      </c>
      <c r="B67" s="23">
        <f>A67/Parâmetros!$G$3</f>
        <v>9.8196392785571151E-4</v>
      </c>
      <c r="C67" s="23">
        <f>B67/Parâmetros!$B$33</f>
        <v>2.1706168480023584</v>
      </c>
      <c r="D67" s="23">
        <f>C67/Parâmetros!$B$6</f>
        <v>6.5262082020515884</v>
      </c>
      <c r="E67" s="23"/>
      <c r="F67" s="23">
        <v>1566687.5001389999</v>
      </c>
      <c r="G67" s="24">
        <f t="shared" si="4"/>
        <v>13055729.167825</v>
      </c>
      <c r="I67" s="22">
        <v>0.98</v>
      </c>
      <c r="J67" s="23">
        <f>I67/Parâmetros!$G$3</f>
        <v>9.8196392785571151E-4</v>
      </c>
      <c r="K67" s="23">
        <f>J67/Parâmetros!$B$33</f>
        <v>2.1706168480023584</v>
      </c>
      <c r="L67" s="23">
        <f>K67/Parâmetros!$C$6</f>
        <v>5.7960396475363378</v>
      </c>
      <c r="M67" s="23"/>
      <c r="N67" s="23">
        <v>871628.20257099997</v>
      </c>
      <c r="O67" s="24">
        <f t="shared" si="1"/>
        <v>7263568.3547583334</v>
      </c>
      <c r="Q67" s="22">
        <v>0.98</v>
      </c>
      <c r="R67" s="23">
        <f>Q67/Parâmetros!$G$3</f>
        <v>9.8196392785571151E-4</v>
      </c>
      <c r="S67" s="23">
        <f>R67/Parâmetros!$B$33</f>
        <v>2.1706168480023584</v>
      </c>
      <c r="T67" s="23">
        <f>S67/Parâmetros!$D$6</f>
        <v>5.4319740940999957</v>
      </c>
      <c r="U67" s="23"/>
      <c r="V67" s="22">
        <v>622141.01798500004</v>
      </c>
      <c r="W67" s="24">
        <f t="shared" si="7"/>
        <v>5184508.4832083341</v>
      </c>
      <c r="Y67" s="22">
        <v>0.98</v>
      </c>
      <c r="Z67" s="23">
        <f>Y67/Parâmetros!$G$3</f>
        <v>9.8196392785571151E-4</v>
      </c>
      <c r="AA67" s="23">
        <f>Z67/Parâmetros!$B$33</f>
        <v>2.1706168480023584</v>
      </c>
      <c r="AB67" s="23">
        <f>AA67/Parâmetros!$E$6</f>
        <v>5.2153215953925001</v>
      </c>
      <c r="AC67" s="23"/>
      <c r="AD67" s="23">
        <v>470428.97902100004</v>
      </c>
      <c r="AE67" s="24">
        <f t="shared" si="8"/>
        <v>3920241.4918416673</v>
      </c>
    </row>
    <row r="68" spans="1:31" ht="15" thickBot="1" x14ac:dyDescent="0.4">
      <c r="A68" s="22">
        <v>1</v>
      </c>
      <c r="B68" s="23">
        <f>A68/Parâmetros!$G$3</f>
        <v>1.002004008016032E-3</v>
      </c>
      <c r="C68" s="23">
        <f>B68/Parâmetros!$B$33</f>
        <v>2.2149151510228142</v>
      </c>
      <c r="D68" s="23">
        <f>C68/Parâmetros!$B$6</f>
        <v>6.659396124542436</v>
      </c>
      <c r="E68" s="23"/>
      <c r="F68" s="23">
        <v>1626132.138944</v>
      </c>
      <c r="G68" s="24">
        <f t="shared" si="4"/>
        <v>13551101.157866668</v>
      </c>
      <c r="I68" s="22">
        <v>1</v>
      </c>
      <c r="J68" s="23">
        <f>I68/Parâmetros!$G$3</f>
        <v>1.002004008016032E-3</v>
      </c>
      <c r="K68" s="23">
        <f>J68/Parâmetros!$B$33</f>
        <v>2.2149151510228142</v>
      </c>
      <c r="L68" s="23">
        <f>K68/Parâmetros!$C$6</f>
        <v>5.9143261709554453</v>
      </c>
      <c r="M68" s="23"/>
      <c r="N68" s="23">
        <v>904451.2937540001</v>
      </c>
      <c r="O68" s="24">
        <f t="shared" si="1"/>
        <v>7537094.1146166679</v>
      </c>
      <c r="Q68" s="22">
        <v>1</v>
      </c>
      <c r="R68" s="23">
        <f>Q68/Parâmetros!$G$3</f>
        <v>1.002004008016032E-3</v>
      </c>
      <c r="S68" s="23">
        <f>R68/Parâmetros!$B$33</f>
        <v>2.2149151510228142</v>
      </c>
      <c r="T68" s="23">
        <f>S68/Parâmetros!$D$6</f>
        <v>5.542830708265301</v>
      </c>
      <c r="U68" s="23"/>
      <c r="V68" s="22">
        <v>645916.39404899999</v>
      </c>
      <c r="W68" s="24">
        <f t="shared" si="7"/>
        <v>5382636.617075</v>
      </c>
      <c r="Y68" s="22">
        <v>1</v>
      </c>
      <c r="Z68" s="23">
        <f>Y68/Parâmetros!$G$3</f>
        <v>1.002004008016032E-3</v>
      </c>
      <c r="AA68" s="23">
        <f>Z68/Parâmetros!$B$33</f>
        <v>2.2149151510228142</v>
      </c>
      <c r="AB68" s="23">
        <f>AA68/Parâmetros!$E$6</f>
        <v>5.3217567299923454</v>
      </c>
      <c r="AC68" s="23"/>
      <c r="AD68" s="23">
        <v>488172.10698400001</v>
      </c>
      <c r="AE68" s="24">
        <f t="shared" si="8"/>
        <v>4068100.8915333338</v>
      </c>
    </row>
    <row r="69" spans="1:31" ht="15" thickBot="1" x14ac:dyDescent="0.4">
      <c r="A69" s="64" t="s">
        <v>25</v>
      </c>
      <c r="B69" s="62">
        <f>Parâmetros!$H$3 / F69</f>
        <v>3.9761660167474977E-9</v>
      </c>
      <c r="C69" s="62"/>
      <c r="D69" s="63"/>
      <c r="F69" s="65">
        <v>214715</v>
      </c>
      <c r="G69" s="66"/>
      <c r="I69" s="64" t="s">
        <v>25</v>
      </c>
      <c r="J69" s="62">
        <f>Parâmetros!$H$3 / N69</f>
        <v>5.8778261062867577E-9</v>
      </c>
      <c r="K69" s="62"/>
      <c r="L69" s="63"/>
      <c r="N69" s="65">
        <v>145248</v>
      </c>
      <c r="O69" s="66"/>
      <c r="Q69" s="64" t="s">
        <v>25</v>
      </c>
      <c r="R69" s="62">
        <f>Parâmetros!$H$3 / V69</f>
        <v>8.6965721328913011E-9</v>
      </c>
      <c r="S69" s="62"/>
      <c r="T69" s="63"/>
      <c r="V69" s="65">
        <v>98170</v>
      </c>
      <c r="W69" s="66"/>
      <c r="Y69" s="64" t="s">
        <v>25</v>
      </c>
      <c r="Z69" s="62" t="e">
        <f>Parâmetros!$H$3 /#REF!</f>
        <v>#REF!</v>
      </c>
      <c r="AA69" s="62"/>
      <c r="AB69" s="63"/>
      <c r="AE69" s="66"/>
    </row>
    <row r="70" spans="1:31" ht="15" thickBot="1" x14ac:dyDescent="0.4">
      <c r="A70" s="64"/>
      <c r="B70" s="62"/>
      <c r="C70" s="62"/>
      <c r="D70" s="63"/>
      <c r="F70" s="67"/>
      <c r="G70" s="68"/>
      <c r="I70" s="64"/>
      <c r="J70" s="62"/>
      <c r="K70" s="62"/>
      <c r="L70" s="63"/>
      <c r="N70" s="67"/>
      <c r="O70" s="68"/>
      <c r="Q70" s="64"/>
      <c r="R70" s="62"/>
      <c r="S70" s="62"/>
      <c r="T70" s="63"/>
      <c r="V70" s="67"/>
      <c r="W70" s="68"/>
      <c r="Y70" s="64"/>
      <c r="Z70" s="62"/>
      <c r="AA70" s="62"/>
      <c r="AB70" s="63"/>
      <c r="AE70" s="68"/>
    </row>
    <row r="71" spans="1:31" ht="15" thickBot="1" x14ac:dyDescent="0.4">
      <c r="A71" s="64" t="s">
        <v>26</v>
      </c>
      <c r="B71" s="73">
        <f>Parâmetros!$G$3 / F71</f>
        <v>2.6111095122353244E-3</v>
      </c>
      <c r="C71" s="73"/>
      <c r="D71" s="74"/>
      <c r="F71" s="69">
        <v>382213</v>
      </c>
      <c r="G71" s="70"/>
      <c r="I71" s="64" t="s">
        <v>26</v>
      </c>
      <c r="J71" s="73">
        <f>Parâmetros!$G$3 / N71</f>
        <v>4.0999096212307948E-3</v>
      </c>
      <c r="K71" s="73"/>
      <c r="L71" s="74"/>
      <c r="N71" s="69">
        <v>243420</v>
      </c>
      <c r="O71" s="70"/>
      <c r="Q71" s="64" t="s">
        <v>26</v>
      </c>
      <c r="R71" s="73">
        <f>Parâmetros!$G$3 / V71</f>
        <v>5.0489975362106214E-3</v>
      </c>
      <c r="S71" s="73"/>
      <c r="T71" s="74"/>
      <c r="V71" s="69">
        <v>197663</v>
      </c>
      <c r="W71" s="70"/>
      <c r="Y71" s="64" t="s">
        <v>26</v>
      </c>
      <c r="Z71" s="62" t="e">
        <f>Parâmetros!$G$3 /#REF!</f>
        <v>#REF!</v>
      </c>
      <c r="AA71" s="62"/>
      <c r="AB71" s="63"/>
      <c r="AE71" s="70"/>
    </row>
    <row r="72" spans="1:31" ht="15" thickBot="1" x14ac:dyDescent="0.4">
      <c r="A72" s="64"/>
      <c r="B72" s="75"/>
      <c r="C72" s="75"/>
      <c r="D72" s="76"/>
      <c r="F72" s="71"/>
      <c r="G72" s="72"/>
      <c r="I72" s="64"/>
      <c r="J72" s="75"/>
      <c r="K72" s="75"/>
      <c r="L72" s="76"/>
      <c r="N72" s="71"/>
      <c r="O72" s="72"/>
      <c r="Q72" s="64"/>
      <c r="R72" s="75"/>
      <c r="S72" s="75"/>
      <c r="T72" s="76"/>
      <c r="V72" s="71"/>
      <c r="W72" s="72"/>
      <c r="Y72" s="64"/>
      <c r="Z72" s="62"/>
      <c r="AA72" s="62"/>
      <c r="AB72" s="63"/>
      <c r="AE72" s="72"/>
    </row>
    <row r="88" spans="9:10" x14ac:dyDescent="0.35">
      <c r="I88" s="15" t="s">
        <v>25</v>
      </c>
      <c r="J88" s="15" t="s">
        <v>27</v>
      </c>
    </row>
    <row r="89" spans="9:10" x14ac:dyDescent="0.35">
      <c r="I89" s="15" t="s">
        <v>26</v>
      </c>
    </row>
  </sheetData>
  <mergeCells count="32">
    <mergeCell ref="AE71:AE72"/>
    <mergeCell ref="A71:A72"/>
    <mergeCell ref="B71:D72"/>
    <mergeCell ref="F71:G72"/>
    <mergeCell ref="I71:I72"/>
    <mergeCell ref="J71:L72"/>
    <mergeCell ref="N71:O72"/>
    <mergeCell ref="Q71:Q72"/>
    <mergeCell ref="R71:T72"/>
    <mergeCell ref="V71:W72"/>
    <mergeCell ref="Y71:Y72"/>
    <mergeCell ref="Z71:AB72"/>
    <mergeCell ref="AE69:AE70"/>
    <mergeCell ref="A69:A70"/>
    <mergeCell ref="B69:D70"/>
    <mergeCell ref="F69:G70"/>
    <mergeCell ref="I69:I70"/>
    <mergeCell ref="J69:L70"/>
    <mergeCell ref="N69:O70"/>
    <mergeCell ref="Q69:Q70"/>
    <mergeCell ref="R69:T70"/>
    <mergeCell ref="V69:W70"/>
    <mergeCell ref="Y69:Y70"/>
    <mergeCell ref="Z69:AB70"/>
    <mergeCell ref="A1:G1"/>
    <mergeCell ref="I1:O1"/>
    <mergeCell ref="Q1:W1"/>
    <mergeCell ref="Y1:AE1"/>
    <mergeCell ref="A17:G17"/>
    <mergeCell ref="I17:O17"/>
    <mergeCell ref="Q17:W17"/>
    <mergeCell ref="Y17:AE17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48D9-2E9F-4EFF-B0AA-21BC673223EF}">
  <dimension ref="A1:AE68"/>
  <sheetViews>
    <sheetView tabSelected="1" zoomScale="85" zoomScaleNormal="85" workbookViewId="0">
      <selection activeCell="C20" sqref="C20"/>
    </sheetView>
  </sheetViews>
  <sheetFormatPr defaultRowHeight="14.5" x14ac:dyDescent="0.35"/>
  <sheetData>
    <row r="1" spans="1:31" ht="15.5" x14ac:dyDescent="0.35">
      <c r="A1" s="56" t="s">
        <v>21</v>
      </c>
      <c r="B1" s="57"/>
      <c r="C1" s="57"/>
      <c r="D1" s="57"/>
      <c r="E1" s="57"/>
      <c r="F1" s="57"/>
      <c r="G1" s="58"/>
      <c r="H1" s="15"/>
      <c r="I1" s="56" t="s">
        <v>22</v>
      </c>
      <c r="J1" s="57"/>
      <c r="K1" s="57"/>
      <c r="L1" s="57"/>
      <c r="M1" s="57"/>
      <c r="N1" s="57"/>
      <c r="O1" s="58"/>
      <c r="P1" s="15"/>
      <c r="Q1" s="56" t="s">
        <v>23</v>
      </c>
      <c r="R1" s="57"/>
      <c r="S1" s="57"/>
      <c r="T1" s="57"/>
      <c r="U1" s="57"/>
      <c r="V1" s="57"/>
      <c r="W1" s="58"/>
      <c r="X1" s="15"/>
      <c r="Y1" s="56" t="s">
        <v>24</v>
      </c>
      <c r="Z1" s="57"/>
      <c r="AA1" s="57"/>
      <c r="AB1" s="57"/>
      <c r="AC1" s="57"/>
      <c r="AD1" s="57"/>
      <c r="AE1" s="58"/>
    </row>
    <row r="2" spans="1:31" x14ac:dyDescent="0.35">
      <c r="A2" s="19" t="s">
        <v>0</v>
      </c>
      <c r="B2" s="20" t="s">
        <v>1</v>
      </c>
      <c r="C2" s="20" t="s">
        <v>3</v>
      </c>
      <c r="D2" s="20" t="s">
        <v>4</v>
      </c>
      <c r="E2" s="20" t="s">
        <v>7</v>
      </c>
      <c r="F2" s="20" t="s">
        <v>2</v>
      </c>
      <c r="G2" s="21" t="s">
        <v>5</v>
      </c>
      <c r="H2" s="15"/>
      <c r="I2" s="19" t="s">
        <v>0</v>
      </c>
      <c r="J2" s="20" t="s">
        <v>1</v>
      </c>
      <c r="K2" s="20" t="s">
        <v>3</v>
      </c>
      <c r="L2" s="20" t="s">
        <v>4</v>
      </c>
      <c r="M2" s="20" t="s">
        <v>7</v>
      </c>
      <c r="N2" s="20" t="s">
        <v>2</v>
      </c>
      <c r="O2" s="21" t="s">
        <v>5</v>
      </c>
      <c r="P2" s="15"/>
      <c r="Q2" s="19" t="s">
        <v>0</v>
      </c>
      <c r="R2" s="20" t="s">
        <v>1</v>
      </c>
      <c r="S2" s="20" t="s">
        <v>3</v>
      </c>
      <c r="T2" s="20" t="s">
        <v>4</v>
      </c>
      <c r="U2" s="20" t="s">
        <v>7</v>
      </c>
      <c r="V2" s="20" t="s">
        <v>2</v>
      </c>
      <c r="W2" s="21" t="s">
        <v>5</v>
      </c>
      <c r="X2" s="15"/>
      <c r="Y2" s="19" t="s">
        <v>0</v>
      </c>
      <c r="Z2" s="20" t="s">
        <v>1</v>
      </c>
      <c r="AA2" s="20" t="s">
        <v>3</v>
      </c>
      <c r="AB2" s="20" t="s">
        <v>4</v>
      </c>
      <c r="AC2" s="20" t="s">
        <v>7</v>
      </c>
      <c r="AD2" s="20" t="s">
        <v>2</v>
      </c>
      <c r="AE2" s="21" t="s">
        <v>5</v>
      </c>
    </row>
    <row r="3" spans="1:31" x14ac:dyDescent="0.35">
      <c r="A3" s="16"/>
      <c r="B3" s="17">
        <f>A3/Parâmetros!$G$3</f>
        <v>0</v>
      </c>
      <c r="C3" s="17">
        <f>B3/Parâmetros!$B$43</f>
        <v>0</v>
      </c>
      <c r="D3" s="17">
        <f>C3/Parâmetros!$B$6</f>
        <v>0</v>
      </c>
      <c r="E3" s="17"/>
      <c r="F3" s="17"/>
      <c r="G3" s="18">
        <f>F3/0.12</f>
        <v>0</v>
      </c>
      <c r="H3" s="15"/>
      <c r="I3" s="16"/>
      <c r="J3" s="17">
        <f>I3/Parâmetros!$G$3</f>
        <v>0</v>
      </c>
      <c r="K3" s="17">
        <f>J3/Parâmetros!$B$43</f>
        <v>0</v>
      </c>
      <c r="L3" s="17">
        <f>K3/Parâmetros!$C$6</f>
        <v>0</v>
      </c>
      <c r="M3" s="17"/>
      <c r="N3" s="17"/>
      <c r="O3" s="18">
        <f>N3/0.12</f>
        <v>0</v>
      </c>
      <c r="P3" s="15"/>
      <c r="Q3" s="16"/>
      <c r="R3" s="17">
        <f>Q3/Parâmetros!$G$3</f>
        <v>0</v>
      </c>
      <c r="S3" s="17">
        <f>R3/Parâmetros!$B$43</f>
        <v>0</v>
      </c>
      <c r="T3" s="17">
        <f>S3/Parâmetros!$D$6</f>
        <v>0</v>
      </c>
      <c r="U3" s="17"/>
      <c r="V3" s="17"/>
      <c r="W3" s="18">
        <f>V3/0.12</f>
        <v>0</v>
      </c>
      <c r="X3" s="15"/>
      <c r="Y3" s="16"/>
      <c r="Z3" s="17">
        <f>Y3/Parâmetros!$G$3</f>
        <v>0</v>
      </c>
      <c r="AA3" s="17">
        <f>Z3/Parâmetros!$B$43</f>
        <v>0</v>
      </c>
      <c r="AB3" s="17">
        <f>AA3/Parâmetros!$E$6</f>
        <v>0</v>
      </c>
      <c r="AC3" s="17"/>
      <c r="AD3" s="17"/>
      <c r="AE3" s="18">
        <f>AD3/0.12</f>
        <v>0</v>
      </c>
    </row>
    <row r="4" spans="1:31" x14ac:dyDescent="0.35">
      <c r="A4" s="16"/>
      <c r="B4" s="17">
        <f>A4/Parâmetros!$G$3</f>
        <v>0</v>
      </c>
      <c r="C4" s="17">
        <f>B4/Parâmetros!$B$43</f>
        <v>0</v>
      </c>
      <c r="D4" s="17">
        <f>C4/Parâmetros!$B$6</f>
        <v>0</v>
      </c>
      <c r="E4" s="17"/>
      <c r="F4" s="17"/>
      <c r="G4" s="18">
        <f t="shared" ref="G4:G16" si="0">F4/0.12</f>
        <v>0</v>
      </c>
      <c r="H4" s="15"/>
      <c r="I4" s="16"/>
      <c r="J4" s="17">
        <f>I4/Parâmetros!$G$3</f>
        <v>0</v>
      </c>
      <c r="K4" s="17">
        <f>J4/Parâmetros!$B$43</f>
        <v>0</v>
      </c>
      <c r="L4" s="17">
        <f>K4/Parâmetros!$C$6</f>
        <v>0</v>
      </c>
      <c r="M4" s="17"/>
      <c r="N4" s="17"/>
      <c r="O4" s="18">
        <f t="shared" ref="O4:O68" si="1">N4/0.12</f>
        <v>0</v>
      </c>
      <c r="P4" s="15"/>
      <c r="Q4" s="16"/>
      <c r="R4" s="17">
        <f>Q4/Parâmetros!$G$3</f>
        <v>0</v>
      </c>
      <c r="S4" s="17">
        <f>R4/Parâmetros!$B$43</f>
        <v>0</v>
      </c>
      <c r="T4" s="17">
        <f>S4/Parâmetros!$D$6</f>
        <v>0</v>
      </c>
      <c r="U4" s="17"/>
      <c r="V4" s="17"/>
      <c r="W4" s="18">
        <f t="shared" ref="W4:W16" si="2">V4/0.12</f>
        <v>0</v>
      </c>
      <c r="X4" s="15"/>
      <c r="Y4" s="16"/>
      <c r="Z4" s="17">
        <f>Y4/Parâmetros!$G$3</f>
        <v>0</v>
      </c>
      <c r="AA4" s="17">
        <f>Z4/Parâmetros!$B$43</f>
        <v>0</v>
      </c>
      <c r="AB4" s="17">
        <f>AA4/Parâmetros!$E$6</f>
        <v>0</v>
      </c>
      <c r="AC4" s="17"/>
      <c r="AD4" s="17"/>
      <c r="AE4" s="18">
        <f t="shared" ref="AE4:AE16" si="3">AD4/0.12</f>
        <v>0</v>
      </c>
    </row>
    <row r="5" spans="1:31" x14ac:dyDescent="0.35">
      <c r="A5" s="16"/>
      <c r="B5" s="17">
        <f>A5/Parâmetros!$G$3</f>
        <v>0</v>
      </c>
      <c r="C5" s="17">
        <f>B5/Parâmetros!$B$43</f>
        <v>0</v>
      </c>
      <c r="D5" s="17">
        <f>C5/Parâmetros!$B$6</f>
        <v>0</v>
      </c>
      <c r="E5" s="17"/>
      <c r="F5" s="17"/>
      <c r="G5" s="18">
        <f t="shared" si="0"/>
        <v>0</v>
      </c>
      <c r="H5" s="15"/>
      <c r="I5" s="16"/>
      <c r="J5" s="17">
        <f>I5/Parâmetros!$G$3</f>
        <v>0</v>
      </c>
      <c r="K5" s="17">
        <f>J5/Parâmetros!$B$43</f>
        <v>0</v>
      </c>
      <c r="L5" s="17">
        <f>K5/Parâmetros!$C$6</f>
        <v>0</v>
      </c>
      <c r="M5" s="17"/>
      <c r="N5" s="17"/>
      <c r="O5" s="18">
        <f t="shared" si="1"/>
        <v>0</v>
      </c>
      <c r="P5" s="15"/>
      <c r="Q5" s="16"/>
      <c r="R5" s="17">
        <f>Q5/Parâmetros!$G$3</f>
        <v>0</v>
      </c>
      <c r="S5" s="17">
        <f>R5/Parâmetros!$B$43</f>
        <v>0</v>
      </c>
      <c r="T5" s="17">
        <f>S5/Parâmetros!$D$6</f>
        <v>0</v>
      </c>
      <c r="U5" s="17"/>
      <c r="V5" s="17"/>
      <c r="W5" s="18">
        <f t="shared" si="2"/>
        <v>0</v>
      </c>
      <c r="X5" s="15"/>
      <c r="Y5" s="16"/>
      <c r="Z5" s="17">
        <f>Y5/Parâmetros!$G$3</f>
        <v>0</v>
      </c>
      <c r="AA5" s="17">
        <f>Z5/Parâmetros!$B$43</f>
        <v>0</v>
      </c>
      <c r="AB5" s="17">
        <f>AA5/Parâmetros!$E$6</f>
        <v>0</v>
      </c>
      <c r="AC5" s="17"/>
      <c r="AD5" s="17"/>
      <c r="AE5" s="18">
        <f t="shared" si="3"/>
        <v>0</v>
      </c>
    </row>
    <row r="6" spans="1:31" x14ac:dyDescent="0.35">
      <c r="A6" s="16"/>
      <c r="B6" s="17">
        <f>A6/Parâmetros!$G$3</f>
        <v>0</v>
      </c>
      <c r="C6" s="17">
        <f>B6/Parâmetros!$B$43</f>
        <v>0</v>
      </c>
      <c r="D6" s="17">
        <f>C6/Parâmetros!$B$6</f>
        <v>0</v>
      </c>
      <c r="E6" s="17"/>
      <c r="F6" s="17"/>
      <c r="G6" s="18">
        <f t="shared" si="0"/>
        <v>0</v>
      </c>
      <c r="H6" s="15"/>
      <c r="I6" s="16"/>
      <c r="J6" s="17">
        <f>I6/Parâmetros!$G$3</f>
        <v>0</v>
      </c>
      <c r="K6" s="17">
        <f>J6/Parâmetros!$B$43</f>
        <v>0</v>
      </c>
      <c r="L6" s="17">
        <f>K6/Parâmetros!$C$6</f>
        <v>0</v>
      </c>
      <c r="M6" s="17"/>
      <c r="N6" s="17"/>
      <c r="O6" s="18">
        <f t="shared" si="1"/>
        <v>0</v>
      </c>
      <c r="P6" s="15"/>
      <c r="Q6" s="16"/>
      <c r="R6" s="17">
        <f>Q6/Parâmetros!$G$3</f>
        <v>0</v>
      </c>
      <c r="S6" s="17">
        <f>R6/Parâmetros!$B$43</f>
        <v>0</v>
      </c>
      <c r="T6" s="17">
        <f>S6/Parâmetros!$D$6</f>
        <v>0</v>
      </c>
      <c r="U6" s="17"/>
      <c r="V6" s="17"/>
      <c r="W6" s="18">
        <f t="shared" si="2"/>
        <v>0</v>
      </c>
      <c r="X6" s="15"/>
      <c r="Y6" s="16"/>
      <c r="Z6" s="17">
        <f>Y6/Parâmetros!$G$3</f>
        <v>0</v>
      </c>
      <c r="AA6" s="17">
        <f>Z6/Parâmetros!$B$43</f>
        <v>0</v>
      </c>
      <c r="AB6" s="17">
        <f>AA6/Parâmetros!$E$6</f>
        <v>0</v>
      </c>
      <c r="AC6" s="17"/>
      <c r="AD6" s="17"/>
      <c r="AE6" s="18">
        <f t="shared" si="3"/>
        <v>0</v>
      </c>
    </row>
    <row r="7" spans="1:31" x14ac:dyDescent="0.35">
      <c r="A7" s="16"/>
      <c r="B7" s="17">
        <f>A7/Parâmetros!$G$3</f>
        <v>0</v>
      </c>
      <c r="C7" s="17">
        <f>B7/Parâmetros!$B$43</f>
        <v>0</v>
      </c>
      <c r="D7" s="17">
        <f>C7/Parâmetros!$B$6</f>
        <v>0</v>
      </c>
      <c r="E7" s="17"/>
      <c r="F7" s="17"/>
      <c r="G7" s="18">
        <f t="shared" si="0"/>
        <v>0</v>
      </c>
      <c r="H7" s="15"/>
      <c r="I7" s="16"/>
      <c r="J7" s="17">
        <f>I7/Parâmetros!$G$3</f>
        <v>0</v>
      </c>
      <c r="K7" s="17">
        <f>J7/Parâmetros!$B$43</f>
        <v>0</v>
      </c>
      <c r="L7" s="17">
        <f>K7/Parâmetros!$C$6</f>
        <v>0</v>
      </c>
      <c r="M7" s="17"/>
      <c r="N7" s="17"/>
      <c r="O7" s="18">
        <f t="shared" si="1"/>
        <v>0</v>
      </c>
      <c r="P7" s="15"/>
      <c r="Q7" s="16"/>
      <c r="R7" s="17">
        <f>Q7/Parâmetros!$G$3</f>
        <v>0</v>
      </c>
      <c r="S7" s="17">
        <f>R7/Parâmetros!$B$43</f>
        <v>0</v>
      </c>
      <c r="T7" s="17">
        <f>S7/Parâmetros!$D$6</f>
        <v>0</v>
      </c>
      <c r="U7" s="17"/>
      <c r="V7" s="17"/>
      <c r="W7" s="18">
        <f t="shared" si="2"/>
        <v>0</v>
      </c>
      <c r="X7" s="15"/>
      <c r="Y7" s="16"/>
      <c r="Z7" s="17">
        <f>Y7/Parâmetros!$G$3</f>
        <v>0</v>
      </c>
      <c r="AA7" s="17">
        <f>Z7/Parâmetros!$B$43</f>
        <v>0</v>
      </c>
      <c r="AB7" s="17">
        <f>AA7/Parâmetros!$E$6</f>
        <v>0</v>
      </c>
      <c r="AC7" s="17"/>
      <c r="AD7" s="17"/>
      <c r="AE7" s="18">
        <f t="shared" si="3"/>
        <v>0</v>
      </c>
    </row>
    <row r="8" spans="1:31" x14ac:dyDescent="0.35">
      <c r="A8" s="16"/>
      <c r="B8" s="17">
        <f>A8/Parâmetros!$G$3</f>
        <v>0</v>
      </c>
      <c r="C8" s="17">
        <f>B8/Parâmetros!$B$43</f>
        <v>0</v>
      </c>
      <c r="D8" s="17">
        <f>C8/Parâmetros!$B$6</f>
        <v>0</v>
      </c>
      <c r="E8" s="17"/>
      <c r="F8" s="17"/>
      <c r="G8" s="18">
        <f t="shared" si="0"/>
        <v>0</v>
      </c>
      <c r="H8" s="15"/>
      <c r="I8" s="16"/>
      <c r="J8" s="17">
        <f>I8/Parâmetros!$G$3</f>
        <v>0</v>
      </c>
      <c r="K8" s="17">
        <f>J8/Parâmetros!$B$43</f>
        <v>0</v>
      </c>
      <c r="L8" s="17">
        <f>K8/Parâmetros!$C$6</f>
        <v>0</v>
      </c>
      <c r="M8" s="17"/>
      <c r="N8" s="17"/>
      <c r="O8" s="18">
        <f t="shared" si="1"/>
        <v>0</v>
      </c>
      <c r="P8" s="15"/>
      <c r="Q8" s="16"/>
      <c r="R8" s="17">
        <f>Q8/Parâmetros!$G$3</f>
        <v>0</v>
      </c>
      <c r="S8" s="17">
        <f>R8/Parâmetros!$B$43</f>
        <v>0</v>
      </c>
      <c r="T8" s="17">
        <f>S8/Parâmetros!$D$6</f>
        <v>0</v>
      </c>
      <c r="U8" s="17"/>
      <c r="V8" s="17"/>
      <c r="W8" s="18">
        <f t="shared" si="2"/>
        <v>0</v>
      </c>
      <c r="X8" s="15"/>
      <c r="Y8" s="16"/>
      <c r="Z8" s="17">
        <f>Y8/Parâmetros!$G$3</f>
        <v>0</v>
      </c>
      <c r="AA8" s="17">
        <f>Z8/Parâmetros!$B$43</f>
        <v>0</v>
      </c>
      <c r="AB8" s="17">
        <f>AA8/Parâmetros!$E$6</f>
        <v>0</v>
      </c>
      <c r="AC8" s="17"/>
      <c r="AD8" s="17"/>
      <c r="AE8" s="18">
        <f t="shared" si="3"/>
        <v>0</v>
      </c>
    </row>
    <row r="9" spans="1:31" x14ac:dyDescent="0.35">
      <c r="A9" s="16"/>
      <c r="B9" s="17">
        <f>A9/Parâmetros!$G$3</f>
        <v>0</v>
      </c>
      <c r="C9" s="17">
        <f>B9/Parâmetros!$B$43</f>
        <v>0</v>
      </c>
      <c r="D9" s="17">
        <f>C9/Parâmetros!$B$6</f>
        <v>0</v>
      </c>
      <c r="E9" s="17"/>
      <c r="F9" s="17"/>
      <c r="G9" s="18">
        <f t="shared" si="0"/>
        <v>0</v>
      </c>
      <c r="H9" s="15"/>
      <c r="I9" s="16"/>
      <c r="J9" s="17">
        <f>I9/Parâmetros!$G$3</f>
        <v>0</v>
      </c>
      <c r="K9" s="17">
        <f>J9/Parâmetros!$B$43</f>
        <v>0</v>
      </c>
      <c r="L9" s="17">
        <f>K9/Parâmetros!$C$6</f>
        <v>0</v>
      </c>
      <c r="M9" s="17"/>
      <c r="N9" s="17"/>
      <c r="O9" s="18">
        <f t="shared" si="1"/>
        <v>0</v>
      </c>
      <c r="P9" s="15"/>
      <c r="Q9" s="16"/>
      <c r="R9" s="17">
        <f>Q9/Parâmetros!$G$3</f>
        <v>0</v>
      </c>
      <c r="S9" s="17">
        <f>R9/Parâmetros!$B$43</f>
        <v>0</v>
      </c>
      <c r="T9" s="17">
        <f>S9/Parâmetros!$D$6</f>
        <v>0</v>
      </c>
      <c r="U9" s="17"/>
      <c r="V9" s="17"/>
      <c r="W9" s="18">
        <f t="shared" si="2"/>
        <v>0</v>
      </c>
      <c r="X9" s="15"/>
      <c r="Y9" s="16"/>
      <c r="Z9" s="17">
        <f>Y9/Parâmetros!$G$3</f>
        <v>0</v>
      </c>
      <c r="AA9" s="17">
        <f>Z9/Parâmetros!$B$43</f>
        <v>0</v>
      </c>
      <c r="AB9" s="17">
        <f>AA9/Parâmetros!$E$6</f>
        <v>0</v>
      </c>
      <c r="AC9" s="17"/>
      <c r="AD9" s="17"/>
      <c r="AE9" s="18">
        <f t="shared" si="3"/>
        <v>0</v>
      </c>
    </row>
    <row r="10" spans="1:31" x14ac:dyDescent="0.35">
      <c r="A10" s="16"/>
      <c r="B10" s="17">
        <f>A10/Parâmetros!$G$3</f>
        <v>0</v>
      </c>
      <c r="C10" s="17">
        <f>B10/Parâmetros!$B$43</f>
        <v>0</v>
      </c>
      <c r="D10" s="17">
        <f>C10/Parâmetros!$B$6</f>
        <v>0</v>
      </c>
      <c r="E10" s="17"/>
      <c r="F10" s="17"/>
      <c r="G10" s="18">
        <f t="shared" si="0"/>
        <v>0</v>
      </c>
      <c r="H10" s="15"/>
      <c r="I10" s="16"/>
      <c r="J10" s="17">
        <f>I10/Parâmetros!$G$3</f>
        <v>0</v>
      </c>
      <c r="K10" s="17">
        <f>J10/Parâmetros!$B$43</f>
        <v>0</v>
      </c>
      <c r="L10" s="17">
        <f>K10/Parâmetros!$C$6</f>
        <v>0</v>
      </c>
      <c r="M10" s="17"/>
      <c r="N10" s="17"/>
      <c r="O10" s="18">
        <f t="shared" si="1"/>
        <v>0</v>
      </c>
      <c r="P10" s="15"/>
      <c r="Q10" s="16"/>
      <c r="R10" s="17">
        <f>Q10/Parâmetros!$G$3</f>
        <v>0</v>
      </c>
      <c r="S10" s="17">
        <f>R10/Parâmetros!$B$43</f>
        <v>0</v>
      </c>
      <c r="T10" s="17">
        <f>S10/Parâmetros!$D$6</f>
        <v>0</v>
      </c>
      <c r="U10" s="17"/>
      <c r="V10" s="17"/>
      <c r="W10" s="18">
        <f t="shared" si="2"/>
        <v>0</v>
      </c>
      <c r="X10" s="15"/>
      <c r="Y10" s="16"/>
      <c r="Z10" s="17">
        <f>Y10/Parâmetros!$G$3</f>
        <v>0</v>
      </c>
      <c r="AA10" s="17">
        <f>Z10/Parâmetros!$B$43</f>
        <v>0</v>
      </c>
      <c r="AB10" s="17">
        <f>AA10/Parâmetros!$E$6</f>
        <v>0</v>
      </c>
      <c r="AC10" s="17"/>
      <c r="AD10" s="17"/>
      <c r="AE10" s="18">
        <f t="shared" si="3"/>
        <v>0</v>
      </c>
    </row>
    <row r="11" spans="1:31" x14ac:dyDescent="0.35">
      <c r="A11" s="16"/>
      <c r="B11" s="17">
        <f>A11/Parâmetros!$G$3</f>
        <v>0</v>
      </c>
      <c r="C11" s="17">
        <f>B11/Parâmetros!$B$43</f>
        <v>0</v>
      </c>
      <c r="D11" s="17">
        <f>C11/Parâmetros!$B$6</f>
        <v>0</v>
      </c>
      <c r="E11" s="17"/>
      <c r="F11" s="17"/>
      <c r="G11" s="18">
        <f t="shared" si="0"/>
        <v>0</v>
      </c>
      <c r="H11" s="15"/>
      <c r="I11" s="16"/>
      <c r="J11" s="17">
        <f>I11/Parâmetros!$G$3</f>
        <v>0</v>
      </c>
      <c r="K11" s="17">
        <f>J11/Parâmetros!$B$43</f>
        <v>0</v>
      </c>
      <c r="L11" s="17">
        <f>K11/Parâmetros!$C$6</f>
        <v>0</v>
      </c>
      <c r="M11" s="17"/>
      <c r="N11" s="17"/>
      <c r="O11" s="18">
        <f t="shared" si="1"/>
        <v>0</v>
      </c>
      <c r="P11" s="15"/>
      <c r="Q11" s="16"/>
      <c r="R11" s="17">
        <f>Q11/Parâmetros!$G$3</f>
        <v>0</v>
      </c>
      <c r="S11" s="17">
        <f>R11/Parâmetros!$B$43</f>
        <v>0</v>
      </c>
      <c r="T11" s="17">
        <f>S11/Parâmetros!$D$6</f>
        <v>0</v>
      </c>
      <c r="U11" s="17"/>
      <c r="V11" s="17"/>
      <c r="W11" s="18">
        <f t="shared" si="2"/>
        <v>0</v>
      </c>
      <c r="X11" s="15"/>
      <c r="Y11" s="16"/>
      <c r="Z11" s="17">
        <f>Y11/Parâmetros!$G$3</f>
        <v>0</v>
      </c>
      <c r="AA11" s="17">
        <f>Z11/Parâmetros!$B$43</f>
        <v>0</v>
      </c>
      <c r="AB11" s="17">
        <f>AA11/Parâmetros!$E$6</f>
        <v>0</v>
      </c>
      <c r="AC11" s="17"/>
      <c r="AD11" s="17"/>
      <c r="AE11" s="18">
        <f t="shared" si="3"/>
        <v>0</v>
      </c>
    </row>
    <row r="12" spans="1:31" x14ac:dyDescent="0.35">
      <c r="A12" s="16"/>
      <c r="B12" s="17">
        <f>A12/Parâmetros!$G$3</f>
        <v>0</v>
      </c>
      <c r="C12" s="17">
        <f>B12/Parâmetros!$B$43</f>
        <v>0</v>
      </c>
      <c r="D12" s="17">
        <f>C12/Parâmetros!$B$6</f>
        <v>0</v>
      </c>
      <c r="E12" s="17"/>
      <c r="F12" s="17"/>
      <c r="G12" s="18">
        <f t="shared" si="0"/>
        <v>0</v>
      </c>
      <c r="H12" s="15"/>
      <c r="I12" s="16"/>
      <c r="J12" s="17">
        <f>I12/Parâmetros!$G$3</f>
        <v>0</v>
      </c>
      <c r="K12" s="17">
        <f>J12/Parâmetros!$B$43</f>
        <v>0</v>
      </c>
      <c r="L12" s="17">
        <f>K12/Parâmetros!$C$6</f>
        <v>0</v>
      </c>
      <c r="M12" s="17"/>
      <c r="N12" s="17"/>
      <c r="O12" s="18">
        <f t="shared" si="1"/>
        <v>0</v>
      </c>
      <c r="P12" s="15"/>
      <c r="Q12" s="16"/>
      <c r="R12" s="17">
        <f>Q12/Parâmetros!$G$3</f>
        <v>0</v>
      </c>
      <c r="S12" s="17">
        <f>R12/Parâmetros!$B$43</f>
        <v>0</v>
      </c>
      <c r="T12" s="17">
        <f>S12/Parâmetros!$D$6</f>
        <v>0</v>
      </c>
      <c r="U12" s="17"/>
      <c r="V12" s="17"/>
      <c r="W12" s="18">
        <f t="shared" si="2"/>
        <v>0</v>
      </c>
      <c r="X12" s="15"/>
      <c r="Y12" s="16"/>
      <c r="Z12" s="17">
        <f>Y12/Parâmetros!$G$3</f>
        <v>0</v>
      </c>
      <c r="AA12" s="17">
        <f>Z12/Parâmetros!$B$43</f>
        <v>0</v>
      </c>
      <c r="AB12" s="17">
        <f>AA12/Parâmetros!$E$6</f>
        <v>0</v>
      </c>
      <c r="AC12" s="17"/>
      <c r="AD12" s="17"/>
      <c r="AE12" s="18">
        <f t="shared" si="3"/>
        <v>0</v>
      </c>
    </row>
    <row r="13" spans="1:31" x14ac:dyDescent="0.35">
      <c r="A13" s="16"/>
      <c r="B13" s="17">
        <f>A13/Parâmetros!$G$3</f>
        <v>0</v>
      </c>
      <c r="C13" s="17">
        <f>B13/Parâmetros!$B$43</f>
        <v>0</v>
      </c>
      <c r="D13" s="17">
        <f>C13/Parâmetros!$B$6</f>
        <v>0</v>
      </c>
      <c r="E13" s="17"/>
      <c r="F13" s="17"/>
      <c r="G13" s="18">
        <f t="shared" si="0"/>
        <v>0</v>
      </c>
      <c r="H13" s="15"/>
      <c r="I13" s="16"/>
      <c r="J13" s="17">
        <f>I13/Parâmetros!$G$3</f>
        <v>0</v>
      </c>
      <c r="K13" s="17">
        <f>J13/Parâmetros!$B$43</f>
        <v>0</v>
      </c>
      <c r="L13" s="17">
        <f>K13/Parâmetros!$C$6</f>
        <v>0</v>
      </c>
      <c r="M13" s="17"/>
      <c r="N13" s="17"/>
      <c r="O13" s="18">
        <f t="shared" si="1"/>
        <v>0</v>
      </c>
      <c r="P13" s="15"/>
      <c r="Q13" s="16"/>
      <c r="R13" s="17">
        <f>Q13/Parâmetros!$G$3</f>
        <v>0</v>
      </c>
      <c r="S13" s="17">
        <f>R13/Parâmetros!$B$43</f>
        <v>0</v>
      </c>
      <c r="T13" s="17">
        <f>S13/Parâmetros!$D$6</f>
        <v>0</v>
      </c>
      <c r="U13" s="17"/>
      <c r="V13" s="17"/>
      <c r="W13" s="18">
        <f t="shared" si="2"/>
        <v>0</v>
      </c>
      <c r="X13" s="15"/>
      <c r="Y13" s="16"/>
      <c r="Z13" s="17">
        <f>Y13/Parâmetros!$G$3</f>
        <v>0</v>
      </c>
      <c r="AA13" s="17">
        <f>Z13/Parâmetros!$B$43</f>
        <v>0</v>
      </c>
      <c r="AB13" s="17">
        <f>AA13/Parâmetros!$E$6</f>
        <v>0</v>
      </c>
      <c r="AC13" s="17"/>
      <c r="AD13" s="17"/>
      <c r="AE13" s="18">
        <f t="shared" si="3"/>
        <v>0</v>
      </c>
    </row>
    <row r="14" spans="1:31" x14ac:dyDescent="0.35">
      <c r="A14" s="16"/>
      <c r="B14" s="17">
        <f>A14/Parâmetros!$G$3</f>
        <v>0</v>
      </c>
      <c r="C14" s="17">
        <f>B14/Parâmetros!$B$43</f>
        <v>0</v>
      </c>
      <c r="D14" s="17">
        <f>C14/Parâmetros!$B$6</f>
        <v>0</v>
      </c>
      <c r="E14" s="17"/>
      <c r="F14" s="17"/>
      <c r="G14" s="18">
        <f t="shared" si="0"/>
        <v>0</v>
      </c>
      <c r="H14" s="15"/>
      <c r="I14" s="16"/>
      <c r="J14" s="17">
        <f>I14/Parâmetros!$G$3</f>
        <v>0</v>
      </c>
      <c r="K14" s="17">
        <f>J14/Parâmetros!$B$43</f>
        <v>0</v>
      </c>
      <c r="L14" s="17">
        <f>K14/Parâmetros!$C$6</f>
        <v>0</v>
      </c>
      <c r="M14" s="17"/>
      <c r="N14" s="17"/>
      <c r="O14" s="18">
        <f t="shared" si="1"/>
        <v>0</v>
      </c>
      <c r="P14" s="15"/>
      <c r="Q14" s="16"/>
      <c r="R14" s="17">
        <f>Q14/Parâmetros!$G$3</f>
        <v>0</v>
      </c>
      <c r="S14" s="17">
        <f>R14/Parâmetros!$B$43</f>
        <v>0</v>
      </c>
      <c r="T14" s="17">
        <f>S14/Parâmetros!$D$6</f>
        <v>0</v>
      </c>
      <c r="U14" s="17"/>
      <c r="V14" s="17"/>
      <c r="W14" s="18">
        <f t="shared" si="2"/>
        <v>0</v>
      </c>
      <c r="X14" s="15"/>
      <c r="Y14" s="16"/>
      <c r="Z14" s="17">
        <f>Y14/Parâmetros!$G$3</f>
        <v>0</v>
      </c>
      <c r="AA14" s="17">
        <f>Z14/Parâmetros!$B$43</f>
        <v>0</v>
      </c>
      <c r="AB14" s="17">
        <f>AA14/Parâmetros!$E$6</f>
        <v>0</v>
      </c>
      <c r="AC14" s="17"/>
      <c r="AD14" s="17"/>
      <c r="AE14" s="18">
        <f t="shared" si="3"/>
        <v>0</v>
      </c>
    </row>
    <row r="15" spans="1:31" x14ac:dyDescent="0.35">
      <c r="A15" s="16"/>
      <c r="B15" s="17">
        <f>A15/Parâmetros!$G$3</f>
        <v>0</v>
      </c>
      <c r="C15" s="17">
        <f>B15/Parâmetros!$B$43</f>
        <v>0</v>
      </c>
      <c r="D15" s="17">
        <f>C15/Parâmetros!$B$6</f>
        <v>0</v>
      </c>
      <c r="E15" s="17"/>
      <c r="F15" s="17"/>
      <c r="G15" s="18">
        <f t="shared" si="0"/>
        <v>0</v>
      </c>
      <c r="H15" s="15"/>
      <c r="I15" s="16"/>
      <c r="J15" s="17">
        <f>I15/Parâmetros!$G$3</f>
        <v>0</v>
      </c>
      <c r="K15" s="17">
        <f>J15/Parâmetros!$B$43</f>
        <v>0</v>
      </c>
      <c r="L15" s="17">
        <f>K15/Parâmetros!$C$6</f>
        <v>0</v>
      </c>
      <c r="M15" s="17"/>
      <c r="N15" s="17"/>
      <c r="O15" s="18">
        <f t="shared" si="1"/>
        <v>0</v>
      </c>
      <c r="P15" s="15"/>
      <c r="Q15" s="16"/>
      <c r="R15" s="17">
        <f>Q15/Parâmetros!$G$3</f>
        <v>0</v>
      </c>
      <c r="S15" s="17">
        <f>R15/Parâmetros!$B$43</f>
        <v>0</v>
      </c>
      <c r="T15" s="17">
        <f>S15/Parâmetros!$D$6</f>
        <v>0</v>
      </c>
      <c r="U15" s="17"/>
      <c r="V15" s="17"/>
      <c r="W15" s="18">
        <f t="shared" si="2"/>
        <v>0</v>
      </c>
      <c r="X15" s="15"/>
      <c r="Y15" s="16"/>
      <c r="Z15" s="17">
        <f>Y15/Parâmetros!$G$3</f>
        <v>0</v>
      </c>
      <c r="AA15" s="17">
        <f>Z15/Parâmetros!$B$43</f>
        <v>0</v>
      </c>
      <c r="AB15" s="17">
        <f>AA15/Parâmetros!$E$6</f>
        <v>0</v>
      </c>
      <c r="AC15" s="17"/>
      <c r="AD15" s="17"/>
      <c r="AE15" s="18">
        <f t="shared" si="3"/>
        <v>0</v>
      </c>
    </row>
    <row r="16" spans="1:31" x14ac:dyDescent="0.35">
      <c r="A16" s="16"/>
      <c r="B16" s="17">
        <f>A16/Parâmetros!$G$3</f>
        <v>0</v>
      </c>
      <c r="C16" s="17">
        <f>B16/Parâmetros!$B$43</f>
        <v>0</v>
      </c>
      <c r="D16" s="17">
        <f>C16/Parâmetros!$B$6</f>
        <v>0</v>
      </c>
      <c r="E16" s="17"/>
      <c r="F16" s="17"/>
      <c r="G16" s="18">
        <f t="shared" si="0"/>
        <v>0</v>
      </c>
      <c r="H16" s="15"/>
      <c r="I16" s="16"/>
      <c r="J16" s="17">
        <f>I16/Parâmetros!$G$3</f>
        <v>0</v>
      </c>
      <c r="K16" s="17">
        <f>J16/Parâmetros!$B$43</f>
        <v>0</v>
      </c>
      <c r="L16" s="17">
        <f>K16/Parâmetros!$C$6</f>
        <v>0</v>
      </c>
      <c r="M16" s="17"/>
      <c r="N16" s="17"/>
      <c r="O16" s="18">
        <f t="shared" si="1"/>
        <v>0</v>
      </c>
      <c r="P16" s="15"/>
      <c r="Q16" s="16"/>
      <c r="R16" s="17">
        <f>Q16/Parâmetros!$G$3</f>
        <v>0</v>
      </c>
      <c r="S16" s="17">
        <f>R16/Parâmetros!$B$43</f>
        <v>0</v>
      </c>
      <c r="T16" s="17">
        <f>S16/Parâmetros!$D$6</f>
        <v>0</v>
      </c>
      <c r="U16" s="17"/>
      <c r="V16" s="17"/>
      <c r="W16" s="18">
        <f t="shared" si="2"/>
        <v>0</v>
      </c>
      <c r="X16" s="15"/>
      <c r="Y16" s="16"/>
      <c r="Z16" s="17">
        <f>Y16/Parâmetros!$G$3</f>
        <v>0</v>
      </c>
      <c r="AA16" s="17">
        <f>Z16/Parâmetros!$B$43</f>
        <v>0</v>
      </c>
      <c r="AB16" s="17">
        <f>AA16/Parâmetros!$E$6</f>
        <v>0</v>
      </c>
      <c r="AC16" s="17"/>
      <c r="AD16" s="17"/>
      <c r="AE16" s="18">
        <f t="shared" si="3"/>
        <v>0</v>
      </c>
    </row>
    <row r="17" spans="1:31" ht="15.5" x14ac:dyDescent="0.35">
      <c r="A17" s="59" t="s">
        <v>6</v>
      </c>
      <c r="B17" s="60"/>
      <c r="C17" s="60"/>
      <c r="D17" s="60"/>
      <c r="E17" s="60"/>
      <c r="F17" s="60"/>
      <c r="G17" s="61"/>
      <c r="H17" s="15"/>
      <c r="I17" s="59" t="s">
        <v>6</v>
      </c>
      <c r="J17" s="60"/>
      <c r="K17" s="60"/>
      <c r="L17" s="60"/>
      <c r="M17" s="60"/>
      <c r="N17" s="60"/>
      <c r="O17" s="61"/>
      <c r="P17" s="15"/>
      <c r="Q17" s="59" t="s">
        <v>6</v>
      </c>
      <c r="R17" s="60"/>
      <c r="S17" s="60"/>
      <c r="T17" s="60"/>
      <c r="U17" s="60"/>
      <c r="V17" s="60"/>
      <c r="W17" s="61"/>
      <c r="X17" s="15"/>
      <c r="Y17" s="59" t="s">
        <v>6</v>
      </c>
      <c r="Z17" s="60"/>
      <c r="AA17" s="60"/>
      <c r="AB17" s="60"/>
      <c r="AC17" s="60"/>
      <c r="AD17" s="60"/>
      <c r="AE17" s="61"/>
    </row>
    <row r="18" spans="1:31" x14ac:dyDescent="0.35">
      <c r="A18" s="22">
        <v>0.01</v>
      </c>
      <c r="B18" s="23">
        <f>A18/Parâmetros!$G$3</f>
        <v>1.0020040080160322E-5</v>
      </c>
      <c r="C18" s="23">
        <f>B18/Parâmetros!$B$43</f>
        <v>3.1894778174728529E-2</v>
      </c>
      <c r="D18" s="23">
        <f>C18/Parâmetros!$B$6</f>
        <v>9.5895304193411093E-2</v>
      </c>
      <c r="E18" s="23"/>
      <c r="F18" s="23">
        <v>765.77184199999999</v>
      </c>
      <c r="G18" s="24">
        <f t="shared" ref="G18:G68" si="4">F18/0.12</f>
        <v>6381.4320166666666</v>
      </c>
      <c r="H18" s="15"/>
      <c r="I18" s="22">
        <v>0.01</v>
      </c>
      <c r="J18" s="23">
        <f>I18/Parâmetros!$G$3</f>
        <v>1.0020040080160322E-5</v>
      </c>
      <c r="K18" s="23">
        <f>J18/Parâmetros!$B$43</f>
        <v>3.1894778174728529E-2</v>
      </c>
      <c r="L18" s="23">
        <f>K18/Parâmetros!$C$6</f>
        <v>8.5166296861758417E-2</v>
      </c>
      <c r="M18" s="23"/>
      <c r="N18" s="23">
        <v>387.00892599999997</v>
      </c>
      <c r="O18" s="24">
        <f t="shared" si="1"/>
        <v>3225.0743833333331</v>
      </c>
      <c r="P18" s="15"/>
      <c r="Q18" s="22">
        <v>0.01</v>
      </c>
      <c r="R18" s="23">
        <f>Q18/Parâmetros!$G$3</f>
        <v>1.0020040080160322E-5</v>
      </c>
      <c r="S18" s="23">
        <f>R18/Parâmetros!$B$43</f>
        <v>3.1894778174728529E-2</v>
      </c>
      <c r="T18" s="23">
        <f>S18/Parâmetros!$D$6</f>
        <v>7.9816762199020341E-2</v>
      </c>
      <c r="U18" s="23"/>
      <c r="V18" s="22">
        <v>252.38386500000001</v>
      </c>
      <c r="W18" s="24">
        <f>V18/0.12</f>
        <v>2103.198875</v>
      </c>
      <c r="X18" s="15"/>
      <c r="Y18" s="22">
        <v>0.01</v>
      </c>
      <c r="Z18" s="23">
        <f>Y18/Parâmetros!$G$3</f>
        <v>1.0020040080160322E-5</v>
      </c>
      <c r="AA18" s="23">
        <f>Z18/Parâmetros!$B$43</f>
        <v>3.1894778174728529E-2</v>
      </c>
      <c r="AB18" s="23">
        <f>AA18/Parâmetros!$E$6</f>
        <v>7.6633296911889789E-2</v>
      </c>
      <c r="AC18" s="23"/>
      <c r="AD18" s="23">
        <v>207.17012</v>
      </c>
      <c r="AE18" s="24">
        <f t="shared" ref="AE18:AE49" si="5">AD18/0.12</f>
        <v>1726.4176666666667</v>
      </c>
    </row>
    <row r="19" spans="1:31" x14ac:dyDescent="0.35">
      <c r="A19" s="22">
        <v>0.02</v>
      </c>
      <c r="B19" s="23">
        <f>A19/Parâmetros!$G$3</f>
        <v>2.0040080160320643E-5</v>
      </c>
      <c r="C19" s="23">
        <f>B19/Parâmetros!$B$43</f>
        <v>6.3789556349457058E-2</v>
      </c>
      <c r="D19" s="23">
        <f>C19/Parâmetros!$B$6</f>
        <v>0.19179060838682219</v>
      </c>
      <c r="E19" s="23"/>
      <c r="F19" s="23">
        <v>2580.3584970000002</v>
      </c>
      <c r="G19" s="24">
        <f t="shared" si="4"/>
        <v>21502.987475000002</v>
      </c>
      <c r="H19" s="15"/>
      <c r="I19" s="22">
        <v>0.02</v>
      </c>
      <c r="J19" s="23">
        <f>I19/Parâmetros!$G$3</f>
        <v>2.0040080160320643E-5</v>
      </c>
      <c r="K19" s="23">
        <f>J19/Parâmetros!$B$43</f>
        <v>6.3789556349457058E-2</v>
      </c>
      <c r="L19" s="23">
        <f>K19/Parâmetros!$C$6</f>
        <v>0.17033259372351683</v>
      </c>
      <c r="M19" s="23"/>
      <c r="N19" s="23">
        <v>1314.8622319999999</v>
      </c>
      <c r="O19" s="24">
        <f t="shared" si="1"/>
        <v>10957.185266666667</v>
      </c>
      <c r="P19" s="15"/>
      <c r="Q19" s="22">
        <v>0.02</v>
      </c>
      <c r="R19" s="23">
        <f>Q19/Parâmetros!$G$3</f>
        <v>2.0040080160320643E-5</v>
      </c>
      <c r="S19" s="23">
        <f>R19/Parâmetros!$B$43</f>
        <v>6.3789556349457058E-2</v>
      </c>
      <c r="T19" s="23">
        <f>S19/Parâmetros!$D$6</f>
        <v>0.15963352439804068</v>
      </c>
      <c r="U19" s="23"/>
      <c r="V19" s="22">
        <v>861.9221490000001</v>
      </c>
      <c r="W19" s="24">
        <f t="shared" ref="W19:W44" si="6">V19/0.12</f>
        <v>7182.6845750000011</v>
      </c>
      <c r="X19" s="15"/>
      <c r="Y19" s="22">
        <v>0.02</v>
      </c>
      <c r="Z19" s="23">
        <f>Y19/Parâmetros!$G$3</f>
        <v>2.0040080160320643E-5</v>
      </c>
      <c r="AA19" s="23">
        <f>Z19/Parâmetros!$B$43</f>
        <v>6.3789556349457058E-2</v>
      </c>
      <c r="AB19" s="23">
        <f>AA19/Parâmetros!$E$6</f>
        <v>0.15326659382377958</v>
      </c>
      <c r="AC19" s="23"/>
      <c r="AD19" s="23">
        <v>708.973297</v>
      </c>
      <c r="AE19" s="24">
        <f t="shared" si="5"/>
        <v>5908.1108083333338</v>
      </c>
    </row>
    <row r="20" spans="1:31" x14ac:dyDescent="0.35">
      <c r="A20" s="22">
        <v>0.04</v>
      </c>
      <c r="B20" s="23">
        <f>A20/Parâmetros!$G$3</f>
        <v>4.0080160320641287E-5</v>
      </c>
      <c r="C20" s="23">
        <f>B20/Parâmetros!$B$43</f>
        <v>0.12757911269891412</v>
      </c>
      <c r="D20" s="23">
        <f>C20/Parâmetros!$B$6</f>
        <v>0.38358121677364437</v>
      </c>
      <c r="E20" s="23"/>
      <c r="F20" s="23">
        <v>9034.0006140000005</v>
      </c>
      <c r="G20" s="24">
        <f t="shared" si="4"/>
        <v>75283.33845000001</v>
      </c>
      <c r="H20" s="15"/>
      <c r="I20" s="22">
        <v>0.04</v>
      </c>
      <c r="J20" s="23">
        <f>I20/Parâmetros!$G$3</f>
        <v>4.0080160320641287E-5</v>
      </c>
      <c r="K20" s="23">
        <f>J20/Parâmetros!$B$43</f>
        <v>0.12757911269891412</v>
      </c>
      <c r="L20" s="23">
        <f>K20/Parâmetros!$C$6</f>
        <v>0.34066518744703367</v>
      </c>
      <c r="M20" s="23"/>
      <c r="N20" s="23">
        <v>4678.8296929999997</v>
      </c>
      <c r="O20" s="24">
        <f t="shared" si="1"/>
        <v>38990.247441666666</v>
      </c>
      <c r="P20" s="15"/>
      <c r="Q20" s="22">
        <v>0.04</v>
      </c>
      <c r="R20" s="23">
        <f>Q20/Parâmetros!$G$3</f>
        <v>4.0080160320641287E-5</v>
      </c>
      <c r="S20" s="23">
        <f>R20/Parâmetros!$B$43</f>
        <v>0.12757911269891412</v>
      </c>
      <c r="T20" s="23">
        <f>S20/Parâmetros!$D$6</f>
        <v>0.31926704879608137</v>
      </c>
      <c r="U20" s="23"/>
      <c r="V20" s="22">
        <v>3101.4502949999996</v>
      </c>
      <c r="W20" s="24">
        <f t="shared" si="6"/>
        <v>25845.419124999997</v>
      </c>
      <c r="X20" s="15"/>
      <c r="Y20" s="22">
        <v>0.04</v>
      </c>
      <c r="Z20" s="23">
        <f>Y20/Parâmetros!$G$3</f>
        <v>4.0080160320641287E-5</v>
      </c>
      <c r="AA20" s="23">
        <f>Z20/Parâmetros!$B$43</f>
        <v>0.12757911269891412</v>
      </c>
      <c r="AB20" s="23">
        <f>AA20/Parâmetros!$E$6</f>
        <v>0.30653318764755916</v>
      </c>
      <c r="AC20" s="23"/>
      <c r="AD20" s="23">
        <v>2530.8737390000001</v>
      </c>
      <c r="AE20" s="24">
        <f t="shared" si="5"/>
        <v>21090.614491666667</v>
      </c>
    </row>
    <row r="21" spans="1:31" x14ac:dyDescent="0.35">
      <c r="A21" s="22">
        <v>0.06</v>
      </c>
      <c r="B21" s="23">
        <f>A21/Parâmetros!$G$3</f>
        <v>6.012024048096192E-5</v>
      </c>
      <c r="C21" s="23">
        <f>B21/Parâmetros!$B$43</f>
        <v>0.19136866904837113</v>
      </c>
      <c r="D21" s="23">
        <f>C21/Parâmetros!$B$6</f>
        <v>0.57537182516046637</v>
      </c>
      <c r="E21" s="23"/>
      <c r="F21" s="23">
        <v>19024.491467</v>
      </c>
      <c r="G21" s="24">
        <f t="shared" si="4"/>
        <v>158537.42889166667</v>
      </c>
      <c r="H21" s="15"/>
      <c r="I21" s="22">
        <v>0.06</v>
      </c>
      <c r="J21" s="23">
        <f>I21/Parâmetros!$G$3</f>
        <v>6.012024048096192E-5</v>
      </c>
      <c r="K21" s="23">
        <f>J21/Parâmetros!$B$43</f>
        <v>0.19136866904837113</v>
      </c>
      <c r="L21" s="23">
        <f>K21/Parâmetros!$C$6</f>
        <v>0.51099778117055039</v>
      </c>
      <c r="M21" s="23"/>
      <c r="N21" s="23">
        <v>9948.0728829999898</v>
      </c>
      <c r="O21" s="24">
        <f t="shared" si="1"/>
        <v>82900.607358333247</v>
      </c>
      <c r="P21" s="15"/>
      <c r="Q21" s="22">
        <v>0.06</v>
      </c>
      <c r="R21" s="23">
        <f>Q21/Parâmetros!$G$3</f>
        <v>6.012024048096192E-5</v>
      </c>
      <c r="S21" s="23">
        <f>R21/Parâmetros!$B$43</f>
        <v>0.19136866904837113</v>
      </c>
      <c r="T21" s="23">
        <f>S21/Parâmetros!$D$6</f>
        <v>0.47890057319412194</v>
      </c>
      <c r="U21" s="23"/>
      <c r="V21" s="22">
        <v>6644.3722439999992</v>
      </c>
      <c r="W21" s="24">
        <f t="shared" si="6"/>
        <v>55369.768699999993</v>
      </c>
      <c r="X21" s="15"/>
      <c r="Y21" s="22">
        <v>0.06</v>
      </c>
      <c r="Z21" s="23">
        <f>Y21/Parâmetros!$G$3</f>
        <v>6.012024048096192E-5</v>
      </c>
      <c r="AA21" s="23">
        <f>Z21/Parâmetros!$B$43</f>
        <v>0.19136866904837113</v>
      </c>
      <c r="AB21" s="23">
        <f>AA21/Parâmetros!$E$6</f>
        <v>0.4597997814713386</v>
      </c>
      <c r="AC21" s="23"/>
      <c r="AD21" s="23">
        <v>5404.7730650000003</v>
      </c>
      <c r="AE21" s="24">
        <f t="shared" si="5"/>
        <v>45039.77554166667</v>
      </c>
    </row>
    <row r="22" spans="1:31" x14ac:dyDescent="0.35">
      <c r="A22" s="22">
        <v>0.08</v>
      </c>
      <c r="B22" s="23">
        <f>A22/Parâmetros!$G$3</f>
        <v>8.0160320641282573E-5</v>
      </c>
      <c r="C22" s="23">
        <f>B22/Parâmetros!$B$43</f>
        <v>0.25515822539782823</v>
      </c>
      <c r="D22" s="23">
        <f>C22/Parâmetros!$B$6</f>
        <v>0.76716243354728875</v>
      </c>
      <c r="E22" s="23"/>
      <c r="F22" s="23">
        <v>32380.643323</v>
      </c>
      <c r="G22" s="24">
        <f t="shared" si="4"/>
        <v>269838.69435833336</v>
      </c>
      <c r="H22" s="15"/>
      <c r="I22" s="22">
        <v>0.08</v>
      </c>
      <c r="J22" s="23">
        <f>I22/Parâmetros!$G$3</f>
        <v>8.0160320641282573E-5</v>
      </c>
      <c r="K22" s="23">
        <f>J22/Parâmetros!$B$43</f>
        <v>0.25515822539782823</v>
      </c>
      <c r="L22" s="23">
        <f>K22/Parâmetros!$C$6</f>
        <v>0.68133037489406734</v>
      </c>
      <c r="M22" s="23"/>
      <c r="N22" s="23">
        <v>17040.518920999999</v>
      </c>
      <c r="O22" s="24">
        <f t="shared" si="1"/>
        <v>142004.32434166665</v>
      </c>
      <c r="P22" s="15"/>
      <c r="Q22" s="22">
        <v>0.08</v>
      </c>
      <c r="R22" s="23">
        <f>Q22/Parâmetros!$G$3</f>
        <v>8.0160320641282573E-5</v>
      </c>
      <c r="S22" s="23">
        <f>R22/Parâmetros!$B$43</f>
        <v>0.25515822539782823</v>
      </c>
      <c r="T22" s="23">
        <f>S22/Parâmetros!$D$6</f>
        <v>0.63853409759216273</v>
      </c>
      <c r="U22" s="23"/>
      <c r="V22" s="22">
        <v>11442.987072</v>
      </c>
      <c r="W22" s="24">
        <f t="shared" si="6"/>
        <v>95358.225600000005</v>
      </c>
      <c r="X22" s="15"/>
      <c r="Y22" s="22">
        <v>0.08</v>
      </c>
      <c r="Z22" s="23">
        <f>Y22/Parâmetros!$G$3</f>
        <v>8.0160320641282573E-5</v>
      </c>
      <c r="AA22" s="23">
        <f>Z22/Parâmetros!$B$43</f>
        <v>0.25515822539782823</v>
      </c>
      <c r="AB22" s="23">
        <f>AA22/Parâmetros!$E$6</f>
        <v>0.61306637529511832</v>
      </c>
      <c r="AC22" s="23"/>
      <c r="AD22" s="23">
        <v>9285.1847580000012</v>
      </c>
      <c r="AE22" s="24">
        <f t="shared" si="5"/>
        <v>77376.539650000006</v>
      </c>
    </row>
    <row r="23" spans="1:31" x14ac:dyDescent="0.35">
      <c r="A23" s="22">
        <v>0.1</v>
      </c>
      <c r="B23" s="23">
        <f>A23/Parâmetros!$G$3</f>
        <v>1.0020040080160321E-4</v>
      </c>
      <c r="C23" s="23">
        <f>B23/Parâmetros!$B$43</f>
        <v>0.31894778174728527</v>
      </c>
      <c r="D23" s="23">
        <f>C23/Parâmetros!$B$6</f>
        <v>0.95895304193411079</v>
      </c>
      <c r="E23" s="23"/>
      <c r="F23" s="23">
        <v>48971.510689999996</v>
      </c>
      <c r="G23" s="24">
        <f t="shared" si="4"/>
        <v>408095.92241666664</v>
      </c>
      <c r="H23" s="15"/>
      <c r="I23" s="22">
        <v>0.1</v>
      </c>
      <c r="J23" s="23">
        <f>I23/Parâmetros!$G$3</f>
        <v>1.0020040080160321E-4</v>
      </c>
      <c r="K23" s="23">
        <f>J23/Parâmetros!$B$43</f>
        <v>0.31894778174728527</v>
      </c>
      <c r="L23" s="23">
        <f>K23/Parâmetros!$C$6</f>
        <v>0.85166296861758417</v>
      </c>
      <c r="M23" s="23"/>
      <c r="N23" s="23">
        <v>25889.283871</v>
      </c>
      <c r="O23" s="24">
        <f t="shared" si="1"/>
        <v>215744.03225833335</v>
      </c>
      <c r="P23" s="15"/>
      <c r="Q23" s="22">
        <v>0.1</v>
      </c>
      <c r="R23" s="23">
        <f>Q23/Parâmetros!$G$3</f>
        <v>1.0020040080160321E-4</v>
      </c>
      <c r="S23" s="23">
        <f>R23/Parâmetros!$B$43</f>
        <v>0.31894778174728527</v>
      </c>
      <c r="T23" s="23">
        <f>S23/Parâmetros!$D$6</f>
        <v>0.79816762199020341</v>
      </c>
      <c r="U23" s="23"/>
      <c r="V23" s="22">
        <v>17467.179735000002</v>
      </c>
      <c r="W23" s="24">
        <f t="shared" si="6"/>
        <v>145559.83112500003</v>
      </c>
      <c r="X23" s="15"/>
      <c r="Y23" s="22">
        <v>0.1</v>
      </c>
      <c r="Z23" s="23">
        <f>Y23/Parâmetros!$G$3</f>
        <v>1.0020040080160321E-4</v>
      </c>
      <c r="AA23" s="23">
        <f>Z23/Parâmetros!$B$43</f>
        <v>0.31894778174728527</v>
      </c>
      <c r="AB23" s="23">
        <f>AA23/Parâmetros!$E$6</f>
        <v>0.76633296911889781</v>
      </c>
      <c r="AC23" s="23"/>
      <c r="AD23" s="23">
        <v>14152.402969999999</v>
      </c>
      <c r="AE23" s="24">
        <f t="shared" si="5"/>
        <v>117936.69141666667</v>
      </c>
    </row>
    <row r="24" spans="1:31" x14ac:dyDescent="0.35">
      <c r="A24" s="22">
        <v>0.12</v>
      </c>
      <c r="B24" s="23">
        <f>A24/Parâmetros!$G$3</f>
        <v>1.2024048096192384E-4</v>
      </c>
      <c r="C24" s="23">
        <f>B24/Parâmetros!$B$43</f>
        <v>0.38273733809674226</v>
      </c>
      <c r="D24" s="23">
        <f>C24/Parâmetros!$B$6</f>
        <v>1.1507436503209327</v>
      </c>
      <c r="E24" s="23"/>
      <c r="F24" s="23">
        <v>68691.158398999993</v>
      </c>
      <c r="G24" s="24">
        <f t="shared" si="4"/>
        <v>572426.31999166659</v>
      </c>
      <c r="H24" s="15"/>
      <c r="I24" s="22">
        <v>0.12</v>
      </c>
      <c r="J24" s="23">
        <f>I24/Parâmetros!$G$3</f>
        <v>1.2024048096192384E-4</v>
      </c>
      <c r="K24" s="23">
        <f>J24/Parâmetros!$B$43</f>
        <v>0.38273733809674226</v>
      </c>
      <c r="L24" s="23">
        <f>K24/Parâmetros!$C$6</f>
        <v>1.0219955623411008</v>
      </c>
      <c r="M24" s="23"/>
      <c r="N24" s="23">
        <v>36440.090302999997</v>
      </c>
      <c r="O24" s="24">
        <f t="shared" si="1"/>
        <v>303667.41919166665</v>
      </c>
      <c r="P24" s="15"/>
      <c r="Q24" s="22">
        <v>0.12</v>
      </c>
      <c r="R24" s="23">
        <f>Q24/Parâmetros!$G$3</f>
        <v>1.2024048096192384E-4</v>
      </c>
      <c r="S24" s="23">
        <f>R24/Parâmetros!$B$43</f>
        <v>0.38273733809674226</v>
      </c>
      <c r="T24" s="23">
        <f>S24/Parâmetros!$D$6</f>
        <v>0.95780114638824387</v>
      </c>
      <c r="U24" s="23"/>
      <c r="V24" s="22">
        <v>24684.116456</v>
      </c>
      <c r="W24" s="24">
        <f t="shared" si="6"/>
        <v>205700.97046666668</v>
      </c>
      <c r="X24" s="15"/>
      <c r="Y24" s="22">
        <v>0.12</v>
      </c>
      <c r="Z24" s="23">
        <f>Y24/Parâmetros!$G$3</f>
        <v>1.2024048096192384E-4</v>
      </c>
      <c r="AA24" s="23">
        <f>Z24/Parâmetros!$B$43</f>
        <v>0.38273733809674226</v>
      </c>
      <c r="AB24" s="23">
        <f>AA24/Parâmetros!$E$6</f>
        <v>0.9195995629426772</v>
      </c>
      <c r="AC24" s="23"/>
      <c r="AD24" s="23">
        <v>19992.295300000002</v>
      </c>
      <c r="AE24" s="24">
        <f t="shared" si="5"/>
        <v>166602.46083333335</v>
      </c>
    </row>
    <row r="25" spans="1:31" x14ac:dyDescent="0.35">
      <c r="A25" s="22">
        <v>0.14000000000000001</v>
      </c>
      <c r="B25" s="23">
        <f>A25/Parâmetros!$G$3</f>
        <v>1.4028056112224451E-4</v>
      </c>
      <c r="C25" s="23">
        <f>B25/Parâmetros!$B$43</f>
        <v>0.44652689444619942</v>
      </c>
      <c r="D25" s="23">
        <f>C25/Parâmetros!$B$6</f>
        <v>1.3425342587077553</v>
      </c>
      <c r="E25" s="23"/>
      <c r="F25" s="23">
        <v>91442.152243999997</v>
      </c>
      <c r="G25" s="24">
        <f t="shared" si="4"/>
        <v>762017.93536666664</v>
      </c>
      <c r="H25" s="15"/>
      <c r="I25" s="22">
        <v>0.14000000000000001</v>
      </c>
      <c r="J25" s="23">
        <f>I25/Parâmetros!$G$3</f>
        <v>1.4028056112224451E-4</v>
      </c>
      <c r="K25" s="23">
        <f>J25/Parâmetros!$B$43</f>
        <v>0.44652689444619942</v>
      </c>
      <c r="L25" s="23">
        <f>K25/Parâmetros!$C$6</f>
        <v>1.1923281560646179</v>
      </c>
      <c r="M25" s="23"/>
      <c r="N25" s="23">
        <v>48646.761775000006</v>
      </c>
      <c r="O25" s="24">
        <f t="shared" si="1"/>
        <v>405389.68145833339</v>
      </c>
      <c r="P25" s="15"/>
      <c r="Q25" s="22">
        <v>0.14000000000000001</v>
      </c>
      <c r="R25" s="23">
        <f>Q25/Parâmetros!$G$3</f>
        <v>1.4028056112224451E-4</v>
      </c>
      <c r="S25" s="23">
        <f>R25/Parâmetros!$B$43</f>
        <v>0.44652689444619942</v>
      </c>
      <c r="T25" s="23">
        <f>S25/Parâmetros!$D$6</f>
        <v>1.1174346707862848</v>
      </c>
      <c r="U25" s="23"/>
      <c r="V25" s="22">
        <v>33064.965394999999</v>
      </c>
      <c r="W25" s="24">
        <f t="shared" si="6"/>
        <v>275541.37829166668</v>
      </c>
      <c r="X25" s="15"/>
      <c r="Y25" s="22">
        <v>0.14000000000000001</v>
      </c>
      <c r="Z25" s="23">
        <f>Y25/Parâmetros!$G$3</f>
        <v>1.4028056112224451E-4</v>
      </c>
      <c r="AA25" s="23">
        <f>Z25/Parâmetros!$B$43</f>
        <v>0.44652689444619942</v>
      </c>
      <c r="AB25" s="23">
        <f>AA25/Parâmetros!$E$6</f>
        <v>1.072866156766457</v>
      </c>
      <c r="AC25" s="23"/>
      <c r="AD25" s="23">
        <v>26768.155932000001</v>
      </c>
      <c r="AE25" s="24">
        <f t="shared" si="5"/>
        <v>223067.96610000002</v>
      </c>
    </row>
    <row r="26" spans="1:31" x14ac:dyDescent="0.35">
      <c r="A26" s="22">
        <v>0.16</v>
      </c>
      <c r="B26" s="23">
        <f>A26/Parâmetros!$G$3</f>
        <v>1.6032064128256515E-4</v>
      </c>
      <c r="C26" s="23">
        <f>B26/Parâmetros!$B$43</f>
        <v>0.51031645079565646</v>
      </c>
      <c r="D26" s="23">
        <f>C26/Parâmetros!$B$6</f>
        <v>1.5343248670945775</v>
      </c>
      <c r="E26" s="23"/>
      <c r="F26" s="23">
        <v>117150.87212</v>
      </c>
      <c r="G26" s="24">
        <f t="shared" si="4"/>
        <v>976257.26766666665</v>
      </c>
      <c r="H26" s="15"/>
      <c r="I26" s="22">
        <v>0.16</v>
      </c>
      <c r="J26" s="23">
        <f>I26/Parâmetros!$G$3</f>
        <v>1.6032064128256515E-4</v>
      </c>
      <c r="K26" s="23">
        <f>J26/Parâmetros!$B$43</f>
        <v>0.51031645079565646</v>
      </c>
      <c r="L26" s="23">
        <f>K26/Parâmetros!$C$6</f>
        <v>1.3626607497881347</v>
      </c>
      <c r="M26" s="23"/>
      <c r="N26" s="23">
        <v>62465.854806000003</v>
      </c>
      <c r="O26" s="24">
        <f t="shared" si="1"/>
        <v>520548.79005000007</v>
      </c>
      <c r="P26" s="15"/>
      <c r="Q26" s="22">
        <v>0.16</v>
      </c>
      <c r="R26" s="23">
        <f>Q26/Parâmetros!$G$3</f>
        <v>1.6032064128256515E-4</v>
      </c>
      <c r="S26" s="23">
        <f>R26/Parâmetros!$B$43</f>
        <v>0.51031645079565646</v>
      </c>
      <c r="T26" s="23">
        <f>S26/Parâmetros!$D$6</f>
        <v>1.2770681951843255</v>
      </c>
      <c r="U26" s="23"/>
      <c r="V26" s="22">
        <v>42582.171249000006</v>
      </c>
      <c r="W26" s="24">
        <f t="shared" si="6"/>
        <v>354851.42707500007</v>
      </c>
      <c r="X26" s="15"/>
      <c r="Y26" s="22">
        <v>0.16</v>
      </c>
      <c r="Z26" s="23">
        <f>Y26/Parâmetros!$G$3</f>
        <v>1.6032064128256515E-4</v>
      </c>
      <c r="AA26" s="23">
        <f>Z26/Parâmetros!$B$43</f>
        <v>0.51031645079565646</v>
      </c>
      <c r="AB26" s="23">
        <f>AA26/Parâmetros!$E$6</f>
        <v>1.2261327505902366</v>
      </c>
      <c r="AC26" s="23"/>
      <c r="AD26" s="23">
        <v>34451.266571</v>
      </c>
      <c r="AE26" s="24">
        <f t="shared" si="5"/>
        <v>287093.88809166668</v>
      </c>
    </row>
    <row r="27" spans="1:31" x14ac:dyDescent="0.35">
      <c r="A27" s="22">
        <v>0.18</v>
      </c>
      <c r="B27" s="23">
        <f>A27/Parâmetros!$G$3</f>
        <v>1.8036072144288575E-4</v>
      </c>
      <c r="C27" s="23">
        <f>B27/Parâmetros!$B$43</f>
        <v>0.5741060071451134</v>
      </c>
      <c r="D27" s="23">
        <f>C27/Parâmetros!$B$6</f>
        <v>1.7261154754813992</v>
      </c>
      <c r="E27" s="23"/>
      <c r="F27" s="23">
        <v>145749.29561299999</v>
      </c>
      <c r="G27" s="24">
        <f t="shared" si="4"/>
        <v>1214577.4634416667</v>
      </c>
      <c r="H27" s="15"/>
      <c r="I27" s="22">
        <v>0.18</v>
      </c>
      <c r="J27" s="23">
        <f>I27/Parâmetros!$G$3</f>
        <v>1.8036072144288575E-4</v>
      </c>
      <c r="K27" s="23">
        <f>J27/Parâmetros!$B$43</f>
        <v>0.5741060071451134</v>
      </c>
      <c r="L27" s="23">
        <f>K27/Parâmetros!$C$6</f>
        <v>1.5329933435116512</v>
      </c>
      <c r="M27" s="23"/>
      <c r="N27" s="23">
        <v>77859.31388300001</v>
      </c>
      <c r="O27" s="24">
        <f t="shared" si="1"/>
        <v>648827.61569166672</v>
      </c>
      <c r="P27" s="15"/>
      <c r="Q27" s="22">
        <v>0.18</v>
      </c>
      <c r="R27" s="23">
        <f>Q27/Parâmetros!$G$3</f>
        <v>1.8036072144288575E-4</v>
      </c>
      <c r="S27" s="23">
        <f>R27/Parâmetros!$B$43</f>
        <v>0.5741060071451134</v>
      </c>
      <c r="T27" s="23">
        <f>S27/Parâmetros!$D$6</f>
        <v>1.4367017195823659</v>
      </c>
      <c r="U27" s="23"/>
      <c r="V27" s="22">
        <v>53213.658703000001</v>
      </c>
      <c r="W27" s="24">
        <f t="shared" si="6"/>
        <v>443447.15585833334</v>
      </c>
      <c r="X27" s="15"/>
      <c r="Y27" s="22">
        <v>0.18</v>
      </c>
      <c r="Z27" s="23">
        <f>Y27/Parâmetros!$G$3</f>
        <v>1.8036072144288575E-4</v>
      </c>
      <c r="AA27" s="23">
        <f>Z27/Parâmetros!$B$43</f>
        <v>0.5741060071451134</v>
      </c>
      <c r="AB27" s="23">
        <f>AA27/Parâmetros!$E$6</f>
        <v>1.3793993444140158</v>
      </c>
      <c r="AC27" s="23"/>
      <c r="AD27" s="23">
        <v>43007.127228999998</v>
      </c>
      <c r="AE27" s="24">
        <f t="shared" si="5"/>
        <v>358392.72690833331</v>
      </c>
    </row>
    <row r="28" spans="1:31" x14ac:dyDescent="0.35">
      <c r="A28" s="22">
        <v>0.2</v>
      </c>
      <c r="B28" s="23">
        <f>A28/Parâmetros!$G$3</f>
        <v>2.0040080160320641E-4</v>
      </c>
      <c r="C28" s="23">
        <f>B28/Parâmetros!$B$43</f>
        <v>0.63789556349457055</v>
      </c>
      <c r="D28" s="23">
        <f>C28/Parâmetros!$B$6</f>
        <v>1.9179060838682216</v>
      </c>
      <c r="E28" s="23"/>
      <c r="F28" s="23">
        <v>177169.37764699999</v>
      </c>
      <c r="G28" s="24">
        <f t="shared" si="4"/>
        <v>1476411.4803916665</v>
      </c>
      <c r="H28" s="15"/>
      <c r="I28" s="22">
        <v>0.2</v>
      </c>
      <c r="J28" s="23">
        <f>I28/Parâmetros!$G$3</f>
        <v>2.0040080160320641E-4</v>
      </c>
      <c r="K28" s="23">
        <f>J28/Parâmetros!$B$43</f>
        <v>0.63789556349457055</v>
      </c>
      <c r="L28" s="23">
        <f>K28/Parâmetros!$C$6</f>
        <v>1.7033259372351683</v>
      </c>
      <c r="M28" s="23"/>
      <c r="N28" s="23">
        <v>94791.797351000001</v>
      </c>
      <c r="O28" s="24">
        <f t="shared" si="1"/>
        <v>789931.64459166676</v>
      </c>
      <c r="P28" s="15"/>
      <c r="Q28" s="22">
        <v>0.2</v>
      </c>
      <c r="R28" s="23">
        <f>Q28/Parâmetros!$G$3</f>
        <v>2.0040080160320641E-4</v>
      </c>
      <c r="S28" s="23">
        <f>R28/Parâmetros!$B$43</f>
        <v>0.63789556349457055</v>
      </c>
      <c r="T28" s="23">
        <f>S28/Parâmetros!$D$6</f>
        <v>1.5963352439804068</v>
      </c>
      <c r="U28" s="23"/>
      <c r="V28" s="22">
        <v>64936.321034999994</v>
      </c>
      <c r="W28" s="24">
        <f t="shared" si="6"/>
        <v>541136.00862500002</v>
      </c>
      <c r="X28" s="15"/>
      <c r="Y28" s="22">
        <v>0.2</v>
      </c>
      <c r="Z28" s="23">
        <f>Y28/Parâmetros!$G$3</f>
        <v>2.0040080160320641E-4</v>
      </c>
      <c r="AA28" s="23">
        <f>Z28/Parâmetros!$B$43</f>
        <v>0.63789556349457055</v>
      </c>
      <c r="AB28" s="23">
        <f>AA28/Parâmetros!$E$6</f>
        <v>1.5326659382377956</v>
      </c>
      <c r="AC28" s="23"/>
      <c r="AD28" s="23">
        <v>52421.212284999994</v>
      </c>
      <c r="AE28" s="24">
        <f t="shared" si="5"/>
        <v>436843.43570833327</v>
      </c>
    </row>
    <row r="29" spans="1:31" x14ac:dyDescent="0.35">
      <c r="A29" s="22">
        <v>0.22</v>
      </c>
      <c r="B29" s="23">
        <f>A29/Parâmetros!$G$3</f>
        <v>2.2044088176352705E-4</v>
      </c>
      <c r="C29" s="23">
        <f>B29/Parâmetros!$B$43</f>
        <v>0.70168511984402759</v>
      </c>
      <c r="D29" s="23">
        <f>C29/Parâmetros!$B$6</f>
        <v>2.109696692255044</v>
      </c>
      <c r="E29" s="23"/>
      <c r="F29" s="23">
        <v>211357.42963999999</v>
      </c>
      <c r="G29" s="24">
        <f t="shared" si="4"/>
        <v>1761311.9136666667</v>
      </c>
      <c r="H29" s="15"/>
      <c r="I29" s="22">
        <v>0.22</v>
      </c>
      <c r="J29" s="23">
        <f>I29/Parâmetros!$G$3</f>
        <v>2.2044088176352705E-4</v>
      </c>
      <c r="K29" s="23">
        <f>J29/Parâmetros!$B$43</f>
        <v>0.70168511984402759</v>
      </c>
      <c r="L29" s="23">
        <f>K29/Parâmetros!$C$6</f>
        <v>1.8736585309586851</v>
      </c>
      <c r="M29" s="23"/>
      <c r="N29" s="23">
        <v>113230.223581</v>
      </c>
      <c r="O29" s="24">
        <f t="shared" si="1"/>
        <v>943585.19650833332</v>
      </c>
      <c r="P29" s="15"/>
      <c r="Q29" s="22">
        <v>0.22</v>
      </c>
      <c r="R29" s="23">
        <f>Q29/Parâmetros!$G$3</f>
        <v>2.2044088176352705E-4</v>
      </c>
      <c r="S29" s="23">
        <f>R29/Parâmetros!$B$43</f>
        <v>0.70168511984402759</v>
      </c>
      <c r="T29" s="23">
        <f>S29/Parâmetros!$D$6</f>
        <v>1.7559687683784473</v>
      </c>
      <c r="U29" s="23"/>
      <c r="V29" s="22">
        <v>77726.040825000004</v>
      </c>
      <c r="W29" s="24">
        <f t="shared" si="6"/>
        <v>647717.00687500008</v>
      </c>
      <c r="X29" s="15"/>
      <c r="Y29" s="22">
        <v>0.22</v>
      </c>
      <c r="Z29" s="23">
        <f>Y29/Parâmetros!$G$3</f>
        <v>2.2044088176352705E-4</v>
      </c>
      <c r="AA29" s="23">
        <f>Z29/Parâmetros!$B$43</f>
        <v>0.70168511984402759</v>
      </c>
      <c r="AB29" s="23">
        <f>AA29/Parâmetros!$E$6</f>
        <v>1.6859325320615752</v>
      </c>
      <c r="AC29" s="23"/>
      <c r="AD29" s="23">
        <v>62677.205448000001</v>
      </c>
      <c r="AE29" s="24">
        <f t="shared" si="5"/>
        <v>522310.0454</v>
      </c>
    </row>
    <row r="30" spans="1:31" x14ac:dyDescent="0.35">
      <c r="A30" s="22">
        <v>0.24</v>
      </c>
      <c r="B30" s="23">
        <f>A30/Parâmetros!$G$3</f>
        <v>2.4048096192384768E-4</v>
      </c>
      <c r="C30" s="23">
        <f>B30/Parâmetros!$B$43</f>
        <v>0.76547467619348453</v>
      </c>
      <c r="D30" s="23">
        <f>C30/Parâmetros!$B$6</f>
        <v>2.3014873006418655</v>
      </c>
      <c r="E30" s="23"/>
      <c r="F30" s="23">
        <v>248245.59047200001</v>
      </c>
      <c r="G30" s="24">
        <f t="shared" si="4"/>
        <v>2068713.2539333336</v>
      </c>
      <c r="H30" s="15"/>
      <c r="I30" s="22">
        <v>0.24</v>
      </c>
      <c r="J30" s="23">
        <f>I30/Parâmetros!$G$3</f>
        <v>2.4048096192384768E-4</v>
      </c>
      <c r="K30" s="23">
        <f>J30/Parâmetros!$B$43</f>
        <v>0.76547467619348453</v>
      </c>
      <c r="L30" s="23">
        <f>K30/Parâmetros!$C$6</f>
        <v>2.0439911246822016</v>
      </c>
      <c r="M30" s="23"/>
      <c r="N30" s="23">
        <v>133146.38750499999</v>
      </c>
      <c r="O30" s="24">
        <f t="shared" si="1"/>
        <v>1109553.2292083334</v>
      </c>
      <c r="P30" s="15"/>
      <c r="Q30" s="22">
        <v>0.24</v>
      </c>
      <c r="R30" s="23">
        <f>Q30/Parâmetros!$G$3</f>
        <v>2.4048096192384768E-4</v>
      </c>
      <c r="S30" s="23">
        <f>R30/Parâmetros!$B$43</f>
        <v>0.76547467619348453</v>
      </c>
      <c r="T30" s="23">
        <f>S30/Parâmetros!$D$6</f>
        <v>1.9156022927764877</v>
      </c>
      <c r="U30" s="23"/>
      <c r="V30" s="22">
        <v>91563.820981999888</v>
      </c>
      <c r="W30" s="24">
        <f t="shared" si="6"/>
        <v>763031.84151666577</v>
      </c>
      <c r="X30" s="15"/>
      <c r="Y30" s="22">
        <v>0.24</v>
      </c>
      <c r="Z30" s="23">
        <f>Y30/Parâmetros!$G$3</f>
        <v>2.4048096192384768E-4</v>
      </c>
      <c r="AA30" s="23">
        <f>Z30/Parâmetros!$B$43</f>
        <v>0.76547467619348453</v>
      </c>
      <c r="AB30" s="23">
        <f>AA30/Parâmetros!$E$6</f>
        <v>1.8391991258853544</v>
      </c>
      <c r="AC30" s="23"/>
      <c r="AD30" s="23">
        <v>73751.124273000009</v>
      </c>
      <c r="AE30" s="24">
        <f t="shared" si="5"/>
        <v>614592.70227500005</v>
      </c>
    </row>
    <row r="31" spans="1:31" x14ac:dyDescent="0.35">
      <c r="A31" s="22">
        <v>0.26</v>
      </c>
      <c r="B31" s="23">
        <f>A31/Parâmetros!$G$3</f>
        <v>2.6052104208416834E-4</v>
      </c>
      <c r="C31" s="23">
        <f>B31/Parâmetros!$B$43</f>
        <v>0.82926423254294168</v>
      </c>
      <c r="D31" s="23">
        <f>C31/Parâmetros!$B$6</f>
        <v>2.4932779090286883</v>
      </c>
      <c r="E31" s="23"/>
      <c r="F31" s="23">
        <v>287776.79221799999</v>
      </c>
      <c r="G31" s="24">
        <f t="shared" si="4"/>
        <v>2398139.9351499998</v>
      </c>
      <c r="H31" s="15"/>
      <c r="I31" s="22">
        <v>0.26</v>
      </c>
      <c r="J31" s="23">
        <f>I31/Parâmetros!$G$3</f>
        <v>2.6052104208416834E-4</v>
      </c>
      <c r="K31" s="23">
        <f>J31/Parâmetros!$B$43</f>
        <v>0.82926423254294168</v>
      </c>
      <c r="L31" s="23">
        <f>K31/Parâmetros!$C$6</f>
        <v>2.2143237184057187</v>
      </c>
      <c r="M31" s="23"/>
      <c r="N31" s="23">
        <v>154512.296172</v>
      </c>
      <c r="O31" s="24">
        <f t="shared" si="1"/>
        <v>1287602.4681000002</v>
      </c>
      <c r="P31" s="15"/>
      <c r="Q31" s="22">
        <v>0.26</v>
      </c>
      <c r="R31" s="23">
        <f>Q31/Parâmetros!$G$3</f>
        <v>2.6052104208416834E-4</v>
      </c>
      <c r="S31" s="23">
        <f>R31/Parâmetros!$B$43</f>
        <v>0.82926423254294168</v>
      </c>
      <c r="T31" s="23">
        <f>S31/Parâmetros!$D$6</f>
        <v>2.0752358171745287</v>
      </c>
      <c r="U31" s="23"/>
      <c r="V31" s="22">
        <v>106373.93513499999</v>
      </c>
      <c r="W31" s="24">
        <f t="shared" si="6"/>
        <v>886449.45945833332</v>
      </c>
      <c r="X31" s="15"/>
      <c r="Y31" s="22">
        <v>0.26</v>
      </c>
      <c r="Z31" s="23">
        <f>Y31/Parâmetros!$G$3</f>
        <v>2.6052104208416834E-4</v>
      </c>
      <c r="AA31" s="23">
        <f>Z31/Parâmetros!$B$43</f>
        <v>0.82926423254294168</v>
      </c>
      <c r="AB31" s="23">
        <f>AA31/Parâmetros!$E$6</f>
        <v>1.9924657197091342</v>
      </c>
      <c r="AC31" s="23"/>
      <c r="AD31" s="23">
        <v>85617.116096999889</v>
      </c>
      <c r="AE31" s="24">
        <f t="shared" si="5"/>
        <v>713475.96747499914</v>
      </c>
    </row>
    <row r="32" spans="1:31" x14ac:dyDescent="0.35">
      <c r="A32" s="22">
        <v>0.28000000000000003</v>
      </c>
      <c r="B32" s="23">
        <f>A32/Parâmetros!$G$3</f>
        <v>2.8056112224448903E-4</v>
      </c>
      <c r="C32" s="23">
        <f>B32/Parâmetros!$B$43</f>
        <v>0.89305378889239884</v>
      </c>
      <c r="D32" s="23">
        <f>C32/Parâmetros!$B$6</f>
        <v>2.6850685174155107</v>
      </c>
      <c r="E32" s="23"/>
      <c r="F32" s="23">
        <v>329893.87542</v>
      </c>
      <c r="G32" s="24">
        <f t="shared" si="4"/>
        <v>2749115.6285000001</v>
      </c>
      <c r="H32" s="15"/>
      <c r="I32" s="22">
        <v>0.28000000000000003</v>
      </c>
      <c r="J32" s="23">
        <f>I32/Parâmetros!$G$3</f>
        <v>2.8056112224448903E-4</v>
      </c>
      <c r="K32" s="23">
        <f>J32/Parâmetros!$B$43</f>
        <v>0.89305378889239884</v>
      </c>
      <c r="L32" s="23">
        <f>K32/Parâmetros!$C$6</f>
        <v>2.3846563121292359</v>
      </c>
      <c r="M32" s="23"/>
      <c r="N32" s="23">
        <v>177293.66994200001</v>
      </c>
      <c r="O32" s="24">
        <f t="shared" si="1"/>
        <v>1477447.2495166669</v>
      </c>
      <c r="P32" s="15"/>
      <c r="Q32" s="22">
        <v>0.28000000000000003</v>
      </c>
      <c r="R32" s="23">
        <f>Q32/Parâmetros!$G$3</f>
        <v>2.8056112224448903E-4</v>
      </c>
      <c r="S32" s="23">
        <f>R32/Parâmetros!$B$43</f>
        <v>0.89305378889239884</v>
      </c>
      <c r="T32" s="23">
        <f>S32/Parâmetros!$D$6</f>
        <v>2.2348693415725696</v>
      </c>
      <c r="U32" s="23"/>
      <c r="V32" s="22">
        <v>122252.38367900001</v>
      </c>
      <c r="W32" s="24">
        <f t="shared" si="6"/>
        <v>1018769.8639916667</v>
      </c>
      <c r="X32" s="15"/>
      <c r="Y32" s="22">
        <v>0.28000000000000003</v>
      </c>
      <c r="Z32" s="23">
        <f>Y32/Parâmetros!$G$3</f>
        <v>2.8056112224448903E-4</v>
      </c>
      <c r="AA32" s="23">
        <f>Z32/Parâmetros!$B$43</f>
        <v>0.89305378889239884</v>
      </c>
      <c r="AB32" s="23">
        <f>AA32/Parâmetros!$E$6</f>
        <v>2.145732313532914</v>
      </c>
      <c r="AC32" s="23"/>
      <c r="AD32" s="23">
        <v>98289.071071000013</v>
      </c>
      <c r="AE32" s="24">
        <f t="shared" si="5"/>
        <v>819075.59225833346</v>
      </c>
    </row>
    <row r="33" spans="1:31" x14ac:dyDescent="0.35">
      <c r="A33" s="22">
        <v>0.3</v>
      </c>
      <c r="B33" s="23">
        <f>A33/Parâmetros!$G$3</f>
        <v>3.0060120240480961E-4</v>
      </c>
      <c r="C33" s="23">
        <f>B33/Parâmetros!$B$43</f>
        <v>0.95684334524185577</v>
      </c>
      <c r="D33" s="23">
        <f>C33/Parâmetros!$B$6</f>
        <v>2.8768591258023322</v>
      </c>
      <c r="E33" s="23"/>
      <c r="F33" s="23">
        <v>374589.98751800001</v>
      </c>
      <c r="G33" s="24">
        <f t="shared" si="4"/>
        <v>3121583.2293166667</v>
      </c>
      <c r="H33" s="15"/>
      <c r="I33" s="22">
        <v>0.3</v>
      </c>
      <c r="J33" s="23">
        <f>I33/Parâmetros!$G$3</f>
        <v>3.0060120240480961E-4</v>
      </c>
      <c r="K33" s="23">
        <f>J33/Parâmetros!$B$43</f>
        <v>0.95684334524185577</v>
      </c>
      <c r="L33" s="23">
        <f>K33/Parâmetros!$C$6</f>
        <v>2.5549889058527522</v>
      </c>
      <c r="M33" s="23"/>
      <c r="N33" s="23">
        <v>201473.24560999998</v>
      </c>
      <c r="O33" s="24">
        <f t="shared" si="1"/>
        <v>1678943.7134166665</v>
      </c>
      <c r="P33" s="15"/>
      <c r="Q33" s="22">
        <v>0.3</v>
      </c>
      <c r="R33" s="23">
        <f>Q33/Parâmetros!$G$3</f>
        <v>3.0060120240480961E-4</v>
      </c>
      <c r="S33" s="23">
        <f>R33/Parâmetros!$B$43</f>
        <v>0.95684334524185577</v>
      </c>
      <c r="T33" s="23">
        <f>S33/Parâmetros!$D$6</f>
        <v>2.39450286597061</v>
      </c>
      <c r="U33" s="23"/>
      <c r="V33" s="22">
        <v>139150.755519</v>
      </c>
      <c r="W33" s="24">
        <f t="shared" si="6"/>
        <v>1159589.6293250001</v>
      </c>
      <c r="X33" s="15"/>
      <c r="Y33" s="22">
        <v>0.3</v>
      </c>
      <c r="Z33" s="23">
        <f>Y33/Parâmetros!$G$3</f>
        <v>3.0060120240480961E-4</v>
      </c>
      <c r="AA33" s="23">
        <f>Z33/Parâmetros!$B$43</f>
        <v>0.95684334524185577</v>
      </c>
      <c r="AB33" s="23">
        <f>AA33/Parâmetros!$E$6</f>
        <v>2.2989989073566934</v>
      </c>
      <c r="AC33" s="23"/>
      <c r="AD33" s="23">
        <v>111754.71258599999</v>
      </c>
      <c r="AE33" s="24">
        <f t="shared" si="5"/>
        <v>931289.27154999995</v>
      </c>
    </row>
    <row r="34" spans="1:31" x14ac:dyDescent="0.35">
      <c r="A34" s="22">
        <v>0.32</v>
      </c>
      <c r="B34" s="23">
        <f>A34/Parâmetros!$G$3</f>
        <v>3.2064128256513029E-4</v>
      </c>
      <c r="C34" s="23">
        <f>B34/Parâmetros!$B$43</f>
        <v>1.0206329015913129</v>
      </c>
      <c r="D34" s="23">
        <f>C34/Parâmetros!$B$6</f>
        <v>3.068649734189155</v>
      </c>
      <c r="E34" s="23"/>
      <c r="F34" s="23">
        <v>421566.65622500004</v>
      </c>
      <c r="G34" s="24">
        <f t="shared" si="4"/>
        <v>3513055.4685416673</v>
      </c>
      <c r="H34" s="15"/>
      <c r="I34" s="22">
        <v>0.32</v>
      </c>
      <c r="J34" s="23">
        <f>I34/Parâmetros!$G$3</f>
        <v>3.2064128256513029E-4</v>
      </c>
      <c r="K34" s="23">
        <f>J34/Parâmetros!$B$43</f>
        <v>1.0206329015913129</v>
      </c>
      <c r="L34" s="23">
        <f>K34/Parâmetros!$C$6</f>
        <v>2.7253214995762693</v>
      </c>
      <c r="M34" s="23"/>
      <c r="N34" s="23">
        <v>227023.66427899999</v>
      </c>
      <c r="O34" s="24">
        <f t="shared" si="1"/>
        <v>1891863.8689916667</v>
      </c>
      <c r="P34" s="15"/>
      <c r="Q34" s="22">
        <v>0.32</v>
      </c>
      <c r="R34" s="23">
        <f>Q34/Parâmetros!$G$3</f>
        <v>3.2064128256513029E-4</v>
      </c>
      <c r="S34" s="23">
        <f>R34/Parâmetros!$B$43</f>
        <v>1.0206329015913129</v>
      </c>
      <c r="T34" s="23">
        <f>S34/Parâmetros!$D$6</f>
        <v>2.5541363903686509</v>
      </c>
      <c r="U34" s="23"/>
      <c r="V34" s="22">
        <v>157019.51222999999</v>
      </c>
      <c r="W34" s="24">
        <f t="shared" si="6"/>
        <v>1308495.9352500001</v>
      </c>
      <c r="X34" s="15"/>
      <c r="Y34" s="22">
        <v>0.32</v>
      </c>
      <c r="Z34" s="23">
        <f>Y34/Parâmetros!$G$3</f>
        <v>3.2064128256513029E-4</v>
      </c>
      <c r="AA34" s="23">
        <f>Z34/Parâmetros!$B$43</f>
        <v>1.0206329015913129</v>
      </c>
      <c r="AB34" s="23">
        <f>AA34/Parâmetros!$E$6</f>
        <v>2.4522655011804733</v>
      </c>
      <c r="AC34" s="23"/>
      <c r="AD34" s="23">
        <v>125998.656074</v>
      </c>
      <c r="AE34" s="24">
        <f t="shared" si="5"/>
        <v>1049988.8006166667</v>
      </c>
    </row>
    <row r="35" spans="1:31" x14ac:dyDescent="0.35">
      <c r="A35" s="22">
        <v>0.34</v>
      </c>
      <c r="B35" s="23">
        <f>A35/Parâmetros!$G$3</f>
        <v>3.4068136272545093E-4</v>
      </c>
      <c r="C35" s="23">
        <f>B35/Parâmetros!$B$43</f>
        <v>1.08442245794077</v>
      </c>
      <c r="D35" s="23">
        <f>C35/Parâmetros!$B$6</f>
        <v>3.2604403425759769</v>
      </c>
      <c r="E35" s="23"/>
      <c r="F35" s="23">
        <v>470834.42952999996</v>
      </c>
      <c r="G35" s="24">
        <f t="shared" si="4"/>
        <v>3923620.2460833332</v>
      </c>
      <c r="H35" s="15"/>
      <c r="I35" s="22">
        <v>0.34</v>
      </c>
      <c r="J35" s="23">
        <f>I35/Parâmetros!$G$3</f>
        <v>3.4068136272545093E-4</v>
      </c>
      <c r="K35" s="23">
        <f>J35/Parâmetros!$B$43</f>
        <v>1.08442245794077</v>
      </c>
      <c r="L35" s="23">
        <f>K35/Parâmetros!$C$6</f>
        <v>2.8956540932997865</v>
      </c>
      <c r="M35" s="23"/>
      <c r="N35" s="23">
        <v>253927.11261400001</v>
      </c>
      <c r="O35" s="24">
        <f t="shared" si="1"/>
        <v>2116059.2717833337</v>
      </c>
      <c r="P35" s="15"/>
      <c r="Q35" s="22">
        <v>0.34</v>
      </c>
      <c r="R35" s="23">
        <f>Q35/Parâmetros!$G$3</f>
        <v>3.4068136272545093E-4</v>
      </c>
      <c r="S35" s="23">
        <f>R35/Parâmetros!$B$43</f>
        <v>1.08442245794077</v>
      </c>
      <c r="T35" s="23">
        <f>S35/Parâmetros!$D$6</f>
        <v>2.7137699147666914</v>
      </c>
      <c r="U35" s="23"/>
      <c r="V35" s="22">
        <v>175817.80778600002</v>
      </c>
      <c r="W35" s="24">
        <f t="shared" si="6"/>
        <v>1465148.3982166669</v>
      </c>
      <c r="X35" s="15"/>
      <c r="Y35" s="22">
        <v>0.34</v>
      </c>
      <c r="Z35" s="23">
        <f>Y35/Parâmetros!$G$3</f>
        <v>3.4068136272545093E-4</v>
      </c>
      <c r="AA35" s="23">
        <f>Z35/Parâmetros!$B$43</f>
        <v>1.08442245794077</v>
      </c>
      <c r="AB35" s="23">
        <f>AA35/Parâmetros!$E$6</f>
        <v>2.6055320950042526</v>
      </c>
      <c r="AC35" s="23"/>
      <c r="AD35" s="23">
        <v>141022.08515199999</v>
      </c>
      <c r="AE35" s="24">
        <f t="shared" si="5"/>
        <v>1175184.0429333332</v>
      </c>
    </row>
    <row r="36" spans="1:31" x14ac:dyDescent="0.35">
      <c r="A36" s="22">
        <v>0.36</v>
      </c>
      <c r="B36" s="23">
        <f>A36/Parâmetros!$G$3</f>
        <v>3.607214428857715E-4</v>
      </c>
      <c r="C36" s="23">
        <f>B36/Parâmetros!$B$43</f>
        <v>1.1482120142902268</v>
      </c>
      <c r="D36" s="23">
        <f>C36/Parâmetros!$B$6</f>
        <v>3.4522309509627984</v>
      </c>
      <c r="E36" s="23"/>
      <c r="F36" s="23">
        <v>522592.11807500001</v>
      </c>
      <c r="G36" s="24">
        <f t="shared" si="4"/>
        <v>4354934.3172916668</v>
      </c>
      <c r="H36" s="15"/>
      <c r="I36" s="22">
        <v>0.36</v>
      </c>
      <c r="J36" s="23">
        <f>I36/Parâmetros!$G$3</f>
        <v>3.607214428857715E-4</v>
      </c>
      <c r="K36" s="23">
        <f>J36/Parâmetros!$B$43</f>
        <v>1.1482120142902268</v>
      </c>
      <c r="L36" s="23">
        <f>K36/Parâmetros!$C$6</f>
        <v>3.0659866870233023</v>
      </c>
      <c r="M36" s="23"/>
      <c r="N36" s="23">
        <v>282167.97430999996</v>
      </c>
      <c r="O36" s="24">
        <f t="shared" si="1"/>
        <v>2351399.7859166665</v>
      </c>
      <c r="P36" s="15"/>
      <c r="Q36" s="22">
        <v>0.36</v>
      </c>
      <c r="R36" s="23">
        <f>Q36/Parâmetros!$G$3</f>
        <v>3.607214428857715E-4</v>
      </c>
      <c r="S36" s="23">
        <f>R36/Parâmetros!$B$43</f>
        <v>1.1482120142902268</v>
      </c>
      <c r="T36" s="23">
        <f>S36/Parâmetros!$D$6</f>
        <v>2.8734034391647318</v>
      </c>
      <c r="U36" s="23"/>
      <c r="V36" s="22">
        <v>195585.979162</v>
      </c>
      <c r="W36" s="24">
        <f t="shared" si="6"/>
        <v>1629883.1596833335</v>
      </c>
      <c r="X36" s="15"/>
      <c r="Y36" s="22">
        <v>0.36</v>
      </c>
      <c r="Z36" s="23">
        <f>Y36/Parâmetros!$G$3</f>
        <v>3.607214428857715E-4</v>
      </c>
      <c r="AA36" s="23">
        <f>Z36/Parâmetros!$B$43</f>
        <v>1.1482120142902268</v>
      </c>
      <c r="AB36" s="23">
        <f>AA36/Parâmetros!$E$6</f>
        <v>2.7587986888280316</v>
      </c>
      <c r="AC36" s="23"/>
      <c r="AD36" s="23">
        <v>156869.459734</v>
      </c>
      <c r="AE36" s="24">
        <f t="shared" si="5"/>
        <v>1307245.4977833333</v>
      </c>
    </row>
    <row r="37" spans="1:31" x14ac:dyDescent="0.35">
      <c r="A37" s="22">
        <v>0.38</v>
      </c>
      <c r="B37" s="23">
        <f>A37/Parâmetros!$G$3</f>
        <v>3.8076152304609219E-4</v>
      </c>
      <c r="C37" s="23">
        <f>B37/Parâmetros!$B$43</f>
        <v>1.2120015706396841</v>
      </c>
      <c r="D37" s="23">
        <f>C37/Parâmetros!$B$6</f>
        <v>3.6440215593496212</v>
      </c>
      <c r="E37" s="23"/>
      <c r="F37" s="23">
        <v>576778.02478000009</v>
      </c>
      <c r="G37" s="24">
        <f t="shared" si="4"/>
        <v>4806483.5398333343</v>
      </c>
      <c r="H37" s="15"/>
      <c r="I37" s="22">
        <v>0.38</v>
      </c>
      <c r="J37" s="23">
        <f>I37/Parâmetros!$G$3</f>
        <v>3.8076152304609219E-4</v>
      </c>
      <c r="K37" s="23">
        <f>J37/Parâmetros!$B$43</f>
        <v>1.2120015706396841</v>
      </c>
      <c r="L37" s="23">
        <f>K37/Parâmetros!$C$6</f>
        <v>3.23631928074682</v>
      </c>
      <c r="M37" s="23"/>
      <c r="N37" s="23">
        <v>311732.32322700002</v>
      </c>
      <c r="O37" s="24">
        <f t="shared" si="1"/>
        <v>2597769.3602250004</v>
      </c>
      <c r="P37" s="15"/>
      <c r="Q37" s="22">
        <v>0.38</v>
      </c>
      <c r="R37" s="23">
        <f>Q37/Parâmetros!$G$3</f>
        <v>3.8076152304609219E-4</v>
      </c>
      <c r="S37" s="23">
        <f>R37/Parâmetros!$B$43</f>
        <v>1.2120015706396841</v>
      </c>
      <c r="T37" s="23">
        <f>S37/Parâmetros!$D$6</f>
        <v>3.0330369635627727</v>
      </c>
      <c r="U37" s="23"/>
      <c r="V37" s="22">
        <v>216331.04756099998</v>
      </c>
      <c r="W37" s="24">
        <f t="shared" si="6"/>
        <v>1802758.7296749998</v>
      </c>
      <c r="X37" s="15"/>
      <c r="Y37" s="22">
        <v>0.38</v>
      </c>
      <c r="Z37" s="23">
        <f>Y37/Parâmetros!$G$3</f>
        <v>3.8076152304609219E-4</v>
      </c>
      <c r="AA37" s="23">
        <f>Z37/Parâmetros!$B$43</f>
        <v>1.2120015706396841</v>
      </c>
      <c r="AB37" s="23">
        <f>AA37/Parâmetros!$E$6</f>
        <v>2.9120652826518119</v>
      </c>
      <c r="AC37" s="23"/>
      <c r="AD37" s="23">
        <v>173465.49029299998</v>
      </c>
      <c r="AE37" s="24">
        <f t="shared" si="5"/>
        <v>1445545.7524416666</v>
      </c>
    </row>
    <row r="38" spans="1:31" x14ac:dyDescent="0.35">
      <c r="A38" s="22">
        <v>0.4</v>
      </c>
      <c r="B38" s="23">
        <f>A38/Parâmetros!$G$3</f>
        <v>4.0080160320641282E-4</v>
      </c>
      <c r="C38" s="23">
        <f>B38/Parâmetros!$B$43</f>
        <v>1.2757911269891411</v>
      </c>
      <c r="D38" s="23">
        <f>C38/Parâmetros!$B$6</f>
        <v>3.8358121677364432</v>
      </c>
      <c r="E38" s="23"/>
      <c r="F38" s="23">
        <v>633314.37724299997</v>
      </c>
      <c r="G38" s="24">
        <f t="shared" si="4"/>
        <v>5277619.8103583334</v>
      </c>
      <c r="H38" s="15"/>
      <c r="I38" s="22">
        <v>0.4</v>
      </c>
      <c r="J38" s="23">
        <f>I38/Parâmetros!$G$3</f>
        <v>4.0080160320641282E-4</v>
      </c>
      <c r="K38" s="23">
        <f>J38/Parâmetros!$B$43</f>
        <v>1.2757911269891411</v>
      </c>
      <c r="L38" s="23">
        <f>K38/Parâmetros!$C$6</f>
        <v>3.4066518744703367</v>
      </c>
      <c r="M38" s="23"/>
      <c r="N38" s="23">
        <v>342584.42277400004</v>
      </c>
      <c r="O38" s="24">
        <f t="shared" si="1"/>
        <v>2854870.1897833338</v>
      </c>
      <c r="P38" s="15"/>
      <c r="Q38" s="22">
        <v>0.4</v>
      </c>
      <c r="R38" s="23">
        <f>Q38/Parâmetros!$G$3</f>
        <v>4.0080160320641282E-4</v>
      </c>
      <c r="S38" s="23">
        <f>R38/Parâmetros!$B$43</f>
        <v>1.2757911269891411</v>
      </c>
      <c r="T38" s="23">
        <f>S38/Parâmetros!$D$6</f>
        <v>3.1926704879608137</v>
      </c>
      <c r="U38" s="23"/>
      <c r="V38" s="22">
        <v>237972.490387</v>
      </c>
      <c r="W38" s="24">
        <f t="shared" si="6"/>
        <v>1983104.0865583334</v>
      </c>
      <c r="X38" s="15"/>
      <c r="Y38" s="22">
        <v>0.4</v>
      </c>
      <c r="Z38" s="23">
        <f>Y38/Parâmetros!$G$3</f>
        <v>4.0080160320641282E-4</v>
      </c>
      <c r="AA38" s="23">
        <f>Z38/Parâmetros!$B$43</f>
        <v>1.2757911269891411</v>
      </c>
      <c r="AB38" s="23">
        <f>AA38/Parâmetros!$E$6</f>
        <v>3.0653318764755912</v>
      </c>
      <c r="AC38" s="23"/>
      <c r="AD38" s="23">
        <v>190842.8425</v>
      </c>
      <c r="AE38" s="24">
        <f t="shared" si="5"/>
        <v>1590357.0208333335</v>
      </c>
    </row>
    <row r="39" spans="1:31" x14ac:dyDescent="0.35">
      <c r="A39" s="22">
        <v>0.42</v>
      </c>
      <c r="B39" s="23">
        <f>A39/Parâmetros!$G$3</f>
        <v>4.2084168336673346E-4</v>
      </c>
      <c r="C39" s="23">
        <f>B39/Parâmetros!$B$43</f>
        <v>1.3395806833385981</v>
      </c>
      <c r="D39" s="23">
        <f>C39/Parâmetros!$B$6</f>
        <v>4.0276027761232651</v>
      </c>
      <c r="E39" s="23"/>
      <c r="F39" s="23">
        <v>692230.29988300009</v>
      </c>
      <c r="G39" s="24">
        <f t="shared" si="4"/>
        <v>5768585.8323583342</v>
      </c>
      <c r="H39" s="15"/>
      <c r="I39" s="22">
        <v>0.42</v>
      </c>
      <c r="J39" s="23">
        <f>I39/Parâmetros!$G$3</f>
        <v>4.2084168336673346E-4</v>
      </c>
      <c r="K39" s="23">
        <f>J39/Parâmetros!$B$43</f>
        <v>1.3395806833385981</v>
      </c>
      <c r="L39" s="23">
        <f>K39/Parâmetros!$C$6</f>
        <v>3.5769844681938534</v>
      </c>
      <c r="M39" s="23"/>
      <c r="N39" s="23">
        <v>374737.00768400001</v>
      </c>
      <c r="O39" s="24">
        <f t="shared" si="1"/>
        <v>3122808.3973666667</v>
      </c>
      <c r="P39" s="15"/>
      <c r="Q39" s="22">
        <v>0.42</v>
      </c>
      <c r="R39" s="23">
        <f>Q39/Parâmetros!$G$3</f>
        <v>4.2084168336673346E-4</v>
      </c>
      <c r="S39" s="23">
        <f>R39/Parâmetros!$B$43</f>
        <v>1.3395806833385981</v>
      </c>
      <c r="T39" s="23">
        <f>S39/Parâmetros!$D$6</f>
        <v>3.3523040123588541</v>
      </c>
      <c r="U39" s="23"/>
      <c r="V39" s="22">
        <v>260527.960624</v>
      </c>
      <c r="W39" s="24">
        <f t="shared" si="6"/>
        <v>2171066.3385333335</v>
      </c>
      <c r="X39" s="15"/>
      <c r="Y39" s="22">
        <v>0.42</v>
      </c>
      <c r="Z39" s="23">
        <f>Y39/Parâmetros!$G$3</f>
        <v>4.2084168336673346E-4</v>
      </c>
      <c r="AA39" s="23">
        <f>Z39/Parâmetros!$B$43</f>
        <v>1.3395806833385981</v>
      </c>
      <c r="AB39" s="23">
        <f>AA39/Parâmetros!$E$6</f>
        <v>3.2185984702993706</v>
      </c>
      <c r="AC39" s="23"/>
      <c r="AD39" s="23">
        <v>208984.93028100001</v>
      </c>
      <c r="AE39" s="24">
        <f t="shared" si="5"/>
        <v>1741541.0856750002</v>
      </c>
    </row>
    <row r="40" spans="1:31" x14ac:dyDescent="0.35">
      <c r="A40" s="22">
        <v>0.44</v>
      </c>
      <c r="B40" s="23">
        <f>A40/Parâmetros!$G$3</f>
        <v>4.4088176352705409E-4</v>
      </c>
      <c r="C40" s="23">
        <f>B40/Parâmetros!$B$43</f>
        <v>1.4033702396880552</v>
      </c>
      <c r="D40" s="23">
        <f>C40/Parâmetros!$B$6</f>
        <v>4.2193933845100879</v>
      </c>
      <c r="E40" s="23"/>
      <c r="F40" s="23">
        <v>753447.46707400004</v>
      </c>
      <c r="G40" s="24">
        <f t="shared" si="4"/>
        <v>6278728.8922833335</v>
      </c>
      <c r="H40" s="15"/>
      <c r="I40" s="22">
        <v>0.44</v>
      </c>
      <c r="J40" s="23">
        <f>I40/Parâmetros!$G$3</f>
        <v>4.4088176352705409E-4</v>
      </c>
      <c r="K40" s="23">
        <f>J40/Parâmetros!$B$43</f>
        <v>1.4033702396880552</v>
      </c>
      <c r="L40" s="23">
        <f>K40/Parâmetros!$C$6</f>
        <v>3.7473170619173701</v>
      </c>
      <c r="M40" s="23"/>
      <c r="N40" s="23">
        <v>408144.41823700001</v>
      </c>
      <c r="O40" s="24">
        <f t="shared" si="1"/>
        <v>3401203.4853083333</v>
      </c>
      <c r="P40" s="15"/>
      <c r="Q40" s="22">
        <v>0.44</v>
      </c>
      <c r="R40" s="23">
        <f>Q40/Parâmetros!$G$3</f>
        <v>4.4088176352705409E-4</v>
      </c>
      <c r="S40" s="23">
        <f>R40/Parâmetros!$B$43</f>
        <v>1.4033702396880552</v>
      </c>
      <c r="T40" s="23">
        <f>S40/Parâmetros!$D$6</f>
        <v>3.5119375367568946</v>
      </c>
      <c r="U40" s="23"/>
      <c r="V40" s="22">
        <v>284025.15276600001</v>
      </c>
      <c r="W40" s="24">
        <f t="shared" si="6"/>
        <v>2366876.2730500004</v>
      </c>
      <c r="X40" s="15"/>
      <c r="Y40" s="22">
        <v>0.44</v>
      </c>
      <c r="Z40" s="23">
        <f>Y40/Parâmetros!$G$3</f>
        <v>4.4088176352705409E-4</v>
      </c>
      <c r="AA40" s="23">
        <f>Z40/Parâmetros!$B$43</f>
        <v>1.4033702396880552</v>
      </c>
      <c r="AB40" s="23">
        <f>AA40/Parâmetros!$E$6</f>
        <v>3.3718650641231505</v>
      </c>
      <c r="AC40" s="23"/>
      <c r="AD40" s="23">
        <v>227910.62246799999</v>
      </c>
      <c r="AE40" s="24">
        <f t="shared" si="5"/>
        <v>1899255.1872333332</v>
      </c>
    </row>
    <row r="41" spans="1:31" x14ac:dyDescent="0.35">
      <c r="A41" s="22">
        <v>0.46</v>
      </c>
      <c r="B41" s="23">
        <f>A41/Parâmetros!$G$3</f>
        <v>4.6092184368737478E-4</v>
      </c>
      <c r="C41" s="23">
        <f>B41/Parâmetros!$B$43</f>
        <v>1.4671597960375122</v>
      </c>
      <c r="D41" s="23">
        <f>C41/Parâmetros!$B$6</f>
        <v>4.4111839928969099</v>
      </c>
      <c r="E41" s="23"/>
      <c r="F41" s="23">
        <v>816930.96608099993</v>
      </c>
      <c r="G41" s="24">
        <f t="shared" si="4"/>
        <v>6807758.0506750001</v>
      </c>
      <c r="H41" s="15"/>
      <c r="I41" s="22">
        <v>0.46</v>
      </c>
      <c r="J41" s="23">
        <f>I41/Parâmetros!$G$3</f>
        <v>4.6092184368737478E-4</v>
      </c>
      <c r="K41" s="23">
        <f>J41/Parâmetros!$B$43</f>
        <v>1.4671597960375122</v>
      </c>
      <c r="L41" s="23">
        <f>K41/Parâmetros!$C$6</f>
        <v>3.9176496556408873</v>
      </c>
      <c r="M41" s="23"/>
      <c r="N41" s="23">
        <v>442808.16316600004</v>
      </c>
      <c r="O41" s="24">
        <f t="shared" si="1"/>
        <v>3690068.0263833338</v>
      </c>
      <c r="P41" s="15"/>
      <c r="Q41" s="22">
        <v>0.46</v>
      </c>
      <c r="R41" s="23">
        <f>Q41/Parâmetros!$G$3</f>
        <v>4.6092184368737478E-4</v>
      </c>
      <c r="S41" s="23">
        <f>R41/Parâmetros!$B$43</f>
        <v>1.4671597960375122</v>
      </c>
      <c r="T41" s="23">
        <f>S41/Parâmetros!$D$6</f>
        <v>3.6715710611549355</v>
      </c>
      <c r="U41" s="23"/>
      <c r="V41" s="22">
        <v>308377.66577000002</v>
      </c>
      <c r="W41" s="24">
        <f t="shared" si="6"/>
        <v>2569813.8814166668</v>
      </c>
      <c r="X41" s="15"/>
      <c r="Y41" s="22">
        <v>0.46</v>
      </c>
      <c r="Z41" s="23">
        <f>Y41/Parâmetros!$G$3</f>
        <v>4.6092184368737478E-4</v>
      </c>
      <c r="AA41" s="23">
        <f>Z41/Parâmetros!$B$43</f>
        <v>1.4671597960375122</v>
      </c>
      <c r="AB41" s="23">
        <f>AA41/Parâmetros!$E$6</f>
        <v>3.5251316579469298</v>
      </c>
      <c r="AC41" s="23"/>
      <c r="AD41" s="23">
        <v>247507.12401500001</v>
      </c>
      <c r="AE41" s="24">
        <f t="shared" si="5"/>
        <v>2062559.3667916667</v>
      </c>
    </row>
    <row r="42" spans="1:31" x14ac:dyDescent="0.35">
      <c r="A42" s="22">
        <v>0.48</v>
      </c>
      <c r="B42" s="23">
        <f>A42/Parâmetros!$G$3</f>
        <v>4.8096192384769536E-4</v>
      </c>
      <c r="C42" s="23">
        <f>B42/Parâmetros!$B$43</f>
        <v>1.5309493523869691</v>
      </c>
      <c r="D42" s="23">
        <f>C42/Parâmetros!$B$6</f>
        <v>4.6029746012837309</v>
      </c>
      <c r="E42" s="23"/>
      <c r="F42" s="23">
        <v>882680.20739900006</v>
      </c>
      <c r="G42" s="24">
        <f t="shared" si="4"/>
        <v>7355668.3949916679</v>
      </c>
      <c r="H42" s="15"/>
      <c r="I42" s="22">
        <v>0.48</v>
      </c>
      <c r="J42" s="23">
        <f>I42/Parâmetros!$G$3</f>
        <v>4.8096192384769536E-4</v>
      </c>
      <c r="K42" s="23">
        <f>J42/Parâmetros!$B$43</f>
        <v>1.5309493523869691</v>
      </c>
      <c r="L42" s="23">
        <f>K42/Parâmetros!$C$6</f>
        <v>4.0879822493644031</v>
      </c>
      <c r="M42" s="23"/>
      <c r="N42" s="23">
        <v>478724.0894</v>
      </c>
      <c r="O42" s="24">
        <f t="shared" si="1"/>
        <v>3989367.4116666666</v>
      </c>
      <c r="P42" s="15"/>
      <c r="Q42" s="22">
        <v>0.48</v>
      </c>
      <c r="R42" s="23">
        <f>Q42/Parâmetros!$G$3</f>
        <v>4.8096192384769536E-4</v>
      </c>
      <c r="S42" s="23">
        <f>R42/Parâmetros!$B$43</f>
        <v>1.5309493523869691</v>
      </c>
      <c r="T42" s="23">
        <f>S42/Parâmetros!$D$6</f>
        <v>3.8312045855529755</v>
      </c>
      <c r="U42" s="23"/>
      <c r="V42" s="22">
        <v>333607.25992300001</v>
      </c>
      <c r="W42" s="24">
        <f t="shared" si="6"/>
        <v>2780060.4993583336</v>
      </c>
      <c r="X42" s="15"/>
      <c r="Y42" s="22">
        <v>0.48</v>
      </c>
      <c r="Z42" s="23">
        <f>Y42/Parâmetros!$G$3</f>
        <v>4.8096192384769536E-4</v>
      </c>
      <c r="AA42" s="23">
        <f>Z42/Parâmetros!$B$43</f>
        <v>1.5309493523869691</v>
      </c>
      <c r="AB42" s="23">
        <f>AA42/Parâmetros!$E$6</f>
        <v>3.6783982517707088</v>
      </c>
      <c r="AC42" s="23"/>
      <c r="AD42" s="23">
        <v>267828.42541500001</v>
      </c>
      <c r="AE42" s="24">
        <f t="shared" si="5"/>
        <v>2231903.5451250002</v>
      </c>
    </row>
    <row r="43" spans="1:31" x14ac:dyDescent="0.35">
      <c r="A43" s="22">
        <v>0.5</v>
      </c>
      <c r="B43" s="23">
        <f>A43/Parâmetros!$G$3</f>
        <v>5.0100200400801599E-4</v>
      </c>
      <c r="C43" s="23">
        <f>B43/Parâmetros!$B$43</f>
        <v>1.5947389087364261</v>
      </c>
      <c r="D43" s="23">
        <f>C43/Parâmetros!$B$6</f>
        <v>4.7947652096705538</v>
      </c>
      <c r="E43" s="23"/>
      <c r="F43" s="23">
        <v>950684.81293999997</v>
      </c>
      <c r="G43" s="24">
        <f t="shared" si="4"/>
        <v>7922373.4411666663</v>
      </c>
      <c r="H43" s="15"/>
      <c r="I43" s="22">
        <v>0.5</v>
      </c>
      <c r="J43" s="23">
        <f>I43/Parâmetros!$G$3</f>
        <v>5.0100200400801599E-4</v>
      </c>
      <c r="K43" s="23">
        <f>J43/Parâmetros!$B$43</f>
        <v>1.5947389087364261</v>
      </c>
      <c r="L43" s="23">
        <f>K43/Parâmetros!$C$6</f>
        <v>4.2583148430879199</v>
      </c>
      <c r="M43" s="23"/>
      <c r="N43" s="23">
        <v>515874.738625</v>
      </c>
      <c r="O43" s="24">
        <f t="shared" si="1"/>
        <v>4298956.1552083334</v>
      </c>
      <c r="P43" s="15"/>
      <c r="Q43" s="22">
        <v>0.5</v>
      </c>
      <c r="R43" s="23">
        <f>Q43/Parâmetros!$G$3</f>
        <v>5.0100200400801599E-4</v>
      </c>
      <c r="S43" s="23">
        <f>R43/Parâmetros!$B$43</f>
        <v>1.5947389087364261</v>
      </c>
      <c r="T43" s="23">
        <f>S43/Parâmetros!$D$6</f>
        <v>3.990838109951016</v>
      </c>
      <c r="U43" s="23"/>
      <c r="V43" s="22">
        <v>359724.85880099999</v>
      </c>
      <c r="W43" s="24">
        <f t="shared" si="6"/>
        <v>2997707.1566750002</v>
      </c>
      <c r="X43" s="15"/>
      <c r="Y43" s="22">
        <v>0.5</v>
      </c>
      <c r="Z43" s="23">
        <f>Y43/Parâmetros!$G$3</f>
        <v>5.0100200400801599E-4</v>
      </c>
      <c r="AA43" s="23">
        <f>Z43/Parâmetros!$B$43</f>
        <v>1.5947389087364261</v>
      </c>
      <c r="AB43" s="23">
        <f>AA43/Parâmetros!$E$6</f>
        <v>3.8316648455944882</v>
      </c>
      <c r="AC43" s="23"/>
      <c r="AD43" s="23">
        <v>288945.86889700004</v>
      </c>
      <c r="AE43" s="24">
        <f t="shared" si="5"/>
        <v>2407882.2408083337</v>
      </c>
    </row>
    <row r="44" spans="1:31" x14ac:dyDescent="0.35">
      <c r="A44" s="22">
        <v>0.52</v>
      </c>
      <c r="B44" s="23">
        <f>A44/Parâmetros!$G$3</f>
        <v>5.2104208416833668E-4</v>
      </c>
      <c r="C44" s="23">
        <f>B44/Parâmetros!$B$43</f>
        <v>1.6585284650858834</v>
      </c>
      <c r="D44" s="23">
        <f>C44/Parâmetros!$B$6</f>
        <v>4.9865558180573766</v>
      </c>
      <c r="E44" s="23"/>
      <c r="F44" s="23">
        <v>1020949.866388</v>
      </c>
      <c r="G44" s="24">
        <f t="shared" si="4"/>
        <v>8507915.5532333329</v>
      </c>
      <c r="H44" s="15"/>
      <c r="I44" s="22">
        <v>0.52</v>
      </c>
      <c r="J44" s="23">
        <f>I44/Parâmetros!$G$3</f>
        <v>5.2104208416833668E-4</v>
      </c>
      <c r="K44" s="23">
        <f>J44/Parâmetros!$B$43</f>
        <v>1.6585284650858834</v>
      </c>
      <c r="L44" s="23">
        <f>K44/Parâmetros!$C$6</f>
        <v>4.4286474368114375</v>
      </c>
      <c r="M44" s="23"/>
      <c r="N44" s="23">
        <v>554242.64319700003</v>
      </c>
      <c r="O44" s="24">
        <f t="shared" si="1"/>
        <v>4618688.6933083339</v>
      </c>
      <c r="P44" s="15"/>
      <c r="Q44" s="22">
        <v>0.52</v>
      </c>
      <c r="R44" s="23">
        <f>Q44/Parâmetros!$G$3</f>
        <v>5.2104208416833668E-4</v>
      </c>
      <c r="S44" s="23">
        <f>R44/Parâmetros!$B$43</f>
        <v>1.6585284650858834</v>
      </c>
      <c r="T44" s="23">
        <f>S44/Parâmetros!$D$6</f>
        <v>4.1504716343490573</v>
      </c>
      <c r="U44" s="23"/>
      <c r="V44" s="22">
        <v>386720.75116600003</v>
      </c>
      <c r="W44" s="24">
        <f t="shared" si="6"/>
        <v>3222672.9263833337</v>
      </c>
      <c r="X44" s="15"/>
      <c r="Y44" s="22">
        <v>0.52</v>
      </c>
      <c r="Z44" s="23">
        <f>Y44/Parâmetros!$G$3</f>
        <v>5.2104208416833668E-4</v>
      </c>
      <c r="AA44" s="23">
        <f>Z44/Parâmetros!$B$43</f>
        <v>1.6585284650858834</v>
      </c>
      <c r="AB44" s="23">
        <f>AA44/Parâmetros!$E$6</f>
        <v>3.9849314394182684</v>
      </c>
      <c r="AC44" s="23"/>
      <c r="AD44" s="23">
        <v>310815.29761099996</v>
      </c>
      <c r="AE44" s="24">
        <f t="shared" si="5"/>
        <v>2590127.4800916663</v>
      </c>
    </row>
    <row r="45" spans="1:31" x14ac:dyDescent="0.35">
      <c r="A45" s="22">
        <v>0.54</v>
      </c>
      <c r="B45" s="23">
        <f>A45/Parâmetros!$G$3</f>
        <v>5.4108216432865737E-4</v>
      </c>
      <c r="C45" s="23">
        <f>B45/Parâmetros!$B$43</f>
        <v>1.7223180214353406</v>
      </c>
      <c r="D45" s="23">
        <f>C45/Parâmetros!$B$6</f>
        <v>5.1783464264441994</v>
      </c>
      <c r="E45" s="23"/>
      <c r="F45" s="23">
        <v>1093460.4512970001</v>
      </c>
      <c r="G45" s="24">
        <f t="shared" si="4"/>
        <v>9112170.4274750017</v>
      </c>
      <c r="H45" s="15"/>
      <c r="I45" s="22">
        <v>0.54</v>
      </c>
      <c r="J45" s="23">
        <f>I45/Parâmetros!$G$3</f>
        <v>5.4108216432865737E-4</v>
      </c>
      <c r="K45" s="23">
        <f>J45/Parâmetros!$B$43</f>
        <v>1.7223180214353406</v>
      </c>
      <c r="L45" s="23">
        <f>K45/Parâmetros!$C$6</f>
        <v>4.5989800305349551</v>
      </c>
      <c r="M45" s="23"/>
      <c r="N45" s="23">
        <v>593819.994252</v>
      </c>
      <c r="O45" s="24">
        <f t="shared" si="1"/>
        <v>4948499.9521000003</v>
      </c>
      <c r="P45" s="15"/>
      <c r="Q45" s="22">
        <v>0.54</v>
      </c>
      <c r="R45" s="23">
        <f>Q45/Parâmetros!$G$3</f>
        <v>5.4108216432865737E-4</v>
      </c>
      <c r="S45" s="23">
        <f>R45/Parâmetros!$B$43</f>
        <v>1.7223180214353406</v>
      </c>
      <c r="T45" s="23">
        <f>S45/Parâmetros!$D$6</f>
        <v>4.3101051587470982</v>
      </c>
      <c r="U45" s="23"/>
      <c r="V45" s="22">
        <v>414578.91427099996</v>
      </c>
      <c r="W45" s="24">
        <f t="shared" ref="W45:W68" si="7">V45/0.12</f>
        <v>3454824.2855916666</v>
      </c>
      <c r="X45" s="15"/>
      <c r="Y45" s="22">
        <v>0.54</v>
      </c>
      <c r="Z45" s="23">
        <f>Y45/Parâmetros!$G$3</f>
        <v>5.4108216432865737E-4</v>
      </c>
      <c r="AA45" s="23">
        <f>Z45/Parâmetros!$B$43</f>
        <v>1.7223180214353406</v>
      </c>
      <c r="AB45" s="23">
        <f>AA45/Parâmetros!$E$6</f>
        <v>4.1381980332420483</v>
      </c>
      <c r="AC45" s="23"/>
      <c r="AD45" s="23">
        <v>333398.94925099995</v>
      </c>
      <c r="AE45" s="24">
        <f t="shared" si="5"/>
        <v>2778324.5770916664</v>
      </c>
    </row>
    <row r="46" spans="1:31" x14ac:dyDescent="0.35">
      <c r="A46" s="22">
        <v>0.56000000000000005</v>
      </c>
      <c r="B46" s="23">
        <f>A46/Parâmetros!$G$3</f>
        <v>5.6112224448897805E-4</v>
      </c>
      <c r="C46" s="23">
        <f>B46/Parâmetros!$B$43</f>
        <v>1.7861075777847977</v>
      </c>
      <c r="D46" s="23">
        <f>C46/Parâmetros!$B$6</f>
        <v>5.3701370348310213</v>
      </c>
      <c r="E46" s="23"/>
      <c r="F46" s="23">
        <v>1168159.8574609999</v>
      </c>
      <c r="G46" s="24">
        <f t="shared" si="4"/>
        <v>9734665.4788416661</v>
      </c>
      <c r="H46" s="15"/>
      <c r="I46" s="22">
        <v>0.56000000000000005</v>
      </c>
      <c r="J46" s="23">
        <f>I46/Parâmetros!$G$3</f>
        <v>5.6112224448897805E-4</v>
      </c>
      <c r="K46" s="23">
        <f>J46/Parâmetros!$B$43</f>
        <v>1.7861075777847977</v>
      </c>
      <c r="L46" s="23">
        <f>K46/Parâmetros!$C$6</f>
        <v>4.7693126242584718</v>
      </c>
      <c r="M46" s="23"/>
      <c r="N46" s="23">
        <v>634568.85219200002</v>
      </c>
      <c r="O46" s="24">
        <f t="shared" si="1"/>
        <v>5288073.7682666667</v>
      </c>
      <c r="P46" s="15"/>
      <c r="Q46" s="22">
        <v>0.56000000000000005</v>
      </c>
      <c r="R46" s="23">
        <f>Q46/Parâmetros!$G$3</f>
        <v>5.6112224448897805E-4</v>
      </c>
      <c r="S46" s="23">
        <f>R46/Parâmetros!$B$43</f>
        <v>1.7861075777847977</v>
      </c>
      <c r="T46" s="23">
        <f>S46/Parâmetros!$D$6</f>
        <v>4.4697386831451391</v>
      </c>
      <c r="U46" s="23"/>
      <c r="V46" s="22">
        <v>443244.66484099999</v>
      </c>
      <c r="W46" s="24">
        <f t="shared" si="7"/>
        <v>3693705.5403416669</v>
      </c>
      <c r="X46" s="15"/>
      <c r="Y46" s="22">
        <v>0.56000000000000005</v>
      </c>
      <c r="Z46" s="23">
        <f>Y46/Parâmetros!$G$3</f>
        <v>5.6112224448897805E-4</v>
      </c>
      <c r="AA46" s="23">
        <f>Z46/Parâmetros!$B$43</f>
        <v>1.7861075777847977</v>
      </c>
      <c r="AB46" s="23">
        <f>AA46/Parâmetros!$E$6</f>
        <v>4.2914646270658281</v>
      </c>
      <c r="AC46" s="23"/>
      <c r="AD46" s="23">
        <v>356732.53430499998</v>
      </c>
      <c r="AE46" s="24">
        <f t="shared" si="5"/>
        <v>2972771.1192083331</v>
      </c>
    </row>
    <row r="47" spans="1:31" x14ac:dyDescent="0.35">
      <c r="A47" s="22">
        <v>0.57999999999999996</v>
      </c>
      <c r="B47" s="23">
        <f>A47/Parâmetros!$G$3</f>
        <v>5.8116232464929852E-4</v>
      </c>
      <c r="C47" s="23">
        <f>B47/Parâmetros!$B$43</f>
        <v>1.8498971341342543</v>
      </c>
      <c r="D47" s="23">
        <f>C47/Parâmetros!$B$6</f>
        <v>5.5619276432178424</v>
      </c>
      <c r="E47" s="23"/>
      <c r="F47" s="23">
        <v>1245392.216087</v>
      </c>
      <c r="G47" s="24">
        <f t="shared" si="4"/>
        <v>10378268.467391666</v>
      </c>
      <c r="H47" s="15"/>
      <c r="I47" s="22">
        <v>0.57999999999999996</v>
      </c>
      <c r="J47" s="23">
        <f>I47/Parâmetros!$G$3</f>
        <v>5.8116232464929852E-4</v>
      </c>
      <c r="K47" s="23">
        <f>J47/Parâmetros!$B$43</f>
        <v>1.8498971341342543</v>
      </c>
      <c r="L47" s="23">
        <f>K47/Parâmetros!$C$6</f>
        <v>4.9396452179819876</v>
      </c>
      <c r="M47" s="23"/>
      <c r="N47" s="23">
        <v>676521.893622</v>
      </c>
      <c r="O47" s="24">
        <f t="shared" si="1"/>
        <v>5637682.4468499999</v>
      </c>
      <c r="P47" s="15"/>
      <c r="Q47" s="22">
        <v>0.57999999999999996</v>
      </c>
      <c r="R47" s="23">
        <f>Q47/Parâmetros!$G$3</f>
        <v>5.8116232464929852E-4</v>
      </c>
      <c r="S47" s="23">
        <f>R47/Parâmetros!$B$43</f>
        <v>1.8498971341342543</v>
      </c>
      <c r="T47" s="23">
        <f>S47/Parâmetros!$D$6</f>
        <v>4.6293722075431791</v>
      </c>
      <c r="U47" s="23"/>
      <c r="V47" s="22">
        <v>472813.42950000003</v>
      </c>
      <c r="W47" s="24">
        <f t="shared" si="7"/>
        <v>3940111.9125000006</v>
      </c>
      <c r="X47" s="15"/>
      <c r="Y47" s="22">
        <v>0.57999999999999996</v>
      </c>
      <c r="Z47" s="23">
        <f>Y47/Parâmetros!$G$3</f>
        <v>5.8116232464929852E-4</v>
      </c>
      <c r="AA47" s="23">
        <f>Z47/Parâmetros!$B$43</f>
        <v>1.8498971341342543</v>
      </c>
      <c r="AB47" s="23">
        <f>AA47/Parâmetros!$E$6</f>
        <v>4.4447312208896061</v>
      </c>
      <c r="AC47" s="23"/>
      <c r="AD47" s="23">
        <v>380786.794222</v>
      </c>
      <c r="AE47" s="24">
        <f t="shared" si="5"/>
        <v>3173223.2851833333</v>
      </c>
    </row>
    <row r="48" spans="1:31" x14ac:dyDescent="0.35">
      <c r="A48" s="22">
        <v>0.6</v>
      </c>
      <c r="B48" s="23">
        <f>A48/Parâmetros!$G$3</f>
        <v>6.0120240480961921E-4</v>
      </c>
      <c r="C48" s="23">
        <f>B48/Parâmetros!$B$43</f>
        <v>1.9136866904837115</v>
      </c>
      <c r="D48" s="23">
        <f>C48/Parâmetros!$B$6</f>
        <v>5.7537182516046643</v>
      </c>
      <c r="E48" s="23"/>
      <c r="F48" s="23">
        <v>1324899.7901229998</v>
      </c>
      <c r="G48" s="24">
        <f t="shared" si="4"/>
        <v>11040831.584358333</v>
      </c>
      <c r="H48" s="15"/>
      <c r="I48" s="22">
        <v>0.6</v>
      </c>
      <c r="J48" s="23">
        <f>I48/Parâmetros!$G$3</f>
        <v>6.0120240480961921E-4</v>
      </c>
      <c r="K48" s="23">
        <f>J48/Parâmetros!$B$43</f>
        <v>1.9136866904837115</v>
      </c>
      <c r="L48" s="23">
        <f>K48/Parâmetros!$C$6</f>
        <v>5.1099778117055044</v>
      </c>
      <c r="M48" s="23"/>
      <c r="N48" s="23">
        <v>719633.19494199997</v>
      </c>
      <c r="O48" s="24">
        <f t="shared" si="1"/>
        <v>5996943.2911833329</v>
      </c>
      <c r="P48" s="15"/>
      <c r="Q48" s="22">
        <v>0.6</v>
      </c>
      <c r="R48" s="23">
        <f>Q48/Parâmetros!$G$3</f>
        <v>6.0120240480961921E-4</v>
      </c>
      <c r="S48" s="23">
        <f>R48/Parâmetros!$B$43</f>
        <v>1.9136866904837115</v>
      </c>
      <c r="T48" s="23">
        <f>S48/Parâmetros!$D$6</f>
        <v>4.78900573194122</v>
      </c>
      <c r="U48" s="23"/>
      <c r="V48" s="22">
        <v>503081.13792800001</v>
      </c>
      <c r="W48" s="24">
        <f t="shared" si="7"/>
        <v>4192342.816066667</v>
      </c>
      <c r="X48" s="15"/>
      <c r="Y48" s="22">
        <v>0.6</v>
      </c>
      <c r="Z48" s="23">
        <f>Y48/Parâmetros!$G$3</f>
        <v>6.0120240480961921E-4</v>
      </c>
      <c r="AA48" s="23">
        <f>Z48/Parâmetros!$B$43</f>
        <v>1.9136866904837115</v>
      </c>
      <c r="AB48" s="23">
        <f>AA48/Parâmetros!$E$6</f>
        <v>4.5979978147133869</v>
      </c>
      <c r="AC48" s="23"/>
      <c r="AD48" s="23">
        <v>405465.18460800004</v>
      </c>
      <c r="AE48" s="24">
        <f t="shared" si="5"/>
        <v>3378876.5384000004</v>
      </c>
    </row>
    <row r="49" spans="1:31" x14ac:dyDescent="0.35">
      <c r="A49" s="22">
        <v>0.62</v>
      </c>
      <c r="B49" s="23">
        <f>A49/Parâmetros!$G$3</f>
        <v>6.212424849699399E-4</v>
      </c>
      <c r="C49" s="23">
        <f>B49/Parâmetros!$B$43</f>
        <v>1.9774762468331686</v>
      </c>
      <c r="D49" s="23">
        <f>C49/Parâmetros!$B$6</f>
        <v>5.9455088599914871</v>
      </c>
      <c r="E49" s="23"/>
      <c r="F49" s="23">
        <v>1406637.937282</v>
      </c>
      <c r="G49" s="24">
        <f t="shared" si="4"/>
        <v>11721982.810683334</v>
      </c>
      <c r="H49" s="15"/>
      <c r="I49" s="22">
        <v>0.62</v>
      </c>
      <c r="J49" s="23">
        <f>I49/Parâmetros!$G$3</f>
        <v>6.212424849699399E-4</v>
      </c>
      <c r="K49" s="23">
        <f>J49/Parâmetros!$B$43</f>
        <v>1.9774762468331686</v>
      </c>
      <c r="L49" s="23">
        <f>K49/Parâmetros!$C$6</f>
        <v>5.280310405429022</v>
      </c>
      <c r="M49" s="23"/>
      <c r="N49" s="23">
        <v>763927.33088400005</v>
      </c>
      <c r="O49" s="24">
        <f t="shared" si="1"/>
        <v>6366061.0907000005</v>
      </c>
      <c r="P49" s="15"/>
      <c r="Q49" s="22">
        <v>0.62</v>
      </c>
      <c r="R49" s="23">
        <f>Q49/Parâmetros!$G$3</f>
        <v>6.212424849699399E-4</v>
      </c>
      <c r="S49" s="23">
        <f>R49/Parâmetros!$B$43</f>
        <v>1.9774762468331686</v>
      </c>
      <c r="T49" s="23">
        <f>S49/Parâmetros!$D$6</f>
        <v>4.9486392563392609</v>
      </c>
      <c r="U49" s="23"/>
      <c r="V49" s="22">
        <v>534130.7160609999</v>
      </c>
      <c r="W49" s="24">
        <f t="shared" si="7"/>
        <v>4451089.3005083324</v>
      </c>
      <c r="X49" s="15"/>
      <c r="Y49" s="22">
        <v>0.62</v>
      </c>
      <c r="Z49" s="23">
        <f>Y49/Parâmetros!$G$3</f>
        <v>6.212424849699399E-4</v>
      </c>
      <c r="AA49" s="23">
        <f>Z49/Parâmetros!$B$43</f>
        <v>1.9774762468331686</v>
      </c>
      <c r="AB49" s="23">
        <f>AA49/Parâmetros!$E$6</f>
        <v>4.7512644085371658</v>
      </c>
      <c r="AC49" s="23"/>
      <c r="AD49" s="23">
        <v>430851.41616099997</v>
      </c>
      <c r="AE49" s="24">
        <f t="shared" si="5"/>
        <v>3590428.4680083334</v>
      </c>
    </row>
    <row r="50" spans="1:31" x14ac:dyDescent="0.35">
      <c r="A50" s="22">
        <v>0.64</v>
      </c>
      <c r="B50" s="23">
        <f>A50/Parâmetros!$G$3</f>
        <v>6.4128256513026059E-4</v>
      </c>
      <c r="C50" s="23">
        <f>B50/Parâmetros!$B$43</f>
        <v>2.0412658031826258</v>
      </c>
      <c r="D50" s="23">
        <f>C50/Parâmetros!$B$6</f>
        <v>6.13729946837831</v>
      </c>
      <c r="E50" s="23"/>
      <c r="F50" s="23">
        <v>1490517.5962990001</v>
      </c>
      <c r="G50" s="24">
        <f t="shared" si="4"/>
        <v>12420979.969158335</v>
      </c>
      <c r="H50" s="15"/>
      <c r="I50" s="22">
        <v>0.64</v>
      </c>
      <c r="J50" s="23">
        <f>I50/Parâmetros!$G$3</f>
        <v>6.4128256513026059E-4</v>
      </c>
      <c r="K50" s="23">
        <f>J50/Parâmetros!$B$43</f>
        <v>2.0412658031826258</v>
      </c>
      <c r="L50" s="23">
        <f>K50/Parâmetros!$C$6</f>
        <v>5.4506429991525387</v>
      </c>
      <c r="M50" s="23"/>
      <c r="N50" s="23">
        <v>809371.56157399993</v>
      </c>
      <c r="O50" s="24">
        <f t="shared" si="1"/>
        <v>6744763.0131166661</v>
      </c>
      <c r="P50" s="15"/>
      <c r="Q50" s="22">
        <v>0.64</v>
      </c>
      <c r="R50" s="23">
        <f>Q50/Parâmetros!$G$3</f>
        <v>6.4128256513026059E-4</v>
      </c>
      <c r="S50" s="23">
        <f>R50/Parâmetros!$B$43</f>
        <v>2.0412658031826258</v>
      </c>
      <c r="T50" s="23">
        <f>S50/Parâmetros!$D$6</f>
        <v>5.1082727807373018</v>
      </c>
      <c r="U50" s="23"/>
      <c r="V50" s="22">
        <v>566048.20435499994</v>
      </c>
      <c r="W50" s="24">
        <f t="shared" si="7"/>
        <v>4717068.3696249994</v>
      </c>
      <c r="X50" s="15"/>
      <c r="Y50" s="22">
        <v>0.64</v>
      </c>
      <c r="Z50" s="23">
        <f>Y50/Parâmetros!$G$3</f>
        <v>6.4128256513026059E-4</v>
      </c>
      <c r="AA50" s="23">
        <f>Z50/Parâmetros!$B$43</f>
        <v>2.0412658031826258</v>
      </c>
      <c r="AB50" s="23">
        <f>AA50/Parâmetros!$E$6</f>
        <v>4.9045310023609465</v>
      </c>
      <c r="AC50" s="23"/>
      <c r="AD50" s="23">
        <v>457014.20919999998</v>
      </c>
      <c r="AE50" s="24">
        <f t="shared" ref="AE50:AE68" si="8">AD50/0.12</f>
        <v>3808451.7433333332</v>
      </c>
    </row>
    <row r="51" spans="1:31" x14ac:dyDescent="0.35">
      <c r="A51" s="22">
        <v>0.66</v>
      </c>
      <c r="B51" s="23">
        <f>A51/Parâmetros!$G$3</f>
        <v>6.6132264529058116E-4</v>
      </c>
      <c r="C51" s="23">
        <f>B51/Parâmetros!$B$43</f>
        <v>2.1050553595320829</v>
      </c>
      <c r="D51" s="23">
        <f>C51/Parâmetros!$B$6</f>
        <v>6.3290900767651319</v>
      </c>
      <c r="E51" s="23"/>
      <c r="F51" s="23">
        <v>1576672.7516079999</v>
      </c>
      <c r="G51" s="24">
        <f t="shared" si="4"/>
        <v>13138939.596733334</v>
      </c>
      <c r="H51" s="15"/>
      <c r="I51" s="22">
        <v>0.66</v>
      </c>
      <c r="J51" s="23">
        <f>I51/Parâmetros!$G$3</f>
        <v>6.6132264529058116E-4</v>
      </c>
      <c r="K51" s="23">
        <f>J51/Parâmetros!$B$43</f>
        <v>2.1050553595320829</v>
      </c>
      <c r="L51" s="23">
        <f>K51/Parâmetros!$C$6</f>
        <v>5.6209755928760554</v>
      </c>
      <c r="M51" s="23"/>
      <c r="N51" s="23">
        <v>855953.451825</v>
      </c>
      <c r="O51" s="24">
        <f t="shared" si="1"/>
        <v>7132945.4318749998</v>
      </c>
      <c r="P51" s="15"/>
      <c r="Q51" s="22">
        <v>0.66</v>
      </c>
      <c r="R51" s="23">
        <f>Q51/Parâmetros!$G$3</f>
        <v>6.6132264529058116E-4</v>
      </c>
      <c r="S51" s="23">
        <f>R51/Parâmetros!$B$43</f>
        <v>2.1050553595320829</v>
      </c>
      <c r="T51" s="23">
        <f>S51/Parâmetros!$D$6</f>
        <v>5.2679063051353427</v>
      </c>
      <c r="U51" s="23"/>
      <c r="V51" s="22">
        <v>598765.34346200002</v>
      </c>
      <c r="W51" s="24">
        <f t="shared" si="7"/>
        <v>4989711.1955166673</v>
      </c>
      <c r="X51" s="15"/>
      <c r="Y51" s="22">
        <v>0.66</v>
      </c>
      <c r="Z51" s="23">
        <f>Y51/Parâmetros!$G$3</f>
        <v>6.6132264529058116E-4</v>
      </c>
      <c r="AA51" s="23">
        <f>Z51/Parâmetros!$B$43</f>
        <v>2.1050553595320829</v>
      </c>
      <c r="AB51" s="23">
        <f>AA51/Parâmetros!$E$6</f>
        <v>5.0577975961847255</v>
      </c>
      <c r="AC51" s="23"/>
      <c r="AD51" s="23">
        <v>483749.96915100003</v>
      </c>
      <c r="AE51" s="24">
        <f t="shared" si="8"/>
        <v>4031249.7429250004</v>
      </c>
    </row>
    <row r="52" spans="1:31" x14ac:dyDescent="0.35">
      <c r="A52" s="22">
        <v>0.68</v>
      </c>
      <c r="B52" s="23">
        <f>A52/Parâmetros!$G$3</f>
        <v>6.8136272545090185E-4</v>
      </c>
      <c r="C52" s="23">
        <f>B52/Parâmetros!$B$43</f>
        <v>2.1688449158815399</v>
      </c>
      <c r="D52" s="23">
        <f>C52/Parâmetros!$B$6</f>
        <v>6.5208806851519538</v>
      </c>
      <c r="E52" s="23"/>
      <c r="F52" s="23">
        <v>1664916.3097760002</v>
      </c>
      <c r="G52" s="24">
        <f t="shared" si="4"/>
        <v>13874302.581466669</v>
      </c>
      <c r="H52" s="15"/>
      <c r="I52" s="22">
        <v>0.68</v>
      </c>
      <c r="J52" s="23">
        <f>I52/Parâmetros!$G$3</f>
        <v>6.8136272545090185E-4</v>
      </c>
      <c r="K52" s="23">
        <f>J52/Parâmetros!$B$43</f>
        <v>2.1688449158815399</v>
      </c>
      <c r="L52" s="23">
        <f>K52/Parâmetros!$C$6</f>
        <v>5.791308186599573</v>
      </c>
      <c r="M52" s="23"/>
      <c r="N52" s="23">
        <v>903663.33907099999</v>
      </c>
      <c r="O52" s="24">
        <f t="shared" si="1"/>
        <v>7530527.8255916666</v>
      </c>
      <c r="P52" s="15"/>
      <c r="Q52" s="22">
        <v>0.68</v>
      </c>
      <c r="R52" s="23">
        <f>Q52/Parâmetros!$G$3</f>
        <v>6.8136272545090185E-4</v>
      </c>
      <c r="S52" s="23">
        <f>R52/Parâmetros!$B$43</f>
        <v>2.1688449158815399</v>
      </c>
      <c r="T52" s="23">
        <f>S52/Parâmetros!$D$6</f>
        <v>5.4275398295333828</v>
      </c>
      <c r="U52" s="23"/>
      <c r="V52" s="22">
        <v>632251.28389800002</v>
      </c>
      <c r="W52" s="24">
        <f t="shared" si="7"/>
        <v>5268760.6991500007</v>
      </c>
      <c r="X52" s="15"/>
      <c r="Y52" s="22">
        <v>0.68</v>
      </c>
      <c r="Z52" s="23">
        <f>Y52/Parâmetros!$G$3</f>
        <v>6.8136272545090185E-4</v>
      </c>
      <c r="AA52" s="23">
        <f>Z52/Parâmetros!$B$43</f>
        <v>2.1688449158815399</v>
      </c>
      <c r="AB52" s="23">
        <f>AA52/Parâmetros!$E$6</f>
        <v>5.2110641900085053</v>
      </c>
      <c r="AC52" s="23"/>
      <c r="AD52" s="23">
        <v>511142.83593499998</v>
      </c>
      <c r="AE52" s="24">
        <f t="shared" si="8"/>
        <v>4259523.6327916663</v>
      </c>
    </row>
    <row r="53" spans="1:31" x14ac:dyDescent="0.35">
      <c r="A53" s="22">
        <v>0.7</v>
      </c>
      <c r="B53" s="23">
        <f>A53/Parâmetros!$G$3</f>
        <v>7.0140280561122243E-4</v>
      </c>
      <c r="C53" s="23">
        <f>B53/Parâmetros!$B$43</f>
        <v>2.2326344722309965</v>
      </c>
      <c r="D53" s="23">
        <f>C53/Parâmetros!$B$6</f>
        <v>6.7126712935387749</v>
      </c>
      <c r="E53" s="23"/>
      <c r="F53" s="23">
        <v>1755508.7473270001</v>
      </c>
      <c r="G53" s="24">
        <f t="shared" si="4"/>
        <v>14629239.561058335</v>
      </c>
      <c r="H53" s="15"/>
      <c r="I53" s="22">
        <v>0.7</v>
      </c>
      <c r="J53" s="23">
        <f>I53/Parâmetros!$G$3</f>
        <v>7.0140280561122243E-4</v>
      </c>
      <c r="K53" s="23">
        <f>J53/Parâmetros!$B$43</f>
        <v>2.2326344722309965</v>
      </c>
      <c r="L53" s="23">
        <f>K53/Parâmetros!$C$6</f>
        <v>5.961640780323088</v>
      </c>
      <c r="M53" s="23"/>
      <c r="N53" s="23">
        <v>952496.97249499999</v>
      </c>
      <c r="O53" s="24">
        <f t="shared" si="1"/>
        <v>7937474.7707916666</v>
      </c>
      <c r="P53" s="15"/>
      <c r="Q53" s="22">
        <v>0.7</v>
      </c>
      <c r="R53" s="23">
        <f>Q53/Parâmetros!$G$3</f>
        <v>7.0140280561122243E-4</v>
      </c>
      <c r="S53" s="23">
        <f>R53/Parâmetros!$B$43</f>
        <v>2.2326344722309965</v>
      </c>
      <c r="T53" s="23">
        <f>S53/Parâmetros!$D$6</f>
        <v>5.5871733539314228</v>
      </c>
      <c r="U53" s="23"/>
      <c r="V53" s="22">
        <v>666441.54720200005</v>
      </c>
      <c r="W53" s="24">
        <f t="shared" si="7"/>
        <v>5553679.5600166675</v>
      </c>
      <c r="X53" s="15"/>
      <c r="Y53" s="22">
        <v>0.7</v>
      </c>
      <c r="Z53" s="23">
        <f>Y53/Parâmetros!$G$3</f>
        <v>7.0140280561122243E-4</v>
      </c>
      <c r="AA53" s="23">
        <f>Z53/Parâmetros!$B$43</f>
        <v>2.2326344722309965</v>
      </c>
      <c r="AB53" s="23">
        <f>AA53/Parâmetros!$E$6</f>
        <v>5.3643307838322833</v>
      </c>
      <c r="AC53" s="23"/>
      <c r="AD53" s="23">
        <v>539163.79026300006</v>
      </c>
      <c r="AE53" s="24">
        <f t="shared" si="8"/>
        <v>4493031.5855250005</v>
      </c>
    </row>
    <row r="54" spans="1:31" x14ac:dyDescent="0.35">
      <c r="A54" s="22">
        <v>0.72</v>
      </c>
      <c r="B54" s="23">
        <f>A54/Parâmetros!$G$3</f>
        <v>7.2144288577154301E-4</v>
      </c>
      <c r="C54" s="23">
        <f>B54/Parâmetros!$B$43</f>
        <v>2.2964240285804536</v>
      </c>
      <c r="D54" s="23">
        <f>C54/Parâmetros!$B$6</f>
        <v>6.9044619019255968</v>
      </c>
      <c r="E54" s="23"/>
      <c r="F54" s="23">
        <v>1848310.7801630001</v>
      </c>
      <c r="G54" s="24">
        <f t="shared" si="4"/>
        <v>15402589.834691668</v>
      </c>
      <c r="H54" s="15"/>
      <c r="I54" s="22">
        <v>0.72</v>
      </c>
      <c r="J54" s="23">
        <f>I54/Parâmetros!$G$3</f>
        <v>7.2144288577154301E-4</v>
      </c>
      <c r="K54" s="23">
        <f>J54/Parâmetros!$B$43</f>
        <v>2.2964240285804536</v>
      </c>
      <c r="L54" s="23">
        <f>K54/Parâmetros!$C$6</f>
        <v>6.1319733740466047</v>
      </c>
      <c r="M54" s="23"/>
      <c r="N54" s="23">
        <v>1002437.971259</v>
      </c>
      <c r="O54" s="24">
        <f t="shared" si="1"/>
        <v>8353649.7604916673</v>
      </c>
      <c r="P54" s="15"/>
      <c r="Q54" s="22">
        <v>0.72</v>
      </c>
      <c r="R54" s="23">
        <f>Q54/Parâmetros!$G$3</f>
        <v>7.2144288577154301E-4</v>
      </c>
      <c r="S54" s="23">
        <f>R54/Parâmetros!$B$43</f>
        <v>2.2964240285804536</v>
      </c>
      <c r="T54" s="23">
        <f>S54/Parâmetros!$D$6</f>
        <v>5.7468068783294637</v>
      </c>
      <c r="U54" s="23"/>
      <c r="V54" s="22">
        <v>701469.93060600001</v>
      </c>
      <c r="W54" s="24">
        <f t="shared" si="7"/>
        <v>5845582.7550500007</v>
      </c>
      <c r="X54" s="15"/>
      <c r="Y54" s="22">
        <v>0.72</v>
      </c>
      <c r="Z54" s="23">
        <f>Y54/Parâmetros!$G$3</f>
        <v>7.2144288577154301E-4</v>
      </c>
      <c r="AA54" s="23">
        <f>Z54/Parâmetros!$B$43</f>
        <v>2.2964240285804536</v>
      </c>
      <c r="AB54" s="23">
        <f>AA54/Parâmetros!$E$6</f>
        <v>5.5175973776560632</v>
      </c>
      <c r="AC54" s="23"/>
      <c r="AD54" s="23">
        <v>567858.62632300006</v>
      </c>
      <c r="AE54" s="24">
        <f t="shared" si="8"/>
        <v>4732155.2193583343</v>
      </c>
    </row>
    <row r="55" spans="1:31" x14ac:dyDescent="0.35">
      <c r="A55" s="22">
        <v>0.74</v>
      </c>
      <c r="B55" s="23">
        <f>A55/Parâmetros!$G$3</f>
        <v>7.414829659318637E-4</v>
      </c>
      <c r="C55" s="23">
        <f>B55/Parâmetros!$B$43</f>
        <v>2.3602135849299106</v>
      </c>
      <c r="D55" s="23">
        <f>C55/Parâmetros!$B$6</f>
        <v>7.0962525103124188</v>
      </c>
      <c r="E55" s="23"/>
      <c r="F55" s="23">
        <v>1943086.522166</v>
      </c>
      <c r="G55" s="24">
        <f t="shared" si="4"/>
        <v>16192387.684716668</v>
      </c>
      <c r="H55" s="15"/>
      <c r="I55" s="22">
        <v>0.74</v>
      </c>
      <c r="J55" s="23">
        <f>I55/Parâmetros!$G$3</f>
        <v>7.414829659318637E-4</v>
      </c>
      <c r="K55" s="23">
        <f>J55/Parâmetros!$B$43</f>
        <v>2.3602135849299106</v>
      </c>
      <c r="L55" s="23">
        <f>K55/Parâmetros!$C$6</f>
        <v>6.3023059677701214</v>
      </c>
      <c r="M55" s="23"/>
      <c r="N55" s="23">
        <v>1053501.0338409999</v>
      </c>
      <c r="O55" s="24">
        <f t="shared" si="1"/>
        <v>8779175.2820083331</v>
      </c>
      <c r="P55" s="15"/>
      <c r="Q55" s="22">
        <v>0.74</v>
      </c>
      <c r="R55" s="23">
        <f>Q55/Parâmetros!$G$3</f>
        <v>7.414829659318637E-4</v>
      </c>
      <c r="S55" s="23">
        <f>R55/Parâmetros!$B$43</f>
        <v>2.3602135849299106</v>
      </c>
      <c r="T55" s="23">
        <f>S55/Parâmetros!$D$6</f>
        <v>5.9064404027275037</v>
      </c>
      <c r="U55" s="23"/>
      <c r="V55" s="22">
        <v>737277.879847</v>
      </c>
      <c r="W55" s="24">
        <f t="shared" si="7"/>
        <v>6143982.3320583338</v>
      </c>
      <c r="X55" s="15"/>
      <c r="Y55" s="22">
        <v>0.74</v>
      </c>
      <c r="Z55" s="23">
        <f>Y55/Parâmetros!$G$3</f>
        <v>7.414829659318637E-4</v>
      </c>
      <c r="AA55" s="23">
        <f>Z55/Parâmetros!$B$43</f>
        <v>2.3602135849299106</v>
      </c>
      <c r="AB55" s="23">
        <f>AA55/Parâmetros!$E$6</f>
        <v>5.670863971479843</v>
      </c>
      <c r="AC55" s="23"/>
      <c r="AD55" s="23">
        <v>597120.23361900006</v>
      </c>
      <c r="AE55" s="24">
        <f t="shared" si="8"/>
        <v>4976001.9468250005</v>
      </c>
    </row>
    <row r="56" spans="1:31" x14ac:dyDescent="0.35">
      <c r="A56" s="22">
        <v>0.76</v>
      </c>
      <c r="B56" s="23">
        <f>A56/Parâmetros!$G$3</f>
        <v>7.6152304609218438E-4</v>
      </c>
      <c r="C56" s="23">
        <f>B56/Parâmetros!$B$43</f>
        <v>2.4240031412793681</v>
      </c>
      <c r="D56" s="23">
        <f>C56/Parâmetros!$B$6</f>
        <v>7.2880431186992425</v>
      </c>
      <c r="E56" s="23"/>
      <c r="F56" s="23">
        <v>2040198.197798</v>
      </c>
      <c r="G56" s="24">
        <f t="shared" si="4"/>
        <v>17001651.648316666</v>
      </c>
      <c r="H56" s="15"/>
      <c r="I56" s="22">
        <v>0.76</v>
      </c>
      <c r="J56" s="23">
        <f>I56/Parâmetros!$G$3</f>
        <v>7.6152304609218438E-4</v>
      </c>
      <c r="K56" s="23">
        <f>J56/Parâmetros!$B$43</f>
        <v>2.4240031412793681</v>
      </c>
      <c r="L56" s="23">
        <f>K56/Parâmetros!$C$6</f>
        <v>6.4726385614936399</v>
      </c>
      <c r="M56" s="23"/>
      <c r="N56" s="23">
        <v>1105694.4647269999</v>
      </c>
      <c r="O56" s="24">
        <f t="shared" si="1"/>
        <v>9214120.5393916667</v>
      </c>
      <c r="P56" s="15"/>
      <c r="Q56" s="22">
        <v>0.76</v>
      </c>
      <c r="R56" s="23">
        <f>Q56/Parâmetros!$G$3</f>
        <v>7.6152304609218438E-4</v>
      </c>
      <c r="S56" s="23">
        <f>R56/Parâmetros!$B$43</f>
        <v>2.4240031412793681</v>
      </c>
      <c r="T56" s="23">
        <f>S56/Parâmetros!$D$6</f>
        <v>6.0660739271255455</v>
      </c>
      <c r="U56" s="23"/>
      <c r="V56" s="22">
        <v>773843.18951599998</v>
      </c>
      <c r="W56" s="24">
        <f t="shared" si="7"/>
        <v>6448693.2459666664</v>
      </c>
      <c r="X56" s="15"/>
      <c r="Y56" s="22">
        <v>0.76</v>
      </c>
      <c r="Z56" s="23">
        <f>Y56/Parâmetros!$G$3</f>
        <v>7.6152304609218438E-4</v>
      </c>
      <c r="AA56" s="23">
        <f>Z56/Parâmetros!$B$43</f>
        <v>2.4240031412793681</v>
      </c>
      <c r="AB56" s="23">
        <f>AA56/Parâmetros!$E$6</f>
        <v>5.8241305653036237</v>
      </c>
      <c r="AC56" s="23"/>
      <c r="AD56" s="23">
        <v>627001.90424599999</v>
      </c>
      <c r="AE56" s="24">
        <f t="shared" si="8"/>
        <v>5225015.8687166665</v>
      </c>
    </row>
    <row r="57" spans="1:31" x14ac:dyDescent="0.35">
      <c r="A57" s="22">
        <v>0.78</v>
      </c>
      <c r="B57" s="23">
        <f>A57/Parâmetros!$G$3</f>
        <v>7.8156312625250507E-4</v>
      </c>
      <c r="C57" s="23">
        <f>B57/Parâmetros!$B$43</f>
        <v>2.4877926976288252</v>
      </c>
      <c r="D57" s="23">
        <f>C57/Parâmetros!$B$6</f>
        <v>7.4798337270860644</v>
      </c>
      <c r="E57" s="23"/>
      <c r="F57" s="23">
        <v>2139439.5671989997</v>
      </c>
      <c r="G57" s="24">
        <f t="shared" si="4"/>
        <v>17828663.059991665</v>
      </c>
      <c r="H57" s="15"/>
      <c r="I57" s="22">
        <v>0.78</v>
      </c>
      <c r="J57" s="23">
        <f>I57/Parâmetros!$G$3</f>
        <v>7.8156312625250507E-4</v>
      </c>
      <c r="K57" s="23">
        <f>J57/Parâmetros!$B$43</f>
        <v>2.4877926976288252</v>
      </c>
      <c r="L57" s="23">
        <f>K57/Parâmetros!$C$6</f>
        <v>6.6429711552171566</v>
      </c>
      <c r="M57" s="23"/>
      <c r="N57" s="23">
        <v>1158998.6204649999</v>
      </c>
      <c r="O57" s="24">
        <f t="shared" si="1"/>
        <v>9658321.8372083325</v>
      </c>
      <c r="P57" s="15"/>
      <c r="Q57" s="22">
        <v>0.78</v>
      </c>
      <c r="R57" s="23">
        <f>Q57/Parâmetros!$G$3</f>
        <v>7.8156312625250507E-4</v>
      </c>
      <c r="S57" s="23">
        <f>R57/Parâmetros!$B$43</f>
        <v>2.4877926976288252</v>
      </c>
      <c r="T57" s="23">
        <f>S57/Parâmetros!$D$6</f>
        <v>6.2257074515235864</v>
      </c>
      <c r="U57" s="23"/>
      <c r="V57" s="22">
        <v>811198.878256</v>
      </c>
      <c r="W57" s="24">
        <f t="shared" si="7"/>
        <v>6759990.6521333335</v>
      </c>
      <c r="X57" s="15"/>
      <c r="Y57" s="22">
        <v>0.78</v>
      </c>
      <c r="Z57" s="23">
        <f>Y57/Parâmetros!$G$3</f>
        <v>7.8156312625250507E-4</v>
      </c>
      <c r="AA57" s="23">
        <f>Z57/Parâmetros!$B$43</f>
        <v>2.4877926976288252</v>
      </c>
      <c r="AB57" s="23">
        <f>AA57/Parâmetros!$E$6</f>
        <v>5.9773971591274027</v>
      </c>
      <c r="AC57" s="23"/>
      <c r="AD57" s="23">
        <v>657510.75232800003</v>
      </c>
      <c r="AE57" s="24">
        <f t="shared" si="8"/>
        <v>5479256.2694000006</v>
      </c>
    </row>
    <row r="58" spans="1:31" x14ac:dyDescent="0.35">
      <c r="A58" s="22">
        <v>0.8</v>
      </c>
      <c r="B58" s="23">
        <f>A58/Parâmetros!$G$3</f>
        <v>8.0160320641282565E-4</v>
      </c>
      <c r="C58" s="23">
        <f>B58/Parâmetros!$B$43</f>
        <v>2.5515822539782822</v>
      </c>
      <c r="D58" s="23">
        <f>C58/Parâmetros!$B$6</f>
        <v>7.6716243354728864</v>
      </c>
      <c r="E58" s="23"/>
      <c r="F58" s="23">
        <v>2241027.8985649999</v>
      </c>
      <c r="G58" s="24">
        <f t="shared" si="4"/>
        <v>18675232.488041665</v>
      </c>
      <c r="H58" s="15"/>
      <c r="I58" s="22">
        <v>0.8</v>
      </c>
      <c r="J58" s="23">
        <f>I58/Parâmetros!$G$3</f>
        <v>8.0160320641282565E-4</v>
      </c>
      <c r="K58" s="23">
        <f>J58/Parâmetros!$B$43</f>
        <v>2.5515822539782822</v>
      </c>
      <c r="L58" s="23">
        <f>K58/Parâmetros!$C$6</f>
        <v>6.8133037489406734</v>
      </c>
      <c r="M58" s="23"/>
      <c r="N58" s="23">
        <v>1213349.2969480001</v>
      </c>
      <c r="O58" s="24">
        <f t="shared" si="1"/>
        <v>10111244.141233334</v>
      </c>
      <c r="P58" s="15"/>
      <c r="Q58" s="22">
        <v>0.8</v>
      </c>
      <c r="R58" s="23">
        <f>Q58/Parâmetros!$G$3</f>
        <v>8.0160320641282565E-4</v>
      </c>
      <c r="S58" s="23">
        <f>R58/Parâmetros!$B$43</f>
        <v>2.5515822539782822</v>
      </c>
      <c r="T58" s="23">
        <f>S58/Parâmetros!$D$6</f>
        <v>6.3853409759216273</v>
      </c>
      <c r="U58" s="23"/>
      <c r="V58" s="22">
        <v>849246.08652799996</v>
      </c>
      <c r="W58" s="24">
        <f t="shared" si="7"/>
        <v>7077050.7210666668</v>
      </c>
      <c r="X58" s="15"/>
      <c r="Y58" s="22">
        <v>0.8</v>
      </c>
      <c r="Z58" s="23">
        <f>Y58/Parâmetros!$G$3</f>
        <v>8.0160320641282565E-4</v>
      </c>
      <c r="AA58" s="23">
        <f>Z58/Parâmetros!$B$43</f>
        <v>2.5515822539782822</v>
      </c>
      <c r="AB58" s="23">
        <f>AA58/Parâmetros!$E$6</f>
        <v>6.1306637529511825</v>
      </c>
      <c r="AC58" s="23"/>
      <c r="AD58" s="23">
        <v>688674.96134799998</v>
      </c>
      <c r="AE58" s="24">
        <f t="shared" si="8"/>
        <v>5738958.0112333335</v>
      </c>
    </row>
    <row r="59" spans="1:31" x14ac:dyDescent="0.35">
      <c r="A59" s="22">
        <v>0.82</v>
      </c>
      <c r="B59" s="23">
        <f>A59/Parâmetros!$G$3</f>
        <v>8.2164328657314623E-4</v>
      </c>
      <c r="C59" s="23">
        <f>B59/Parâmetros!$B$43</f>
        <v>2.6153718103277388</v>
      </c>
      <c r="D59" s="23">
        <f>C59/Parâmetros!$B$6</f>
        <v>7.8634149438597074</v>
      </c>
      <c r="E59" s="23"/>
      <c r="F59" s="23">
        <v>2344940.223183</v>
      </c>
      <c r="G59" s="24">
        <f t="shared" si="4"/>
        <v>19541168.526525002</v>
      </c>
      <c r="H59" s="15"/>
      <c r="I59" s="22">
        <v>0.82</v>
      </c>
      <c r="J59" s="23">
        <f>I59/Parâmetros!$G$3</f>
        <v>8.2164328657314623E-4</v>
      </c>
      <c r="K59" s="23">
        <f>J59/Parâmetros!$B$43</f>
        <v>2.6153718103277388</v>
      </c>
      <c r="L59" s="23">
        <f>K59/Parâmetros!$C$6</f>
        <v>6.9836363426641892</v>
      </c>
      <c r="M59" s="23"/>
      <c r="N59" s="23">
        <v>1268813.3689270001</v>
      </c>
      <c r="O59" s="24">
        <f t="shared" si="1"/>
        <v>10573444.741058335</v>
      </c>
      <c r="P59" s="15"/>
      <c r="Q59" s="22">
        <v>0.82</v>
      </c>
      <c r="R59" s="23">
        <f>Q59/Parâmetros!$G$3</f>
        <v>8.2164328657314623E-4</v>
      </c>
      <c r="S59" s="23">
        <f>R59/Parâmetros!$B$43</f>
        <v>2.6153718103277388</v>
      </c>
      <c r="T59" s="23">
        <f>S59/Parâmetros!$D$6</f>
        <v>6.5449745003196664</v>
      </c>
      <c r="U59" s="23"/>
      <c r="V59" s="22">
        <v>888069.278835</v>
      </c>
      <c r="W59" s="24">
        <f t="shared" si="7"/>
        <v>7400577.3236250002</v>
      </c>
      <c r="X59" s="15"/>
      <c r="Y59" s="22">
        <v>0.82</v>
      </c>
      <c r="Z59" s="23">
        <f>Y59/Parâmetros!$G$3</f>
        <v>8.2164328657314623E-4</v>
      </c>
      <c r="AA59" s="23">
        <f>Z59/Parâmetros!$B$43</f>
        <v>2.6153718103277388</v>
      </c>
      <c r="AB59" s="23">
        <f>AA59/Parâmetros!$E$6</f>
        <v>6.2839303467749605</v>
      </c>
      <c r="AC59" s="23"/>
      <c r="AD59" s="23">
        <v>720410.21320700005</v>
      </c>
      <c r="AE59" s="24">
        <f t="shared" si="8"/>
        <v>6003418.4433916677</v>
      </c>
    </row>
    <row r="60" spans="1:31" x14ac:dyDescent="0.35">
      <c r="A60" s="22">
        <v>0.84</v>
      </c>
      <c r="B60" s="23">
        <f>A60/Parâmetros!$G$3</f>
        <v>8.4168336673346692E-4</v>
      </c>
      <c r="C60" s="23">
        <f>B60/Parâmetros!$B$43</f>
        <v>2.6791613666771963</v>
      </c>
      <c r="D60" s="23">
        <f>C60/Parâmetros!$B$6</f>
        <v>8.0552055522465302</v>
      </c>
      <c r="E60" s="23"/>
      <c r="F60" s="23">
        <v>2450928.6486710003</v>
      </c>
      <c r="G60" s="24">
        <f t="shared" si="4"/>
        <v>20424405.40559167</v>
      </c>
      <c r="H60" s="15"/>
      <c r="I60" s="22">
        <v>0.84</v>
      </c>
      <c r="J60" s="23">
        <f>I60/Parâmetros!$G$3</f>
        <v>8.4168336673346692E-4</v>
      </c>
      <c r="K60" s="23">
        <f>J60/Parâmetros!$B$43</f>
        <v>2.6791613666771963</v>
      </c>
      <c r="L60" s="23">
        <f>K60/Parâmetros!$C$6</f>
        <v>7.1539689363877068</v>
      </c>
      <c r="M60" s="23"/>
      <c r="N60" s="23">
        <v>1325404.6734239999</v>
      </c>
      <c r="O60" s="24">
        <f t="shared" si="1"/>
        <v>11045038.9452</v>
      </c>
      <c r="P60" s="15"/>
      <c r="Q60" s="22">
        <v>0.84</v>
      </c>
      <c r="R60" s="23">
        <f>Q60/Parâmetros!$G$3</f>
        <v>8.4168336673346692E-4</v>
      </c>
      <c r="S60" s="23">
        <f>R60/Parâmetros!$B$43</f>
        <v>2.6791613666771963</v>
      </c>
      <c r="T60" s="23">
        <f>S60/Parâmetros!$D$6</f>
        <v>6.7046080247177082</v>
      </c>
      <c r="U60" s="23"/>
      <c r="V60" s="22">
        <v>927544.52767500002</v>
      </c>
      <c r="W60" s="24">
        <f t="shared" si="7"/>
        <v>7729537.7306250008</v>
      </c>
      <c r="X60" s="15"/>
      <c r="Y60" s="22">
        <v>0.84</v>
      </c>
      <c r="Z60" s="23">
        <f>Y60/Parâmetros!$G$3</f>
        <v>8.4168336673346692E-4</v>
      </c>
      <c r="AA60" s="23">
        <f>Z60/Parâmetros!$B$43</f>
        <v>2.6791613666771963</v>
      </c>
      <c r="AB60" s="23">
        <f>AA60/Parâmetros!$E$6</f>
        <v>6.4371969405987413</v>
      </c>
      <c r="AC60" s="23"/>
      <c r="AD60" s="23">
        <v>752840.51888900006</v>
      </c>
      <c r="AE60" s="24">
        <f t="shared" si="8"/>
        <v>6273670.9907416673</v>
      </c>
    </row>
    <row r="61" spans="1:31" x14ac:dyDescent="0.35">
      <c r="A61" s="22">
        <v>0.86</v>
      </c>
      <c r="B61" s="23">
        <f>A61/Parâmetros!$G$3</f>
        <v>8.617234468937876E-4</v>
      </c>
      <c r="C61" s="23">
        <f>B61/Parâmetros!$B$43</f>
        <v>2.7429509230266533</v>
      </c>
      <c r="D61" s="23">
        <f>C61/Parâmetros!$B$6</f>
        <v>8.2469961606333531</v>
      </c>
      <c r="E61" s="23"/>
      <c r="F61" s="23">
        <v>2560009.0481719999</v>
      </c>
      <c r="G61" s="24">
        <f t="shared" si="4"/>
        <v>21333408.734766666</v>
      </c>
      <c r="H61" s="15"/>
      <c r="I61" s="22">
        <v>0.86</v>
      </c>
      <c r="J61" s="23">
        <f>I61/Parâmetros!$G$3</f>
        <v>8.617234468937876E-4</v>
      </c>
      <c r="K61" s="23">
        <f>J61/Parâmetros!$B$43</f>
        <v>2.7429509230266533</v>
      </c>
      <c r="L61" s="23">
        <f>K61/Parâmetros!$C$6</f>
        <v>7.3243015301112235</v>
      </c>
      <c r="M61" s="23"/>
      <c r="N61" s="23">
        <v>1383107.9026500001</v>
      </c>
      <c r="O61" s="24">
        <f t="shared" si="1"/>
        <v>11525899.188750001</v>
      </c>
      <c r="P61" s="15"/>
      <c r="Q61" s="22">
        <v>0.86</v>
      </c>
      <c r="R61" s="23">
        <f>Q61/Parâmetros!$G$3</f>
        <v>8.617234468937876E-4</v>
      </c>
      <c r="S61" s="23">
        <f>R61/Parâmetros!$B$43</f>
        <v>2.7429509230266533</v>
      </c>
      <c r="T61" s="23">
        <f>S61/Parâmetros!$D$6</f>
        <v>6.8642415491157491</v>
      </c>
      <c r="U61" s="23"/>
      <c r="V61" s="22">
        <v>967905.22898000001</v>
      </c>
      <c r="W61" s="24">
        <f t="shared" si="7"/>
        <v>8065876.9081666674</v>
      </c>
      <c r="X61" s="15"/>
      <c r="Y61" s="22">
        <v>0.86</v>
      </c>
      <c r="Z61" s="23">
        <f>Y61/Parâmetros!$G$3</f>
        <v>8.617234468937876E-4</v>
      </c>
      <c r="AA61" s="23">
        <f>Z61/Parâmetros!$B$43</f>
        <v>2.7429509230266533</v>
      </c>
      <c r="AB61" s="23">
        <f>AA61/Parâmetros!$E$6</f>
        <v>6.5904635344225211</v>
      </c>
      <c r="AC61" s="23"/>
      <c r="AD61" s="23">
        <v>785856.84439900005</v>
      </c>
      <c r="AE61" s="24">
        <f t="shared" si="8"/>
        <v>6548807.0366583336</v>
      </c>
    </row>
    <row r="62" spans="1:31" x14ac:dyDescent="0.35">
      <c r="A62" s="22">
        <v>0.88</v>
      </c>
      <c r="B62" s="23">
        <f>A62/Parâmetros!$G$3</f>
        <v>8.8176352705410818E-4</v>
      </c>
      <c r="C62" s="23">
        <f>B62/Parâmetros!$B$43</f>
        <v>2.8067404793761104</v>
      </c>
      <c r="D62" s="23">
        <f>C62/Parâmetros!$B$6</f>
        <v>8.4387867690201759</v>
      </c>
      <c r="E62" s="23"/>
      <c r="F62" s="23">
        <v>2670922.9883639999</v>
      </c>
      <c r="G62" s="24">
        <f t="shared" si="4"/>
        <v>22257691.569699999</v>
      </c>
      <c r="H62" s="15"/>
      <c r="I62" s="22">
        <v>0.88</v>
      </c>
      <c r="J62" s="23">
        <f>I62/Parâmetros!$G$3</f>
        <v>8.8176352705410818E-4</v>
      </c>
      <c r="K62" s="23">
        <f>J62/Parâmetros!$B$43</f>
        <v>2.8067404793761104</v>
      </c>
      <c r="L62" s="23">
        <f>K62/Parâmetros!$C$6</f>
        <v>7.4946341238347403</v>
      </c>
      <c r="M62" s="23"/>
      <c r="N62" s="23">
        <v>1441922.5959590001</v>
      </c>
      <c r="O62" s="24">
        <f t="shared" si="1"/>
        <v>12016021.632991668</v>
      </c>
      <c r="P62" s="15"/>
      <c r="Q62" s="22">
        <v>0.88</v>
      </c>
      <c r="R62" s="23">
        <f>Q62/Parâmetros!$G$3</f>
        <v>8.8176352705410818E-4</v>
      </c>
      <c r="S62" s="23">
        <f>R62/Parâmetros!$B$43</f>
        <v>2.8067404793761104</v>
      </c>
      <c r="T62" s="23">
        <f>S62/Parâmetros!$D$6</f>
        <v>7.0238750735137891</v>
      </c>
      <c r="U62" s="23"/>
      <c r="V62" s="22">
        <v>1009063.541331</v>
      </c>
      <c r="W62" s="24">
        <f t="shared" si="7"/>
        <v>8408862.8444250003</v>
      </c>
      <c r="X62" s="15"/>
      <c r="Y62" s="22">
        <v>0.88</v>
      </c>
      <c r="Z62" s="23">
        <f>Y62/Parâmetros!$G$3</f>
        <v>8.8176352705410818E-4</v>
      </c>
      <c r="AA62" s="23">
        <f>Z62/Parâmetros!$B$43</f>
        <v>2.8067404793761104</v>
      </c>
      <c r="AB62" s="23">
        <f>AA62/Parâmetros!$E$6</f>
        <v>6.7437301282463009</v>
      </c>
      <c r="AC62" s="23"/>
      <c r="AD62" s="23">
        <v>819234.33025100001</v>
      </c>
      <c r="AE62" s="24">
        <f t="shared" si="8"/>
        <v>6826952.7520916667</v>
      </c>
    </row>
    <row r="63" spans="1:31" x14ac:dyDescent="0.35">
      <c r="A63" s="22">
        <v>0.9</v>
      </c>
      <c r="B63" s="23">
        <f>A63/Parâmetros!$G$3</f>
        <v>9.0180360721442887E-4</v>
      </c>
      <c r="C63" s="23">
        <f>B63/Parâmetros!$B$43</f>
        <v>2.8705300357255674</v>
      </c>
      <c r="D63" s="23">
        <f>C63/Parâmetros!$B$6</f>
        <v>8.6305773774069969</v>
      </c>
      <c r="E63" s="23"/>
      <c r="F63" s="23">
        <v>2784369.0134439999</v>
      </c>
      <c r="G63" s="24">
        <f t="shared" si="4"/>
        <v>23203075.112033334</v>
      </c>
      <c r="H63" s="15"/>
      <c r="I63" s="22">
        <v>0.9</v>
      </c>
      <c r="J63" s="23">
        <f>I63/Parâmetros!$G$3</f>
        <v>9.0180360721442887E-4</v>
      </c>
      <c r="K63" s="23">
        <f>J63/Parâmetros!$B$43</f>
        <v>2.8705300357255674</v>
      </c>
      <c r="L63" s="23">
        <f>K63/Parâmetros!$C$6</f>
        <v>7.6649667175582579</v>
      </c>
      <c r="M63" s="23"/>
      <c r="N63" s="23">
        <v>1502229.2892839999</v>
      </c>
      <c r="O63" s="24">
        <f t="shared" si="1"/>
        <v>12518577.410700001</v>
      </c>
      <c r="P63" s="15"/>
      <c r="Q63" s="22">
        <v>0.9</v>
      </c>
      <c r="R63" s="23">
        <f>Q63/Parâmetros!$G$3</f>
        <v>9.0180360721442887E-4</v>
      </c>
      <c r="S63" s="23">
        <f>R63/Parâmetros!$B$43</f>
        <v>2.8705300357255674</v>
      </c>
      <c r="T63" s="23">
        <f>S63/Parâmetros!$D$6</f>
        <v>7.1835085979118301</v>
      </c>
      <c r="U63" s="23"/>
      <c r="V63" s="22">
        <v>1050892.811864</v>
      </c>
      <c r="W63" s="24">
        <f t="shared" si="7"/>
        <v>8757440.0988666676</v>
      </c>
      <c r="X63" s="15"/>
      <c r="Y63" s="22">
        <v>0.9</v>
      </c>
      <c r="Z63" s="23">
        <f>Y63/Parâmetros!$G$3</f>
        <v>9.0180360721442887E-4</v>
      </c>
      <c r="AA63" s="23">
        <f>Z63/Parâmetros!$B$43</f>
        <v>2.8705300357255674</v>
      </c>
      <c r="AB63" s="23">
        <f>AA63/Parâmetros!$E$6</f>
        <v>6.8969967220700799</v>
      </c>
      <c r="AC63" s="23"/>
      <c r="AD63" s="23">
        <v>853166.61191000009</v>
      </c>
      <c r="AE63" s="24">
        <f t="shared" si="8"/>
        <v>7109721.7659166679</v>
      </c>
    </row>
    <row r="64" spans="1:31" x14ac:dyDescent="0.35">
      <c r="A64" s="22">
        <v>0.92</v>
      </c>
      <c r="B64" s="23">
        <f>A64/Parâmetros!$G$3</f>
        <v>9.2184368737474956E-4</v>
      </c>
      <c r="C64" s="23">
        <f>B64/Parâmetros!$B$43</f>
        <v>2.9343195920750245</v>
      </c>
      <c r="D64" s="23">
        <f>C64/Parâmetros!$B$6</f>
        <v>8.8223679857938198</v>
      </c>
      <c r="E64" s="23"/>
      <c r="F64" s="23">
        <v>2899317.3703139997</v>
      </c>
      <c r="G64" s="24">
        <f t="shared" si="4"/>
        <v>24160978.085949998</v>
      </c>
      <c r="H64" s="15"/>
      <c r="I64" s="22">
        <v>0.92</v>
      </c>
      <c r="J64" s="23">
        <f>I64/Parâmetros!$G$3</f>
        <v>9.2184368737474956E-4</v>
      </c>
      <c r="K64" s="23">
        <f>J64/Parâmetros!$B$43</f>
        <v>2.9343195920750245</v>
      </c>
      <c r="L64" s="23">
        <f>K64/Parâmetros!$C$6</f>
        <v>7.8352993112817746</v>
      </c>
      <c r="M64" s="23"/>
      <c r="N64" s="23">
        <v>1562960.322616</v>
      </c>
      <c r="O64" s="24">
        <f t="shared" si="1"/>
        <v>13024669.355133334</v>
      </c>
      <c r="P64" s="15"/>
      <c r="Q64" s="22">
        <v>0.92</v>
      </c>
      <c r="R64" s="23">
        <f>Q64/Parâmetros!$G$3</f>
        <v>9.2184368737474956E-4</v>
      </c>
      <c r="S64" s="23">
        <f>R64/Parâmetros!$B$43</f>
        <v>2.9343195920750245</v>
      </c>
      <c r="T64" s="23">
        <f>S64/Parâmetros!$D$6</f>
        <v>7.343142122309871</v>
      </c>
      <c r="U64" s="23"/>
      <c r="V64" s="22">
        <v>1093415.9851540001</v>
      </c>
      <c r="W64" s="24">
        <f t="shared" si="7"/>
        <v>9111799.8762833346</v>
      </c>
      <c r="X64" s="15"/>
      <c r="Y64" s="22">
        <v>0.92</v>
      </c>
      <c r="Z64" s="23">
        <f>Y64/Parâmetros!$G$3</f>
        <v>9.2184368737474956E-4</v>
      </c>
      <c r="AA64" s="23">
        <f>Z64/Parâmetros!$B$43</f>
        <v>2.9343195920750245</v>
      </c>
      <c r="AB64" s="23">
        <f>AA64/Parâmetros!$E$6</f>
        <v>7.0502633158938597</v>
      </c>
      <c r="AC64" s="23"/>
      <c r="AD64" s="23">
        <v>887520.79102599993</v>
      </c>
      <c r="AE64" s="24">
        <f t="shared" si="8"/>
        <v>7396006.5918833334</v>
      </c>
    </row>
    <row r="65" spans="1:31" x14ac:dyDescent="0.35">
      <c r="A65" s="22">
        <v>0.93999999999999895</v>
      </c>
      <c r="B65" s="23">
        <f>A65/Parâmetros!$G$3</f>
        <v>9.4188376753506905E-4</v>
      </c>
      <c r="C65" s="23">
        <f>B65/Parâmetros!$B$43</f>
        <v>2.998109148424478</v>
      </c>
      <c r="D65" s="23">
        <f>C65/Parâmetros!$B$6</f>
        <v>9.0141585941806319</v>
      </c>
      <c r="E65" s="23"/>
      <c r="F65" s="23">
        <v>3017080.3109570001</v>
      </c>
      <c r="G65" s="24">
        <f t="shared" si="4"/>
        <v>25142335.924641669</v>
      </c>
      <c r="H65" s="15"/>
      <c r="I65" s="22">
        <v>0.93999999999999895</v>
      </c>
      <c r="J65" s="23">
        <f>I65/Parâmetros!$G$3</f>
        <v>9.4188376753506905E-4</v>
      </c>
      <c r="K65" s="23">
        <f>J65/Parâmetros!$B$43</f>
        <v>2.998109148424478</v>
      </c>
      <c r="L65" s="23">
        <f>K65/Parâmetros!$C$6</f>
        <v>8.0056319050052824</v>
      </c>
      <c r="M65" s="23"/>
      <c r="N65" s="23">
        <v>1624076.7793950001</v>
      </c>
      <c r="O65" s="24">
        <f t="shared" si="1"/>
        <v>13533973.161625002</v>
      </c>
      <c r="P65" s="15"/>
      <c r="Q65" s="22">
        <v>0.93999999999999895</v>
      </c>
      <c r="R65" s="23">
        <f>Q65/Parâmetros!$G$3</f>
        <v>9.4188376753506905E-4</v>
      </c>
      <c r="S65" s="23">
        <f>R65/Parâmetros!$B$43</f>
        <v>2.998109148424478</v>
      </c>
      <c r="T65" s="23">
        <f>S65/Parâmetros!$D$6</f>
        <v>7.502775646707903</v>
      </c>
      <c r="U65" s="23"/>
      <c r="V65" s="22">
        <v>1136532.585859</v>
      </c>
      <c r="W65" s="24">
        <f t="shared" si="7"/>
        <v>9471104.8821583334</v>
      </c>
      <c r="X65" s="15"/>
      <c r="Y65" s="22">
        <v>0.93999999999999895</v>
      </c>
      <c r="Z65" s="23">
        <f>Y65/Parâmetros!$G$3</f>
        <v>9.4188376753506905E-4</v>
      </c>
      <c r="AA65" s="23">
        <f>Z65/Parâmetros!$B$43</f>
        <v>2.998109148424478</v>
      </c>
      <c r="AB65" s="23">
        <f>AA65/Parâmetros!$E$6</f>
        <v>7.2035299097176306</v>
      </c>
      <c r="AC65" s="23"/>
      <c r="AD65" s="23">
        <v>922537.29144199996</v>
      </c>
      <c r="AE65" s="24">
        <f t="shared" si="8"/>
        <v>7687810.7620166671</v>
      </c>
    </row>
    <row r="66" spans="1:31" x14ac:dyDescent="0.35">
      <c r="A66" s="22">
        <v>0.96</v>
      </c>
      <c r="B66" s="23">
        <f>A66/Parâmetros!$G$3</f>
        <v>9.6192384769539071E-4</v>
      </c>
      <c r="C66" s="23">
        <f>B66/Parâmetros!$B$43</f>
        <v>3.0618987047739381</v>
      </c>
      <c r="D66" s="23">
        <f>C66/Parâmetros!$B$6</f>
        <v>9.2059492025674619</v>
      </c>
      <c r="E66" s="23"/>
      <c r="F66" s="23">
        <v>3137407.2823090004</v>
      </c>
      <c r="G66" s="24">
        <f t="shared" si="4"/>
        <v>26145060.685908336</v>
      </c>
      <c r="H66" s="15"/>
      <c r="I66" s="22">
        <v>0.96</v>
      </c>
      <c r="J66" s="23">
        <f>I66/Parâmetros!$G$3</f>
        <v>9.6192384769539071E-4</v>
      </c>
      <c r="K66" s="23">
        <f>J66/Parâmetros!$B$43</f>
        <v>3.0618987047739381</v>
      </c>
      <c r="L66" s="23">
        <f>K66/Parâmetros!$C$6</f>
        <v>8.1759644987288063</v>
      </c>
      <c r="M66" s="23"/>
      <c r="N66" s="23">
        <v>1686055.7898520001</v>
      </c>
      <c r="O66" s="24">
        <f t="shared" si="1"/>
        <v>14050464.915433334</v>
      </c>
      <c r="P66" s="15"/>
      <c r="Q66" s="22">
        <v>0.96</v>
      </c>
      <c r="R66" s="23">
        <f>Q66/Parâmetros!$G$3</f>
        <v>9.6192384769539071E-4</v>
      </c>
      <c r="S66" s="23">
        <f>R66/Parâmetros!$B$43</f>
        <v>3.0618987047739381</v>
      </c>
      <c r="T66" s="23">
        <f>S66/Parâmetros!$D$6</f>
        <v>7.662409171105951</v>
      </c>
      <c r="U66" s="23"/>
      <c r="V66" s="22">
        <v>1180420.286724</v>
      </c>
      <c r="W66" s="24">
        <f t="shared" si="7"/>
        <v>9836835.7226999998</v>
      </c>
      <c r="X66" s="15"/>
      <c r="Y66" s="22">
        <v>0.96</v>
      </c>
      <c r="Z66" s="23">
        <f>Y66/Parâmetros!$G$3</f>
        <v>9.6192384769539071E-4</v>
      </c>
      <c r="AA66" s="23">
        <f>Z66/Parâmetros!$B$43</f>
        <v>3.0618987047739381</v>
      </c>
      <c r="AB66" s="23">
        <f>AA66/Parâmetros!$E$6</f>
        <v>7.3567965035414176</v>
      </c>
      <c r="AC66" s="23"/>
      <c r="AD66" s="23">
        <v>958326.51068199996</v>
      </c>
      <c r="AE66" s="24">
        <f t="shared" si="8"/>
        <v>7986054.2556833336</v>
      </c>
    </row>
    <row r="67" spans="1:31" x14ac:dyDescent="0.35">
      <c r="A67" s="22">
        <v>0.98</v>
      </c>
      <c r="B67" s="23">
        <f>A67/Parâmetros!$G$3</f>
        <v>9.8196392785571151E-4</v>
      </c>
      <c r="C67" s="23">
        <f>B67/Parâmetros!$B$43</f>
        <v>3.1256882611233956</v>
      </c>
      <c r="D67" s="23">
        <f>C67/Parâmetros!$B$6</f>
        <v>9.3977398109542865</v>
      </c>
      <c r="E67" s="23"/>
      <c r="F67" s="23">
        <v>3259915.2281300002</v>
      </c>
      <c r="G67" s="24">
        <f t="shared" si="4"/>
        <v>27165960.234416667</v>
      </c>
      <c r="H67" s="15"/>
      <c r="I67" s="22">
        <v>0.98</v>
      </c>
      <c r="J67" s="23">
        <f>I67/Parâmetros!$G$3</f>
        <v>9.8196392785571151E-4</v>
      </c>
      <c r="K67" s="23">
        <f>J67/Parâmetros!$B$43</f>
        <v>3.1256882611233956</v>
      </c>
      <c r="L67" s="23">
        <f>K67/Parâmetros!$C$6</f>
        <v>8.3462970924523248</v>
      </c>
      <c r="M67" s="23"/>
      <c r="N67" s="23">
        <v>1749985.40506</v>
      </c>
      <c r="O67" s="24">
        <f t="shared" si="1"/>
        <v>14583211.708833333</v>
      </c>
      <c r="P67" s="15"/>
      <c r="Q67" s="22">
        <v>0.98</v>
      </c>
      <c r="R67" s="23">
        <f>Q67/Parâmetros!$G$3</f>
        <v>9.8196392785571151E-4</v>
      </c>
      <c r="S67" s="23">
        <f>R67/Parâmetros!$B$43</f>
        <v>3.1256882611233956</v>
      </c>
      <c r="T67" s="23">
        <f>S67/Parâmetros!$D$6</f>
        <v>7.8220426955039928</v>
      </c>
      <c r="U67" s="23"/>
      <c r="V67" s="22">
        <v>1225221.083783</v>
      </c>
      <c r="W67" s="24">
        <f t="shared" si="7"/>
        <v>10210175.698191667</v>
      </c>
      <c r="X67" s="15"/>
      <c r="Y67" s="22">
        <v>0.98</v>
      </c>
      <c r="Z67" s="23">
        <f>Y67/Parâmetros!$G$3</f>
        <v>9.8196392785571151E-4</v>
      </c>
      <c r="AA67" s="23">
        <f>Z67/Parâmetros!$B$43</f>
        <v>3.1256882611233956</v>
      </c>
      <c r="AB67" s="23">
        <f>AA67/Parâmetros!$E$6</f>
        <v>7.5100630973651983</v>
      </c>
      <c r="AC67" s="23"/>
      <c r="AD67" s="23">
        <v>994707.83136499999</v>
      </c>
      <c r="AE67" s="24">
        <f t="shared" si="8"/>
        <v>8289231.9280416667</v>
      </c>
    </row>
    <row r="68" spans="1:31" x14ac:dyDescent="0.35">
      <c r="A68" s="22">
        <v>1</v>
      </c>
      <c r="B68" s="23">
        <f>A68/Parâmetros!$G$3</f>
        <v>1.002004008016032E-3</v>
      </c>
      <c r="C68" s="23">
        <f>B68/Parâmetros!$B$43</f>
        <v>3.1894778174728522</v>
      </c>
      <c r="D68" s="23">
        <f>C68/Parâmetros!$B$6</f>
        <v>9.5895304193411075</v>
      </c>
      <c r="E68" s="23"/>
      <c r="F68" s="23">
        <v>3384758.6397500001</v>
      </c>
      <c r="G68" s="24">
        <f t="shared" si="4"/>
        <v>28206321.997916669</v>
      </c>
      <c r="H68" s="15"/>
      <c r="I68" s="22">
        <v>1</v>
      </c>
      <c r="J68" s="23">
        <f>I68/Parâmetros!$G$3</f>
        <v>1.002004008016032E-3</v>
      </c>
      <c r="K68" s="23">
        <f>J68/Parâmetros!$B$43</f>
        <v>3.1894778174728522</v>
      </c>
      <c r="L68" s="23">
        <f>K68/Parâmetros!$C$6</f>
        <v>8.5166296861758397</v>
      </c>
      <c r="M68" s="23"/>
      <c r="N68" s="23">
        <v>1814975.17466</v>
      </c>
      <c r="O68" s="24">
        <f t="shared" si="1"/>
        <v>15124793.122166667</v>
      </c>
      <c r="P68" s="15"/>
      <c r="Q68" s="22">
        <v>1</v>
      </c>
      <c r="R68" s="23">
        <f>Q68/Parâmetros!$G$3</f>
        <v>1.002004008016032E-3</v>
      </c>
      <c r="S68" s="23">
        <f>R68/Parâmetros!$B$43</f>
        <v>3.1894778174728522</v>
      </c>
      <c r="T68" s="23">
        <f>S68/Parâmetros!$D$6</f>
        <v>7.9816762199020319</v>
      </c>
      <c r="U68" s="23"/>
      <c r="V68" s="22">
        <v>1270663.7072689999</v>
      </c>
      <c r="W68" s="24">
        <f t="shared" si="7"/>
        <v>10588864.227241667</v>
      </c>
      <c r="X68" s="15"/>
      <c r="Y68" s="22">
        <v>1</v>
      </c>
      <c r="Z68" s="23">
        <f>Y68/Parâmetros!$G$3</f>
        <v>1.002004008016032E-3</v>
      </c>
      <c r="AA68" s="23">
        <f>Z68/Parâmetros!$B$43</f>
        <v>3.1894778174728522</v>
      </c>
      <c r="AB68" s="23">
        <f>AA68/Parâmetros!$E$6</f>
        <v>7.6633296911889763</v>
      </c>
      <c r="AC68" s="23"/>
      <c r="AD68" s="23">
        <v>1031501.1760859999</v>
      </c>
      <c r="AE68" s="24">
        <f t="shared" si="8"/>
        <v>8595843.1340500005</v>
      </c>
    </row>
  </sheetData>
  <mergeCells count="8">
    <mergeCell ref="A1:G1"/>
    <mergeCell ref="I1:O1"/>
    <mergeCell ref="Q1:W1"/>
    <mergeCell ref="Y1:AE1"/>
    <mergeCell ref="A17:G17"/>
    <mergeCell ref="I17:O17"/>
    <mergeCell ref="Q17:W17"/>
    <mergeCell ref="Y17:AE1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B3D0-8C5A-4253-ADCF-68513FA1EDA7}">
  <dimension ref="A1:M205"/>
  <sheetViews>
    <sheetView workbookViewId="0">
      <selection activeCell="I28" sqref="I28"/>
    </sheetView>
  </sheetViews>
  <sheetFormatPr defaultRowHeight="14.5" x14ac:dyDescent="0.35"/>
  <cols>
    <col min="1" max="1" width="10.54296875" style="29" bestFit="1" customWidth="1"/>
    <col min="2" max="2" width="10.54296875" bestFit="1" customWidth="1"/>
    <col min="3" max="3" width="12.54296875" bestFit="1" customWidth="1"/>
    <col min="4" max="4" width="10.54296875" bestFit="1" customWidth="1"/>
    <col min="5" max="5" width="13.7265625" bestFit="1" customWidth="1"/>
  </cols>
  <sheetData>
    <row r="1" spans="1:13" x14ac:dyDescent="0.35">
      <c r="A1" s="29" t="s">
        <v>29</v>
      </c>
      <c r="B1" t="s">
        <v>31</v>
      </c>
      <c r="C1" t="s">
        <v>7</v>
      </c>
      <c r="D1" t="s">
        <v>30</v>
      </c>
      <c r="E1" t="s">
        <v>28</v>
      </c>
      <c r="G1">
        <v>1.0020040080160322E-5</v>
      </c>
      <c r="H1">
        <v>4.0722837856643025E-2</v>
      </c>
      <c r="I1">
        <v>250.5203372924386</v>
      </c>
      <c r="J1" s="29">
        <v>0.39960000000000001</v>
      </c>
      <c r="K1" s="29">
        <v>885.2348833333333</v>
      </c>
    </row>
    <row r="2" spans="1:13" x14ac:dyDescent="0.35">
      <c r="A2" s="34">
        <v>1.0020040080160322E-5</v>
      </c>
      <c r="B2" s="31">
        <v>8.3758672542065774E-2</v>
      </c>
      <c r="C2" s="31">
        <v>214.36412509888066</v>
      </c>
      <c r="D2" s="32">
        <v>0.33260000000000001</v>
      </c>
      <c r="E2" s="33">
        <v>1984.30015</v>
      </c>
      <c r="G2">
        <v>2.0040080160320643E-5</v>
      </c>
      <c r="H2">
        <v>8.144567571328605E-2</v>
      </c>
      <c r="I2">
        <v>501.04067458487719</v>
      </c>
      <c r="J2" s="29">
        <v>0.39960000000000001</v>
      </c>
      <c r="K2" s="29">
        <v>2927.1662083333335</v>
      </c>
    </row>
    <row r="3" spans="1:13" x14ac:dyDescent="0.35">
      <c r="A3" s="34">
        <v>2.0040080160320643E-5</v>
      </c>
      <c r="B3" s="23">
        <v>0.16751734508413155</v>
      </c>
      <c r="C3" s="23">
        <v>428.72825019776133</v>
      </c>
      <c r="D3" s="30">
        <v>0.33260000000000001</v>
      </c>
      <c r="E3" s="29">
        <v>6260.6761999999999</v>
      </c>
      <c r="F3" s="29"/>
      <c r="G3">
        <v>3.006012024048096E-5</v>
      </c>
      <c r="H3">
        <v>0.12216851356992905</v>
      </c>
      <c r="I3">
        <v>751.56101187731565</v>
      </c>
      <c r="J3" s="29">
        <v>0.39960000000000001</v>
      </c>
      <c r="K3" s="29">
        <v>6003.5740999999998</v>
      </c>
      <c r="L3" s="29"/>
      <c r="M3" s="29"/>
    </row>
    <row r="4" spans="1:13" x14ac:dyDescent="0.35">
      <c r="A4" s="34">
        <v>3.006012024048096E-5</v>
      </c>
      <c r="B4" s="23">
        <v>0.25127601762619728</v>
      </c>
      <c r="C4" s="23">
        <v>643.09237529664188</v>
      </c>
      <c r="D4" s="30">
        <v>0.33260000000000001</v>
      </c>
      <c r="E4" s="29">
        <v>12544.536041666668</v>
      </c>
      <c r="F4" s="29"/>
      <c r="G4">
        <v>4.0080160320641287E-5</v>
      </c>
      <c r="H4">
        <v>0.1628913514265721</v>
      </c>
      <c r="I4">
        <v>1002.0813491697544</v>
      </c>
      <c r="J4" s="29">
        <v>0.39960000000000001</v>
      </c>
      <c r="K4" s="29">
        <v>10030.104591666666</v>
      </c>
      <c r="L4" s="29"/>
      <c r="M4" s="29"/>
    </row>
    <row r="5" spans="1:13" x14ac:dyDescent="0.35">
      <c r="A5" s="34">
        <v>4.0080160320641287E-5</v>
      </c>
      <c r="B5" s="23">
        <v>0.33503469016826309</v>
      </c>
      <c r="C5" s="23">
        <v>857.45650039552265</v>
      </c>
      <c r="D5" s="30">
        <v>0.33260000000000001</v>
      </c>
      <c r="E5" s="29">
        <v>20745.363700000002</v>
      </c>
      <c r="F5" s="29"/>
      <c r="G5">
        <v>5.0100200400801603E-5</v>
      </c>
      <c r="H5">
        <v>0.20361418928321512</v>
      </c>
      <c r="I5">
        <v>1252.6016864621931</v>
      </c>
      <c r="J5" s="29">
        <v>0.39960000000000001</v>
      </c>
      <c r="K5" s="29">
        <v>14937.990291666667</v>
      </c>
      <c r="L5" s="29"/>
      <c r="M5" s="29"/>
    </row>
    <row r="6" spans="1:13" x14ac:dyDescent="0.35">
      <c r="A6" s="34">
        <v>5.0100200400801603E-5</v>
      </c>
      <c r="B6" s="23">
        <v>0.41879336271032885</v>
      </c>
      <c r="C6" s="23">
        <v>1071.8206254944032</v>
      </c>
      <c r="D6" s="30">
        <v>0.33260000000000001</v>
      </c>
      <c r="E6" s="29">
        <v>30812.633166666667</v>
      </c>
      <c r="F6" s="29"/>
      <c r="G6">
        <v>6.012024048096192E-5</v>
      </c>
      <c r="H6">
        <v>0.24433702713985811</v>
      </c>
      <c r="I6">
        <v>1503.1220237546313</v>
      </c>
      <c r="J6" s="29">
        <v>0.39960000000000001</v>
      </c>
      <c r="K6" s="29">
        <v>20673.045025000003</v>
      </c>
      <c r="L6" s="29"/>
      <c r="M6" s="29"/>
    </row>
    <row r="7" spans="1:13" x14ac:dyDescent="0.35">
      <c r="A7" s="34">
        <v>6.012024048096192E-5</v>
      </c>
      <c r="B7" s="23">
        <v>0.50255203525239456</v>
      </c>
      <c r="C7" s="23">
        <v>1286.1847505932838</v>
      </c>
      <c r="D7" s="30">
        <v>0.33260000000000001</v>
      </c>
      <c r="E7" s="29">
        <v>42709.957158333331</v>
      </c>
      <c r="F7" s="29"/>
      <c r="G7">
        <v>7.0140280561122257E-5</v>
      </c>
      <c r="H7">
        <v>0.28505986499650121</v>
      </c>
      <c r="I7">
        <v>1753.6423610470706</v>
      </c>
      <c r="J7" s="29">
        <v>0.39960000000000001</v>
      </c>
      <c r="K7" s="29">
        <v>27192.227016666668</v>
      </c>
      <c r="L7" s="29"/>
      <c r="M7" s="29"/>
    </row>
    <row r="8" spans="1:13" x14ac:dyDescent="0.35">
      <c r="A8" s="34">
        <v>7.0140280561122257E-5</v>
      </c>
      <c r="B8" s="23">
        <v>0.58631070779446048</v>
      </c>
      <c r="C8" s="23">
        <v>1500.5488756921648</v>
      </c>
      <c r="D8" s="30">
        <v>0.33260000000000001</v>
      </c>
      <c r="E8" s="29">
        <v>56408.862758333344</v>
      </c>
      <c r="F8" s="29"/>
      <c r="G8">
        <v>8.0160320641282573E-5</v>
      </c>
      <c r="H8">
        <v>0.3257827028531442</v>
      </c>
      <c r="I8">
        <v>2004.1626983395088</v>
      </c>
      <c r="J8" s="29">
        <v>0.39960000000000001</v>
      </c>
      <c r="K8" s="29">
        <v>34461.94896666667</v>
      </c>
      <c r="L8" s="29"/>
      <c r="M8" s="29"/>
    </row>
    <row r="9" spans="1:13" x14ac:dyDescent="0.35">
      <c r="A9" s="34">
        <v>8.0160320641282573E-5</v>
      </c>
      <c r="B9" s="23">
        <v>0.67006938033652619</v>
      </c>
      <c r="C9" s="23">
        <v>1714.9130007910453</v>
      </c>
      <c r="D9" s="30">
        <v>0.33260000000000001</v>
      </c>
      <c r="E9" s="29">
        <v>71884.659233333354</v>
      </c>
      <c r="F9" s="29"/>
      <c r="G9">
        <v>9.0180360721442876E-5</v>
      </c>
      <c r="H9">
        <v>0.36650554070978714</v>
      </c>
      <c r="I9">
        <v>2254.683035631947</v>
      </c>
      <c r="J9" s="29">
        <v>0.39960000000000001</v>
      </c>
      <c r="K9" s="29">
        <v>42463.264241666671</v>
      </c>
      <c r="L9" s="29"/>
      <c r="M9" s="29"/>
    </row>
    <row r="10" spans="1:13" x14ac:dyDescent="0.35">
      <c r="A10" s="34">
        <v>9.0180360721442876E-5</v>
      </c>
      <c r="B10" s="23">
        <v>0.75382805287859178</v>
      </c>
      <c r="C10" s="23">
        <v>1929.2771258899256</v>
      </c>
      <c r="D10" s="30">
        <v>0.33260000000000001</v>
      </c>
      <c r="E10" s="29">
        <v>89116.886725000004</v>
      </c>
      <c r="F10" s="29"/>
      <c r="G10">
        <v>1.0020040080160321E-4</v>
      </c>
      <c r="H10">
        <v>0.40722837856643024</v>
      </c>
      <c r="I10">
        <v>2505.2033729243863</v>
      </c>
      <c r="J10" s="29">
        <v>0.39960000000000001</v>
      </c>
      <c r="K10" s="29">
        <v>51176.670708333339</v>
      </c>
      <c r="L10" s="29"/>
      <c r="M10" s="29"/>
    </row>
    <row r="11" spans="1:13" x14ac:dyDescent="0.35">
      <c r="A11" s="34">
        <v>1.0020040080160321E-4</v>
      </c>
      <c r="B11" s="23">
        <v>0.83758672542065771</v>
      </c>
      <c r="C11" s="23">
        <v>2143.6412509888064</v>
      </c>
      <c r="D11" s="30">
        <v>0.33260000000000001</v>
      </c>
      <c r="E11" s="29">
        <v>108087.39842499999</v>
      </c>
      <c r="F11" s="29"/>
      <c r="G11">
        <v>1.503006012024048E-4</v>
      </c>
      <c r="H11">
        <v>0.6108425678496453</v>
      </c>
      <c r="I11">
        <v>3757.8050593865787</v>
      </c>
      <c r="J11" s="29">
        <v>0.39960000000000001</v>
      </c>
      <c r="K11" s="29">
        <v>105251.24630833333</v>
      </c>
      <c r="L11" s="29"/>
      <c r="M11" s="29"/>
    </row>
    <row r="12" spans="1:13" x14ac:dyDescent="0.35">
      <c r="A12" s="34">
        <v>1.1022044088176352E-4</v>
      </c>
      <c r="B12" s="23">
        <v>0.9213453979627233</v>
      </c>
      <c r="C12" s="23">
        <v>2358.0053760876867</v>
      </c>
      <c r="D12" s="30">
        <v>0.33260000000000001</v>
      </c>
      <c r="E12" s="29">
        <v>128778.08180000001</v>
      </c>
      <c r="F12" s="29"/>
      <c r="G12">
        <v>2.0040080160320641E-4</v>
      </c>
      <c r="H12">
        <v>0.81445675713286048</v>
      </c>
      <c r="I12">
        <v>5010.4067458487725</v>
      </c>
      <c r="J12" s="29">
        <v>0.39960000000000001</v>
      </c>
      <c r="K12" s="29">
        <v>177976.0877</v>
      </c>
      <c r="L12" s="29"/>
      <c r="M12" s="29"/>
    </row>
    <row r="13" spans="1:13" x14ac:dyDescent="0.35">
      <c r="A13" s="34">
        <v>1.2024048096192384E-4</v>
      </c>
      <c r="B13" s="23">
        <v>1.0051040705047891</v>
      </c>
      <c r="C13" s="23">
        <v>2572.3695011865675</v>
      </c>
      <c r="D13" s="30">
        <v>0.33260000000000001</v>
      </c>
      <c r="E13" s="29">
        <v>151171.37594166669</v>
      </c>
      <c r="F13" s="29"/>
      <c r="G13">
        <v>2.50501002004008E-4</v>
      </c>
      <c r="H13">
        <v>1.0180709464160753</v>
      </c>
      <c r="I13">
        <v>6263.0084323109631</v>
      </c>
      <c r="J13" s="29">
        <v>0.39960000000000001</v>
      </c>
      <c r="K13" s="29">
        <v>270188.09240833332</v>
      </c>
      <c r="L13" s="29"/>
      <c r="M13" s="29"/>
    </row>
    <row r="14" spans="1:13" x14ac:dyDescent="0.35">
      <c r="A14" s="34">
        <v>1.3026052104208417E-4</v>
      </c>
      <c r="B14" s="23">
        <v>1.0888627430468549</v>
      </c>
      <c r="C14" s="23">
        <v>2786.7336262854483</v>
      </c>
      <c r="D14" s="30">
        <v>0.33260000000000001</v>
      </c>
      <c r="E14" s="29">
        <v>175249.33963333338</v>
      </c>
      <c r="F14" s="29"/>
      <c r="G14">
        <v>3.0060120240480961E-4</v>
      </c>
      <c r="H14">
        <v>1.2216851356992906</v>
      </c>
      <c r="I14">
        <v>7515.6101187731574</v>
      </c>
      <c r="J14" s="29">
        <v>0.39960000000000001</v>
      </c>
      <c r="K14" s="29">
        <v>381014.03823333333</v>
      </c>
      <c r="L14" s="29"/>
      <c r="M14" s="29"/>
    </row>
    <row r="15" spans="1:13" x14ac:dyDescent="0.35">
      <c r="A15" s="34">
        <v>1.4028056112224451E-4</v>
      </c>
      <c r="B15" s="23">
        <v>1.172621415588921</v>
      </c>
      <c r="C15" s="23">
        <v>3001.0977513843295</v>
      </c>
      <c r="D15" s="30">
        <v>0.33260000000000001</v>
      </c>
      <c r="E15" s="29">
        <v>200991.95455833332</v>
      </c>
      <c r="F15" s="29"/>
      <c r="G15">
        <v>3.5070140280561122E-4</v>
      </c>
      <c r="H15">
        <v>1.4252993249825057</v>
      </c>
      <c r="I15">
        <v>8768.2118052353508</v>
      </c>
      <c r="J15" s="29">
        <v>0.39960000000000001</v>
      </c>
      <c r="K15" s="29">
        <v>509577.04858333332</v>
      </c>
      <c r="L15" s="29"/>
      <c r="M15" s="29"/>
    </row>
    <row r="16" spans="1:13" x14ac:dyDescent="0.35">
      <c r="A16" s="34">
        <v>1.503006012024048E-4</v>
      </c>
      <c r="B16" s="23">
        <v>1.2563800881309866</v>
      </c>
      <c r="C16" s="23">
        <v>3215.4618764832098</v>
      </c>
      <c r="D16" s="30">
        <v>0.33260000000000001</v>
      </c>
      <c r="E16" s="29">
        <v>228381.61929166666</v>
      </c>
      <c r="F16" s="29"/>
      <c r="G16">
        <v>4.0080160320641282E-4</v>
      </c>
      <c r="H16">
        <v>1.628913514265721</v>
      </c>
      <c r="I16">
        <v>10020.813491697545</v>
      </c>
      <c r="J16" s="29">
        <v>0.39960000000000001</v>
      </c>
      <c r="K16" s="29">
        <v>657691.73343333346</v>
      </c>
      <c r="L16" s="29"/>
      <c r="M16" s="29"/>
    </row>
    <row r="17" spans="1:13" x14ac:dyDescent="0.35">
      <c r="A17" s="34">
        <v>1.6032064128256515E-4</v>
      </c>
      <c r="B17" s="23">
        <v>1.3401387606730524</v>
      </c>
      <c r="C17" s="23">
        <v>3429.8260015820906</v>
      </c>
      <c r="D17" s="30">
        <v>0.33260000000000001</v>
      </c>
      <c r="E17" s="29">
        <v>257402.63368333335</v>
      </c>
      <c r="F17" s="29"/>
      <c r="G17">
        <v>4.5090180360721443E-4</v>
      </c>
      <c r="H17">
        <v>1.832527703548936</v>
      </c>
      <c r="I17">
        <v>11273.415178159737</v>
      </c>
      <c r="J17" s="29">
        <v>0.39960000000000001</v>
      </c>
      <c r="K17" s="29">
        <v>829242.27963333344</v>
      </c>
      <c r="L17" s="29"/>
      <c r="M17" s="29"/>
    </row>
    <row r="18" spans="1:13" x14ac:dyDescent="0.35">
      <c r="A18" s="34">
        <v>1.7034068136272546E-4</v>
      </c>
      <c r="B18" s="23">
        <v>1.423897433215118</v>
      </c>
      <c r="C18" s="23">
        <v>3644.1901266809705</v>
      </c>
      <c r="D18" s="30">
        <v>0.33260000000000001</v>
      </c>
      <c r="E18" s="29">
        <v>288039.42388333339</v>
      </c>
      <c r="F18" s="29"/>
      <c r="G18">
        <v>5.0100200400801599E-4</v>
      </c>
      <c r="H18">
        <v>2.0361418928321506</v>
      </c>
      <c r="I18">
        <v>12526.016864621926</v>
      </c>
      <c r="J18" s="29">
        <v>0.39960000000000001</v>
      </c>
      <c r="K18" s="29">
        <v>1023883.3626666667</v>
      </c>
      <c r="L18" s="29"/>
      <c r="M18" s="29"/>
    </row>
    <row r="19" spans="1:13" x14ac:dyDescent="0.35">
      <c r="A19" s="34">
        <v>1.8036072144288575E-4</v>
      </c>
      <c r="B19" s="23">
        <v>1.5076561057571836</v>
      </c>
      <c r="C19" s="23">
        <v>3858.5542517798513</v>
      </c>
      <c r="D19" s="30">
        <v>0.33260000000000001</v>
      </c>
      <c r="E19" s="29">
        <v>320276.39294166671</v>
      </c>
      <c r="F19" s="29"/>
      <c r="G19">
        <v>5.5110220440881771E-4</v>
      </c>
      <c r="H19">
        <v>2.2397560821153664</v>
      </c>
      <c r="I19">
        <v>13778.618551084124</v>
      </c>
      <c r="J19" s="29">
        <v>0.39960000000000001</v>
      </c>
      <c r="K19" s="29">
        <v>1235408.4496416666</v>
      </c>
      <c r="L19" s="29"/>
      <c r="M19" s="29"/>
    </row>
    <row r="20" spans="1:13" x14ac:dyDescent="0.35">
      <c r="A20" s="34">
        <v>1.903807615230461E-4</v>
      </c>
      <c r="B20" s="23">
        <v>1.5914147782992496</v>
      </c>
      <c r="C20" s="23">
        <v>4072.9183768787325</v>
      </c>
      <c r="D20" s="30">
        <v>0.33260000000000001</v>
      </c>
      <c r="E20" s="29">
        <v>354098.83654166671</v>
      </c>
      <c r="F20" s="29"/>
      <c r="G20">
        <v>6.0120240480961921E-4</v>
      </c>
      <c r="H20">
        <v>2.4433702713985812</v>
      </c>
      <c r="I20">
        <v>15031.220237546315</v>
      </c>
      <c r="J20" s="29">
        <v>0.39960000000000001</v>
      </c>
      <c r="K20" s="29">
        <v>1457118.0309333336</v>
      </c>
      <c r="L20" s="29"/>
      <c r="M20" s="29"/>
    </row>
    <row r="21" spans="1:13" x14ac:dyDescent="0.35">
      <c r="A21" s="34">
        <v>2.0040080160320641E-4</v>
      </c>
      <c r="B21" s="23">
        <v>1.6751734508413154</v>
      </c>
      <c r="C21" s="23">
        <v>4287.2825019776128</v>
      </c>
      <c r="D21" s="30">
        <v>0.33260000000000001</v>
      </c>
      <c r="E21" s="29">
        <v>389490.67455</v>
      </c>
      <c r="F21" s="29"/>
      <c r="G21">
        <v>6.5130260521042082E-4</v>
      </c>
      <c r="H21">
        <v>2.6469844606817965</v>
      </c>
      <c r="I21">
        <v>16283.821924008509</v>
      </c>
      <c r="J21" s="29">
        <v>0.39960000000000001</v>
      </c>
      <c r="K21" s="29">
        <v>1689320.01095</v>
      </c>
      <c r="L21" s="29"/>
      <c r="M21" s="29"/>
    </row>
    <row r="22" spans="1:13" x14ac:dyDescent="0.35">
      <c r="A22" s="34">
        <v>2.1042084168336673E-4</v>
      </c>
      <c r="B22" s="23">
        <v>1.7589321233833808</v>
      </c>
      <c r="C22" s="23">
        <v>4501.6466270764931</v>
      </c>
      <c r="D22" s="30">
        <v>0.33260000000000001</v>
      </c>
      <c r="E22" s="29">
        <v>426443.1654916667</v>
      </c>
      <c r="F22" s="29"/>
      <c r="G22">
        <v>7.0140280561122243E-4</v>
      </c>
      <c r="H22">
        <v>2.8505986499650113</v>
      </c>
      <c r="I22">
        <v>17536.423610470702</v>
      </c>
      <c r="J22" s="29">
        <v>0.39960000000000001</v>
      </c>
      <c r="K22" s="29">
        <v>1932812.4605416667</v>
      </c>
      <c r="L22" s="29"/>
      <c r="M22" s="29"/>
    </row>
    <row r="23" spans="1:13" x14ac:dyDescent="0.35">
      <c r="A23" s="34">
        <v>2.2044088176352705E-4</v>
      </c>
      <c r="B23" s="23">
        <v>1.8426907959254466</v>
      </c>
      <c r="C23" s="23">
        <v>4716.0107521753735</v>
      </c>
      <c r="D23" s="30">
        <v>0.33260000000000001</v>
      </c>
      <c r="E23" s="29">
        <v>464944.02697499999</v>
      </c>
      <c r="F23" s="29"/>
      <c r="G23">
        <v>7.5150300601202404E-4</v>
      </c>
      <c r="H23">
        <v>3.0542128392482266</v>
      </c>
      <c r="I23">
        <v>18789.025296932894</v>
      </c>
      <c r="J23" s="29">
        <v>0.39960000000000001</v>
      </c>
      <c r="K23" s="29">
        <v>2186599.2222833335</v>
      </c>
      <c r="L23" s="29"/>
      <c r="M23" s="29"/>
    </row>
    <row r="24" spans="1:13" x14ac:dyDescent="0.35">
      <c r="A24" s="34">
        <v>2.3046092184368739E-4</v>
      </c>
      <c r="B24" s="23">
        <v>1.9264494684675129</v>
      </c>
      <c r="C24" s="23">
        <v>4930.3748772742556</v>
      </c>
      <c r="D24" s="30">
        <v>0.33260000000000001</v>
      </c>
      <c r="E24" s="29">
        <v>504979.74255000002</v>
      </c>
      <c r="F24" s="29"/>
      <c r="G24">
        <v>8.0160320641282565E-4</v>
      </c>
      <c r="H24">
        <v>3.2578270285314419</v>
      </c>
      <c r="I24">
        <v>20041.62698339509</v>
      </c>
      <c r="J24" s="29">
        <v>0.39960000000000001</v>
      </c>
      <c r="K24" s="29">
        <v>2449971.370616667</v>
      </c>
      <c r="L24" s="29"/>
      <c r="M24" s="29"/>
    </row>
    <row r="25" spans="1:13" x14ac:dyDescent="0.35">
      <c r="A25" s="34">
        <v>2.4048096192384768E-4</v>
      </c>
      <c r="B25" s="23">
        <v>2.0102081410095782</v>
      </c>
      <c r="C25" s="23">
        <v>5144.739002373135</v>
      </c>
      <c r="D25" s="30">
        <v>0.33260000000000001</v>
      </c>
      <c r="E25" s="29">
        <v>546538.74202500016</v>
      </c>
      <c r="F25" s="29"/>
      <c r="G25">
        <v>8.5170340681362726E-4</v>
      </c>
      <c r="H25">
        <v>3.4614412178146567</v>
      </c>
      <c r="I25">
        <v>21294.228669857279</v>
      </c>
      <c r="J25" s="29">
        <v>0.39960000000000001</v>
      </c>
      <c r="K25" s="29">
        <v>2721215.5247583333</v>
      </c>
      <c r="L25" s="29"/>
      <c r="M25" s="29"/>
    </row>
    <row r="26" spans="1:13" x14ac:dyDescent="0.35">
      <c r="A26" s="34">
        <v>2.50501002004008E-4</v>
      </c>
      <c r="B26" s="23">
        <v>2.0939668135516443</v>
      </c>
      <c r="C26" s="23">
        <v>5359.1031274720162</v>
      </c>
      <c r="D26" s="30">
        <v>0.33260000000000001</v>
      </c>
      <c r="E26" s="29">
        <v>589611.87465000001</v>
      </c>
      <c r="F26" s="29"/>
      <c r="G26">
        <v>9.0180360721442887E-4</v>
      </c>
      <c r="H26">
        <v>3.665055407097872</v>
      </c>
      <c r="I26">
        <v>22546.830356319475</v>
      </c>
      <c r="J26" s="29">
        <v>0.39960000000000001</v>
      </c>
      <c r="K26" s="29">
        <v>3003762.3778416668</v>
      </c>
      <c r="L26" s="29"/>
      <c r="M26" s="29"/>
    </row>
    <row r="27" spans="1:13" x14ac:dyDescent="0.35">
      <c r="A27" s="34">
        <v>2.6052104208416834E-4</v>
      </c>
      <c r="B27" s="23">
        <v>2.1777254860937099</v>
      </c>
      <c r="C27" s="23">
        <v>5573.4672525708966</v>
      </c>
      <c r="D27" s="30">
        <v>0.33260000000000001</v>
      </c>
      <c r="E27" s="29">
        <v>634185.72375833336</v>
      </c>
      <c r="F27" s="29"/>
      <c r="G27">
        <v>9.5190380761523037E-4</v>
      </c>
      <c r="H27">
        <v>3.8686695963810864</v>
      </c>
      <c r="I27">
        <v>23799.43204278166</v>
      </c>
      <c r="J27" s="29">
        <v>0.39960000000000001</v>
      </c>
      <c r="K27" s="29">
        <v>3303174.4525833335</v>
      </c>
      <c r="L27" s="29"/>
      <c r="M27" s="29"/>
    </row>
    <row r="28" spans="1:13" x14ac:dyDescent="0.35">
      <c r="A28" s="34">
        <v>2.7054108216432868E-4</v>
      </c>
      <c r="B28" s="23">
        <v>2.2614841586357759</v>
      </c>
      <c r="C28" s="23">
        <v>5787.8313776697778</v>
      </c>
      <c r="D28" s="30">
        <v>0.33260000000000001</v>
      </c>
      <c r="E28" s="29">
        <v>680249.53991666669</v>
      </c>
      <c r="F28" s="29"/>
      <c r="G28">
        <v>1.002004008016032E-3</v>
      </c>
      <c r="H28">
        <v>4.0722837856643013</v>
      </c>
      <c r="I28">
        <v>25052.033729243853</v>
      </c>
      <c r="J28" s="29">
        <v>0.39960000000000001</v>
      </c>
      <c r="K28" s="29">
        <v>3619524.9519416671</v>
      </c>
      <c r="L28" s="29"/>
      <c r="M28" s="29"/>
    </row>
    <row r="29" spans="1:13" x14ac:dyDescent="0.35">
      <c r="A29" s="34">
        <v>2.8056112224448903E-4</v>
      </c>
      <c r="B29" s="23">
        <v>2.3452428311778419</v>
      </c>
      <c r="C29" s="23">
        <v>6002.195502768659</v>
      </c>
      <c r="D29" s="30">
        <v>0.33260000000000001</v>
      </c>
      <c r="E29" s="29">
        <v>727795.09903333336</v>
      </c>
      <c r="F29" s="29"/>
      <c r="L29" s="29"/>
      <c r="M29" s="29"/>
    </row>
    <row r="30" spans="1:13" x14ac:dyDescent="0.35">
      <c r="A30" s="34">
        <v>2.9058116232464926E-4</v>
      </c>
      <c r="B30" s="23">
        <v>2.4290015037199071</v>
      </c>
      <c r="C30" s="23">
        <v>6216.5596278675384</v>
      </c>
      <c r="D30" s="30">
        <v>0.33260000000000001</v>
      </c>
      <c r="E30" s="29">
        <v>776808.20810000005</v>
      </c>
      <c r="F30" s="29"/>
      <c r="L30" s="29"/>
      <c r="M30" s="29"/>
    </row>
    <row r="31" spans="1:13" ht="15" thickBot="1" x14ac:dyDescent="0.4">
      <c r="A31" s="35">
        <v>3.0060120240480961E-4</v>
      </c>
      <c r="B31" s="25">
        <v>2.5127601762619731</v>
      </c>
      <c r="C31" s="25">
        <v>6430.9237529664197</v>
      </c>
      <c r="D31" s="30">
        <v>0.33260000000000001</v>
      </c>
      <c r="E31" s="29">
        <v>827285.66457500006</v>
      </c>
      <c r="F31" s="29"/>
    </row>
    <row r="32" spans="1:13" x14ac:dyDescent="0.35">
      <c r="A32" s="29">
        <v>1.0020040080160322E-5</v>
      </c>
      <c r="B32">
        <v>7.43875420226731E-2</v>
      </c>
      <c r="C32">
        <v>272.77549498257912</v>
      </c>
      <c r="D32" s="29">
        <v>0.3745</v>
      </c>
      <c r="E32" s="29">
        <v>951.50070833333336</v>
      </c>
      <c r="F32" s="29"/>
    </row>
    <row r="33" spans="1:6" x14ac:dyDescent="0.35">
      <c r="A33" s="29">
        <v>2.0040080160320643E-5</v>
      </c>
      <c r="B33">
        <v>0.1487750840453462</v>
      </c>
      <c r="C33">
        <v>545.55098996515824</v>
      </c>
      <c r="D33" s="29">
        <v>0.3745</v>
      </c>
      <c r="E33" s="29">
        <v>3058.2860500000002</v>
      </c>
      <c r="F33" s="29"/>
    </row>
    <row r="34" spans="1:6" x14ac:dyDescent="0.35">
      <c r="A34" s="29">
        <v>3.006012024048096E-5</v>
      </c>
      <c r="B34">
        <v>0.22316262606801929</v>
      </c>
      <c r="C34">
        <v>818.3264849477373</v>
      </c>
      <c r="D34" s="29">
        <v>0.3745</v>
      </c>
      <c r="E34" s="29">
        <v>6222.6603750000004</v>
      </c>
      <c r="F34" s="29"/>
    </row>
    <row r="35" spans="1:6" x14ac:dyDescent="0.35">
      <c r="A35" s="29">
        <v>4.0080160320641287E-5</v>
      </c>
      <c r="B35">
        <v>0.2975501680906924</v>
      </c>
      <c r="C35">
        <v>1091.1019799303165</v>
      </c>
      <c r="D35" s="29">
        <v>0.3745</v>
      </c>
      <c r="E35" s="29">
        <v>10406.65445</v>
      </c>
      <c r="F35" s="29"/>
    </row>
    <row r="36" spans="1:6" x14ac:dyDescent="0.35">
      <c r="A36" s="29">
        <v>5.0100200400801603E-5</v>
      </c>
      <c r="B36">
        <v>0.37193771011336552</v>
      </c>
      <c r="C36">
        <v>1363.8774749128959</v>
      </c>
      <c r="D36" s="29">
        <v>0.3745</v>
      </c>
      <c r="E36" s="29">
        <v>15589.415683333335</v>
      </c>
      <c r="F36" s="29"/>
    </row>
    <row r="37" spans="1:6" x14ac:dyDescent="0.35">
      <c r="A37" s="29">
        <v>6.012024048096192E-5</v>
      </c>
      <c r="B37">
        <v>0.44632525213603857</v>
      </c>
      <c r="C37">
        <v>1636.6529698954746</v>
      </c>
      <c r="D37" s="29">
        <v>0.3745</v>
      </c>
      <c r="E37" s="29">
        <v>21754.013775000003</v>
      </c>
      <c r="F37" s="29"/>
    </row>
    <row r="38" spans="1:6" x14ac:dyDescent="0.35">
      <c r="A38" s="29">
        <v>7.0140280561122257E-5</v>
      </c>
      <c r="B38">
        <v>0.52071279415871174</v>
      </c>
      <c r="C38">
        <v>1909.4284648780542</v>
      </c>
      <c r="D38" s="29">
        <v>0.3745</v>
      </c>
      <c r="E38" s="29">
        <v>28886.681966666667</v>
      </c>
      <c r="F38" s="29"/>
    </row>
    <row r="39" spans="1:6" x14ac:dyDescent="0.35">
      <c r="A39" s="29">
        <v>8.0160320641282573E-5</v>
      </c>
      <c r="B39">
        <v>0.5951003361813848</v>
      </c>
      <c r="C39">
        <v>2182.2039598606329</v>
      </c>
      <c r="D39" s="29">
        <v>0.3745</v>
      </c>
      <c r="E39" s="29">
        <v>36975.505591666668</v>
      </c>
      <c r="F39" s="29"/>
    </row>
    <row r="40" spans="1:6" x14ac:dyDescent="0.35">
      <c r="A40" s="29">
        <v>9.0180360721442876E-5</v>
      </c>
      <c r="B40">
        <v>0.66948787820405775</v>
      </c>
      <c r="C40">
        <v>2454.9794548432119</v>
      </c>
      <c r="D40" s="29">
        <v>0.3745</v>
      </c>
      <c r="E40" s="29">
        <v>46008.764925000003</v>
      </c>
      <c r="F40" s="29"/>
    </row>
    <row r="41" spans="1:6" x14ac:dyDescent="0.35">
      <c r="A41" s="29">
        <v>1.0020040080160321E-4</v>
      </c>
      <c r="B41">
        <v>0.74387542022673103</v>
      </c>
      <c r="C41">
        <v>2727.7549498257918</v>
      </c>
      <c r="D41" s="29">
        <v>0.3745</v>
      </c>
      <c r="E41" s="29">
        <v>55975.981683333332</v>
      </c>
      <c r="F41" s="29"/>
    </row>
    <row r="42" spans="1:6" x14ac:dyDescent="0.35">
      <c r="A42" s="29">
        <v>1.1022044088176352E-4</v>
      </c>
      <c r="B42">
        <v>0.81826296224940398</v>
      </c>
      <c r="C42">
        <v>3000.5304448083698</v>
      </c>
      <c r="D42" s="29">
        <v>0.3745</v>
      </c>
      <c r="E42" s="29">
        <v>66867.668358333336</v>
      </c>
      <c r="F42" s="29"/>
    </row>
    <row r="43" spans="1:6" x14ac:dyDescent="0.35">
      <c r="A43" s="29">
        <v>1.2024048096192384E-4</v>
      </c>
      <c r="B43">
        <v>0.89265050427207715</v>
      </c>
      <c r="C43">
        <v>3273.3059397909492</v>
      </c>
      <c r="D43" s="29">
        <v>0.3745</v>
      </c>
      <c r="E43" s="29">
        <v>78674.377075000011</v>
      </c>
      <c r="F43" s="29"/>
    </row>
    <row r="44" spans="1:6" x14ac:dyDescent="0.35">
      <c r="A44" s="29">
        <v>1.3026052104208417E-4</v>
      </c>
      <c r="B44">
        <v>0.96703804629475021</v>
      </c>
      <c r="C44">
        <v>3546.0814347735286</v>
      </c>
      <c r="D44" s="29">
        <v>0.3745</v>
      </c>
      <c r="E44" s="29">
        <v>91388.315525000013</v>
      </c>
      <c r="F44" s="29"/>
    </row>
    <row r="45" spans="1:6" x14ac:dyDescent="0.35">
      <c r="A45" s="29">
        <v>1.4028056112224451E-4</v>
      </c>
      <c r="B45">
        <v>1.0414255883174235</v>
      </c>
      <c r="C45">
        <v>3818.8569297561085</v>
      </c>
      <c r="D45" s="29">
        <v>0.3745</v>
      </c>
      <c r="E45" s="29">
        <v>105001.90495833334</v>
      </c>
      <c r="F45" s="29"/>
    </row>
    <row r="46" spans="1:6" x14ac:dyDescent="0.35">
      <c r="A46" s="29">
        <v>1.503006012024048E-4</v>
      </c>
      <c r="B46">
        <v>1.1158131303400964</v>
      </c>
      <c r="C46">
        <v>4091.6324247386865</v>
      </c>
      <c r="D46" s="29">
        <v>0.3745</v>
      </c>
      <c r="E46" s="29">
        <v>119505.832175</v>
      </c>
      <c r="F46" s="29"/>
    </row>
    <row r="47" spans="1:6" x14ac:dyDescent="0.35">
      <c r="A47" s="29">
        <v>1.6032064128256515E-4</v>
      </c>
      <c r="B47">
        <v>1.1902006723627696</v>
      </c>
      <c r="C47">
        <v>4364.4079197212659</v>
      </c>
      <c r="D47" s="29">
        <v>0.3745</v>
      </c>
      <c r="E47" s="29">
        <v>134893.68693333335</v>
      </c>
      <c r="F47" s="29"/>
    </row>
    <row r="48" spans="1:6" x14ac:dyDescent="0.35">
      <c r="A48" s="29">
        <v>1.7034068136272546E-4</v>
      </c>
      <c r="B48">
        <v>1.2645882143854428</v>
      </c>
      <c r="C48">
        <v>4637.1834147038462</v>
      </c>
      <c r="D48" s="29">
        <v>0.3745</v>
      </c>
      <c r="E48" s="29">
        <v>151157.877175</v>
      </c>
      <c r="F48" s="29"/>
    </row>
    <row r="49" spans="1:6" x14ac:dyDescent="0.35">
      <c r="A49" s="29">
        <v>1.8036072144288575E-4</v>
      </c>
      <c r="B49">
        <v>1.3389757564081155</v>
      </c>
      <c r="C49">
        <v>4909.9589096864238</v>
      </c>
      <c r="D49" s="29">
        <v>0.3745</v>
      </c>
      <c r="E49" s="29">
        <v>168288.67141666668</v>
      </c>
      <c r="F49" s="29"/>
    </row>
    <row r="50" spans="1:6" x14ac:dyDescent="0.35">
      <c r="A50" s="29">
        <v>1.903807615230461E-4</v>
      </c>
      <c r="B50">
        <v>1.4133632984307889</v>
      </c>
      <c r="C50">
        <v>5182.7344046690032</v>
      </c>
      <c r="D50" s="29">
        <v>0.3745</v>
      </c>
      <c r="E50" s="29">
        <v>186278.41414166667</v>
      </c>
      <c r="F50" s="29"/>
    </row>
    <row r="51" spans="1:6" x14ac:dyDescent="0.35">
      <c r="A51" s="29">
        <v>2.0040080160320641E-4</v>
      </c>
      <c r="B51">
        <v>1.4877508404534621</v>
      </c>
      <c r="C51">
        <v>5455.5098996515835</v>
      </c>
      <c r="D51" s="29">
        <v>0.3745</v>
      </c>
      <c r="E51" s="29">
        <v>205123.83505833332</v>
      </c>
      <c r="F51" s="29"/>
    </row>
    <row r="52" spans="1:6" x14ac:dyDescent="0.35">
      <c r="A52" s="29">
        <v>2.1042084168336673E-4</v>
      </c>
      <c r="B52">
        <v>1.5621383824761348</v>
      </c>
      <c r="C52">
        <v>5728.2853946341611</v>
      </c>
      <c r="D52" s="29">
        <v>0.3745</v>
      </c>
      <c r="E52" s="29">
        <v>224815.91257500002</v>
      </c>
      <c r="F52" s="29"/>
    </row>
    <row r="53" spans="1:6" x14ac:dyDescent="0.35">
      <c r="A53" s="29">
        <v>2.2044088176352705E-4</v>
      </c>
      <c r="B53">
        <v>1.636525924498808</v>
      </c>
      <c r="C53">
        <v>6001.0608896167396</v>
      </c>
      <c r="D53" s="29">
        <v>0.3745</v>
      </c>
      <c r="E53" s="29">
        <v>245352.05888333335</v>
      </c>
      <c r="F53" s="29"/>
    </row>
    <row r="54" spans="1:6" x14ac:dyDescent="0.35">
      <c r="A54" s="29">
        <v>2.3046092184368739E-4</v>
      </c>
      <c r="B54">
        <v>1.7109134665214814</v>
      </c>
      <c r="C54">
        <v>6273.8363845993208</v>
      </c>
      <c r="D54" s="29">
        <v>0.3745</v>
      </c>
      <c r="E54" s="29">
        <v>266723.94503333338</v>
      </c>
      <c r="F54" s="29"/>
    </row>
    <row r="55" spans="1:6" x14ac:dyDescent="0.35">
      <c r="A55" s="29">
        <v>2.4048096192384768E-4</v>
      </c>
      <c r="B55">
        <v>1.7853010085441543</v>
      </c>
      <c r="C55">
        <v>6546.6118795818984</v>
      </c>
      <c r="D55" s="29">
        <v>0.3745</v>
      </c>
      <c r="E55" s="29">
        <v>288927.59086666669</v>
      </c>
      <c r="F55" s="29"/>
    </row>
    <row r="56" spans="1:6" x14ac:dyDescent="0.35">
      <c r="A56" s="29">
        <v>2.50501002004008E-4</v>
      </c>
      <c r="B56">
        <v>1.8596885505668272</v>
      </c>
      <c r="C56">
        <v>6819.3873745644769</v>
      </c>
      <c r="D56" s="29">
        <v>0.3745</v>
      </c>
      <c r="E56" s="29">
        <v>311956.86201666668</v>
      </c>
      <c r="F56" s="29"/>
    </row>
    <row r="57" spans="1:6" x14ac:dyDescent="0.35">
      <c r="A57" s="29">
        <v>2.6052104208416834E-4</v>
      </c>
      <c r="B57">
        <v>1.9340760925895004</v>
      </c>
      <c r="C57">
        <v>7092.1628695470572</v>
      </c>
      <c r="D57" s="29">
        <v>0.3745</v>
      </c>
      <c r="E57" s="29">
        <v>335808.13080000004</v>
      </c>
      <c r="F57" s="29"/>
    </row>
    <row r="58" spans="1:6" x14ac:dyDescent="0.35">
      <c r="A58" s="29">
        <v>2.7054108216432868E-4</v>
      </c>
      <c r="B58">
        <v>2.0084636346121738</v>
      </c>
      <c r="C58">
        <v>7364.9383645296366</v>
      </c>
      <c r="D58" s="29">
        <v>0.3745</v>
      </c>
      <c r="E58" s="29">
        <v>360473.05765000003</v>
      </c>
      <c r="F58" s="29"/>
    </row>
    <row r="59" spans="1:6" x14ac:dyDescent="0.35">
      <c r="A59" s="29">
        <v>2.8056112224448903E-4</v>
      </c>
      <c r="B59">
        <v>2.082851176634847</v>
      </c>
      <c r="C59">
        <v>7637.7138595122169</v>
      </c>
      <c r="D59" s="29">
        <v>0.3745</v>
      </c>
      <c r="E59" s="29">
        <v>385948.3895833334</v>
      </c>
      <c r="F59" s="29"/>
    </row>
    <row r="60" spans="1:6" x14ac:dyDescent="0.35">
      <c r="A60" s="29">
        <v>2.9058116232464926E-4</v>
      </c>
      <c r="B60">
        <v>2.1572387186575193</v>
      </c>
      <c r="C60">
        <v>7910.4893544947927</v>
      </c>
      <c r="D60" s="29">
        <v>0.3745</v>
      </c>
      <c r="E60" s="29">
        <v>412226.80115833331</v>
      </c>
      <c r="F60" s="29"/>
    </row>
    <row r="61" spans="1:6" x14ac:dyDescent="0.35">
      <c r="A61" s="29">
        <v>3.0060120240480961E-4</v>
      </c>
      <c r="B61">
        <v>2.2316262606801929</v>
      </c>
      <c r="C61">
        <v>8183.264849477373</v>
      </c>
      <c r="D61" s="29">
        <v>0.3745</v>
      </c>
      <c r="E61" s="29">
        <v>439306.23170833336</v>
      </c>
      <c r="F61" s="29"/>
    </row>
    <row r="62" spans="1:6" x14ac:dyDescent="0.35">
      <c r="A62" s="29">
        <v>1.0020040080160322E-5</v>
      </c>
      <c r="B62">
        <v>6.9715051269997691E-2</v>
      </c>
      <c r="C62">
        <v>315.52040174361548</v>
      </c>
      <c r="D62" s="29">
        <v>0.39960000000000001</v>
      </c>
      <c r="E62" s="29">
        <v>658.33333333333337</v>
      </c>
      <c r="F62" s="29"/>
    </row>
    <row r="63" spans="1:6" x14ac:dyDescent="0.35">
      <c r="A63" s="29">
        <v>2.0040080160320643E-5</v>
      </c>
      <c r="B63">
        <v>0.13943010253999538</v>
      </c>
      <c r="C63">
        <v>631.04080348723096</v>
      </c>
      <c r="D63" s="29">
        <v>0.39960000000000001</v>
      </c>
      <c r="E63" s="29">
        <v>2070.7188750000005</v>
      </c>
      <c r="F63" s="29"/>
    </row>
    <row r="64" spans="1:6" x14ac:dyDescent="0.35">
      <c r="A64" s="29">
        <v>3.006012024048096E-5</v>
      </c>
      <c r="B64">
        <v>0.20914515380999305</v>
      </c>
      <c r="C64">
        <v>946.56120523084621</v>
      </c>
      <c r="D64" s="29">
        <v>0.39960000000000001</v>
      </c>
      <c r="E64" s="29">
        <v>4259.6387333333332</v>
      </c>
      <c r="F64" s="29"/>
    </row>
    <row r="65" spans="1:6" x14ac:dyDescent="0.35">
      <c r="A65" s="29">
        <v>4.0080160320641287E-5</v>
      </c>
      <c r="B65">
        <v>0.27886020507999076</v>
      </c>
      <c r="C65">
        <v>1262.0816069744619</v>
      </c>
      <c r="D65" s="29">
        <v>0.39960000000000001</v>
      </c>
      <c r="E65" s="29">
        <v>7184.7886583333338</v>
      </c>
      <c r="F65" s="29"/>
    </row>
    <row r="66" spans="1:6" x14ac:dyDescent="0.35">
      <c r="A66" s="29">
        <v>5.0100200400801603E-5</v>
      </c>
      <c r="B66">
        <v>0.34857525634998843</v>
      </c>
      <c r="C66">
        <v>1577.6020087180773</v>
      </c>
      <c r="D66" s="29">
        <v>0.39960000000000001</v>
      </c>
      <c r="E66" s="29">
        <v>10831.313966666668</v>
      </c>
      <c r="F66" s="29"/>
    </row>
    <row r="67" spans="1:6" x14ac:dyDescent="0.35">
      <c r="A67" s="29">
        <v>6.012024048096192E-5</v>
      </c>
      <c r="B67">
        <v>0.41829030761998609</v>
      </c>
      <c r="C67">
        <v>1893.1224104616924</v>
      </c>
      <c r="D67" s="29">
        <v>0.39960000000000001</v>
      </c>
      <c r="E67" s="29">
        <v>15184.644999999999</v>
      </c>
      <c r="F67" s="29"/>
    </row>
    <row r="68" spans="1:6" x14ac:dyDescent="0.35">
      <c r="A68" s="29">
        <v>7.0140280561122257E-5</v>
      </c>
      <c r="B68">
        <v>0.48800535888998381</v>
      </c>
      <c r="C68">
        <v>2208.6428122053085</v>
      </c>
      <c r="D68" s="29">
        <v>0.39960000000000001</v>
      </c>
      <c r="E68" s="29">
        <v>20232.818541666667</v>
      </c>
      <c r="F68" s="29"/>
    </row>
    <row r="69" spans="1:6" x14ac:dyDescent="0.35">
      <c r="A69" s="29">
        <v>8.0160320641282573E-5</v>
      </c>
      <c r="B69">
        <v>0.55772041015998153</v>
      </c>
      <c r="C69">
        <v>2524.1632139489238</v>
      </c>
      <c r="D69" s="29">
        <v>0.39960000000000001</v>
      </c>
      <c r="E69" s="29">
        <v>25966.17091666667</v>
      </c>
      <c r="F69" s="29"/>
    </row>
    <row r="70" spans="1:6" x14ac:dyDescent="0.35">
      <c r="A70" s="29">
        <v>9.0180360721442876E-5</v>
      </c>
      <c r="B70">
        <v>0.62743546142997908</v>
      </c>
      <c r="C70">
        <v>2839.6836156925383</v>
      </c>
      <c r="D70" s="29">
        <v>0.39960000000000001</v>
      </c>
      <c r="E70" s="29">
        <v>32375.484150000004</v>
      </c>
      <c r="F70" s="29"/>
    </row>
    <row r="71" spans="1:6" x14ac:dyDescent="0.35">
      <c r="A71" s="29">
        <v>1.0020040080160321E-4</v>
      </c>
      <c r="B71">
        <v>0.69715051269997685</v>
      </c>
      <c r="C71">
        <v>3155.2040174361546</v>
      </c>
      <c r="D71" s="29">
        <v>0.39960000000000001</v>
      </c>
      <c r="E71" s="29">
        <v>39452.669925000002</v>
      </c>
      <c r="F71" s="29"/>
    </row>
    <row r="72" spans="1:6" x14ac:dyDescent="0.35">
      <c r="A72" s="29">
        <v>1.1022044088176352E-4</v>
      </c>
      <c r="B72">
        <v>0.76686556396997441</v>
      </c>
      <c r="C72">
        <v>3470.7244191797695</v>
      </c>
      <c r="D72" s="29">
        <v>0.39960000000000001</v>
      </c>
      <c r="E72" s="29">
        <v>47190.531133333337</v>
      </c>
      <c r="F72" s="29"/>
    </row>
    <row r="73" spans="1:6" x14ac:dyDescent="0.35">
      <c r="A73" s="29">
        <v>1.2024048096192384E-4</v>
      </c>
      <c r="B73">
        <v>0.83658061523997218</v>
      </c>
      <c r="C73">
        <v>3786.2448209233849</v>
      </c>
      <c r="D73" s="29">
        <v>0.39960000000000001</v>
      </c>
      <c r="E73" s="29">
        <v>55582.001616666661</v>
      </c>
      <c r="F73" s="29"/>
    </row>
    <row r="74" spans="1:6" x14ac:dyDescent="0.35">
      <c r="A74" s="29">
        <v>1.3026052104208417E-4</v>
      </c>
      <c r="B74">
        <v>0.90629566650996984</v>
      </c>
      <c r="C74">
        <v>4101.7652226670007</v>
      </c>
      <c r="D74" s="29">
        <v>0.39960000000000001</v>
      </c>
      <c r="E74" s="29">
        <v>64621.613724999923</v>
      </c>
      <c r="F74" s="29"/>
    </row>
    <row r="75" spans="1:6" x14ac:dyDescent="0.35">
      <c r="A75" s="29">
        <v>1.4028056112224451E-4</v>
      </c>
      <c r="B75">
        <v>0.97601071777996762</v>
      </c>
      <c r="C75">
        <v>4417.2856244106169</v>
      </c>
      <c r="D75" s="29">
        <v>0.39960000000000001</v>
      </c>
      <c r="E75" s="29">
        <v>74304.092600000004</v>
      </c>
      <c r="F75" s="29"/>
    </row>
    <row r="76" spans="1:6" x14ac:dyDescent="0.35">
      <c r="A76" s="29">
        <v>1.503006012024048E-4</v>
      </c>
      <c r="B76">
        <v>1.0457257690499653</v>
      </c>
      <c r="C76">
        <v>4732.8060261542314</v>
      </c>
      <c r="D76" s="29">
        <v>0.39960000000000001</v>
      </c>
      <c r="E76" s="29">
        <v>84622.464516666674</v>
      </c>
      <c r="F76" s="29"/>
    </row>
    <row r="77" spans="1:6" x14ac:dyDescent="0.35">
      <c r="A77" s="29">
        <v>1.6032064128256515E-4</v>
      </c>
      <c r="B77">
        <v>1.1154408203199631</v>
      </c>
      <c r="C77">
        <v>5048.3264278978477</v>
      </c>
      <c r="D77" s="29">
        <v>0.39960000000000001</v>
      </c>
      <c r="E77" s="29">
        <v>95573.934475000002</v>
      </c>
      <c r="F77" s="29"/>
    </row>
    <row r="78" spans="1:6" x14ac:dyDescent="0.35">
      <c r="A78" s="29">
        <v>1.7034068136272546E-4</v>
      </c>
      <c r="B78">
        <v>1.1851558715899606</v>
      </c>
      <c r="C78">
        <v>5363.8468296414621</v>
      </c>
      <c r="D78" s="29">
        <v>0.39960000000000001</v>
      </c>
      <c r="E78" s="29">
        <v>107150.84085000001</v>
      </c>
      <c r="F78" s="29"/>
    </row>
    <row r="79" spans="1:6" x14ac:dyDescent="0.35">
      <c r="A79" s="29">
        <v>1.8036072144288575E-4</v>
      </c>
      <c r="B79">
        <v>1.2548709228599582</v>
      </c>
      <c r="C79">
        <v>5679.3672313850766</v>
      </c>
      <c r="D79" s="29">
        <v>0.39960000000000001</v>
      </c>
      <c r="E79" s="29">
        <v>119349.97729166667</v>
      </c>
      <c r="F79" s="29"/>
    </row>
    <row r="80" spans="1:6" x14ac:dyDescent="0.35">
      <c r="A80" s="29">
        <v>1.903807615230461E-4</v>
      </c>
      <c r="B80">
        <v>1.3245859741299559</v>
      </c>
      <c r="C80">
        <v>5994.8876331286938</v>
      </c>
      <c r="D80" s="29">
        <v>0.39960000000000001</v>
      </c>
      <c r="E80" s="29">
        <v>132168.00186666666</v>
      </c>
      <c r="F80" s="29"/>
    </row>
    <row r="81" spans="1:6" x14ac:dyDescent="0.35">
      <c r="A81" s="29">
        <v>2.0040080160320641E-4</v>
      </c>
      <c r="B81">
        <v>1.3943010253999537</v>
      </c>
      <c r="C81">
        <v>6310.4080348723091</v>
      </c>
      <c r="D81" s="29">
        <v>0.39960000000000001</v>
      </c>
      <c r="E81" s="29">
        <v>145601.34756666666</v>
      </c>
      <c r="F81" s="29"/>
    </row>
    <row r="82" spans="1:6" x14ac:dyDescent="0.35">
      <c r="A82" s="29">
        <v>2.1042084168336673E-4</v>
      </c>
      <c r="B82">
        <v>1.4640160766699513</v>
      </c>
      <c r="C82">
        <v>6625.9284366159236</v>
      </c>
      <c r="D82" s="29">
        <v>0.39960000000000001</v>
      </c>
      <c r="E82" s="29">
        <v>159646.20810833335</v>
      </c>
      <c r="F82" s="29"/>
    </row>
    <row r="83" spans="1:6" x14ac:dyDescent="0.35">
      <c r="A83" s="29">
        <v>2.2044088176352705E-4</v>
      </c>
      <c r="B83">
        <v>1.5337311279399488</v>
      </c>
      <c r="C83">
        <v>6941.448838359539</v>
      </c>
      <c r="D83" s="29">
        <v>0.39960000000000001</v>
      </c>
      <c r="E83" s="29">
        <v>174298.049375</v>
      </c>
      <c r="F83" s="29"/>
    </row>
    <row r="84" spans="1:6" x14ac:dyDescent="0.35">
      <c r="A84" s="29">
        <v>2.3046092184368739E-4</v>
      </c>
      <c r="B84">
        <v>1.6034461792099468</v>
      </c>
      <c r="C84">
        <v>7256.9692401031552</v>
      </c>
      <c r="D84" s="29">
        <v>0.39960000000000001</v>
      </c>
      <c r="E84" s="29">
        <v>189553.61316666668</v>
      </c>
      <c r="F84" s="29"/>
    </row>
    <row r="85" spans="1:6" x14ac:dyDescent="0.35">
      <c r="A85" s="29">
        <v>2.4048096192384768E-4</v>
      </c>
      <c r="B85">
        <v>1.6731612304799444</v>
      </c>
      <c r="C85">
        <v>7572.4896418467697</v>
      </c>
      <c r="D85" s="29">
        <v>0.39960000000000001</v>
      </c>
      <c r="E85" s="29">
        <v>205411.57796666666</v>
      </c>
      <c r="F85" s="29"/>
    </row>
    <row r="86" spans="1:6" x14ac:dyDescent="0.35">
      <c r="A86" s="29">
        <v>2.50501002004008E-4</v>
      </c>
      <c r="B86">
        <v>1.7428762817499419</v>
      </c>
      <c r="C86">
        <v>7888.010043590386</v>
      </c>
      <c r="D86" s="29">
        <v>0.39960000000000001</v>
      </c>
      <c r="E86" s="29">
        <v>221863.81237500001</v>
      </c>
      <c r="F86" s="29"/>
    </row>
    <row r="87" spans="1:6" x14ac:dyDescent="0.35">
      <c r="A87" s="29">
        <v>2.6052104208416834E-4</v>
      </c>
      <c r="B87">
        <v>1.8125913330199397</v>
      </c>
      <c r="C87">
        <v>8203.5304453340013</v>
      </c>
      <c r="D87" s="29">
        <v>0.39960000000000001</v>
      </c>
      <c r="E87" s="29">
        <v>238911.22569166668</v>
      </c>
      <c r="F87" s="29"/>
    </row>
    <row r="88" spans="1:6" x14ac:dyDescent="0.35">
      <c r="A88" s="29">
        <v>2.7054108216432868E-4</v>
      </c>
      <c r="B88">
        <v>1.8823063842899377</v>
      </c>
      <c r="C88">
        <v>8519.0508470776185</v>
      </c>
      <c r="D88" s="29">
        <v>0.39960000000000001</v>
      </c>
      <c r="E88" s="29">
        <v>256548.49670833335</v>
      </c>
      <c r="F88" s="29"/>
    </row>
    <row r="89" spans="1:6" x14ac:dyDescent="0.35">
      <c r="A89" s="29">
        <v>2.8056112224448903E-4</v>
      </c>
      <c r="B89">
        <v>1.9520214355599352</v>
      </c>
      <c r="C89">
        <v>8834.5712488212339</v>
      </c>
      <c r="D89" s="29">
        <v>0.39960000000000001</v>
      </c>
      <c r="E89" s="29">
        <v>274774.55405833333</v>
      </c>
      <c r="F89" s="29"/>
    </row>
    <row r="90" spans="1:6" x14ac:dyDescent="0.35">
      <c r="A90" s="29">
        <v>2.9058116232464926E-4</v>
      </c>
      <c r="B90">
        <v>2.0217364868299326</v>
      </c>
      <c r="C90">
        <v>9150.0916505648456</v>
      </c>
      <c r="D90" s="29">
        <v>0.39960000000000001</v>
      </c>
      <c r="E90" s="29">
        <v>293587.03540833335</v>
      </c>
      <c r="F90" s="29"/>
    </row>
    <row r="91" spans="1:6" x14ac:dyDescent="0.35">
      <c r="A91" s="29">
        <v>3.0060120240480961E-4</v>
      </c>
      <c r="B91">
        <v>2.0914515380999306</v>
      </c>
      <c r="C91">
        <v>9465.6120523084628</v>
      </c>
      <c r="D91" s="29">
        <v>0.39960000000000001</v>
      </c>
      <c r="E91" s="29">
        <v>312979.60857499996</v>
      </c>
      <c r="F91" s="29"/>
    </row>
    <row r="92" spans="1:6" x14ac:dyDescent="0.35">
      <c r="A92" s="29">
        <v>1.0020040080160322E-5</v>
      </c>
      <c r="B92">
        <v>6.6934489398104466E-2</v>
      </c>
      <c r="C92">
        <v>358.57193215135663</v>
      </c>
      <c r="D92" s="29">
        <v>0.41620000000000001</v>
      </c>
      <c r="E92" s="29">
        <v>478.19955833333336</v>
      </c>
      <c r="F92" s="29"/>
    </row>
    <row r="93" spans="1:6" x14ac:dyDescent="0.35">
      <c r="A93" s="29">
        <v>2.0040080160320643E-5</v>
      </c>
      <c r="B93">
        <v>0.13386897879620893</v>
      </c>
      <c r="C93">
        <v>717.14386430271327</v>
      </c>
      <c r="D93" s="29">
        <v>0.41620000000000001</v>
      </c>
      <c r="E93" s="29">
        <v>1586.3299666666669</v>
      </c>
      <c r="F93" s="29"/>
    </row>
    <row r="94" spans="1:6" x14ac:dyDescent="0.35">
      <c r="A94" s="29">
        <v>3.006012024048096E-5</v>
      </c>
      <c r="B94">
        <v>0.20080346819431336</v>
      </c>
      <c r="C94">
        <v>1075.7157964540697</v>
      </c>
      <c r="D94" s="29">
        <v>0.41620000000000001</v>
      </c>
      <c r="E94" s="29">
        <v>3318.9128333333333</v>
      </c>
      <c r="F94" s="29"/>
    </row>
    <row r="95" spans="1:6" x14ac:dyDescent="0.35">
      <c r="A95" s="29">
        <v>4.0080160320641287E-5</v>
      </c>
      <c r="B95">
        <v>0.26773795759241786</v>
      </c>
      <c r="C95">
        <v>1434.2877286054265</v>
      </c>
      <c r="D95" s="29">
        <v>0.41620000000000001</v>
      </c>
      <c r="E95" s="29">
        <v>5669.6023833333338</v>
      </c>
      <c r="F95" s="29"/>
    </row>
    <row r="96" spans="1:6" x14ac:dyDescent="0.35">
      <c r="A96" s="29">
        <v>5.0100200400801603E-5</v>
      </c>
      <c r="B96">
        <v>0.33467244699052229</v>
      </c>
      <c r="C96">
        <v>1792.8596607567829</v>
      </c>
      <c r="D96" s="29">
        <v>0.41620000000000001</v>
      </c>
      <c r="E96" s="29">
        <v>8629.790766666667</v>
      </c>
      <c r="F96" s="29"/>
    </row>
    <row r="97" spans="1:6" x14ac:dyDescent="0.35">
      <c r="A97" s="29">
        <v>6.012024048096192E-5</v>
      </c>
      <c r="B97">
        <v>0.40160693638862671</v>
      </c>
      <c r="C97">
        <v>2151.4315929081395</v>
      </c>
      <c r="D97" s="29">
        <v>0.41620000000000001</v>
      </c>
      <c r="E97" s="29">
        <v>12184.738691666667</v>
      </c>
      <c r="F97" s="29"/>
    </row>
    <row r="98" spans="1:6" x14ac:dyDescent="0.35">
      <c r="A98" s="29">
        <v>7.0140280561122257E-5</v>
      </c>
      <c r="B98">
        <v>0.46854142578673125</v>
      </c>
      <c r="C98">
        <v>2510.003525059496</v>
      </c>
      <c r="D98" s="29">
        <v>0.41620000000000001</v>
      </c>
      <c r="E98" s="29">
        <v>16314.634675000001</v>
      </c>
      <c r="F98" s="29"/>
    </row>
    <row r="99" spans="1:6" x14ac:dyDescent="0.35">
      <c r="A99" s="29">
        <v>8.0160320641282573E-5</v>
      </c>
      <c r="B99">
        <v>0.53547591518483573</v>
      </c>
      <c r="C99">
        <v>2868.5754572108531</v>
      </c>
      <c r="D99" s="29">
        <v>0.41620000000000001</v>
      </c>
      <c r="E99" s="29">
        <v>21008.022183333334</v>
      </c>
      <c r="F99" s="29"/>
    </row>
    <row r="100" spans="1:6" x14ac:dyDescent="0.35">
      <c r="A100" s="29">
        <v>9.0180360721442876E-5</v>
      </c>
      <c r="B100">
        <v>0.60241040458293993</v>
      </c>
      <c r="C100">
        <v>3227.1473893622078</v>
      </c>
      <c r="D100" s="29">
        <v>0.41620000000000001</v>
      </c>
      <c r="E100" s="29">
        <v>26255.445366666667</v>
      </c>
      <c r="F100" s="29"/>
    </row>
    <row r="101" spans="1:6" x14ac:dyDescent="0.35">
      <c r="A101" s="29">
        <v>1.0020040080160321E-4</v>
      </c>
      <c r="B101">
        <v>0.66934489398104458</v>
      </c>
      <c r="C101">
        <v>3585.7193215135658</v>
      </c>
      <c r="D101" s="29">
        <v>0.41620000000000001</v>
      </c>
      <c r="E101" s="29">
        <v>32052.476600000002</v>
      </c>
      <c r="F101" s="29"/>
    </row>
    <row r="102" spans="1:6" x14ac:dyDescent="0.35">
      <c r="A102" s="29">
        <v>1.1022044088176352E-4</v>
      </c>
      <c r="B102">
        <v>0.73627938337914889</v>
      </c>
      <c r="C102">
        <v>3944.2912536649214</v>
      </c>
      <c r="D102" s="29">
        <v>0.41620000000000001</v>
      </c>
      <c r="E102" s="29">
        <v>38391.067608333331</v>
      </c>
      <c r="F102" s="29"/>
    </row>
    <row r="103" spans="1:6" x14ac:dyDescent="0.35">
      <c r="A103" s="29">
        <v>1.2024048096192384E-4</v>
      </c>
      <c r="B103">
        <v>0.80321387277725342</v>
      </c>
      <c r="C103">
        <v>4302.8631858162789</v>
      </c>
      <c r="D103" s="29">
        <v>0.41620000000000001</v>
      </c>
      <c r="E103" s="29">
        <v>45263.883133333336</v>
      </c>
      <c r="F103" s="29"/>
    </row>
    <row r="104" spans="1:6" x14ac:dyDescent="0.35">
      <c r="A104" s="29">
        <v>1.3026052104208417E-4</v>
      </c>
      <c r="B104">
        <v>0.87014836217535785</v>
      </c>
      <c r="C104">
        <v>4661.4351179676351</v>
      </c>
      <c r="D104" s="29">
        <v>0.41620000000000001</v>
      </c>
      <c r="E104" s="29">
        <v>52666.170158333342</v>
      </c>
      <c r="F104" s="29"/>
    </row>
    <row r="105" spans="1:6" x14ac:dyDescent="0.35">
      <c r="A105" s="29">
        <v>1.4028056112224451E-4</v>
      </c>
      <c r="B105">
        <v>0.93708285157346249</v>
      </c>
      <c r="C105">
        <v>5020.0070501189921</v>
      </c>
      <c r="D105" s="29">
        <v>0.41620000000000001</v>
      </c>
      <c r="E105" s="29">
        <v>60592.287825000007</v>
      </c>
      <c r="F105" s="29"/>
    </row>
    <row r="106" spans="1:6" x14ac:dyDescent="0.35">
      <c r="A106" s="29">
        <v>1.503006012024048E-4</v>
      </c>
      <c r="B106">
        <v>1.0040173409715667</v>
      </c>
      <c r="C106">
        <v>5378.5789822703473</v>
      </c>
      <c r="D106" s="29">
        <v>0.41620000000000001</v>
      </c>
      <c r="E106" s="29">
        <v>69039.380533333329</v>
      </c>
      <c r="F106" s="29"/>
    </row>
    <row r="107" spans="1:6" x14ac:dyDescent="0.35">
      <c r="A107" s="29">
        <v>1.6032064128256515E-4</v>
      </c>
      <c r="B107">
        <v>1.0709518303696715</v>
      </c>
      <c r="C107">
        <v>5737.1509144217061</v>
      </c>
      <c r="D107" s="29">
        <v>0.41620000000000001</v>
      </c>
      <c r="E107" s="29">
        <v>78004.556941666669</v>
      </c>
      <c r="F107" s="29"/>
    </row>
    <row r="108" spans="1:6" x14ac:dyDescent="0.35">
      <c r="A108" s="29">
        <v>1.7034068136272546E-4</v>
      </c>
      <c r="B108">
        <v>1.1378863197677758</v>
      </c>
      <c r="C108">
        <v>6095.7228465730623</v>
      </c>
      <c r="D108" s="29">
        <v>0.41620000000000001</v>
      </c>
      <c r="E108" s="29">
        <v>87486.554358333335</v>
      </c>
      <c r="F108" s="29"/>
    </row>
    <row r="109" spans="1:6" x14ac:dyDescent="0.35">
      <c r="A109" s="29">
        <v>1.8036072144288575E-4</v>
      </c>
      <c r="B109">
        <v>1.2048208091658799</v>
      </c>
      <c r="C109">
        <v>6454.2947787244157</v>
      </c>
      <c r="D109" s="29">
        <v>0.41620000000000001</v>
      </c>
      <c r="E109" s="29">
        <v>97480.668300000019</v>
      </c>
      <c r="F109" s="29"/>
    </row>
    <row r="110" spans="1:6" x14ac:dyDescent="0.35">
      <c r="A110" s="29">
        <v>1.903807615230461E-4</v>
      </c>
      <c r="B110">
        <v>1.2717552985639846</v>
      </c>
      <c r="C110">
        <v>6812.8667108757745</v>
      </c>
      <c r="D110" s="29">
        <v>0.41620000000000001</v>
      </c>
      <c r="E110" s="29">
        <v>107986.85341666666</v>
      </c>
      <c r="F110" s="29"/>
    </row>
    <row r="111" spans="1:6" x14ac:dyDescent="0.35">
      <c r="A111" s="29">
        <v>2.0040080160320641E-4</v>
      </c>
      <c r="B111">
        <v>1.3386897879620892</v>
      </c>
      <c r="C111">
        <v>7171.4386430271315</v>
      </c>
      <c r="D111" s="29">
        <v>0.41620000000000001</v>
      </c>
      <c r="E111" s="29">
        <v>119000.96756666667</v>
      </c>
      <c r="F111" s="29"/>
    </row>
    <row r="112" spans="1:6" x14ac:dyDescent="0.35">
      <c r="A112" s="29">
        <v>2.1042084168336673E-4</v>
      </c>
      <c r="B112">
        <v>1.4056242773601935</v>
      </c>
      <c r="C112">
        <v>7530.0105751784877</v>
      </c>
      <c r="D112" s="29">
        <v>0.41620000000000001</v>
      </c>
      <c r="E112" s="29">
        <v>130521.46945833333</v>
      </c>
      <c r="F112" s="29"/>
    </row>
    <row r="113" spans="1:6" x14ac:dyDescent="0.35">
      <c r="A113" s="29">
        <v>2.2044088176352705E-4</v>
      </c>
      <c r="B113">
        <v>1.4725587667582978</v>
      </c>
      <c r="C113">
        <v>7888.5825073298429</v>
      </c>
      <c r="D113" s="29">
        <v>0.41620000000000001</v>
      </c>
      <c r="E113" s="29">
        <v>142543.85504166668</v>
      </c>
      <c r="F113" s="29"/>
    </row>
    <row r="114" spans="1:6" x14ac:dyDescent="0.35">
      <c r="A114" s="29">
        <v>2.3046092184368739E-4</v>
      </c>
      <c r="B114">
        <v>1.5394932561564025</v>
      </c>
      <c r="C114">
        <v>8247.1544394812008</v>
      </c>
      <c r="D114" s="29">
        <v>0.41620000000000001</v>
      </c>
      <c r="E114" s="29">
        <v>155070.88480833333</v>
      </c>
      <c r="F114" s="29"/>
    </row>
    <row r="115" spans="1:6" x14ac:dyDescent="0.35">
      <c r="A115" s="29">
        <v>2.4048096192384768E-4</v>
      </c>
      <c r="B115">
        <v>1.6064277455545068</v>
      </c>
      <c r="C115">
        <v>8605.7263716325579</v>
      </c>
      <c r="D115" s="29">
        <v>0.41620000000000001</v>
      </c>
      <c r="E115" s="29">
        <v>168103.15225833331</v>
      </c>
      <c r="F115" s="29"/>
    </row>
    <row r="116" spans="1:6" x14ac:dyDescent="0.35">
      <c r="A116" s="29">
        <v>2.50501002004008E-4</v>
      </c>
      <c r="B116">
        <v>1.6733622349526112</v>
      </c>
      <c r="C116">
        <v>8964.2983037839131</v>
      </c>
      <c r="D116" s="29">
        <v>0.41620000000000001</v>
      </c>
      <c r="E116" s="29">
        <v>181624.43208333335</v>
      </c>
      <c r="F116" s="29"/>
    </row>
    <row r="117" spans="1:6" x14ac:dyDescent="0.35">
      <c r="A117" s="29">
        <v>2.6052104208416834E-4</v>
      </c>
      <c r="B117">
        <v>1.7402967243507157</v>
      </c>
      <c r="C117">
        <v>9322.8702359352701</v>
      </c>
      <c r="D117" s="29">
        <v>0.41620000000000001</v>
      </c>
      <c r="E117" s="29">
        <v>195633.38156666668</v>
      </c>
      <c r="F117" s="29"/>
    </row>
    <row r="118" spans="1:6" x14ac:dyDescent="0.35">
      <c r="A118" s="29">
        <v>2.7054108216432868E-4</v>
      </c>
      <c r="B118">
        <v>1.8072312137488205</v>
      </c>
      <c r="C118">
        <v>9681.4421680866271</v>
      </c>
      <c r="D118" s="29">
        <v>0.41620000000000001</v>
      </c>
      <c r="E118" s="29">
        <v>210130.66870000001</v>
      </c>
      <c r="F118" s="29"/>
    </row>
    <row r="119" spans="1:6" x14ac:dyDescent="0.35">
      <c r="A119" s="29">
        <v>2.8056112224448903E-4</v>
      </c>
      <c r="B119">
        <v>1.874165703146925</v>
      </c>
      <c r="C119">
        <v>10040.014100237984</v>
      </c>
      <c r="D119" s="29">
        <v>0.41620000000000001</v>
      </c>
      <c r="E119" s="29">
        <v>225115.60618333335</v>
      </c>
      <c r="F119" s="29"/>
    </row>
    <row r="120" spans="1:6" x14ac:dyDescent="0.35">
      <c r="A120" s="29">
        <v>2.9058116232464926E-4</v>
      </c>
      <c r="B120">
        <v>1.9411001925450289</v>
      </c>
      <c r="C120">
        <v>10398.586032389338</v>
      </c>
      <c r="D120" s="29">
        <v>0.41620000000000001</v>
      </c>
      <c r="E120" s="29">
        <v>240589.65677499998</v>
      </c>
      <c r="F120" s="29"/>
    </row>
    <row r="121" spans="1:6" x14ac:dyDescent="0.35">
      <c r="A121" s="29">
        <v>3.0060120240480961E-4</v>
      </c>
      <c r="B121">
        <v>2.0080346819431334</v>
      </c>
      <c r="C121">
        <v>10757.157964540695</v>
      </c>
      <c r="D121" s="29">
        <v>0.41620000000000001</v>
      </c>
      <c r="E121" s="29">
        <v>256545.83039166665</v>
      </c>
      <c r="F121" s="29"/>
    </row>
    <row r="122" spans="1:6" x14ac:dyDescent="0.35">
      <c r="A122" s="29">
        <v>1.0020040080160322E-5</v>
      </c>
      <c r="B122">
        <v>4.8926175608883196E-2</v>
      </c>
      <c r="C122">
        <v>160.6520541427717</v>
      </c>
      <c r="D122" s="29">
        <v>0.33260000000000001</v>
      </c>
      <c r="E122" s="29">
        <v>2483.3908166666665</v>
      </c>
      <c r="F122" s="29"/>
    </row>
    <row r="123" spans="1:6" x14ac:dyDescent="0.35">
      <c r="A123" s="29">
        <v>2.0040080160320643E-5</v>
      </c>
      <c r="B123">
        <v>9.7852351217766392E-2</v>
      </c>
      <c r="C123">
        <v>321.30410828554341</v>
      </c>
      <c r="D123" s="29">
        <v>0.33260000000000001</v>
      </c>
      <c r="E123" s="29">
        <v>7970.5475750000005</v>
      </c>
      <c r="F123" s="29"/>
    </row>
    <row r="124" spans="1:6" x14ac:dyDescent="0.35">
      <c r="A124" s="29">
        <v>3.006012024048096E-5</v>
      </c>
      <c r="B124">
        <v>0.14677852682664957</v>
      </c>
      <c r="C124">
        <v>481.95616242831511</v>
      </c>
      <c r="D124" s="29">
        <v>0.33260000000000001</v>
      </c>
      <c r="E124" s="29">
        <v>16247.063983333333</v>
      </c>
      <c r="F124" s="29"/>
    </row>
    <row r="125" spans="1:6" x14ac:dyDescent="0.35">
      <c r="A125" s="29">
        <v>4.0080160320641287E-5</v>
      </c>
      <c r="B125">
        <v>0.19570470243553278</v>
      </c>
      <c r="C125">
        <v>642.60821657108681</v>
      </c>
      <c r="D125" s="29">
        <v>0.33260000000000001</v>
      </c>
      <c r="E125" s="29">
        <v>27169.969674999997</v>
      </c>
      <c r="F125" s="29"/>
    </row>
    <row r="126" spans="1:6" x14ac:dyDescent="0.35">
      <c r="A126" s="29">
        <v>5.0100200400801603E-5</v>
      </c>
      <c r="B126">
        <v>0.24463087804441599</v>
      </c>
      <c r="C126">
        <v>803.26027071385852</v>
      </c>
      <c r="D126" s="29">
        <v>0.33260000000000001</v>
      </c>
      <c r="E126" s="29">
        <v>40643.990108333332</v>
      </c>
      <c r="F126" s="29"/>
    </row>
    <row r="127" spans="1:6" x14ac:dyDescent="0.35">
      <c r="A127" s="29">
        <v>6.012024048096192E-5</v>
      </c>
      <c r="B127">
        <v>0.29355705365329915</v>
      </c>
      <c r="C127">
        <v>963.91232485663022</v>
      </c>
      <c r="D127" s="29">
        <v>0.33260000000000001</v>
      </c>
      <c r="E127" s="29">
        <v>56602.313266666672</v>
      </c>
      <c r="F127" s="29"/>
    </row>
    <row r="128" spans="1:6" x14ac:dyDescent="0.35">
      <c r="A128" s="29">
        <v>7.0140280561122257E-5</v>
      </c>
      <c r="B128">
        <v>0.34248322926218244</v>
      </c>
      <c r="C128">
        <v>1124.5643789994022</v>
      </c>
      <c r="D128" s="29">
        <v>0.33260000000000001</v>
      </c>
      <c r="E128" s="29">
        <v>74991.541116666674</v>
      </c>
      <c r="F128" s="29"/>
    </row>
    <row r="129" spans="1:6" x14ac:dyDescent="0.35">
      <c r="A129" s="29">
        <v>8.0160320641282573E-5</v>
      </c>
      <c r="B129">
        <v>0.39140940487106557</v>
      </c>
      <c r="C129">
        <v>1285.2164331421736</v>
      </c>
      <c r="D129" s="29">
        <v>0.33260000000000001</v>
      </c>
      <c r="E129" s="29">
        <v>95769.792399999991</v>
      </c>
      <c r="F129" s="29"/>
    </row>
    <row r="130" spans="1:6" x14ac:dyDescent="0.35">
      <c r="A130" s="29">
        <v>9.0180360721442876E-5</v>
      </c>
      <c r="B130">
        <v>0.4403355804799487</v>
      </c>
      <c r="C130">
        <v>1445.8684872849453</v>
      </c>
      <c r="D130" s="29">
        <v>0.33260000000000001</v>
      </c>
      <c r="E130" s="29">
        <v>118900.28025000001</v>
      </c>
      <c r="F130" s="29"/>
    </row>
    <row r="131" spans="1:6" x14ac:dyDescent="0.35">
      <c r="A131" s="29">
        <v>1.0020040080160321E-4</v>
      </c>
      <c r="B131">
        <v>0.48926175608883199</v>
      </c>
      <c r="C131">
        <v>1606.520541427717</v>
      </c>
      <c r="D131" s="29">
        <v>0.33260000000000001</v>
      </c>
      <c r="E131" s="29">
        <v>144351.39174166668</v>
      </c>
      <c r="F131" s="29"/>
    </row>
    <row r="132" spans="1:6" x14ac:dyDescent="0.35">
      <c r="A132" s="29">
        <v>1.503006012024048E-4</v>
      </c>
      <c r="B132">
        <v>0.7338926341332479</v>
      </c>
      <c r="C132">
        <v>2409.7808121415756</v>
      </c>
      <c r="D132" s="29">
        <v>0.33260000000000001</v>
      </c>
      <c r="E132" s="29">
        <v>305410.92903333332</v>
      </c>
      <c r="F132" s="29"/>
    </row>
    <row r="133" spans="1:6" x14ac:dyDescent="0.35">
      <c r="A133" s="29">
        <v>2.0040080160320641E-4</v>
      </c>
      <c r="B133">
        <v>0.97852351217766398</v>
      </c>
      <c r="C133">
        <v>3213.0410828554341</v>
      </c>
      <c r="D133" s="29">
        <v>0.33260000000000001</v>
      </c>
      <c r="E133" s="29">
        <v>520712.85214166663</v>
      </c>
      <c r="F133" s="29"/>
    </row>
    <row r="134" spans="1:6" x14ac:dyDescent="0.35">
      <c r="A134" s="29">
        <v>2.50501002004008E-4</v>
      </c>
      <c r="B134">
        <v>1.2231543902220798</v>
      </c>
      <c r="C134">
        <v>4016.3013535692926</v>
      </c>
      <c r="D134" s="29">
        <v>0.33260000000000001</v>
      </c>
      <c r="E134" s="29">
        <v>787708.64500833326</v>
      </c>
      <c r="F134" s="29"/>
    </row>
    <row r="135" spans="1:6" x14ac:dyDescent="0.35">
      <c r="A135" s="29">
        <v>3.0060120240480961E-4</v>
      </c>
      <c r="B135">
        <v>1.4677852682664958</v>
      </c>
      <c r="C135">
        <v>4819.5616242831511</v>
      </c>
      <c r="D135" s="29">
        <v>0.33260000000000001</v>
      </c>
      <c r="E135" s="29">
        <v>1104290.7905166666</v>
      </c>
      <c r="F135" s="29"/>
    </row>
    <row r="136" spans="1:6" x14ac:dyDescent="0.35">
      <c r="A136" s="29">
        <v>3.5070140280561122E-4</v>
      </c>
      <c r="B136">
        <v>1.712416146310912</v>
      </c>
      <c r="C136">
        <v>5622.8218949970105</v>
      </c>
      <c r="D136" s="29">
        <v>0.33260000000000001</v>
      </c>
      <c r="E136" s="29">
        <v>1468854.482975</v>
      </c>
      <c r="F136" s="29"/>
    </row>
    <row r="137" spans="1:6" x14ac:dyDescent="0.35">
      <c r="A137" s="29">
        <v>4.0080160320641282E-4</v>
      </c>
      <c r="B137">
        <v>1.957047024355328</v>
      </c>
      <c r="C137">
        <v>6426.0821657108681</v>
      </c>
      <c r="D137" s="29">
        <v>0.33260000000000001</v>
      </c>
      <c r="E137" s="29">
        <v>1879846.5865083335</v>
      </c>
      <c r="F137" s="29"/>
    </row>
    <row r="138" spans="1:6" x14ac:dyDescent="0.35">
      <c r="A138" s="29">
        <v>4.5090180360721443E-4</v>
      </c>
      <c r="B138">
        <v>2.2016779023997439</v>
      </c>
      <c r="C138">
        <v>7229.3424364247276</v>
      </c>
      <c r="D138" s="29">
        <v>0.33260000000000001</v>
      </c>
      <c r="E138" s="29">
        <v>2335883.7977500004</v>
      </c>
      <c r="F138" s="29"/>
    </row>
    <row r="139" spans="1:6" x14ac:dyDescent="0.35">
      <c r="A139" s="29">
        <v>5.0100200400801599E-4</v>
      </c>
      <c r="B139">
        <v>2.4463087804441597</v>
      </c>
      <c r="C139">
        <v>8032.6027071385852</v>
      </c>
      <c r="D139" s="29">
        <v>0.33260000000000001</v>
      </c>
      <c r="E139" s="29">
        <v>2835657.1606083331</v>
      </c>
      <c r="F139" s="29"/>
    </row>
    <row r="140" spans="1:6" x14ac:dyDescent="0.35">
      <c r="A140" s="29">
        <v>5.5110220440881771E-4</v>
      </c>
      <c r="B140">
        <v>2.6909396584885763</v>
      </c>
      <c r="C140">
        <v>8835.8629778524464</v>
      </c>
      <c r="D140" s="29">
        <v>0.33260000000000001</v>
      </c>
      <c r="E140" s="29">
        <v>3379486.7546833334</v>
      </c>
      <c r="F140" s="29"/>
    </row>
    <row r="141" spans="1:6" x14ac:dyDescent="0.35">
      <c r="A141" s="29">
        <v>6.0120240480961921E-4</v>
      </c>
      <c r="B141">
        <v>2.9355705365329916</v>
      </c>
      <c r="C141">
        <v>9639.1232485663022</v>
      </c>
      <c r="D141" s="29">
        <v>0.33260000000000001</v>
      </c>
      <c r="E141" s="29">
        <v>3966026.1230000001</v>
      </c>
      <c r="F141" s="29"/>
    </row>
    <row r="142" spans="1:6" x14ac:dyDescent="0.35">
      <c r="A142" s="29">
        <v>6.5130260521042082E-4</v>
      </c>
      <c r="B142">
        <v>3.1802014145774078</v>
      </c>
      <c r="C142">
        <v>10442.383519280162</v>
      </c>
      <c r="D142" s="29">
        <v>0.33260000000000001</v>
      </c>
      <c r="E142" s="29">
        <v>4594568.2112583332</v>
      </c>
      <c r="F142" s="29"/>
    </row>
    <row r="143" spans="1:6" x14ac:dyDescent="0.35">
      <c r="A143" s="29">
        <v>7.0140280561122243E-4</v>
      </c>
      <c r="B143">
        <v>3.424832292621824</v>
      </c>
      <c r="C143">
        <v>11245.643789994021</v>
      </c>
      <c r="D143" s="29">
        <v>0.33260000000000001</v>
      </c>
      <c r="E143" s="29">
        <v>5264601.5671250001</v>
      </c>
      <c r="F143" s="29"/>
    </row>
    <row r="144" spans="1:6" x14ac:dyDescent="0.35">
      <c r="A144" s="29">
        <v>7.5150300601202404E-4</v>
      </c>
      <c r="B144">
        <v>3.6694631706662397</v>
      </c>
      <c r="C144">
        <v>12048.904060707879</v>
      </c>
      <c r="D144" s="29">
        <v>0.33260000000000001</v>
      </c>
      <c r="E144" s="29">
        <v>5975605.239108325</v>
      </c>
      <c r="F144" s="29"/>
    </row>
    <row r="145" spans="1:6" x14ac:dyDescent="0.35">
      <c r="A145" s="29">
        <v>8.0160320641282565E-4</v>
      </c>
      <c r="B145">
        <v>3.9140940487106559</v>
      </c>
      <c r="C145">
        <v>12852.164331421736</v>
      </c>
      <c r="D145" s="29">
        <v>0.33260000000000001</v>
      </c>
      <c r="E145" s="29">
        <v>6726144.8021499999</v>
      </c>
      <c r="F145" s="29"/>
    </row>
    <row r="146" spans="1:6" x14ac:dyDescent="0.35">
      <c r="A146" s="29">
        <v>8.5170340681362726E-4</v>
      </c>
      <c r="B146">
        <v>4.1587249267550721</v>
      </c>
      <c r="C146">
        <v>13655.424602135596</v>
      </c>
      <c r="D146" s="29">
        <v>0.33260000000000001</v>
      </c>
      <c r="E146" s="29">
        <v>7517374.4223333336</v>
      </c>
      <c r="F146" s="29"/>
    </row>
    <row r="147" spans="1:6" x14ac:dyDescent="0.35">
      <c r="A147" s="29">
        <v>9.0180360721442887E-4</v>
      </c>
      <c r="B147">
        <v>4.4033558047994878</v>
      </c>
      <c r="C147">
        <v>14458.684872849455</v>
      </c>
      <c r="D147" s="29">
        <v>0.33260000000000001</v>
      </c>
      <c r="E147" s="29">
        <v>8347834.1974083334</v>
      </c>
      <c r="F147" s="29"/>
    </row>
    <row r="148" spans="1:6" x14ac:dyDescent="0.35">
      <c r="A148" s="29">
        <v>9.5190380761523037E-4</v>
      </c>
      <c r="B148">
        <v>4.6479866828439036</v>
      </c>
      <c r="C148">
        <v>15261.945143563313</v>
      </c>
      <c r="D148" s="29">
        <v>0.33260000000000001</v>
      </c>
      <c r="E148" s="29">
        <v>9218463.2773166653</v>
      </c>
      <c r="F148" s="29"/>
    </row>
    <row r="149" spans="1:6" x14ac:dyDescent="0.35">
      <c r="A149" s="29">
        <v>1.002004008016032E-3</v>
      </c>
      <c r="B149">
        <v>4.8926175608883193</v>
      </c>
      <c r="C149">
        <v>16065.20541427717</v>
      </c>
      <c r="D149" s="29">
        <v>0.33260000000000001</v>
      </c>
      <c r="E149" s="29">
        <v>10126271.973850001</v>
      </c>
      <c r="F149" s="29"/>
    </row>
    <row r="150" spans="1:6" x14ac:dyDescent="0.35">
      <c r="A150" s="29">
        <v>1.0020040080160322E-5</v>
      </c>
      <c r="B150">
        <v>4.3452192276407349E-2</v>
      </c>
      <c r="C150">
        <v>208.2064743023964</v>
      </c>
      <c r="D150" s="29">
        <v>0.3745</v>
      </c>
      <c r="E150" s="29">
        <v>1369.5141333333333</v>
      </c>
      <c r="F150" s="29"/>
    </row>
    <row r="151" spans="1:6" x14ac:dyDescent="0.35">
      <c r="A151" s="29">
        <v>2.0040080160320643E-5</v>
      </c>
      <c r="B151">
        <v>8.6904384552814698E-2</v>
      </c>
      <c r="C151">
        <v>416.4129486047928</v>
      </c>
      <c r="D151" s="29">
        <v>0.3745</v>
      </c>
      <c r="E151" s="29">
        <v>4465.2653333333328</v>
      </c>
      <c r="F151" s="29"/>
    </row>
    <row r="152" spans="1:6" x14ac:dyDescent="0.35">
      <c r="A152" s="29">
        <v>3.006012024048096E-5</v>
      </c>
      <c r="B152">
        <v>0.13035657682922203</v>
      </c>
      <c r="C152">
        <v>624.61942290718912</v>
      </c>
      <c r="D152" s="29">
        <v>0.3745</v>
      </c>
      <c r="E152" s="29">
        <v>9029.4853416666665</v>
      </c>
      <c r="F152" s="29"/>
    </row>
    <row r="153" spans="1:6" x14ac:dyDescent="0.35">
      <c r="A153" s="29">
        <v>4.0080160320641287E-5</v>
      </c>
      <c r="B153">
        <v>0.1738087691056294</v>
      </c>
      <c r="C153">
        <v>832.82589720958561</v>
      </c>
      <c r="D153" s="29">
        <v>0.3745</v>
      </c>
      <c r="E153" s="29">
        <v>14911.587483333335</v>
      </c>
      <c r="F153" s="29"/>
    </row>
    <row r="154" spans="1:6" x14ac:dyDescent="0.35">
      <c r="A154" s="29">
        <v>5.0100200400801603E-5</v>
      </c>
      <c r="B154">
        <v>0.21726096138203674</v>
      </c>
      <c r="C154">
        <v>1041.0323715119819</v>
      </c>
      <c r="D154" s="29">
        <v>0.3745</v>
      </c>
      <c r="E154" s="29">
        <v>22001.008066666665</v>
      </c>
      <c r="F154" s="29"/>
    </row>
    <row r="155" spans="1:6" x14ac:dyDescent="0.35">
      <c r="A155" s="29">
        <v>6.012024048096192E-5</v>
      </c>
      <c r="B155">
        <v>0.26071315365844405</v>
      </c>
      <c r="C155">
        <v>1249.2388458143782</v>
      </c>
      <c r="D155" s="29">
        <v>0.3745</v>
      </c>
      <c r="E155" s="29">
        <v>30215.599125000001</v>
      </c>
      <c r="F155" s="29"/>
    </row>
    <row r="156" spans="1:6" x14ac:dyDescent="0.35">
      <c r="A156" s="29">
        <v>7.0140280561122257E-5</v>
      </c>
      <c r="B156">
        <v>0.30416534593485145</v>
      </c>
      <c r="C156">
        <v>1457.4453201167748</v>
      </c>
      <c r="D156" s="29">
        <v>0.3745</v>
      </c>
      <c r="E156" s="29">
        <v>39495.497758333331</v>
      </c>
      <c r="F156" s="29"/>
    </row>
    <row r="157" spans="1:6" x14ac:dyDescent="0.35">
      <c r="A157" s="29">
        <v>8.0160320641282573E-5</v>
      </c>
      <c r="B157">
        <v>0.34761753821125879</v>
      </c>
      <c r="C157">
        <v>1665.6517944191712</v>
      </c>
      <c r="D157" s="29">
        <v>0.3745</v>
      </c>
      <c r="E157" s="29">
        <v>49804.484825</v>
      </c>
      <c r="F157" s="29"/>
    </row>
    <row r="158" spans="1:6" x14ac:dyDescent="0.35">
      <c r="A158" s="29">
        <v>9.0180360721442876E-5</v>
      </c>
      <c r="B158">
        <v>0.39106973048766608</v>
      </c>
      <c r="C158">
        <v>1873.8582687215671</v>
      </c>
      <c r="D158" s="29">
        <v>0.3745</v>
      </c>
      <c r="E158" s="29">
        <v>61110.139841666671</v>
      </c>
      <c r="F158" s="29"/>
    </row>
    <row r="159" spans="1:6" x14ac:dyDescent="0.35">
      <c r="A159" s="29">
        <v>1.0020040080160321E-4</v>
      </c>
      <c r="B159">
        <v>0.43452192276407348</v>
      </c>
      <c r="C159">
        <v>2082.0647430239637</v>
      </c>
      <c r="D159" s="29">
        <v>0.3745</v>
      </c>
      <c r="E159" s="29">
        <v>73394.751633333333</v>
      </c>
      <c r="F159" s="29"/>
    </row>
    <row r="160" spans="1:6" x14ac:dyDescent="0.35">
      <c r="A160" s="29">
        <v>1.503006012024048E-4</v>
      </c>
      <c r="B160">
        <v>0.65178288414611019</v>
      </c>
      <c r="C160">
        <v>3123.0971145359458</v>
      </c>
      <c r="D160" s="29">
        <v>0.3745</v>
      </c>
      <c r="E160" s="29">
        <v>149323.71220833337</v>
      </c>
      <c r="F160" s="29"/>
    </row>
    <row r="161" spans="1:6" x14ac:dyDescent="0.35">
      <c r="A161" s="29">
        <v>2.0040080160320641E-4</v>
      </c>
      <c r="B161">
        <v>0.86904384552814695</v>
      </c>
      <c r="C161">
        <v>4164.1294860479275</v>
      </c>
      <c r="D161" s="29">
        <v>0.3745</v>
      </c>
      <c r="E161" s="29">
        <v>250824.48804166669</v>
      </c>
      <c r="F161" s="29"/>
    </row>
    <row r="162" spans="1:6" x14ac:dyDescent="0.35">
      <c r="A162" s="29">
        <v>2.50501002004008E-4</v>
      </c>
      <c r="B162">
        <v>1.0863048069101835</v>
      </c>
      <c r="C162">
        <v>5205.1618575599095</v>
      </c>
      <c r="D162" s="29">
        <v>0.3745</v>
      </c>
      <c r="E162" s="29">
        <v>381761.97831666662</v>
      </c>
      <c r="F162" s="29"/>
    </row>
    <row r="163" spans="1:6" x14ac:dyDescent="0.35">
      <c r="A163" s="29">
        <v>3.0060120240480961E-4</v>
      </c>
      <c r="B163">
        <v>1.3035657682922204</v>
      </c>
      <c r="C163">
        <v>6246.1942290718916</v>
      </c>
      <c r="D163" s="29">
        <v>0.3745</v>
      </c>
      <c r="E163" s="29">
        <v>542324.79762500001</v>
      </c>
      <c r="F163" s="29"/>
    </row>
    <row r="164" spans="1:6" x14ac:dyDescent="0.35">
      <c r="A164" s="29">
        <v>3.5070140280561122E-4</v>
      </c>
      <c r="B164">
        <v>1.5208267296742572</v>
      </c>
      <c r="C164">
        <v>7287.2266005838746</v>
      </c>
      <c r="D164" s="29">
        <v>0.3745</v>
      </c>
      <c r="E164" s="29">
        <v>730848.9910416659</v>
      </c>
      <c r="F164" s="29"/>
    </row>
    <row r="165" spans="1:6" x14ac:dyDescent="0.35">
      <c r="A165" s="29">
        <v>4.0080160320641282E-4</v>
      </c>
      <c r="B165">
        <v>1.7380876910562939</v>
      </c>
      <c r="C165">
        <v>8328.2589720958549</v>
      </c>
      <c r="D165" s="29">
        <v>0.3745</v>
      </c>
      <c r="E165" s="29">
        <v>952896.13699166675</v>
      </c>
      <c r="F165" s="29"/>
    </row>
    <row r="166" spans="1:6" x14ac:dyDescent="0.35">
      <c r="A166" s="29">
        <v>4.5090180360721443E-4</v>
      </c>
      <c r="B166">
        <v>1.9553486524383308</v>
      </c>
      <c r="C166">
        <v>9369.2913436078379</v>
      </c>
      <c r="D166" s="29">
        <v>0.3745</v>
      </c>
      <c r="E166" s="29">
        <v>1209237.1575</v>
      </c>
      <c r="F166" s="29"/>
    </row>
    <row r="167" spans="1:6" x14ac:dyDescent="0.35">
      <c r="A167" s="29">
        <v>5.0100200400801599E-4</v>
      </c>
      <c r="B167">
        <v>2.172609613820367</v>
      </c>
      <c r="C167">
        <v>10410.323715119819</v>
      </c>
      <c r="D167" s="29">
        <v>0.3745</v>
      </c>
      <c r="E167" s="29">
        <v>1487015.5380916668</v>
      </c>
      <c r="F167" s="29"/>
    </row>
    <row r="168" spans="1:6" x14ac:dyDescent="0.35">
      <c r="A168" s="29">
        <v>5.5110220440881771E-4</v>
      </c>
      <c r="B168">
        <v>2.3898705752024045</v>
      </c>
      <c r="C168">
        <v>11451.356086631804</v>
      </c>
      <c r="D168" s="29">
        <v>0.3745</v>
      </c>
      <c r="E168" s="29">
        <v>1777630.7487083336</v>
      </c>
      <c r="F168" s="29"/>
    </row>
    <row r="169" spans="1:6" x14ac:dyDescent="0.35">
      <c r="A169" s="29">
        <v>6.0120240480961921E-4</v>
      </c>
      <c r="B169">
        <v>2.6071315365844407</v>
      </c>
      <c r="C169">
        <v>12492.388458143783</v>
      </c>
      <c r="D169" s="29">
        <v>0.3745</v>
      </c>
      <c r="E169" s="29">
        <v>2090312.4522500001</v>
      </c>
      <c r="F169" s="29"/>
    </row>
    <row r="170" spans="1:6" x14ac:dyDescent="0.35">
      <c r="A170" s="29">
        <v>6.5130260521042082E-4</v>
      </c>
      <c r="B170">
        <v>2.8243924979664778</v>
      </c>
      <c r="C170">
        <v>13533.420829655766</v>
      </c>
      <c r="D170" s="29">
        <v>0.3745</v>
      </c>
      <c r="E170" s="29">
        <v>2421180.8492916664</v>
      </c>
      <c r="F170" s="29"/>
    </row>
    <row r="171" spans="1:6" x14ac:dyDescent="0.35">
      <c r="A171" s="29">
        <v>7.0140280561122243E-4</v>
      </c>
      <c r="B171">
        <v>3.0416534593485145</v>
      </c>
      <c r="C171">
        <v>14574.453201167749</v>
      </c>
      <c r="D171" s="29">
        <v>0.3745</v>
      </c>
      <c r="E171" s="29">
        <v>2767297.1956999996</v>
      </c>
      <c r="F171" s="29"/>
    </row>
    <row r="172" spans="1:6" x14ac:dyDescent="0.35">
      <c r="A172" s="29">
        <v>7.5150300601202404E-4</v>
      </c>
      <c r="B172">
        <v>3.2589144207305512</v>
      </c>
      <c r="C172">
        <v>15615.48557267973</v>
      </c>
      <c r="D172" s="29">
        <v>0.3745</v>
      </c>
      <c r="E172" s="29">
        <v>3122746.3222583337</v>
      </c>
      <c r="F172" s="29"/>
    </row>
    <row r="173" spans="1:6" x14ac:dyDescent="0.35">
      <c r="A173" s="29">
        <v>8.0160320641282565E-4</v>
      </c>
      <c r="B173">
        <v>3.4761753821125878</v>
      </c>
      <c r="C173">
        <v>16656.51794419171</v>
      </c>
      <c r="D173" s="29">
        <v>0.3745</v>
      </c>
      <c r="E173" s="29">
        <v>3487711.4193250001</v>
      </c>
      <c r="F173" s="29"/>
    </row>
    <row r="174" spans="1:6" x14ac:dyDescent="0.35">
      <c r="A174" s="29">
        <v>8.5170340681362726E-4</v>
      </c>
      <c r="B174">
        <v>3.6934363434946245</v>
      </c>
      <c r="C174">
        <v>17697.550315703695</v>
      </c>
      <c r="D174" s="29">
        <v>0.3745</v>
      </c>
      <c r="E174" s="29">
        <v>3867503.0264666667</v>
      </c>
      <c r="F174" s="29"/>
    </row>
    <row r="175" spans="1:6" x14ac:dyDescent="0.35">
      <c r="A175" s="29">
        <v>9.0180360721442887E-4</v>
      </c>
      <c r="B175">
        <v>3.9106973048766616</v>
      </c>
      <c r="C175">
        <v>18738.582687215676</v>
      </c>
      <c r="D175" s="29">
        <v>0.3745</v>
      </c>
      <c r="E175" s="29">
        <v>4266551.6694250004</v>
      </c>
      <c r="F175" s="29"/>
    </row>
    <row r="176" spans="1:6" x14ac:dyDescent="0.35">
      <c r="A176" s="29">
        <v>9.5190380761523037E-4</v>
      </c>
      <c r="B176">
        <v>4.1279582662586973</v>
      </c>
      <c r="C176">
        <v>19779.615058727657</v>
      </c>
      <c r="D176" s="29">
        <v>0.3745</v>
      </c>
      <c r="E176" s="29">
        <v>4694146.3733583335</v>
      </c>
      <c r="F176" s="29"/>
    </row>
    <row r="177" spans="1:6" x14ac:dyDescent="0.35">
      <c r="A177" s="29">
        <v>1.002004008016032E-3</v>
      </c>
      <c r="B177">
        <v>4.345219227640734</v>
      </c>
      <c r="C177">
        <v>20820.647430239638</v>
      </c>
      <c r="D177" s="29">
        <v>0.3745</v>
      </c>
      <c r="E177" s="29">
        <v>5148406.859908334</v>
      </c>
      <c r="F177" s="29"/>
    </row>
    <row r="178" spans="1:6" x14ac:dyDescent="0.35">
      <c r="A178" s="29">
        <v>1.0020040080160322E-5</v>
      </c>
      <c r="B178">
        <v>3.9098620873413148E-2</v>
      </c>
      <c r="C178">
        <v>302.09681004991791</v>
      </c>
      <c r="D178" s="29">
        <v>0.41620000000000001</v>
      </c>
      <c r="E178" s="29">
        <v>617.27066666666667</v>
      </c>
      <c r="F178" s="29"/>
    </row>
    <row r="179" spans="1:6" x14ac:dyDescent="0.35">
      <c r="A179" s="29">
        <v>2.0040080160320643E-5</v>
      </c>
      <c r="B179">
        <v>7.8197241746826296E-2</v>
      </c>
      <c r="C179">
        <v>604.19362009983581</v>
      </c>
      <c r="D179" s="29">
        <v>0.41620000000000001</v>
      </c>
      <c r="E179">
        <v>2095.3372749999999</v>
      </c>
    </row>
    <row r="180" spans="1:6" x14ac:dyDescent="0.35">
      <c r="A180" s="29">
        <v>3.006012024048096E-5</v>
      </c>
      <c r="B180">
        <v>0.11729586262023942</v>
      </c>
      <c r="C180">
        <v>906.29043014975343</v>
      </c>
      <c r="D180" s="29">
        <v>0.41620000000000001</v>
      </c>
      <c r="E180">
        <v>4333.4946</v>
      </c>
    </row>
    <row r="181" spans="1:6" x14ac:dyDescent="0.35">
      <c r="A181" s="29">
        <v>4.0080160320641287E-5</v>
      </c>
      <c r="B181">
        <v>0.15639448349365259</v>
      </c>
      <c r="C181">
        <v>1208.3872401996716</v>
      </c>
      <c r="D181" s="29">
        <v>0.41620000000000001</v>
      </c>
      <c r="E181">
        <v>7282.9921916666672</v>
      </c>
    </row>
    <row r="182" spans="1:6" x14ac:dyDescent="0.35">
      <c r="A182" s="29">
        <v>5.0100200400801603E-5</v>
      </c>
      <c r="B182">
        <v>0.19549310436706574</v>
      </c>
      <c r="C182">
        <v>1510.4840502495895</v>
      </c>
      <c r="D182" s="29">
        <v>0.41620000000000001</v>
      </c>
      <c r="E182">
        <v>10906.006233333334</v>
      </c>
    </row>
    <row r="183" spans="1:6" x14ac:dyDescent="0.35">
      <c r="A183" s="29">
        <v>6.012024048096192E-5</v>
      </c>
      <c r="B183">
        <v>0.23459172524047883</v>
      </c>
      <c r="C183">
        <v>1812.5808602995069</v>
      </c>
      <c r="D183" s="29">
        <v>0.41620000000000001</v>
      </c>
      <c r="E183">
        <v>15185.847949999999</v>
      </c>
    </row>
    <row r="184" spans="1:6" x14ac:dyDescent="0.35">
      <c r="A184" s="29">
        <v>7.0140280561122257E-5</v>
      </c>
      <c r="B184">
        <v>0.27369034611389204</v>
      </c>
      <c r="C184">
        <v>2114.6776703494252</v>
      </c>
      <c r="D184" s="29">
        <v>0.41620000000000001</v>
      </c>
      <c r="E184">
        <v>20110.888291666666</v>
      </c>
    </row>
    <row r="185" spans="1:6" x14ac:dyDescent="0.35">
      <c r="A185" s="29">
        <v>8.0160320641282573E-5</v>
      </c>
      <c r="B185">
        <v>0.31278896698730518</v>
      </c>
      <c r="C185">
        <v>2416.7744803993432</v>
      </c>
      <c r="D185" s="29">
        <v>0.41620000000000001</v>
      </c>
      <c r="E185">
        <v>25643.787466666668</v>
      </c>
    </row>
    <row r="186" spans="1:6" x14ac:dyDescent="0.35">
      <c r="A186" s="29">
        <v>9.0180360721442876E-5</v>
      </c>
      <c r="B186">
        <v>0.35188758786071828</v>
      </c>
      <c r="C186">
        <v>2718.8712904492604</v>
      </c>
      <c r="D186" s="29">
        <v>0.41620000000000001</v>
      </c>
      <c r="E186">
        <v>31767.275858333334</v>
      </c>
    </row>
    <row r="187" spans="1:6" x14ac:dyDescent="0.35">
      <c r="A187" s="29">
        <v>1.0020040080160321E-4</v>
      </c>
      <c r="B187">
        <v>0.39098620873413148</v>
      </c>
      <c r="C187">
        <v>3020.9681004991789</v>
      </c>
      <c r="D187" s="29">
        <v>0.41620000000000001</v>
      </c>
      <c r="E187">
        <v>38466.07738333333</v>
      </c>
    </row>
    <row r="188" spans="1:6" x14ac:dyDescent="0.35">
      <c r="A188" s="29">
        <v>1.503006012024048E-4</v>
      </c>
      <c r="B188">
        <v>0.58647931310119716</v>
      </c>
      <c r="C188">
        <v>4531.452150748768</v>
      </c>
      <c r="D188" s="29">
        <v>0.41620000000000001</v>
      </c>
      <c r="E188">
        <v>79946.831616666677</v>
      </c>
    </row>
    <row r="189" spans="1:6" x14ac:dyDescent="0.35">
      <c r="A189" s="29">
        <v>2.0040080160320641E-4</v>
      </c>
      <c r="B189">
        <v>0.78197241746826296</v>
      </c>
      <c r="C189">
        <v>6041.9362009983579</v>
      </c>
      <c r="D189" s="29">
        <v>0.41620000000000001</v>
      </c>
      <c r="E189">
        <v>134129.88954166666</v>
      </c>
    </row>
    <row r="190" spans="1:6" x14ac:dyDescent="0.35">
      <c r="A190" s="29">
        <v>2.50501002004008E-4</v>
      </c>
      <c r="B190">
        <v>0.97746552183532853</v>
      </c>
      <c r="C190">
        <v>7552.4202512479451</v>
      </c>
      <c r="D190" s="29">
        <v>0.41620000000000001</v>
      </c>
      <c r="E190">
        <v>201042.43303333333</v>
      </c>
    </row>
    <row r="191" spans="1:6" x14ac:dyDescent="0.35">
      <c r="A191" s="29">
        <v>3.0060120240480961E-4</v>
      </c>
      <c r="B191">
        <v>1.1729586262023943</v>
      </c>
      <c r="C191">
        <v>9062.9043014975359</v>
      </c>
      <c r="D191" s="29">
        <v>0.41620000000000001</v>
      </c>
      <c r="E191">
        <v>280678.37814166665</v>
      </c>
    </row>
    <row r="192" spans="1:6" x14ac:dyDescent="0.35">
      <c r="A192" s="29">
        <v>3.5070140280561122E-4</v>
      </c>
      <c r="B192">
        <v>1.3684517305694601</v>
      </c>
      <c r="C192">
        <v>10573.388351747126</v>
      </c>
      <c r="D192" s="29">
        <v>0.41620000000000001</v>
      </c>
      <c r="E192">
        <v>372788.10943333333</v>
      </c>
    </row>
    <row r="193" spans="1:12" x14ac:dyDescent="0.35">
      <c r="A193" s="29">
        <v>4.0080160320641282E-4</v>
      </c>
      <c r="B193">
        <v>1.5639448349365259</v>
      </c>
      <c r="C193">
        <v>12083.872401996716</v>
      </c>
      <c r="D193" s="29">
        <v>0.41620000000000001</v>
      </c>
      <c r="E193">
        <v>477753.74755833333</v>
      </c>
    </row>
    <row r="194" spans="1:12" x14ac:dyDescent="0.35">
      <c r="A194" s="29">
        <v>4.5090180360721443E-4</v>
      </c>
      <c r="B194">
        <v>1.7594379393035915</v>
      </c>
      <c r="C194">
        <v>13594.356452246304</v>
      </c>
      <c r="D194" s="29">
        <v>0.41620000000000001</v>
      </c>
      <c r="E194">
        <v>598111.66038333334</v>
      </c>
    </row>
    <row r="195" spans="1:12" x14ac:dyDescent="0.35">
      <c r="A195" s="29">
        <v>5.0100200400801599E-4</v>
      </c>
      <c r="B195">
        <v>1.9549310436706571</v>
      </c>
      <c r="C195">
        <v>15104.84050249589</v>
      </c>
      <c r="D195" s="29">
        <v>0.41620000000000001</v>
      </c>
      <c r="E195">
        <v>736194.14462499903</v>
      </c>
    </row>
    <row r="196" spans="1:12" x14ac:dyDescent="0.35">
      <c r="A196" s="29">
        <v>5.5110220440881771E-4</v>
      </c>
      <c r="B196">
        <v>2.1504241480377235</v>
      </c>
      <c r="C196">
        <v>16615.324552745486</v>
      </c>
      <c r="D196" s="29">
        <v>0.41620000000000001</v>
      </c>
      <c r="E196">
        <v>890080.48580833338</v>
      </c>
    </row>
    <row r="197" spans="1:12" x14ac:dyDescent="0.35">
      <c r="A197" s="29">
        <v>6.0120240480961921E-4</v>
      </c>
      <c r="B197">
        <v>2.3459172524047887</v>
      </c>
      <c r="C197">
        <v>18125.808602995072</v>
      </c>
      <c r="D197" s="29">
        <v>0.41620000000000001</v>
      </c>
      <c r="E197">
        <v>1057804.7412333335</v>
      </c>
    </row>
    <row r="198" spans="1:12" x14ac:dyDescent="0.35">
      <c r="A198" s="29">
        <v>6.5130260521042082E-4</v>
      </c>
      <c r="B198">
        <v>2.5414103567718547</v>
      </c>
      <c r="C198">
        <v>19636.292653244665</v>
      </c>
      <c r="D198" s="29">
        <v>0.41620000000000001</v>
      </c>
      <c r="E198">
        <v>1234868.4052166666</v>
      </c>
    </row>
    <row r="199" spans="1:12" x14ac:dyDescent="0.35">
      <c r="A199" s="29">
        <v>7.0140280561122243E-4</v>
      </c>
      <c r="B199">
        <v>2.7369034611389202</v>
      </c>
      <c r="C199">
        <v>21146.776703494252</v>
      </c>
      <c r="D199" s="29">
        <v>0.41620000000000001</v>
      </c>
      <c r="E199">
        <v>1423288.267525</v>
      </c>
    </row>
    <row r="200" spans="1:12" x14ac:dyDescent="0.35">
      <c r="A200" s="29">
        <v>7.5150300601202404E-4</v>
      </c>
      <c r="B200">
        <v>2.9323965655059858</v>
      </c>
      <c r="C200">
        <v>22657.260753743838</v>
      </c>
      <c r="D200" s="29">
        <v>0.41620000000000001</v>
      </c>
      <c r="E200">
        <v>1617313.7186333335</v>
      </c>
    </row>
    <row r="201" spans="1:12" x14ac:dyDescent="0.35">
      <c r="A201" s="29">
        <v>8.0160320641282565E-4</v>
      </c>
      <c r="B201">
        <v>3.1278896698730518</v>
      </c>
      <c r="C201">
        <v>24167.744803993432</v>
      </c>
      <c r="D201" s="29">
        <v>0.41620000000000001</v>
      </c>
      <c r="E201">
        <v>1817803.9828083334</v>
      </c>
      <c r="K201">
        <v>2897911</v>
      </c>
      <c r="L201">
        <f>K202/K201</f>
        <v>0.84870273793777651</v>
      </c>
    </row>
    <row r="202" spans="1:12" x14ac:dyDescent="0.35">
      <c r="A202" s="29">
        <v>8.5170340681362726E-4</v>
      </c>
      <c r="B202">
        <v>3.3233827742401174</v>
      </c>
      <c r="C202">
        <v>25678.228854243018</v>
      </c>
      <c r="D202" s="29">
        <v>0.41620000000000001</v>
      </c>
      <c r="E202">
        <v>2024696.8246666666</v>
      </c>
      <c r="K202">
        <v>2459465</v>
      </c>
    </row>
    <row r="203" spans="1:12" x14ac:dyDescent="0.35">
      <c r="A203" s="29">
        <v>9.0180360721442887E-4</v>
      </c>
      <c r="B203">
        <v>3.518875878607183</v>
      </c>
      <c r="C203">
        <v>27188.712904492608</v>
      </c>
      <c r="D203" s="29">
        <v>0.41620000000000001</v>
      </c>
      <c r="E203">
        <v>2237165.9749999996</v>
      </c>
    </row>
    <row r="204" spans="1:12" x14ac:dyDescent="0.35">
      <c r="A204" s="29">
        <v>9.5190380761523037E-4</v>
      </c>
      <c r="B204">
        <v>3.7143689829742486</v>
      </c>
      <c r="C204">
        <v>28699.196954742198</v>
      </c>
      <c r="D204" s="29">
        <v>0.41620000000000001</v>
      </c>
      <c r="E204">
        <v>2459465.0829166663</v>
      </c>
    </row>
    <row r="205" spans="1:12" x14ac:dyDescent="0.35">
      <c r="A205" s="29">
        <v>1.002004008016032E-3</v>
      </c>
      <c r="B205">
        <v>3.9098620873413141</v>
      </c>
      <c r="C205">
        <v>30209.68100499178</v>
      </c>
      <c r="D205" s="29">
        <v>0.41620000000000001</v>
      </c>
      <c r="E205">
        <v>2694112.0426250002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Parâmetros</vt:lpstr>
      <vt:lpstr>Modelo_1_Ø28mm</vt:lpstr>
      <vt:lpstr>Modelo_2_Ø26mm </vt:lpstr>
      <vt:lpstr>Modelo_3_Ø24mm </vt:lpstr>
      <vt:lpstr>Modelo_4_Ø20mm 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BIBOW CORREA</dc:creator>
  <cp:lastModifiedBy>Carlos Eduardo Bibow Corrêa</cp:lastModifiedBy>
  <dcterms:created xsi:type="dcterms:W3CDTF">2015-06-05T18:17:20Z</dcterms:created>
  <dcterms:modified xsi:type="dcterms:W3CDTF">2025-03-11T09:37:40Z</dcterms:modified>
</cp:coreProperties>
</file>