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88D2AC11-B7D8-426F-B5C7-DF3ED54F348D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f x Re (V4)" sheetId="10" r:id="rId1"/>
    <sheet name="p x re (v4)" sheetId="11" r:id="rId2"/>
    <sheet name="GeometryV4" sheetId="5" r:id="rId3"/>
    <sheet name="f x re(V3)" sheetId="8" r:id="rId4"/>
    <sheet name="p x Re (V3)" sheetId="9" r:id="rId5"/>
    <sheet name="GeometryV3" sheetId="2" r:id="rId6"/>
    <sheet name="f x Re (V2)" sheetId="6" r:id="rId7"/>
    <sheet name="P x Re (V2)" sheetId="7" r:id="rId8"/>
    <sheet name="P x Re (V2,V3,V4)" sheetId="12" r:id="rId9"/>
    <sheet name="f x Re (V2,V3,V4)" sheetId="13" r:id="rId10"/>
    <sheet name="GeometryV2" sheetId="1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D4" i="2"/>
  <c r="C17" i="1"/>
  <c r="E17" i="1"/>
  <c r="B55" i="1"/>
  <c r="B54" i="1"/>
  <c r="B39" i="2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D10" i="5"/>
  <c r="AC10" i="5"/>
  <c r="AB10" i="5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B18" i="1"/>
  <c r="AB19" i="1"/>
  <c r="AB20" i="1"/>
  <c r="AB26" i="1"/>
  <c r="AB27" i="1"/>
  <c r="AB28" i="1"/>
  <c r="AB29" i="1"/>
  <c r="AB31" i="1"/>
  <c r="AB33" i="1"/>
  <c r="W18" i="1"/>
  <c r="W19" i="1"/>
  <c r="W21" i="1"/>
  <c r="W22" i="1"/>
  <c r="W23" i="1"/>
  <c r="W24" i="1"/>
  <c r="W25" i="1"/>
  <c r="W26" i="1"/>
  <c r="W30" i="1"/>
  <c r="W31" i="1"/>
  <c r="W32" i="1"/>
  <c r="X32" i="1"/>
  <c r="W33" i="1"/>
  <c r="R18" i="1"/>
  <c r="R22" i="1"/>
  <c r="R26" i="1"/>
  <c r="T26" i="1" s="1"/>
  <c r="R29" i="1"/>
  <c r="R32" i="1"/>
  <c r="R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B21" i="1" s="1"/>
  <c r="C47" i="1"/>
  <c r="M18" i="1" s="1"/>
  <c r="B47" i="1"/>
  <c r="H18" i="1" s="1"/>
  <c r="E46" i="1"/>
  <c r="D46" i="1"/>
  <c r="AC20" i="1" s="1"/>
  <c r="C46" i="1"/>
  <c r="S18" i="1" s="1"/>
  <c r="B46" i="1"/>
  <c r="AI10" i="5" l="1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Y31" i="1"/>
  <c r="X26" i="1"/>
  <c r="Y26" i="1"/>
  <c r="Y21" i="1"/>
  <c r="AC32" i="1"/>
  <c r="AC31" i="1"/>
  <c r="AD31" i="1"/>
  <c r="AC25" i="1"/>
  <c r="AD20" i="1"/>
  <c r="AC19" i="1"/>
  <c r="AD19" i="1"/>
  <c r="AC18" i="1"/>
  <c r="AD18" i="1"/>
  <c r="X20" i="1"/>
  <c r="W20" i="1"/>
  <c r="Y20" i="1" s="1"/>
  <c r="AB32" i="1"/>
  <c r="AD32" i="1" s="1"/>
  <c r="AC30" i="1"/>
  <c r="AB30" i="1"/>
  <c r="AD30" i="1" s="1"/>
  <c r="T29" i="1"/>
  <c r="S25" i="1"/>
  <c r="S22" i="1"/>
  <c r="S19" i="1"/>
  <c r="T18" i="1"/>
  <c r="S28" i="1"/>
  <c r="R28" i="1"/>
  <c r="S27" i="1"/>
  <c r="R27" i="1"/>
  <c r="S26" i="1"/>
  <c r="R25" i="1"/>
  <c r="T25" i="1" s="1"/>
  <c r="S24" i="1"/>
  <c r="R23" i="1"/>
  <c r="T23" i="1" s="1"/>
  <c r="R21" i="1"/>
  <c r="T21" i="1" s="1"/>
  <c r="S20" i="1"/>
  <c r="R20" i="1"/>
  <c r="T20" i="1" s="1"/>
  <c r="R19" i="1"/>
  <c r="T19" i="1" s="1"/>
  <c r="S4" i="1"/>
  <c r="W29" i="1"/>
  <c r="AB25" i="1"/>
  <c r="AD25" i="1" s="1"/>
  <c r="W28" i="1"/>
  <c r="Y28" i="1" s="1"/>
  <c r="AB24" i="1"/>
  <c r="AB23" i="1"/>
  <c r="AD23" i="1" s="1"/>
  <c r="X27" i="1"/>
  <c r="AB22" i="1"/>
  <c r="AD22" i="1" s="1"/>
  <c r="W27" i="1"/>
  <c r="Y27" i="1" s="1"/>
  <c r="AC29" i="1"/>
  <c r="Y25" i="1"/>
  <c r="Y23" i="1"/>
  <c r="AD29" i="1"/>
  <c r="AD28" i="1"/>
  <c r="Y24" i="1"/>
  <c r="X23" i="1"/>
  <c r="X24" i="1"/>
  <c r="AC28" i="1"/>
  <c r="AD27" i="1"/>
  <c r="AC27" i="1"/>
  <c r="Y22" i="1"/>
  <c r="X33" i="1"/>
  <c r="AD26" i="1"/>
  <c r="Y33" i="1"/>
  <c r="AC26" i="1"/>
  <c r="X25" i="1"/>
  <c r="X22" i="1"/>
  <c r="Y32" i="1"/>
  <c r="X21" i="1"/>
  <c r="AC24" i="1"/>
  <c r="AD24" i="1"/>
  <c r="X30" i="1"/>
  <c r="Y18" i="1"/>
  <c r="AC23" i="1"/>
  <c r="X18" i="1"/>
  <c r="Y29" i="1"/>
  <c r="X29" i="1"/>
  <c r="X31" i="1"/>
  <c r="AD33" i="1"/>
  <c r="AC21" i="1"/>
  <c r="Y19" i="1"/>
  <c r="X19" i="1"/>
  <c r="Y30" i="1"/>
  <c r="AC22" i="1"/>
  <c r="AC33" i="1"/>
  <c r="X28" i="1"/>
  <c r="AD21" i="1"/>
  <c r="T22" i="1"/>
  <c r="S23" i="1"/>
  <c r="N33" i="1"/>
  <c r="T33" i="1"/>
  <c r="S33" i="1"/>
  <c r="S21" i="1"/>
  <c r="T32" i="1"/>
  <c r="S31" i="1"/>
  <c r="S30" i="1"/>
  <c r="R30" i="1"/>
  <c r="T30" i="1" s="1"/>
  <c r="S29" i="1"/>
  <c r="T28" i="1"/>
  <c r="S32" i="1"/>
  <c r="R31" i="1"/>
  <c r="T31" i="1" s="1"/>
  <c r="T27" i="1"/>
  <c r="R24" i="1"/>
  <c r="T24" i="1" s="1"/>
  <c r="H25" i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I19" i="5"/>
  <c r="W20" i="5"/>
  <c r="I23" i="5"/>
  <c r="W24" i="5"/>
  <c r="Y24" i="5" s="1"/>
  <c r="I27" i="5"/>
  <c r="W28" i="5"/>
  <c r="Y28" i="5" s="1"/>
  <c r="I31" i="5"/>
  <c r="W32" i="5"/>
  <c r="H7" i="5"/>
  <c r="J7" i="5" s="1"/>
  <c r="H15" i="5"/>
  <c r="H19" i="5"/>
  <c r="X4" i="5"/>
  <c r="AL5" i="5"/>
  <c r="AN5" i="5" s="1"/>
  <c r="X8" i="5"/>
  <c r="AL9" i="5"/>
  <c r="AN9" i="5" s="1"/>
  <c r="J11" i="5"/>
  <c r="X12" i="5"/>
  <c r="AL13" i="5"/>
  <c r="AN13" i="5" s="1"/>
  <c r="J15" i="5"/>
  <c r="X16" i="5"/>
  <c r="AL17" i="5"/>
  <c r="AN17" i="5" s="1"/>
  <c r="J19" i="5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AM5" i="5"/>
  <c r="M7" i="5"/>
  <c r="O7" i="5" s="1"/>
  <c r="AM9" i="5"/>
  <c r="M11" i="5"/>
  <c r="O11" i="5" s="1"/>
  <c r="AM13" i="5"/>
  <c r="M15" i="5"/>
  <c r="O15" i="5" s="1"/>
  <c r="Y16" i="5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Y32" i="5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N22" i="5"/>
  <c r="AB23" i="5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AD19" i="5"/>
  <c r="D21" i="5"/>
  <c r="R22" i="5"/>
  <c r="T22" i="5" s="1"/>
  <c r="AD23" i="5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M33" i="1"/>
  <c r="O33" i="1" s="1"/>
  <c r="C33" i="1"/>
  <c r="E33" i="1" s="1"/>
  <c r="M32" i="1"/>
  <c r="O32" i="1" s="1"/>
  <c r="I11" i="1"/>
  <c r="C28" i="1"/>
  <c r="E28" i="1" s="1"/>
  <c r="M26" i="1"/>
  <c r="O26" i="1" s="1"/>
  <c r="H32" i="1"/>
  <c r="J32" i="1" s="1"/>
  <c r="AC16" i="1"/>
  <c r="H31" i="1"/>
  <c r="J31" i="1" s="1"/>
  <c r="N25" i="1"/>
  <c r="H27" i="1"/>
  <c r="J27" i="1" s="1"/>
  <c r="M25" i="1"/>
  <c r="O25" i="1" s="1"/>
  <c r="I26" i="1"/>
  <c r="N24" i="1"/>
  <c r="H26" i="1"/>
  <c r="J26" i="1" s="1"/>
  <c r="M24" i="1"/>
  <c r="O24" i="1" s="1"/>
  <c r="D33" i="1"/>
  <c r="N22" i="1"/>
  <c r="M31" i="1"/>
  <c r="O31" i="1" s="1"/>
  <c r="M22" i="1"/>
  <c r="O22" i="1" s="1"/>
  <c r="I25" i="1"/>
  <c r="C25" i="1"/>
  <c r="E25" i="1" s="1"/>
  <c r="N29" i="1"/>
  <c r="N21" i="1"/>
  <c r="D28" i="1"/>
  <c r="N23" i="1"/>
  <c r="M21" i="1"/>
  <c r="O21" i="1" s="1"/>
  <c r="H24" i="1"/>
  <c r="J24" i="1" s="1"/>
  <c r="H23" i="1"/>
  <c r="J23" i="1" s="1"/>
  <c r="D19" i="1"/>
  <c r="C26" i="1"/>
  <c r="E26" i="1" s="1"/>
  <c r="C19" i="1"/>
  <c r="E19" i="1" s="1"/>
  <c r="N20" i="1"/>
  <c r="J25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I33" i="1"/>
  <c r="M27" i="1"/>
  <c r="O27" i="1" s="1"/>
  <c r="O18" i="1"/>
  <c r="N32" i="1"/>
  <c r="I24" i="1"/>
  <c r="M30" i="1"/>
  <c r="O30" i="1" s="1"/>
  <c r="N18" i="1"/>
  <c r="J18" i="1"/>
  <c r="D26" i="1"/>
  <c r="N28" i="1"/>
  <c r="D18" i="1"/>
  <c r="M28" i="1"/>
  <c r="O28" i="1" s="1"/>
  <c r="H33" i="1"/>
  <c r="J33" i="1" s="1"/>
  <c r="I32" i="1"/>
  <c r="N26" i="1"/>
  <c r="I30" i="1"/>
  <c r="H22" i="1"/>
  <c r="J22" i="1" s="1"/>
  <c r="D24" i="1"/>
  <c r="D31" i="1"/>
  <c r="D23" i="1"/>
  <c r="H30" i="1"/>
  <c r="J30" i="1" s="1"/>
  <c r="I21" i="1"/>
  <c r="D32" i="1"/>
  <c r="C31" i="1"/>
  <c r="E31" i="1" s="1"/>
  <c r="C23" i="1"/>
  <c r="E23" i="1" s="1"/>
  <c r="H21" i="1"/>
  <c r="J21" i="1" s="1"/>
  <c r="I31" i="1"/>
  <c r="C32" i="1"/>
  <c r="E32" i="1" s="1"/>
  <c r="I29" i="1"/>
  <c r="I20" i="1"/>
  <c r="C24" i="1"/>
  <c r="E24" i="1" s="1"/>
  <c r="D30" i="1"/>
  <c r="C22" i="1"/>
  <c r="E22" i="1" s="1"/>
  <c r="H29" i="1"/>
  <c r="J29" i="1" s="1"/>
  <c r="H20" i="1"/>
  <c r="J20" i="1" s="1"/>
  <c r="D22" i="1"/>
  <c r="C30" i="1"/>
  <c r="E30" i="1" s="1"/>
  <c r="I22" i="1"/>
  <c r="D21" i="1"/>
  <c r="I28" i="1"/>
  <c r="I19" i="1"/>
  <c r="D29" i="1"/>
  <c r="C21" i="1"/>
  <c r="E21" i="1" s="1"/>
  <c r="H28" i="1"/>
  <c r="J28" i="1" s="1"/>
  <c r="H19" i="1"/>
  <c r="J19" i="1" s="1"/>
  <c r="I23" i="1"/>
  <c r="C29" i="1"/>
  <c r="E29" i="1" s="1"/>
  <c r="D20" i="1"/>
  <c r="I18" i="1"/>
  <c r="C20" i="1"/>
  <c r="E20" i="1" s="1"/>
  <c r="I27" i="1"/>
  <c r="H12" i="1"/>
  <c r="J12" i="1" s="1"/>
  <c r="H39" i="1"/>
  <c r="J39" i="1" s="1"/>
  <c r="C35" i="1"/>
  <c r="E35" i="1" s="1"/>
  <c r="C11" i="1"/>
  <c r="E11" i="1" s="1"/>
  <c r="H13" i="1"/>
  <c r="J13" i="1" s="1"/>
  <c r="C36" i="1"/>
  <c r="E36" i="1" s="1"/>
  <c r="H14" i="1"/>
  <c r="J14" i="1" s="1"/>
  <c r="C12" i="1"/>
  <c r="E12" i="1" s="1"/>
  <c r="H9" i="1"/>
  <c r="J9" i="1" s="1"/>
  <c r="C9" i="1"/>
  <c r="E9" i="1" s="1"/>
  <c r="C34" i="1"/>
  <c r="E34" i="1" s="1"/>
  <c r="H15" i="1"/>
  <c r="J15" i="1" s="1"/>
  <c r="C37" i="1"/>
  <c r="E37" i="1" s="1"/>
  <c r="I9" i="1"/>
  <c r="C13" i="1"/>
  <c r="E13" i="1" s="1"/>
  <c r="D16" i="1"/>
  <c r="C10" i="1"/>
  <c r="E10" i="1" s="1"/>
  <c r="H16" i="1"/>
  <c r="J16" i="1" s="1"/>
  <c r="H4" i="1"/>
  <c r="J4" i="1" s="1"/>
  <c r="D34" i="1"/>
  <c r="H5" i="1"/>
  <c r="J5" i="1" s="1"/>
  <c r="C5" i="1"/>
  <c r="E5" i="1" s="1"/>
  <c r="C38" i="1"/>
  <c r="E38" i="1" s="1"/>
  <c r="H17" i="1"/>
  <c r="J17" i="1" s="1"/>
  <c r="C14" i="1"/>
  <c r="E14" i="1" s="1"/>
  <c r="C8" i="1"/>
  <c r="E8" i="1" s="1"/>
  <c r="D8" i="1"/>
  <c r="I37" i="1"/>
  <c r="H6" i="1"/>
  <c r="J6" i="1" s="1"/>
  <c r="C39" i="1"/>
  <c r="E39" i="1" s="1"/>
  <c r="I35" i="1"/>
  <c r="C4" i="1"/>
  <c r="E4" i="1" s="1"/>
  <c r="C6" i="1"/>
  <c r="E6" i="1" s="1"/>
  <c r="C15" i="1"/>
  <c r="E15" i="1" s="1"/>
  <c r="H7" i="1"/>
  <c r="J7" i="1" s="1"/>
  <c r="H34" i="1"/>
  <c r="J34" i="1" s="1"/>
  <c r="C16" i="1"/>
  <c r="E16" i="1" s="1"/>
  <c r="C7" i="1"/>
  <c r="E7" i="1" s="1"/>
  <c r="H36" i="1"/>
  <c r="J36" i="1" s="1"/>
  <c r="H8" i="1"/>
  <c r="J8" i="1" s="1"/>
  <c r="H35" i="1"/>
  <c r="J35" i="1" s="1"/>
  <c r="I36" i="1"/>
  <c r="H38" i="1"/>
  <c r="J38" i="1" s="1"/>
  <c r="D17" i="1"/>
  <c r="D4" i="1"/>
  <c r="D9" i="1"/>
  <c r="H10" i="1"/>
  <c r="J10" i="1" s="1"/>
  <c r="H37" i="1"/>
  <c r="J37" i="1" s="1"/>
  <c r="I10" i="1"/>
  <c r="H11" i="1"/>
  <c r="J11" i="1" s="1"/>
  <c r="AB5" i="1"/>
  <c r="AD5" i="1" s="1"/>
  <c r="W14" i="1"/>
  <c r="Y14" i="1" s="1"/>
  <c r="W38" i="1"/>
  <c r="Y38" i="1" s="1"/>
  <c r="AB17" i="1"/>
  <c r="AD17" i="1" s="1"/>
  <c r="W6" i="1"/>
  <c r="Y6" i="1" s="1"/>
  <c r="X37" i="1"/>
  <c r="AB6" i="1"/>
  <c r="AD6" i="1" s="1"/>
  <c r="AB34" i="1"/>
  <c r="AD34" i="1" s="1"/>
  <c r="W7" i="1"/>
  <c r="Y7" i="1" s="1"/>
  <c r="W15" i="1"/>
  <c r="Y15" i="1" s="1"/>
  <c r="W39" i="1"/>
  <c r="Y39" i="1" s="1"/>
  <c r="X13" i="1"/>
  <c r="AB35" i="1"/>
  <c r="AD35" i="1" s="1"/>
  <c r="AB7" i="1"/>
  <c r="AD7" i="1" s="1"/>
  <c r="W8" i="1"/>
  <c r="Y8" i="1" s="1"/>
  <c r="W16" i="1"/>
  <c r="Y16" i="1" s="1"/>
  <c r="AC14" i="1"/>
  <c r="AB8" i="1"/>
  <c r="AD8" i="1" s="1"/>
  <c r="AB36" i="1"/>
  <c r="AD36" i="1" s="1"/>
  <c r="AB16" i="1"/>
  <c r="AD16" i="1" s="1"/>
  <c r="W9" i="1"/>
  <c r="Y9" i="1" s="1"/>
  <c r="W17" i="1"/>
  <c r="Y17" i="1" s="1"/>
  <c r="AC13" i="1"/>
  <c r="AB9" i="1"/>
  <c r="AD9" i="1" s="1"/>
  <c r="AB37" i="1"/>
  <c r="AD37" i="1" s="1"/>
  <c r="X36" i="1"/>
  <c r="AB10" i="1"/>
  <c r="AD10" i="1" s="1"/>
  <c r="W10" i="1"/>
  <c r="Y10" i="1" s="1"/>
  <c r="W34" i="1"/>
  <c r="Y34" i="1" s="1"/>
  <c r="AB13" i="1"/>
  <c r="AD13" i="1" s="1"/>
  <c r="AB38" i="1"/>
  <c r="AD38" i="1" s="1"/>
  <c r="AC12" i="1"/>
  <c r="W4" i="1"/>
  <c r="Y4" i="1" s="1"/>
  <c r="W12" i="1"/>
  <c r="Y12" i="1" s="1"/>
  <c r="W5" i="1"/>
  <c r="Y5" i="1" s="1"/>
  <c r="AB11" i="1"/>
  <c r="AD11" i="1" s="1"/>
  <c r="AB39" i="1"/>
  <c r="AD39" i="1" s="1"/>
  <c r="W11" i="1"/>
  <c r="Y11" i="1" s="1"/>
  <c r="W35" i="1"/>
  <c r="Y35" i="1" s="1"/>
  <c r="X12" i="1"/>
  <c r="AB4" i="1"/>
  <c r="AD4" i="1" s="1"/>
  <c r="AB12" i="1"/>
  <c r="AD12" i="1" s="1"/>
  <c r="AC15" i="1"/>
  <c r="W36" i="1"/>
  <c r="Y36" i="1" s="1"/>
  <c r="AB15" i="1"/>
  <c r="AD15" i="1" s="1"/>
  <c r="AB14" i="1"/>
  <c r="AD14" i="1" s="1"/>
  <c r="AC4" i="1"/>
  <c r="W13" i="1"/>
  <c r="Y13" i="1" s="1"/>
  <c r="W37" i="1"/>
  <c r="Y37" i="1" s="1"/>
  <c r="R14" i="1"/>
  <c r="T14" i="1" s="1"/>
  <c r="M11" i="1"/>
  <c r="O11" i="1" s="1"/>
  <c r="R15" i="1"/>
  <c r="T15" i="1" s="1"/>
  <c r="M39" i="1"/>
  <c r="O39" i="1" s="1"/>
  <c r="R16" i="1"/>
  <c r="T16" i="1" s="1"/>
  <c r="M12" i="1"/>
  <c r="O12" i="1" s="1"/>
  <c r="R17" i="1"/>
  <c r="T17" i="1" s="1"/>
  <c r="R34" i="1"/>
  <c r="T34" i="1" s="1"/>
  <c r="M13" i="1"/>
  <c r="O13" i="1" s="1"/>
  <c r="R8" i="1"/>
  <c r="T8" i="1" s="1"/>
  <c r="N8" i="1"/>
  <c r="R35" i="1"/>
  <c r="T35" i="1" s="1"/>
  <c r="R36" i="1"/>
  <c r="T36" i="1" s="1"/>
  <c r="M14" i="1"/>
  <c r="O14" i="1" s="1"/>
  <c r="R37" i="1"/>
  <c r="T37" i="1" s="1"/>
  <c r="M8" i="1"/>
  <c r="O8" i="1" s="1"/>
  <c r="R38" i="1"/>
  <c r="T38" i="1" s="1"/>
  <c r="M15" i="1"/>
  <c r="O15" i="1" s="1"/>
  <c r="M36" i="1"/>
  <c r="O36" i="1" s="1"/>
  <c r="R39" i="1"/>
  <c r="T39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38" i="1"/>
  <c r="O38" i="1" s="1"/>
  <c r="M9" i="1"/>
  <c r="O9" i="1" s="1"/>
  <c r="M6" i="1"/>
  <c r="O6" i="1" s="1"/>
  <c r="M34" i="1"/>
  <c r="O34" i="1" s="1"/>
  <c r="R5" i="1"/>
  <c r="T5" i="1" s="1"/>
  <c r="R10" i="1"/>
  <c r="T10" i="1" s="1"/>
  <c r="R13" i="1"/>
  <c r="T13" i="1" s="1"/>
  <c r="R6" i="1"/>
  <c r="T6" i="1" s="1"/>
  <c r="M7" i="1"/>
  <c r="O7" i="1" s="1"/>
  <c r="M35" i="1"/>
  <c r="O35" i="1" s="1"/>
  <c r="R7" i="1"/>
  <c r="T7" i="1" s="1"/>
  <c r="R12" i="1"/>
  <c r="T12" i="1" s="1"/>
  <c r="N36" i="1"/>
  <c r="M37" i="1"/>
  <c r="O37" i="1" s="1"/>
  <c r="R11" i="1"/>
  <c r="T11" i="1" s="1"/>
  <c r="N9" i="1"/>
  <c r="N37" i="1"/>
  <c r="S39" i="1"/>
  <c r="S38" i="1"/>
  <c r="I8" i="1"/>
  <c r="N35" i="1"/>
  <c r="N7" i="1"/>
  <c r="S37" i="1"/>
  <c r="X35" i="1"/>
  <c r="X11" i="1"/>
  <c r="AC39" i="1"/>
  <c r="AC11" i="1"/>
  <c r="S36" i="1"/>
  <c r="D7" i="1"/>
  <c r="I34" i="1"/>
  <c r="I7" i="1"/>
  <c r="N34" i="1"/>
  <c r="N6" i="1"/>
  <c r="S35" i="1"/>
  <c r="D15" i="1"/>
  <c r="D6" i="1"/>
  <c r="AC38" i="1"/>
  <c r="S34" i="1"/>
  <c r="D39" i="1"/>
  <c r="I6" i="1"/>
  <c r="N17" i="1"/>
  <c r="N5" i="1"/>
  <c r="X4" i="1"/>
  <c r="X34" i="1"/>
  <c r="X10" i="1"/>
  <c r="AC10" i="1"/>
  <c r="AH15" i="1"/>
  <c r="S17" i="1"/>
  <c r="D14" i="1"/>
  <c r="I17" i="1"/>
  <c r="S16" i="1"/>
  <c r="D38" i="1"/>
  <c r="D5" i="1"/>
  <c r="I5" i="1"/>
  <c r="N16" i="1"/>
  <c r="AC37" i="1"/>
  <c r="AC9" i="1"/>
  <c r="S15" i="1"/>
  <c r="I16" i="1"/>
  <c r="X17" i="1"/>
  <c r="X9" i="1"/>
  <c r="S14" i="1"/>
  <c r="D13" i="1"/>
  <c r="N15" i="1"/>
  <c r="AC36" i="1"/>
  <c r="AC8" i="1"/>
  <c r="S13" i="1"/>
  <c r="D37" i="1"/>
  <c r="I4" i="1"/>
  <c r="I15" i="1"/>
  <c r="N4" i="1"/>
  <c r="S12" i="1"/>
  <c r="AH31" i="1"/>
  <c r="N14" i="1"/>
  <c r="X16" i="1"/>
  <c r="X8" i="1"/>
  <c r="AC7" i="1"/>
  <c r="S11" i="1"/>
  <c r="D12" i="1"/>
  <c r="I14" i="1"/>
  <c r="AC35" i="1"/>
  <c r="AH37" i="1"/>
  <c r="S10" i="1"/>
  <c r="D36" i="1"/>
  <c r="N13" i="1"/>
  <c r="S9" i="1"/>
  <c r="I13" i="1"/>
  <c r="X39" i="1"/>
  <c r="X15" i="1"/>
  <c r="X7" i="1"/>
  <c r="AC34" i="1"/>
  <c r="AC6" i="1"/>
  <c r="S8" i="1"/>
  <c r="D11" i="1"/>
  <c r="N12" i="1"/>
  <c r="S7" i="1"/>
  <c r="D35" i="1"/>
  <c r="I39" i="1"/>
  <c r="I12" i="1"/>
  <c r="N39" i="1"/>
  <c r="X6" i="1"/>
  <c r="AC17" i="1"/>
  <c r="S6" i="1"/>
  <c r="N11" i="1"/>
  <c r="X38" i="1"/>
  <c r="X14" i="1"/>
  <c r="AC5" i="1"/>
  <c r="S5" i="1"/>
  <c r="D10" i="1"/>
  <c r="I38" i="1"/>
  <c r="N38" i="1"/>
  <c r="X5" i="1"/>
  <c r="AM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H25" i="1" l="1"/>
  <c r="AH26" i="1"/>
  <c r="AM19" i="1"/>
  <c r="AH27" i="1"/>
  <c r="AM31" i="1"/>
  <c r="AM14" i="1"/>
  <c r="AM20" i="1"/>
  <c r="AM32" i="1"/>
  <c r="AM21" i="1"/>
  <c r="AH39" i="1"/>
  <c r="AL19" i="1"/>
  <c r="AN19" i="1" s="1"/>
  <c r="AG27" i="1"/>
  <c r="AI27" i="1" s="1"/>
  <c r="AM33" i="1"/>
  <c r="AM22" i="1"/>
  <c r="AG29" i="1"/>
  <c r="AI29" i="1" s="1"/>
  <c r="AG19" i="1"/>
  <c r="AI19" i="1" s="1"/>
  <c r="AL31" i="1"/>
  <c r="AN31" i="1" s="1"/>
  <c r="AG26" i="1"/>
  <c r="AI26" i="1" s="1"/>
  <c r="AG28" i="1"/>
  <c r="AI28" i="1" s="1"/>
  <c r="AG18" i="1"/>
  <c r="AI18" i="1" s="1"/>
  <c r="AL24" i="1"/>
  <c r="AN24" i="1" s="1"/>
  <c r="AL20" i="1"/>
  <c r="AN20" i="1" s="1"/>
  <c r="AL32" i="1"/>
  <c r="AN32" i="1" s="1"/>
  <c r="AL33" i="1"/>
  <c r="AN33" i="1" s="1"/>
  <c r="AH28" i="1"/>
  <c r="AH18" i="1"/>
  <c r="AG30" i="1"/>
  <c r="AI30" i="1" s="1"/>
  <c r="AH29" i="1"/>
  <c r="AM24" i="1"/>
  <c r="AH30" i="1"/>
  <c r="AL21" i="1"/>
  <c r="AN21" i="1" s="1"/>
  <c r="AG4" i="1"/>
  <c r="AI4" i="1" s="1"/>
  <c r="AL22" i="1"/>
  <c r="AN22" i="1" s="1"/>
  <c r="AL23" i="1"/>
  <c r="AN23" i="1" s="1"/>
  <c r="AM23" i="1"/>
  <c r="AH19" i="1"/>
  <c r="AG31" i="1"/>
  <c r="AI31" i="1" s="1"/>
  <c r="AG20" i="1"/>
  <c r="AI20" i="1" s="1"/>
  <c r="AM27" i="1"/>
  <c r="AL28" i="1"/>
  <c r="AN28" i="1" s="1"/>
  <c r="AL25" i="1"/>
  <c r="AN25" i="1" s="1"/>
  <c r="AG32" i="1"/>
  <c r="AI32" i="1" s="1"/>
  <c r="AL26" i="1"/>
  <c r="AN26" i="1" s="1"/>
  <c r="AG33" i="1"/>
  <c r="AI33" i="1" s="1"/>
  <c r="AG22" i="1"/>
  <c r="AI22" i="1" s="1"/>
  <c r="AG23" i="1"/>
  <c r="AI23" i="1" s="1"/>
  <c r="AH23" i="1"/>
  <c r="AG25" i="1"/>
  <c r="AI25" i="1" s="1"/>
  <c r="AH33" i="1"/>
  <c r="AM29" i="1"/>
  <c r="AG21" i="1"/>
  <c r="AI21" i="1" s="1"/>
  <c r="AL29" i="1"/>
  <c r="AN29" i="1" s="1"/>
  <c r="AL18" i="1"/>
  <c r="AN18" i="1" s="1"/>
  <c r="AL30" i="1"/>
  <c r="AN30" i="1" s="1"/>
  <c r="AG24" i="1"/>
  <c r="AI24" i="1" s="1"/>
  <c r="AH24" i="1"/>
  <c r="AM18" i="1"/>
  <c r="AL27" i="1"/>
  <c r="AN27" i="1" s="1"/>
  <c r="AH22" i="1"/>
  <c r="AM28" i="1"/>
  <c r="AH20" i="1"/>
  <c r="AM25" i="1"/>
  <c r="AH32" i="1"/>
  <c r="AH21" i="1"/>
  <c r="AM26" i="1"/>
  <c r="AH14" i="1"/>
  <c r="AM30" i="1"/>
  <c r="AM13" i="1"/>
  <c r="AH16" i="1"/>
  <c r="AM6" i="1"/>
  <c r="AH35" i="1"/>
  <c r="AM17" i="1"/>
  <c r="AH13" i="1"/>
  <c r="AH36" i="1"/>
  <c r="AH7" i="1"/>
  <c r="AH11" i="1"/>
  <c r="AH38" i="1"/>
  <c r="AM7" i="1"/>
  <c r="AM12" i="1"/>
  <c r="AM4" i="1"/>
  <c r="AH5" i="1"/>
  <c r="AH6" i="1"/>
  <c r="AM34" i="1"/>
  <c r="AG35" i="1"/>
  <c r="AI35" i="1" s="1"/>
  <c r="AH4" i="1"/>
  <c r="AM10" i="1"/>
  <c r="AL12" i="1"/>
  <c r="AN12" i="1" s="1"/>
  <c r="AL39" i="1"/>
  <c r="AN39" i="1" s="1"/>
  <c r="AG11" i="1"/>
  <c r="AI11" i="1" s="1"/>
  <c r="AL13" i="1"/>
  <c r="AN13" i="1" s="1"/>
  <c r="AG36" i="1"/>
  <c r="AI36" i="1" s="1"/>
  <c r="AL11" i="1"/>
  <c r="AN11" i="1" s="1"/>
  <c r="AG12" i="1"/>
  <c r="AI12" i="1" s="1"/>
  <c r="AL14" i="1"/>
  <c r="AN14" i="1" s="1"/>
  <c r="AG37" i="1"/>
  <c r="AI37" i="1" s="1"/>
  <c r="AG13" i="1"/>
  <c r="AI13" i="1" s="1"/>
  <c r="AL38" i="1"/>
  <c r="AN38" i="1" s="1"/>
  <c r="AL15" i="1"/>
  <c r="AN15" i="1" s="1"/>
  <c r="AL4" i="1"/>
  <c r="AN4" i="1" s="1"/>
  <c r="AG5" i="1"/>
  <c r="AI5" i="1" s="1"/>
  <c r="AG38" i="1"/>
  <c r="AI38" i="1" s="1"/>
  <c r="AM9" i="1"/>
  <c r="AG14" i="1"/>
  <c r="AI14" i="1" s="1"/>
  <c r="AL5" i="1"/>
  <c r="AN5" i="1" s="1"/>
  <c r="AL16" i="1"/>
  <c r="AN16" i="1" s="1"/>
  <c r="AG6" i="1"/>
  <c r="AI6" i="1" s="1"/>
  <c r="AG39" i="1"/>
  <c r="AI39" i="1" s="1"/>
  <c r="AM36" i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34" i="1"/>
  <c r="AN34" i="1" s="1"/>
  <c r="AH34" i="1"/>
  <c r="AG16" i="1"/>
  <c r="AI16" i="1" s="1"/>
  <c r="AL8" i="1"/>
  <c r="AN8" i="1" s="1"/>
  <c r="AL35" i="1"/>
  <c r="AN35" i="1" s="1"/>
  <c r="AG8" i="1"/>
  <c r="AI8" i="1" s="1"/>
  <c r="AG17" i="1"/>
  <c r="AI17" i="1" s="1"/>
  <c r="AL9" i="1"/>
  <c r="AN9" i="1" s="1"/>
  <c r="AL36" i="1"/>
  <c r="AN36" i="1" s="1"/>
  <c r="AG9" i="1"/>
  <c r="AI9" i="1" s="1"/>
  <c r="AH17" i="1"/>
  <c r="AH9" i="1"/>
  <c r="AL10" i="1"/>
  <c r="AN10" i="1" s="1"/>
  <c r="AL37" i="1"/>
  <c r="AN37" i="1" s="1"/>
  <c r="AG34" i="1"/>
  <c r="AI34" i="1" s="1"/>
  <c r="AM37" i="1"/>
  <c r="AH10" i="1"/>
  <c r="AM5" i="1"/>
  <c r="AM16" i="1"/>
  <c r="AM8" i="1"/>
  <c r="AM15" i="1"/>
  <c r="AM35" i="1"/>
  <c r="AH8" i="1"/>
  <c r="AM39" i="1"/>
  <c r="AH12" i="1"/>
  <c r="AM11" i="1"/>
</calcChain>
</file>

<file path=xl/sharedStrings.xml><?xml version="1.0" encoding="utf-8"?>
<sst xmlns="http://schemas.openxmlformats.org/spreadsheetml/2006/main" count="189" uniqueCount="34">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</sst>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6" formatCode="0.00000"/>
    <numFmt numFmtId="167" formatCode="0.000000"/>
    <numFmt numFmtId="173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66" fontId="0" fillId="0" borderId="0" xfId="0" applyNumberFormat="1"/>
    <xf numFmtId="167" fontId="2" fillId="8" borderId="9" xfId="0" applyNumberFormat="1" applyFont="1" applyFill="1" applyBorder="1" applyAlignment="1">
      <alignment horizontal="center" vertical="center"/>
    </xf>
    <xf numFmtId="167" fontId="2" fillId="12" borderId="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2" fillId="9" borderId="9" xfId="0" applyNumberFormat="1" applyFont="1" applyFill="1" applyBorder="1" applyAlignment="1">
      <alignment horizontal="center" vertical="center"/>
    </xf>
    <xf numFmtId="167" fontId="2" fillId="13" borderId="9" xfId="0" applyNumberFormat="1" applyFont="1" applyFill="1" applyBorder="1" applyAlignment="1">
      <alignment horizontal="center" vertical="center"/>
    </xf>
    <xf numFmtId="166" fontId="2" fillId="10" borderId="9" xfId="0" applyNumberFormat="1" applyFont="1" applyFill="1" applyBorder="1" applyAlignment="1">
      <alignment horizontal="center" vertical="center"/>
    </xf>
    <xf numFmtId="166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7" fontId="2" fillId="11" borderId="8" xfId="0" applyNumberFormat="1" applyFont="1" applyFill="1" applyBorder="1" applyAlignment="1">
      <alignment horizontal="center" vertical="center"/>
    </xf>
    <xf numFmtId="173" fontId="2" fillId="11" borderId="9" xfId="1" applyNumberFormat="1" applyFont="1" applyFill="1" applyBorder="1" applyAlignment="1">
      <alignment horizontal="center" vertical="center"/>
    </xf>
    <xf numFmtId="166" fontId="2" fillId="14" borderId="7" xfId="0" applyNumberFormat="1" applyFont="1" applyFill="1" applyBorder="1" applyAlignment="1">
      <alignment horizontal="center" vertical="center"/>
    </xf>
    <xf numFmtId="166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400.26845309957577</c:v>
                </c:pt>
                <c:pt idx="1">
                  <c:v>471.12663548834428</c:v>
                </c:pt>
                <c:pt idx="2">
                  <c:v>548.25667196372081</c:v>
                </c:pt>
                <c:pt idx="3">
                  <c:v>625.55650729692297</c:v>
                </c:pt>
                <c:pt idx="4">
                  <c:v>702.18493167368092</c:v>
                </c:pt>
                <c:pt idx="5">
                  <c:v>777.43842317876465</c:v>
                </c:pt>
                <c:pt idx="6">
                  <c:v>853.36478522932782</c:v>
                </c:pt>
                <c:pt idx="7">
                  <c:v>929.76210800875913</c:v>
                </c:pt>
                <c:pt idx="8">
                  <c:v>1006.2878746233363</c:v>
                </c:pt>
                <c:pt idx="9">
                  <c:v>1086.1799400840262</c:v>
                </c:pt>
                <c:pt idx="10">
                  <c:v>1162.5719110369932</c:v>
                </c:pt>
                <c:pt idx="11">
                  <c:v>1240.7835029878586</c:v>
                </c:pt>
                <c:pt idx="12">
                  <c:v>1315.136428057886</c:v>
                </c:pt>
                <c:pt idx="13">
                  <c:v>1391.4172456919769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2.9261446199686469</c:v>
                </c:pt>
                <c:pt idx="1">
                  <c:v>2.9170354184317544</c:v>
                </c:pt>
                <c:pt idx="2">
                  <c:v>2.866127449683189</c:v>
                </c:pt>
                <c:pt idx="3">
                  <c:v>2.8202578704737946</c:v>
                </c:pt>
                <c:pt idx="4">
                  <c:v>2.7655604700738303</c:v>
                </c:pt>
                <c:pt idx="5">
                  <c:v>2.7221810569487714</c:v>
                </c:pt>
                <c:pt idx="6">
                  <c:v>2.6692710817106242</c:v>
                </c:pt>
                <c:pt idx="7">
                  <c:v>2.6343340049680806</c:v>
                </c:pt>
                <c:pt idx="8">
                  <c:v>2.5973924745370014</c:v>
                </c:pt>
                <c:pt idx="9">
                  <c:v>2.55026961527054</c:v>
                </c:pt>
                <c:pt idx="10">
                  <c:v>2.5232966471191474</c:v>
                </c:pt>
                <c:pt idx="11">
                  <c:v>2.4874473404344761</c:v>
                </c:pt>
                <c:pt idx="12">
                  <c:v>2.4554007129825721</c:v>
                </c:pt>
                <c:pt idx="13">
                  <c:v>2.4237866480617605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589.9005064000695</c:v>
                </c:pt>
                <c:pt idx="1">
                  <c:v>706.19866244410002</c:v>
                </c:pt>
                <c:pt idx="2">
                  <c:v>827.24273216368579</c:v>
                </c:pt>
                <c:pt idx="3">
                  <c:v>946.3601005569534</c:v>
                </c:pt>
                <c:pt idx="4">
                  <c:v>1056.2293025838958</c:v>
                </c:pt>
                <c:pt idx="5">
                  <c:v>1170.9997863862418</c:v>
                </c:pt>
                <c:pt idx="6">
                  <c:v>1277.2845710611678</c:v>
                </c:pt>
                <c:pt idx="7">
                  <c:v>1400.426452349195</c:v>
                </c:pt>
                <c:pt idx="8">
                  <c:v>1512.6966732936232</c:v>
                </c:pt>
                <c:pt idx="9">
                  <c:v>1626.5178374726647</c:v>
                </c:pt>
                <c:pt idx="10">
                  <c:v>1626.5178374726647</c:v>
                </c:pt>
                <c:pt idx="11">
                  <c:v>1849.8461344063137</c:v>
                </c:pt>
                <c:pt idx="12">
                  <c:v>1849.8461344063137</c:v>
                </c:pt>
                <c:pt idx="13">
                  <c:v>2072.2935558135073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1.8067892972039743</c:v>
                </c:pt>
                <c:pt idx="1">
                  <c:v>1.7847628842132355</c:v>
                </c:pt>
                <c:pt idx="2">
                  <c:v>1.7629551580272815</c:v>
                </c:pt>
                <c:pt idx="3">
                  <c:v>1.7425352201677857</c:v>
                </c:pt>
                <c:pt idx="4">
                  <c:v>1.7177728745760403</c:v>
                </c:pt>
                <c:pt idx="5">
                  <c:v>1.6866214660016783</c:v>
                </c:pt>
                <c:pt idx="6">
                  <c:v>1.6703447352732117</c:v>
                </c:pt>
                <c:pt idx="7">
                  <c:v>1.6347187098474603</c:v>
                </c:pt>
                <c:pt idx="8">
                  <c:v>1.6099206232344818</c:v>
                </c:pt>
                <c:pt idx="9">
                  <c:v>1.5882768068845501</c:v>
                </c:pt>
                <c:pt idx="10">
                  <c:v>1.5882768068845501</c:v>
                </c:pt>
                <c:pt idx="11">
                  <c:v>1.554321819552225</c:v>
                </c:pt>
                <c:pt idx="12">
                  <c:v>1.554321819552225</c:v>
                </c:pt>
                <c:pt idx="13">
                  <c:v>1.5153278780486183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776.26116979860944</c:v>
                </c:pt>
                <c:pt idx="1">
                  <c:v>919.96658067889803</c:v>
                </c:pt>
                <c:pt idx="2">
                  <c:v>919.76892211493634</c:v>
                </c:pt>
                <c:pt idx="3">
                  <c:v>1206.5350206625919</c:v>
                </c:pt>
                <c:pt idx="4">
                  <c:v>1347.9940801378571</c:v>
                </c:pt>
                <c:pt idx="5">
                  <c:v>1488.3494752710012</c:v>
                </c:pt>
                <c:pt idx="6">
                  <c:v>1636.7579723255537</c:v>
                </c:pt>
                <c:pt idx="7">
                  <c:v>1791.1946314209295</c:v>
                </c:pt>
                <c:pt idx="8">
                  <c:v>1930.3929180508819</c:v>
                </c:pt>
                <c:pt idx="9">
                  <c:v>2074.0516713302359</c:v>
                </c:pt>
                <c:pt idx="10">
                  <c:v>2219.726032969988</c:v>
                </c:pt>
                <c:pt idx="11">
                  <c:v>2360.0441020223839</c:v>
                </c:pt>
                <c:pt idx="12">
                  <c:v>2506.7729254432716</c:v>
                </c:pt>
                <c:pt idx="13">
                  <c:v>2642.8358212903818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1.3867390328181961</c:v>
                </c:pt>
                <c:pt idx="1">
                  <c:v>1.4169149596280288</c:v>
                </c:pt>
                <c:pt idx="2">
                  <c:v>1.4186217647274051</c:v>
                </c:pt>
                <c:pt idx="3">
                  <c:v>1.3819819944733782</c:v>
                </c:pt>
                <c:pt idx="4">
                  <c:v>1.3616186936851089</c:v>
                </c:pt>
                <c:pt idx="5">
                  <c:v>1.3505835393937404</c:v>
                </c:pt>
                <c:pt idx="6">
                  <c:v>1.3284537896079172</c:v>
                </c:pt>
                <c:pt idx="7">
                  <c:v>1.3093856202248289</c:v>
                </c:pt>
                <c:pt idx="8">
                  <c:v>1.2966503410719143</c:v>
                </c:pt>
                <c:pt idx="9">
                  <c:v>1.28063948010316</c:v>
                </c:pt>
                <c:pt idx="10">
                  <c:v>1.2630692927776141</c:v>
                </c:pt>
                <c:pt idx="11">
                  <c:v>1.2469108372992266</c:v>
                </c:pt>
                <c:pt idx="12">
                  <c:v>1.2256130603685</c:v>
                </c:pt>
                <c:pt idx="13">
                  <c:v>1.2121848336292438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889.90461040089383</c:v>
                </c:pt>
                <c:pt idx="1">
                  <c:v>1069.8918159637433</c:v>
                </c:pt>
                <c:pt idx="2">
                  <c:v>1252.1659663148412</c:v>
                </c:pt>
                <c:pt idx="3">
                  <c:v>1430.1472928061232</c:v>
                </c:pt>
                <c:pt idx="4">
                  <c:v>1603.7731117166027</c:v>
                </c:pt>
                <c:pt idx="5">
                  <c:v>1777.2179566584284</c:v>
                </c:pt>
                <c:pt idx="6">
                  <c:v>1942.6918587573919</c:v>
                </c:pt>
                <c:pt idx="7">
                  <c:v>2122.5900938775508</c:v>
                </c:pt>
                <c:pt idx="8">
                  <c:v>2297.1389811309441</c:v>
                </c:pt>
                <c:pt idx="9">
                  <c:v>2297.1389811309441</c:v>
                </c:pt>
                <c:pt idx="10">
                  <c:v>2643.289609723608</c:v>
                </c:pt>
                <c:pt idx="11">
                  <c:v>2816.4260911992906</c:v>
                </c:pt>
                <c:pt idx="12">
                  <c:v>2984.5135000522878</c:v>
                </c:pt>
                <c:pt idx="13">
                  <c:v>3151.2885948756007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1.3168192041616638</c:v>
                </c:pt>
                <c:pt idx="1">
                  <c:v>1.3039317594637956</c:v>
                </c:pt>
                <c:pt idx="2">
                  <c:v>1.3089254391212255</c:v>
                </c:pt>
                <c:pt idx="3">
                  <c:v>1.3035831543260323</c:v>
                </c:pt>
                <c:pt idx="4">
                  <c:v>1.294442983083915</c:v>
                </c:pt>
                <c:pt idx="5">
                  <c:v>1.2848070776977842</c:v>
                </c:pt>
                <c:pt idx="6">
                  <c:v>1.2708341911109367</c:v>
                </c:pt>
                <c:pt idx="7">
                  <c:v>1.24893984421213</c:v>
                </c:pt>
                <c:pt idx="8">
                  <c:v>1.2453814455522818</c:v>
                </c:pt>
                <c:pt idx="9">
                  <c:v>1.2453814455522818</c:v>
                </c:pt>
                <c:pt idx="10">
                  <c:v>1.2206175747841146</c:v>
                </c:pt>
                <c:pt idx="11">
                  <c:v>1.2057727935460703</c:v>
                </c:pt>
                <c:pt idx="12">
                  <c:v>1.1869283712281484</c:v>
                </c:pt>
                <c:pt idx="13">
                  <c:v>1.1765918755759095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400.26845309957577</c:v>
                </c:pt>
                <c:pt idx="1">
                  <c:v>471.12663548834428</c:v>
                </c:pt>
                <c:pt idx="2">
                  <c:v>548.25667196372081</c:v>
                </c:pt>
                <c:pt idx="3">
                  <c:v>625.55650729692297</c:v>
                </c:pt>
                <c:pt idx="4">
                  <c:v>702.18493167368092</c:v>
                </c:pt>
                <c:pt idx="5">
                  <c:v>777.43842317876465</c:v>
                </c:pt>
                <c:pt idx="6">
                  <c:v>853.36478522932782</c:v>
                </c:pt>
                <c:pt idx="7">
                  <c:v>929.76210800875913</c:v>
                </c:pt>
                <c:pt idx="8">
                  <c:v>1006.2878746233363</c:v>
                </c:pt>
                <c:pt idx="9">
                  <c:v>1086.1799400840262</c:v>
                </c:pt>
                <c:pt idx="10">
                  <c:v>1162.5719110369932</c:v>
                </c:pt>
                <c:pt idx="11">
                  <c:v>1240.7835029878586</c:v>
                </c:pt>
                <c:pt idx="12">
                  <c:v>1315.136428057886</c:v>
                </c:pt>
                <c:pt idx="13">
                  <c:v>1391.4172456919769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589.9005064000695</c:v>
                </c:pt>
                <c:pt idx="1">
                  <c:v>706.19866244410002</c:v>
                </c:pt>
                <c:pt idx="2">
                  <c:v>827.24273216368579</c:v>
                </c:pt>
                <c:pt idx="3">
                  <c:v>946.3601005569534</c:v>
                </c:pt>
                <c:pt idx="4">
                  <c:v>1056.2293025838958</c:v>
                </c:pt>
                <c:pt idx="5">
                  <c:v>1170.9997863862418</c:v>
                </c:pt>
                <c:pt idx="6">
                  <c:v>1277.2845710611678</c:v>
                </c:pt>
                <c:pt idx="7">
                  <c:v>1400.426452349195</c:v>
                </c:pt>
                <c:pt idx="8">
                  <c:v>1512.6966732936232</c:v>
                </c:pt>
                <c:pt idx="9">
                  <c:v>1626.5178374726647</c:v>
                </c:pt>
                <c:pt idx="10">
                  <c:v>1626.5178374726647</c:v>
                </c:pt>
                <c:pt idx="11">
                  <c:v>1849.8461344063137</c:v>
                </c:pt>
                <c:pt idx="12">
                  <c:v>1849.8461344063137</c:v>
                </c:pt>
                <c:pt idx="13">
                  <c:v>2072.2935558135073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776.26116979860944</c:v>
                </c:pt>
                <c:pt idx="1">
                  <c:v>919.96658067889803</c:v>
                </c:pt>
                <c:pt idx="2">
                  <c:v>919.76892211493634</c:v>
                </c:pt>
                <c:pt idx="3">
                  <c:v>1206.5350206625919</c:v>
                </c:pt>
                <c:pt idx="4">
                  <c:v>1347.9940801378571</c:v>
                </c:pt>
                <c:pt idx="5">
                  <c:v>1488.3494752710012</c:v>
                </c:pt>
                <c:pt idx="6">
                  <c:v>1636.7579723255537</c:v>
                </c:pt>
                <c:pt idx="7">
                  <c:v>1791.1946314209295</c:v>
                </c:pt>
                <c:pt idx="8">
                  <c:v>1930.3929180508819</c:v>
                </c:pt>
                <c:pt idx="9">
                  <c:v>2074.0516713302359</c:v>
                </c:pt>
                <c:pt idx="10">
                  <c:v>2219.726032969988</c:v>
                </c:pt>
                <c:pt idx="11">
                  <c:v>2360.0441020223839</c:v>
                </c:pt>
                <c:pt idx="12">
                  <c:v>2506.7729254432716</c:v>
                </c:pt>
                <c:pt idx="13">
                  <c:v>2642.8358212903818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889.90461040089383</c:v>
                </c:pt>
                <c:pt idx="1">
                  <c:v>1069.8918159637433</c:v>
                </c:pt>
                <c:pt idx="2">
                  <c:v>1252.1659663148412</c:v>
                </c:pt>
                <c:pt idx="3">
                  <c:v>1430.1472928061232</c:v>
                </c:pt>
                <c:pt idx="4">
                  <c:v>1603.7731117166027</c:v>
                </c:pt>
                <c:pt idx="5">
                  <c:v>1777.2179566584284</c:v>
                </c:pt>
                <c:pt idx="6">
                  <c:v>1942.6918587573919</c:v>
                </c:pt>
                <c:pt idx="7">
                  <c:v>2122.5900938775508</c:v>
                </c:pt>
                <c:pt idx="8">
                  <c:v>2297.1389811309441</c:v>
                </c:pt>
                <c:pt idx="9">
                  <c:v>2297.1389811309441</c:v>
                </c:pt>
                <c:pt idx="10">
                  <c:v>2643.289609723608</c:v>
                </c:pt>
                <c:pt idx="11">
                  <c:v>2816.4260911992906</c:v>
                </c:pt>
                <c:pt idx="12">
                  <c:v>2984.5135000522878</c:v>
                </c:pt>
                <c:pt idx="13">
                  <c:v>3151.2885948756007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1715.2655090441303</c:v>
                </c:pt>
                <c:pt idx="1">
                  <c:v>2053.6990830579289</c:v>
                </c:pt>
                <c:pt idx="2">
                  <c:v>2352.8372614793498</c:v>
                </c:pt>
                <c:pt idx="3">
                  <c:v>2673.1727834068483</c:v>
                </c:pt>
                <c:pt idx="4">
                  <c:v>2960.0721541049093</c:v>
                </c:pt>
                <c:pt idx="5">
                  <c:v>3269.1642611737943</c:v>
                </c:pt>
                <c:pt idx="6">
                  <c:v>3595.6757433757434</c:v>
                </c:pt>
                <c:pt idx="7">
                  <c:v>3920.5584008899241</c:v>
                </c:pt>
                <c:pt idx="8">
                  <c:v>4251.0027290260114</c:v>
                </c:pt>
                <c:pt idx="9">
                  <c:v>4573.9903116630794</c:v>
                </c:pt>
                <c:pt idx="10">
                  <c:v>4898.7128710241896</c:v>
                </c:pt>
                <c:pt idx="11">
                  <c:v>5223.4145480175084</c:v>
                </c:pt>
                <c:pt idx="12">
                  <c:v>5540.6507785252279</c:v>
                </c:pt>
                <c:pt idx="13">
                  <c:v>5848.6082769440882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0.16334847296053639</c:v>
                </c:pt>
                <c:pt idx="1">
                  <c:v>0.16245053097921347</c:v>
                </c:pt>
                <c:pt idx="2">
                  <c:v>0.16198863842335159</c:v>
                </c:pt>
                <c:pt idx="3">
                  <c:v>0.15970349459009528</c:v>
                </c:pt>
                <c:pt idx="4">
                  <c:v>0.15738150403189413</c:v>
                </c:pt>
                <c:pt idx="5">
                  <c:v>0.15602888648313956</c:v>
                </c:pt>
                <c:pt idx="6">
                  <c:v>0.15379324785989634</c:v>
                </c:pt>
                <c:pt idx="7">
                  <c:v>0.15230566023351458</c:v>
                </c:pt>
                <c:pt idx="8">
                  <c:v>0.14982317901568878</c:v>
                </c:pt>
                <c:pt idx="9">
                  <c:v>0.148292802598924</c:v>
                </c:pt>
                <c:pt idx="10">
                  <c:v>0.14689712142397188</c:v>
                </c:pt>
                <c:pt idx="11">
                  <c:v>0.14527739004354098</c:v>
                </c:pt>
                <c:pt idx="12">
                  <c:v>0.1435336030078303</c:v>
                </c:pt>
                <c:pt idx="13">
                  <c:v>0.14195057272028644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2505.539097769446</c:v>
                </c:pt>
                <c:pt idx="1">
                  <c:v>2971.5177750220801</c:v>
                </c:pt>
                <c:pt idx="2">
                  <c:v>3496.0170345044153</c:v>
                </c:pt>
                <c:pt idx="3">
                  <c:v>4010.9240374595884</c:v>
                </c:pt>
                <c:pt idx="4">
                  <c:v>4488.6317310694612</c:v>
                </c:pt>
                <c:pt idx="5">
                  <c:v>4987.3190476180062</c:v>
                </c:pt>
                <c:pt idx="6">
                  <c:v>5448.8389035450055</c:v>
                </c:pt>
                <c:pt idx="7">
                  <c:v>5933.4172354702896</c:v>
                </c:pt>
                <c:pt idx="8">
                  <c:v>6432.2956443613621</c:v>
                </c:pt>
                <c:pt idx="9">
                  <c:v>6924.103636578925</c:v>
                </c:pt>
                <c:pt idx="10">
                  <c:v>7418.3321318018343</c:v>
                </c:pt>
                <c:pt idx="11">
                  <c:v>7906.3182771688535</c:v>
                </c:pt>
                <c:pt idx="12">
                  <c:v>8374.4626676367971</c:v>
                </c:pt>
                <c:pt idx="13">
                  <c:v>8851.1327164636477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0.10250001749869565</c:v>
                </c:pt>
                <c:pt idx="1">
                  <c:v>0.10393822055735391</c:v>
                </c:pt>
                <c:pt idx="2">
                  <c:v>0.1029773577416028</c:v>
                </c:pt>
                <c:pt idx="3">
                  <c:v>0.1013602969820617</c:v>
                </c:pt>
                <c:pt idx="4">
                  <c:v>0.10005471400300905</c:v>
                </c:pt>
                <c:pt idx="5">
                  <c:v>9.8780750520631483E-2</c:v>
                </c:pt>
                <c:pt idx="6">
                  <c:v>9.7704030178452597E-2</c:v>
                </c:pt>
                <c:pt idx="7">
                  <c:v>9.6871215376461026E-2</c:v>
                </c:pt>
                <c:pt idx="8">
                  <c:v>9.5418941279815164E-2</c:v>
                </c:pt>
                <c:pt idx="9">
                  <c:v>9.4185207509711974E-2</c:v>
                </c:pt>
                <c:pt idx="10">
                  <c:v>9.288443689138165E-2</c:v>
                </c:pt>
                <c:pt idx="11">
                  <c:v>9.183874359909365E-2</c:v>
                </c:pt>
                <c:pt idx="12">
                  <c:v>9.0590601839386733E-2</c:v>
                </c:pt>
                <c:pt idx="13">
                  <c:v>8.9430570519545713E-2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3188.0587204902645</c:v>
                </c:pt>
                <c:pt idx="1">
                  <c:v>3822.6906741962907</c:v>
                </c:pt>
                <c:pt idx="2">
                  <c:v>4474.1812099074941</c:v>
                </c:pt>
                <c:pt idx="3">
                  <c:v>5138.755157978273</c:v>
                </c:pt>
                <c:pt idx="4">
                  <c:v>5748.0235911931768</c:v>
                </c:pt>
                <c:pt idx="5">
                  <c:v>6334.4320753899483</c:v>
                </c:pt>
                <c:pt idx="6">
                  <c:v>6969.5791524350198</c:v>
                </c:pt>
                <c:pt idx="7">
                  <c:v>7598.7428737727014</c:v>
                </c:pt>
                <c:pt idx="8">
                  <c:v>8226.9555981767535</c:v>
                </c:pt>
                <c:pt idx="9">
                  <c:v>8849.6604653402319</c:v>
                </c:pt>
                <c:pt idx="10">
                  <c:v>9465.6687290960926</c:v>
                </c:pt>
                <c:pt idx="11">
                  <c:v>10071.414150943248</c:v>
                </c:pt>
                <c:pt idx="12">
                  <c:v>10678.110569724029</c:v>
                </c:pt>
                <c:pt idx="13">
                  <c:v>11283.542040660401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8.0506937304512402E-2</c:v>
                </c:pt>
                <c:pt idx="1">
                  <c:v>8.1589629149727602E-2</c:v>
                </c:pt>
                <c:pt idx="2">
                  <c:v>8.213341759370256E-2</c:v>
                </c:pt>
                <c:pt idx="3">
                  <c:v>8.138154996022362E-2</c:v>
                </c:pt>
                <c:pt idx="4">
                  <c:v>8.0685608804078435E-2</c:v>
                </c:pt>
                <c:pt idx="5">
                  <c:v>8.0621757327681509E-2</c:v>
                </c:pt>
                <c:pt idx="6">
                  <c:v>7.9670981291684706E-2</c:v>
                </c:pt>
                <c:pt idx="7">
                  <c:v>7.8721824173482655E-2</c:v>
                </c:pt>
                <c:pt idx="8">
                  <c:v>7.8160287501313819E-2</c:v>
                </c:pt>
                <c:pt idx="9">
                  <c:v>7.6927862131368582E-2</c:v>
                </c:pt>
                <c:pt idx="10">
                  <c:v>7.6436378009211048E-2</c:v>
                </c:pt>
                <c:pt idx="11">
                  <c:v>7.5810515934569153E-2</c:v>
                </c:pt>
                <c:pt idx="12">
                  <c:v>7.4972365808607389E-2</c:v>
                </c:pt>
                <c:pt idx="13">
                  <c:v>7.4131531297437464E-2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3735.6837230572287</c:v>
                </c:pt>
                <c:pt idx="1">
                  <c:v>4487.6425169634294</c:v>
                </c:pt>
                <c:pt idx="2">
                  <c:v>5266.2906940359153</c:v>
                </c:pt>
                <c:pt idx="3">
                  <c:v>5981.5542460891847</c:v>
                </c:pt>
                <c:pt idx="4">
                  <c:v>6690.6168044774449</c:v>
                </c:pt>
                <c:pt idx="5">
                  <c:v>7435.7404605483625</c:v>
                </c:pt>
                <c:pt idx="6">
                  <c:v>8190.6486632465003</c:v>
                </c:pt>
                <c:pt idx="7">
                  <c:v>8913.6283453716042</c:v>
                </c:pt>
                <c:pt idx="8">
                  <c:v>9657.1134410025552</c:v>
                </c:pt>
                <c:pt idx="9">
                  <c:v>10399.100424231254</c:v>
                </c:pt>
                <c:pt idx="10">
                  <c:v>11144.551792390166</c:v>
                </c:pt>
                <c:pt idx="11">
                  <c:v>11857.372399787489</c:v>
                </c:pt>
                <c:pt idx="12">
                  <c:v>12559.331692268473</c:v>
                </c:pt>
                <c:pt idx="13">
                  <c:v>13271.824587577803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6.1468783614918754E-2</c:v>
                </c:pt>
                <c:pt idx="1">
                  <c:v>6.1668646432294708E-2</c:v>
                </c:pt>
                <c:pt idx="2">
                  <c:v>6.2432591101733312E-2</c:v>
                </c:pt>
                <c:pt idx="3">
                  <c:v>6.2454124666573185E-2</c:v>
                </c:pt>
                <c:pt idx="4">
                  <c:v>6.2166909810647333E-2</c:v>
                </c:pt>
                <c:pt idx="5">
                  <c:v>6.1122075734874576E-2</c:v>
                </c:pt>
                <c:pt idx="6">
                  <c:v>6.0489846982468835E-2</c:v>
                </c:pt>
                <c:pt idx="7">
                  <c:v>6.0188948283363589E-2</c:v>
                </c:pt>
                <c:pt idx="8">
                  <c:v>5.9163923828029048E-2</c:v>
                </c:pt>
                <c:pt idx="9">
                  <c:v>5.8551984226676498E-2</c:v>
                </c:pt>
                <c:pt idx="10">
                  <c:v>5.7789104954970666E-2</c:v>
                </c:pt>
                <c:pt idx="11">
                  <c:v>5.7326071527768793E-2</c:v>
                </c:pt>
                <c:pt idx="12">
                  <c:v>5.6721475623879337E-2</c:v>
                </c:pt>
                <c:pt idx="13">
                  <c:v>5.5862203199735033E-2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1715.2655090441303</c:v>
                </c:pt>
                <c:pt idx="1">
                  <c:v>2053.6990830579289</c:v>
                </c:pt>
                <c:pt idx="2">
                  <c:v>2352.8372614793498</c:v>
                </c:pt>
                <c:pt idx="3">
                  <c:v>2673.1727834068483</c:v>
                </c:pt>
                <c:pt idx="4">
                  <c:v>2960.0721541049093</c:v>
                </c:pt>
                <c:pt idx="5">
                  <c:v>3269.1642611737943</c:v>
                </c:pt>
                <c:pt idx="6">
                  <c:v>3595.6757433757434</c:v>
                </c:pt>
                <c:pt idx="7">
                  <c:v>3920.5584008899241</c:v>
                </c:pt>
                <c:pt idx="8">
                  <c:v>4251.0027290260114</c:v>
                </c:pt>
                <c:pt idx="9">
                  <c:v>4573.9903116630794</c:v>
                </c:pt>
                <c:pt idx="10">
                  <c:v>4898.7128710241896</c:v>
                </c:pt>
                <c:pt idx="11">
                  <c:v>5223.4145480175084</c:v>
                </c:pt>
                <c:pt idx="12">
                  <c:v>5540.6507785252279</c:v>
                </c:pt>
                <c:pt idx="13">
                  <c:v>5848.6082769440882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2505.539097769446</c:v>
                </c:pt>
                <c:pt idx="1">
                  <c:v>2971.5177750220801</c:v>
                </c:pt>
                <c:pt idx="2">
                  <c:v>3496.0170345044153</c:v>
                </c:pt>
                <c:pt idx="3">
                  <c:v>4010.9240374595884</c:v>
                </c:pt>
                <c:pt idx="4">
                  <c:v>4488.6317310694612</c:v>
                </c:pt>
                <c:pt idx="5">
                  <c:v>4987.3190476180062</c:v>
                </c:pt>
                <c:pt idx="6">
                  <c:v>5448.8389035450055</c:v>
                </c:pt>
                <c:pt idx="7">
                  <c:v>5933.4172354702896</c:v>
                </c:pt>
                <c:pt idx="8">
                  <c:v>6432.2956443613621</c:v>
                </c:pt>
                <c:pt idx="9">
                  <c:v>6924.103636578925</c:v>
                </c:pt>
                <c:pt idx="10">
                  <c:v>7418.3321318018343</c:v>
                </c:pt>
                <c:pt idx="11">
                  <c:v>7906.3182771688535</c:v>
                </c:pt>
                <c:pt idx="12">
                  <c:v>8374.4626676367971</c:v>
                </c:pt>
                <c:pt idx="13">
                  <c:v>8851.1327164636477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3188.0587204902645</c:v>
                </c:pt>
                <c:pt idx="1">
                  <c:v>3822.6906741962907</c:v>
                </c:pt>
                <c:pt idx="2">
                  <c:v>4474.1812099074941</c:v>
                </c:pt>
                <c:pt idx="3">
                  <c:v>5138.755157978273</c:v>
                </c:pt>
                <c:pt idx="4">
                  <c:v>5748.0235911931768</c:v>
                </c:pt>
                <c:pt idx="5">
                  <c:v>6334.4320753899483</c:v>
                </c:pt>
                <c:pt idx="6">
                  <c:v>6969.5791524350198</c:v>
                </c:pt>
                <c:pt idx="7">
                  <c:v>7598.7428737727014</c:v>
                </c:pt>
                <c:pt idx="8">
                  <c:v>8226.9555981767535</c:v>
                </c:pt>
                <c:pt idx="9">
                  <c:v>8849.6604653402319</c:v>
                </c:pt>
                <c:pt idx="10">
                  <c:v>9465.6687290960926</c:v>
                </c:pt>
                <c:pt idx="11">
                  <c:v>10071.414150943248</c:v>
                </c:pt>
                <c:pt idx="12">
                  <c:v>10678.110569724029</c:v>
                </c:pt>
                <c:pt idx="13">
                  <c:v>11283.542040660401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3735.6837230572287</c:v>
                </c:pt>
                <c:pt idx="1">
                  <c:v>4487.6425169634294</c:v>
                </c:pt>
                <c:pt idx="2">
                  <c:v>5266.2906940359153</c:v>
                </c:pt>
                <c:pt idx="3">
                  <c:v>5981.5542460891847</c:v>
                </c:pt>
                <c:pt idx="4">
                  <c:v>6690.6168044774449</c:v>
                </c:pt>
                <c:pt idx="5">
                  <c:v>7435.7404605483625</c:v>
                </c:pt>
                <c:pt idx="6">
                  <c:v>8190.6486632465003</c:v>
                </c:pt>
                <c:pt idx="7">
                  <c:v>8913.6283453716042</c:v>
                </c:pt>
                <c:pt idx="8">
                  <c:v>9657.1134410025552</c:v>
                </c:pt>
                <c:pt idx="9">
                  <c:v>10399.100424231254</c:v>
                </c:pt>
                <c:pt idx="10">
                  <c:v>11144.551792390166</c:v>
                </c:pt>
                <c:pt idx="11">
                  <c:v>11857.372399787489</c:v>
                </c:pt>
                <c:pt idx="12">
                  <c:v>12559.331692268473</c:v>
                </c:pt>
                <c:pt idx="13">
                  <c:v>13271.824587577803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340.12630926114872</c:v>
                </c:pt>
                <c:pt idx="1">
                  <c:v>430.57056469911515</c:v>
                </c:pt>
                <c:pt idx="2">
                  <c:v>512.90914138401843</c:v>
                </c:pt>
                <c:pt idx="3">
                  <c:v>596.11154100985834</c:v>
                </c:pt>
                <c:pt idx="4">
                  <c:v>670.66211048986384</c:v>
                </c:pt>
                <c:pt idx="5">
                  <c:v>748.78826054874253</c:v>
                </c:pt>
                <c:pt idx="6">
                  <c:v>825.56552744761029</c:v>
                </c:pt>
                <c:pt idx="7">
                  <c:v>901.87360154866951</c:v>
                </c:pt>
                <c:pt idx="8">
                  <c:v>993.51968719981039</c:v>
                </c:pt>
                <c:pt idx="9">
                  <c:v>1077.4638050664803</c:v>
                </c:pt>
                <c:pt idx="10">
                  <c:v>1151.3876670929585</c:v>
                </c:pt>
                <c:pt idx="11">
                  <c:v>1227.5568304597075</c:v>
                </c:pt>
                <c:pt idx="12">
                  <c:v>1301.6561413873428</c:v>
                </c:pt>
                <c:pt idx="13">
                  <c:v>1375.0526488543421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3.6112653366148484</c:v>
                </c:pt>
                <c:pt idx="1">
                  <c:v>3.5528562393895675</c:v>
                </c:pt>
                <c:pt idx="2">
                  <c:v>3.5083114836898837</c:v>
                </c:pt>
                <c:pt idx="3">
                  <c:v>3.4239380661342009</c:v>
                </c:pt>
                <c:pt idx="4">
                  <c:v>3.399768669519442</c:v>
                </c:pt>
                <c:pt idx="5">
                  <c:v>3.3348574716786286</c:v>
                </c:pt>
                <c:pt idx="6">
                  <c:v>3.2789442600575356</c:v>
                </c:pt>
                <c:pt idx="7">
                  <c:v>3.2203775874335228</c:v>
                </c:pt>
                <c:pt idx="8">
                  <c:v>3.1682937761856933</c:v>
                </c:pt>
                <c:pt idx="9">
                  <c:v>3.1260394436644807</c:v>
                </c:pt>
                <c:pt idx="10">
                  <c:v>3.0941737400708416</c:v>
                </c:pt>
                <c:pt idx="11">
                  <c:v>3.0551708118012502</c:v>
                </c:pt>
                <c:pt idx="12">
                  <c:v>3.0129881767643614</c:v>
                </c:pt>
                <c:pt idx="13">
                  <c:v>2.9931704822526832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499.03884532160828</c:v>
                </c:pt>
                <c:pt idx="1">
                  <c:v>635.44080261784131</c:v>
                </c:pt>
                <c:pt idx="2">
                  <c:v>757.35129837213492</c:v>
                </c:pt>
                <c:pt idx="3">
                  <c:v>876.64251470391844</c:v>
                </c:pt>
                <c:pt idx="4">
                  <c:v>989.61214741884703</c:v>
                </c:pt>
                <c:pt idx="5">
                  <c:v>1107.3649010150157</c:v>
                </c:pt>
                <c:pt idx="6">
                  <c:v>1222.3815165396252</c:v>
                </c:pt>
                <c:pt idx="7">
                  <c:v>1315.1579935714431</c:v>
                </c:pt>
                <c:pt idx="8">
                  <c:v>1432.493669489693</c:v>
                </c:pt>
                <c:pt idx="9">
                  <c:v>1595.4364628679145</c:v>
                </c:pt>
                <c:pt idx="10">
                  <c:v>1712.5880846165303</c:v>
                </c:pt>
                <c:pt idx="11">
                  <c:v>1827.4868241733484</c:v>
                </c:pt>
                <c:pt idx="12">
                  <c:v>1943.0333329018767</c:v>
                </c:pt>
                <c:pt idx="13">
                  <c:v>2055.5035892790875</c:v>
                </c:pt>
              </c:numCache>
            </c:numRef>
          </c:xVal>
          <c:yVal>
            <c:numRef>
              <c:f>GeometryV2!$O$4:$O$17</c:f>
              <c:numCache>
                <c:formatCode>0.000000</c:formatCode>
                <c:ptCount val="14"/>
                <c:pt idx="0">
                  <c:v>2.3601795863873005</c:v>
                </c:pt>
                <c:pt idx="1">
                  <c:v>2.2712489811140313</c:v>
                </c:pt>
                <c:pt idx="2">
                  <c:v>2.2303670678653527</c:v>
                </c:pt>
                <c:pt idx="3">
                  <c:v>2.1814855339800885</c:v>
                </c:pt>
                <c:pt idx="4">
                  <c:v>2.1536725706936832</c:v>
                </c:pt>
                <c:pt idx="5">
                  <c:v>2.0935450304976375</c:v>
                </c:pt>
                <c:pt idx="6">
                  <c:v>2.0508997380217773</c:v>
                </c:pt>
                <c:pt idx="7">
                  <c:v>2.0256541535953625</c:v>
                </c:pt>
                <c:pt idx="8">
                  <c:v>1.9751737408031933</c:v>
                </c:pt>
                <c:pt idx="9">
                  <c:v>1.9354018892554152</c:v>
                </c:pt>
                <c:pt idx="10">
                  <c:v>1.8953670554539155</c:v>
                </c:pt>
                <c:pt idx="11">
                  <c:v>1.8686365643073746</c:v>
                </c:pt>
                <c:pt idx="12">
                  <c:v>1.8420340412172191</c:v>
                </c:pt>
                <c:pt idx="13">
                  <c:v>1.8173376519608389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GeometryV2!$X$4:$X$17</c:f>
              <c:numCache>
                <c:formatCode>0.00</c:formatCode>
                <c:ptCount val="14"/>
                <c:pt idx="0">
                  <c:v>631.89040501196166</c:v>
                </c:pt>
                <c:pt idx="1">
                  <c:v>802.33723206706975</c:v>
                </c:pt>
                <c:pt idx="2">
                  <c:v>960.10985690846564</c:v>
                </c:pt>
                <c:pt idx="3">
                  <c:v>1120.0941730589682</c:v>
                </c:pt>
                <c:pt idx="4">
                  <c:v>1267.0505438613054</c:v>
                </c:pt>
                <c:pt idx="5">
                  <c:v>1413.3950346472902</c:v>
                </c:pt>
                <c:pt idx="6">
                  <c:v>1563.7071849143088</c:v>
                </c:pt>
                <c:pt idx="7">
                  <c:v>1697.6764023695703</c:v>
                </c:pt>
                <c:pt idx="8">
                  <c:v>1894.2393275456955</c:v>
                </c:pt>
                <c:pt idx="9">
                  <c:v>2037.5850389177481</c:v>
                </c:pt>
                <c:pt idx="10">
                  <c:v>2190.8855674789156</c:v>
                </c:pt>
                <c:pt idx="11">
                  <c:v>2338.003103106988</c:v>
                </c:pt>
                <c:pt idx="12">
                  <c:v>2482.2538169620179</c:v>
                </c:pt>
                <c:pt idx="13">
                  <c:v>2624.4004578281247</c:v>
                </c:pt>
              </c:numCache>
            </c:numRef>
          </c:xVal>
          <c:yVal>
            <c:numRef>
              <c:f>GeometryV2!$Y$4:$Y$17</c:f>
              <c:numCache>
                <c:formatCode>0.000000</c:formatCode>
                <c:ptCount val="14"/>
                <c:pt idx="0">
                  <c:v>2.1104920840449903</c:v>
                </c:pt>
                <c:pt idx="1">
                  <c:v>2.109043105552137</c:v>
                </c:pt>
                <c:pt idx="2">
                  <c:v>2.0802299206483781</c:v>
                </c:pt>
                <c:pt idx="3">
                  <c:v>2.0099505803125779</c:v>
                </c:pt>
                <c:pt idx="4">
                  <c:v>1.9726776173944862</c:v>
                </c:pt>
                <c:pt idx="5">
                  <c:v>1.9353479797055066</c:v>
                </c:pt>
                <c:pt idx="6">
                  <c:v>1.8814343356951881</c:v>
                </c:pt>
                <c:pt idx="7">
                  <c:v>1.8688779969224996</c:v>
                </c:pt>
                <c:pt idx="8">
                  <c:v>1.8291356724425263</c:v>
                </c:pt>
                <c:pt idx="9">
                  <c:v>1.8015705605095498</c:v>
                </c:pt>
                <c:pt idx="10">
                  <c:v>1.7803538000795416</c:v>
                </c:pt>
                <c:pt idx="11">
                  <c:v>1.778049054147709</c:v>
                </c:pt>
                <c:pt idx="12">
                  <c:v>1.762728393966402</c:v>
                </c:pt>
                <c:pt idx="13">
                  <c:v>1.7527311656237619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GeometryV2!$AH$4:$AH$17</c:f>
              <c:numCache>
                <c:formatCode>0.00</c:formatCode>
                <c:ptCount val="14"/>
                <c:pt idx="0">
                  <c:v>863.98197755442982</c:v>
                </c:pt>
                <c:pt idx="1">
                  <c:v>1042.1218897277563</c:v>
                </c:pt>
                <c:pt idx="2">
                  <c:v>1218.2227877258954</c:v>
                </c:pt>
                <c:pt idx="3">
                  <c:v>1392.569329066476</c:v>
                </c:pt>
                <c:pt idx="4">
                  <c:v>1568.282432765237</c:v>
                </c:pt>
                <c:pt idx="5">
                  <c:v>1736.5634999711306</c:v>
                </c:pt>
                <c:pt idx="6">
                  <c:v>1939.7759637877546</c:v>
                </c:pt>
                <c:pt idx="7">
                  <c:v>2130.0323850810087</c:v>
                </c:pt>
                <c:pt idx="8">
                  <c:v>2301.8016175816556</c:v>
                </c:pt>
                <c:pt idx="9">
                  <c:v>2478.8568934897708</c:v>
                </c:pt>
                <c:pt idx="10">
                  <c:v>2658.3257967650684</c:v>
                </c:pt>
                <c:pt idx="11">
                  <c:v>2829.2729497791865</c:v>
                </c:pt>
                <c:pt idx="12">
                  <c:v>2999.675540585667</c:v>
                </c:pt>
                <c:pt idx="13">
                  <c:v>3176.5046635989434</c:v>
                </c:pt>
              </c:numCache>
            </c:numRef>
          </c:xVal>
          <c:yVal>
            <c:numRef>
              <c:f>GeometryV2!$AI$4:$AI$17</c:f>
              <c:numCache>
                <c:formatCode>0.00000</c:formatCode>
                <c:ptCount val="14"/>
                <c:pt idx="0">
                  <c:v>1.8879021733329506</c:v>
                </c:pt>
                <c:pt idx="1">
                  <c:v>1.8882400184891093</c:v>
                </c:pt>
                <c:pt idx="2">
                  <c:v>1.8786986931316476</c:v>
                </c:pt>
                <c:pt idx="3">
                  <c:v>1.8543760380516743</c:v>
                </c:pt>
                <c:pt idx="4">
                  <c:v>1.8282923408523146</c:v>
                </c:pt>
                <c:pt idx="5">
                  <c:v>1.8189034077594204</c:v>
                </c:pt>
                <c:pt idx="6">
                  <c:v>1.7962362687998674</c:v>
                </c:pt>
                <c:pt idx="7">
                  <c:v>1.7654005943702165</c:v>
                </c:pt>
                <c:pt idx="8">
                  <c:v>1.7541739557213112</c:v>
                </c:pt>
                <c:pt idx="9">
                  <c:v>1.7273618074238275</c:v>
                </c:pt>
                <c:pt idx="10">
                  <c:v>1.7063056904360521</c:v>
                </c:pt>
                <c:pt idx="11">
                  <c:v>1.6874108860747796</c:v>
                </c:pt>
                <c:pt idx="12">
                  <c:v>1.6663427133789164</c:v>
                </c:pt>
                <c:pt idx="13">
                  <c:v>1.638650574471993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340.12630926114872</c:v>
                </c:pt>
                <c:pt idx="1">
                  <c:v>430.57056469911515</c:v>
                </c:pt>
                <c:pt idx="2">
                  <c:v>512.90914138401843</c:v>
                </c:pt>
                <c:pt idx="3">
                  <c:v>596.11154100985834</c:v>
                </c:pt>
                <c:pt idx="4">
                  <c:v>670.66211048986384</c:v>
                </c:pt>
                <c:pt idx="5">
                  <c:v>748.78826054874253</c:v>
                </c:pt>
                <c:pt idx="6">
                  <c:v>825.56552744761029</c:v>
                </c:pt>
                <c:pt idx="7">
                  <c:v>901.87360154866951</c:v>
                </c:pt>
                <c:pt idx="8">
                  <c:v>993.51968719981039</c:v>
                </c:pt>
                <c:pt idx="9">
                  <c:v>1077.4638050664803</c:v>
                </c:pt>
                <c:pt idx="10">
                  <c:v>1151.3876670929585</c:v>
                </c:pt>
                <c:pt idx="11">
                  <c:v>1227.5568304597075</c:v>
                </c:pt>
                <c:pt idx="12">
                  <c:v>1301.6561413873428</c:v>
                </c:pt>
                <c:pt idx="13">
                  <c:v>1375.0526488543421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499.03884532160828</c:v>
                </c:pt>
                <c:pt idx="1">
                  <c:v>635.44080261784131</c:v>
                </c:pt>
                <c:pt idx="2">
                  <c:v>757.35129837213492</c:v>
                </c:pt>
                <c:pt idx="3">
                  <c:v>876.64251470391844</c:v>
                </c:pt>
                <c:pt idx="4">
                  <c:v>989.61214741884703</c:v>
                </c:pt>
                <c:pt idx="5">
                  <c:v>1107.3649010150157</c:v>
                </c:pt>
                <c:pt idx="6">
                  <c:v>1222.3815165396252</c:v>
                </c:pt>
                <c:pt idx="7">
                  <c:v>1315.1579935714431</c:v>
                </c:pt>
                <c:pt idx="8">
                  <c:v>1432.493669489693</c:v>
                </c:pt>
                <c:pt idx="9">
                  <c:v>1595.4364628679145</c:v>
                </c:pt>
                <c:pt idx="10">
                  <c:v>1712.5880846165303</c:v>
                </c:pt>
                <c:pt idx="11">
                  <c:v>1827.4868241733484</c:v>
                </c:pt>
                <c:pt idx="12">
                  <c:v>1943.0333329018767</c:v>
                </c:pt>
                <c:pt idx="13">
                  <c:v>2055.5035892790875</c:v>
                </c:pt>
              </c:numCache>
            </c:numRef>
          </c:xVal>
          <c:yVal>
            <c:numRef>
              <c:f>GeometryV2!$L$4:$L$17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GeometryV2!$X$4:$X$17</c:f>
              <c:numCache>
                <c:formatCode>0.00</c:formatCode>
                <c:ptCount val="14"/>
                <c:pt idx="0">
                  <c:v>631.89040501196166</c:v>
                </c:pt>
                <c:pt idx="1">
                  <c:v>802.33723206706975</c:v>
                </c:pt>
                <c:pt idx="2">
                  <c:v>960.10985690846564</c:v>
                </c:pt>
                <c:pt idx="3">
                  <c:v>1120.0941730589682</c:v>
                </c:pt>
                <c:pt idx="4">
                  <c:v>1267.0505438613054</c:v>
                </c:pt>
                <c:pt idx="5">
                  <c:v>1413.3950346472902</c:v>
                </c:pt>
                <c:pt idx="6">
                  <c:v>1563.7071849143088</c:v>
                </c:pt>
                <c:pt idx="7">
                  <c:v>1697.6764023695703</c:v>
                </c:pt>
                <c:pt idx="8">
                  <c:v>1894.2393275456955</c:v>
                </c:pt>
                <c:pt idx="9">
                  <c:v>2037.5850389177481</c:v>
                </c:pt>
                <c:pt idx="10">
                  <c:v>2190.8855674789156</c:v>
                </c:pt>
                <c:pt idx="11">
                  <c:v>2338.003103106988</c:v>
                </c:pt>
                <c:pt idx="12">
                  <c:v>2482.2538169620179</c:v>
                </c:pt>
                <c:pt idx="13">
                  <c:v>2624.4004578281247</c:v>
                </c:pt>
              </c:numCache>
            </c:numRef>
          </c:xVal>
          <c:yVal>
            <c:numRef>
              <c:f>GeometryV2!$V$4:$V$17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GeometryV2!$AH$4:$AH$17</c:f>
              <c:numCache>
                <c:formatCode>0.00</c:formatCode>
                <c:ptCount val="14"/>
                <c:pt idx="0">
                  <c:v>863.98197755442982</c:v>
                </c:pt>
                <c:pt idx="1">
                  <c:v>1042.1218897277563</c:v>
                </c:pt>
                <c:pt idx="2">
                  <c:v>1218.2227877258954</c:v>
                </c:pt>
                <c:pt idx="3">
                  <c:v>1392.569329066476</c:v>
                </c:pt>
                <c:pt idx="4">
                  <c:v>1568.282432765237</c:v>
                </c:pt>
                <c:pt idx="5">
                  <c:v>1736.5634999711306</c:v>
                </c:pt>
                <c:pt idx="6">
                  <c:v>1939.7759637877546</c:v>
                </c:pt>
                <c:pt idx="7">
                  <c:v>2130.0323850810087</c:v>
                </c:pt>
                <c:pt idx="8">
                  <c:v>2301.8016175816556</c:v>
                </c:pt>
                <c:pt idx="9">
                  <c:v>2478.8568934897708</c:v>
                </c:pt>
                <c:pt idx="10">
                  <c:v>2658.3257967650684</c:v>
                </c:pt>
                <c:pt idx="11">
                  <c:v>2829.2729497791865</c:v>
                </c:pt>
                <c:pt idx="12">
                  <c:v>2999.675540585667</c:v>
                </c:pt>
                <c:pt idx="13">
                  <c:v>3176.5046635989434</c:v>
                </c:pt>
              </c:numCache>
            </c:numRef>
          </c:xVal>
          <c:yVal>
            <c:numRef>
              <c:f>GeometryV2!$AF$4:$AF$17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589.9005064000695</c:v>
                </c:pt>
                <c:pt idx="1">
                  <c:v>706.19866244410002</c:v>
                </c:pt>
                <c:pt idx="2">
                  <c:v>827.24273216368579</c:v>
                </c:pt>
                <c:pt idx="3">
                  <c:v>946.3601005569534</c:v>
                </c:pt>
                <c:pt idx="4">
                  <c:v>1056.2293025838958</c:v>
                </c:pt>
                <c:pt idx="5">
                  <c:v>1170.9997863862418</c:v>
                </c:pt>
                <c:pt idx="6">
                  <c:v>1277.2845710611678</c:v>
                </c:pt>
                <c:pt idx="7">
                  <c:v>1400.426452349195</c:v>
                </c:pt>
                <c:pt idx="8">
                  <c:v>1512.6966732936232</c:v>
                </c:pt>
                <c:pt idx="9">
                  <c:v>1626.5178374726647</c:v>
                </c:pt>
                <c:pt idx="10">
                  <c:v>1626.5178374726647</c:v>
                </c:pt>
                <c:pt idx="11">
                  <c:v>1849.8461344063137</c:v>
                </c:pt>
                <c:pt idx="12">
                  <c:v>1849.8461344063137</c:v>
                </c:pt>
                <c:pt idx="13">
                  <c:v>2072.2935558135073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2505.539097769446</c:v>
                </c:pt>
                <c:pt idx="1">
                  <c:v>2971.5177750220801</c:v>
                </c:pt>
                <c:pt idx="2">
                  <c:v>3496.0170345044153</c:v>
                </c:pt>
                <c:pt idx="3">
                  <c:v>4010.9240374595884</c:v>
                </c:pt>
                <c:pt idx="4">
                  <c:v>4488.6317310694612</c:v>
                </c:pt>
                <c:pt idx="5">
                  <c:v>4987.3190476180062</c:v>
                </c:pt>
                <c:pt idx="6">
                  <c:v>5448.8389035450055</c:v>
                </c:pt>
                <c:pt idx="7">
                  <c:v>5933.4172354702896</c:v>
                </c:pt>
                <c:pt idx="8">
                  <c:v>6432.2956443613621</c:v>
                </c:pt>
                <c:pt idx="9">
                  <c:v>6924.103636578925</c:v>
                </c:pt>
                <c:pt idx="10">
                  <c:v>7418.3321318018343</c:v>
                </c:pt>
                <c:pt idx="11">
                  <c:v>7906.3182771688535</c:v>
                </c:pt>
                <c:pt idx="12">
                  <c:v>8374.4626676367971</c:v>
                </c:pt>
                <c:pt idx="13">
                  <c:v>8851.1327164636477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GeometryV2!$N$4:$N$24</c:f>
              <c:numCache>
                <c:formatCode>0</c:formatCode>
                <c:ptCount val="21"/>
                <c:pt idx="0">
                  <c:v>499.03884532160828</c:v>
                </c:pt>
                <c:pt idx="1">
                  <c:v>635.44080261784131</c:v>
                </c:pt>
                <c:pt idx="2">
                  <c:v>757.35129837213492</c:v>
                </c:pt>
                <c:pt idx="3">
                  <c:v>876.64251470391844</c:v>
                </c:pt>
                <c:pt idx="4">
                  <c:v>989.61214741884703</c:v>
                </c:pt>
                <c:pt idx="5">
                  <c:v>1107.3649010150157</c:v>
                </c:pt>
                <c:pt idx="6">
                  <c:v>1222.3815165396252</c:v>
                </c:pt>
                <c:pt idx="7">
                  <c:v>1315.1579935714431</c:v>
                </c:pt>
                <c:pt idx="8">
                  <c:v>1432.493669489693</c:v>
                </c:pt>
                <c:pt idx="9">
                  <c:v>1595.4364628679145</c:v>
                </c:pt>
                <c:pt idx="10">
                  <c:v>1712.5880846165303</c:v>
                </c:pt>
                <c:pt idx="11">
                  <c:v>1827.4868241733484</c:v>
                </c:pt>
                <c:pt idx="12">
                  <c:v>1943.0333329018767</c:v>
                </c:pt>
                <c:pt idx="13">
                  <c:v>2055.5035892790875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GeometryV2!$L$4:$L$24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589.9005064000695</c:v>
                </c:pt>
                <c:pt idx="1">
                  <c:v>706.19866244410002</c:v>
                </c:pt>
                <c:pt idx="2">
                  <c:v>827.24273216368579</c:v>
                </c:pt>
                <c:pt idx="3">
                  <c:v>946.3601005569534</c:v>
                </c:pt>
                <c:pt idx="4">
                  <c:v>1056.2293025838958</c:v>
                </c:pt>
                <c:pt idx="5">
                  <c:v>1170.9997863862418</c:v>
                </c:pt>
                <c:pt idx="6">
                  <c:v>1277.2845710611678</c:v>
                </c:pt>
                <c:pt idx="7">
                  <c:v>1400.426452349195</c:v>
                </c:pt>
                <c:pt idx="8">
                  <c:v>1512.6966732936232</c:v>
                </c:pt>
                <c:pt idx="9">
                  <c:v>1626.5178374726647</c:v>
                </c:pt>
                <c:pt idx="10">
                  <c:v>1626.5178374726647</c:v>
                </c:pt>
                <c:pt idx="11">
                  <c:v>1849.8461344063137</c:v>
                </c:pt>
                <c:pt idx="12">
                  <c:v>1849.8461344063137</c:v>
                </c:pt>
                <c:pt idx="13">
                  <c:v>2072.2935558135073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1.8067892972039743</c:v>
                </c:pt>
                <c:pt idx="1">
                  <c:v>1.7847628842132355</c:v>
                </c:pt>
                <c:pt idx="2">
                  <c:v>1.7629551580272815</c:v>
                </c:pt>
                <c:pt idx="3">
                  <c:v>1.7425352201677857</c:v>
                </c:pt>
                <c:pt idx="4">
                  <c:v>1.7177728745760403</c:v>
                </c:pt>
                <c:pt idx="5">
                  <c:v>1.6866214660016783</c:v>
                </c:pt>
                <c:pt idx="6">
                  <c:v>1.6703447352732117</c:v>
                </c:pt>
                <c:pt idx="7">
                  <c:v>1.6347187098474603</c:v>
                </c:pt>
                <c:pt idx="8">
                  <c:v>1.6099206232344818</c:v>
                </c:pt>
                <c:pt idx="9">
                  <c:v>1.5882768068845501</c:v>
                </c:pt>
                <c:pt idx="10">
                  <c:v>1.5882768068845501</c:v>
                </c:pt>
                <c:pt idx="11">
                  <c:v>1.554321819552225</c:v>
                </c:pt>
                <c:pt idx="12">
                  <c:v>1.554321819552225</c:v>
                </c:pt>
                <c:pt idx="13">
                  <c:v>1.5153278780486183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2505.539097769446</c:v>
                </c:pt>
                <c:pt idx="1">
                  <c:v>2971.5177750220801</c:v>
                </c:pt>
                <c:pt idx="2">
                  <c:v>3496.0170345044153</c:v>
                </c:pt>
                <c:pt idx="3">
                  <c:v>4010.9240374595884</c:v>
                </c:pt>
                <c:pt idx="4">
                  <c:v>4488.6317310694612</c:v>
                </c:pt>
                <c:pt idx="5">
                  <c:v>4987.3190476180062</c:v>
                </c:pt>
                <c:pt idx="6">
                  <c:v>5448.8389035450055</c:v>
                </c:pt>
                <c:pt idx="7">
                  <c:v>5933.4172354702896</c:v>
                </c:pt>
                <c:pt idx="8">
                  <c:v>6432.2956443613621</c:v>
                </c:pt>
                <c:pt idx="9">
                  <c:v>6924.103636578925</c:v>
                </c:pt>
                <c:pt idx="10">
                  <c:v>7418.3321318018343</c:v>
                </c:pt>
                <c:pt idx="11">
                  <c:v>7906.3182771688535</c:v>
                </c:pt>
                <c:pt idx="12">
                  <c:v>8374.4626676367971</c:v>
                </c:pt>
                <c:pt idx="13">
                  <c:v>8851.1327164636477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0.10250001749869565</c:v>
                </c:pt>
                <c:pt idx="1">
                  <c:v>0.10393822055735391</c:v>
                </c:pt>
                <c:pt idx="2">
                  <c:v>0.1029773577416028</c:v>
                </c:pt>
                <c:pt idx="3">
                  <c:v>0.1013602969820617</c:v>
                </c:pt>
                <c:pt idx="4">
                  <c:v>0.10005471400300905</c:v>
                </c:pt>
                <c:pt idx="5">
                  <c:v>9.8780750520631483E-2</c:v>
                </c:pt>
                <c:pt idx="6">
                  <c:v>9.7704030178452597E-2</c:v>
                </c:pt>
                <c:pt idx="7">
                  <c:v>9.6871215376461026E-2</c:v>
                </c:pt>
                <c:pt idx="8">
                  <c:v>9.5418941279815164E-2</c:v>
                </c:pt>
                <c:pt idx="9">
                  <c:v>9.4185207509711974E-2</c:v>
                </c:pt>
                <c:pt idx="10">
                  <c:v>9.288443689138165E-2</c:v>
                </c:pt>
                <c:pt idx="11">
                  <c:v>9.183874359909365E-2</c:v>
                </c:pt>
                <c:pt idx="12">
                  <c:v>9.0590601839386733E-2</c:v>
                </c:pt>
                <c:pt idx="13">
                  <c:v>8.9430570519545713E-2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499.03884532160828</c:v>
                </c:pt>
                <c:pt idx="1">
                  <c:v>635.44080261784131</c:v>
                </c:pt>
                <c:pt idx="2">
                  <c:v>757.35129837213492</c:v>
                </c:pt>
                <c:pt idx="3">
                  <c:v>876.64251470391844</c:v>
                </c:pt>
                <c:pt idx="4">
                  <c:v>989.61214741884703</c:v>
                </c:pt>
                <c:pt idx="5">
                  <c:v>1107.3649010150157</c:v>
                </c:pt>
                <c:pt idx="6">
                  <c:v>1222.3815165396252</c:v>
                </c:pt>
                <c:pt idx="7">
                  <c:v>1315.1579935714431</c:v>
                </c:pt>
                <c:pt idx="8">
                  <c:v>1432.493669489693</c:v>
                </c:pt>
                <c:pt idx="9">
                  <c:v>1595.4364628679145</c:v>
                </c:pt>
                <c:pt idx="10">
                  <c:v>1712.5880846165303</c:v>
                </c:pt>
                <c:pt idx="11">
                  <c:v>1827.4868241733484</c:v>
                </c:pt>
                <c:pt idx="12">
                  <c:v>1943.0333329018767</c:v>
                </c:pt>
                <c:pt idx="13">
                  <c:v>2055.5035892790875</c:v>
                </c:pt>
              </c:numCache>
            </c:numRef>
          </c:xVal>
          <c:yVal>
            <c:numRef>
              <c:f>GeometryV2!$O$4:$O$17</c:f>
              <c:numCache>
                <c:formatCode>0.000000</c:formatCode>
                <c:ptCount val="14"/>
                <c:pt idx="0">
                  <c:v>2.3601795863873005</c:v>
                </c:pt>
                <c:pt idx="1">
                  <c:v>2.2712489811140313</c:v>
                </c:pt>
                <c:pt idx="2">
                  <c:v>2.2303670678653527</c:v>
                </c:pt>
                <c:pt idx="3">
                  <c:v>2.1814855339800885</c:v>
                </c:pt>
                <c:pt idx="4">
                  <c:v>2.1536725706936832</c:v>
                </c:pt>
                <c:pt idx="5">
                  <c:v>2.0935450304976375</c:v>
                </c:pt>
                <c:pt idx="6">
                  <c:v>2.0508997380217773</c:v>
                </c:pt>
                <c:pt idx="7">
                  <c:v>2.0256541535953625</c:v>
                </c:pt>
                <c:pt idx="8">
                  <c:v>1.9751737408031933</c:v>
                </c:pt>
                <c:pt idx="9">
                  <c:v>1.9354018892554152</c:v>
                </c:pt>
                <c:pt idx="10">
                  <c:v>1.8953670554539155</c:v>
                </c:pt>
                <c:pt idx="11">
                  <c:v>1.8686365643073746</c:v>
                </c:pt>
                <c:pt idx="12">
                  <c:v>1.8420340412172191</c:v>
                </c:pt>
                <c:pt idx="13">
                  <c:v>1.8173376519608389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39</xdr:row>
      <xdr:rowOff>95250</xdr:rowOff>
    </xdr:from>
    <xdr:to>
      <xdr:col>18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44</xdr:row>
      <xdr:rowOff>110210</xdr:rowOff>
    </xdr:from>
    <xdr:to>
      <xdr:col>14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50</xdr:row>
      <xdr:rowOff>11714</xdr:rowOff>
    </xdr:from>
    <xdr:to>
      <xdr:col>17</xdr:col>
      <xdr:colOff>149770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M15" sqref="M15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71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2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33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14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15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0.13824729284533893</v>
      </c>
      <c r="D4" s="29">
        <f>((A4*$B$40)/($G$37*$B$39))</f>
        <v>400.26845309957577</v>
      </c>
      <c r="E4" s="65">
        <f>((B4*$B$40)/(2*$B$41*$J$37*(C4^2)))</f>
        <v>2.9261446199686469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0.14482961705309458</v>
      </c>
      <c r="N4" s="36">
        <f>((K4*$C$40)/($G$37*$C$39))</f>
        <v>589.9005064000695</v>
      </c>
      <c r="O4" s="38">
        <f>((L4*$C$40)/(2*$C$41*$J$37*(M4^2)))</f>
        <v>1.8067892972039743</v>
      </c>
      <c r="P4" s="37"/>
      <c r="Q4" s="35"/>
      <c r="R4" s="35">
        <f>(P4/($J$37*$C$39))</f>
        <v>0</v>
      </c>
      <c r="S4" s="35">
        <f>((P4*$C$40)/($G$37*$C$39))</f>
        <v>0</v>
      </c>
      <c r="T4" s="66" t="e">
        <f>((Q4*$C$40)/(2*$C$41*$J$37*(R4^2)))</f>
        <v>#DIV/0!</v>
      </c>
      <c r="U4" s="39">
        <v>6.9322500000000009E-2</v>
      </c>
      <c r="V4" s="40">
        <v>1813.25</v>
      </c>
      <c r="W4" s="40">
        <f>(U4/($J$37*$D$39))</f>
        <v>0.15376686432759573</v>
      </c>
      <c r="X4" s="40">
        <f>((U4*$D$40)/($G$37*$D$39))</f>
        <v>776.26116979860944</v>
      </c>
      <c r="Y4" s="68">
        <f>((V4*$D$40)/(2*$D$41*$J$37*(W4^2)))</f>
        <v>1.3867390328181961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0.14790913183268481</v>
      </c>
      <c r="AH4" s="43">
        <f>((AE4*$E$40)/($G$37*$E$39))</f>
        <v>889.90461040089383</v>
      </c>
      <c r="AI4" s="69">
        <f>((AF4*$E$40)/(2*$E$41*$J$37*(AG4^2)))</f>
        <v>1.3168192041616638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0.16272074763632033</v>
      </c>
      <c r="D5" s="29">
        <f t="shared" ref="D5:D33" si="1">((A5*$B$40)/($G$37*$B$39))</f>
        <v>471.12663548834428</v>
      </c>
      <c r="E5" s="65">
        <f t="shared" ref="E5:E33" si="2">((B5*$B$40)/(2*$B$41*$J$37*(C5^2)))</f>
        <v>2.9170354184317544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0.17338259712532184</v>
      </c>
      <c r="N5" s="36">
        <f t="shared" ref="N5:N33" si="7">((K5*$C$40)/($G$37*$C$39))</f>
        <v>706.19866244410002</v>
      </c>
      <c r="O5" s="38">
        <f t="shared" ref="O5:O33" si="8">((L5*$C$40)/(2*$C$41*$J$37*(M5^2)))</f>
        <v>1.7847628842132355</v>
      </c>
      <c r="P5" s="37"/>
      <c r="Q5" s="35"/>
      <c r="R5" s="35">
        <f t="shared" ref="R5:R33" si="9">(P5/($J$37*$C$39))</f>
        <v>0</v>
      </c>
      <c r="S5" s="35">
        <f t="shared" ref="S5:S33" si="10">((P5*$C$40)/($G$37*$C$39))</f>
        <v>0</v>
      </c>
      <c r="T5" s="66" t="e">
        <f t="shared" ref="T5:T33" si="11">((Q5*$C$40)/(2*$C$41*$J$37*(R5^2)))</f>
        <v>#DIV/0!</v>
      </c>
      <c r="U5" s="39">
        <v>8.2155833333333331E-2</v>
      </c>
      <c r="V5" s="40">
        <v>2602.1666666666665</v>
      </c>
      <c r="W5" s="40">
        <f t="shared" ref="W5:W33" si="12">(U5/($J$37*$D$39))</f>
        <v>0.1822329673322115</v>
      </c>
      <c r="X5" s="40">
        <f t="shared" ref="X5:X33" si="13">((U5*$D$40)/($G$37*$D$39))</f>
        <v>919.96658067889803</v>
      </c>
      <c r="Y5" s="68">
        <f t="shared" ref="Y5:Y33" si="14">((V5*$D$40)/(2*$D$41*$J$37*(W5^2)))</f>
        <v>1.4169149596280288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0.17782441826299014</v>
      </c>
      <c r="AH5" s="43">
        <f t="shared" ref="AH5:AH33" si="19">((AE5*$E$40)/($G$37*$E$39))</f>
        <v>1069.8918159637433</v>
      </c>
      <c r="AI5" s="69">
        <f t="shared" ref="AI5:AI33" si="20">((AF5*$E$40)/(2*$E$41*$J$37*(AG5^2)))</f>
        <v>1.3039317594637956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0.189360415732098</v>
      </c>
      <c r="D6" s="29">
        <f t="shared" si="1"/>
        <v>548.25667196372081</v>
      </c>
      <c r="E6" s="65">
        <f t="shared" si="2"/>
        <v>2.866127449683189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0.20310077175619148</v>
      </c>
      <c r="N6" s="36">
        <f t="shared" si="7"/>
        <v>827.24273216368579</v>
      </c>
      <c r="O6" s="38">
        <f t="shared" si="8"/>
        <v>1.7629551580272815</v>
      </c>
      <c r="P6" s="37"/>
      <c r="Q6" s="35"/>
      <c r="R6" s="35">
        <f t="shared" si="9"/>
        <v>0</v>
      </c>
      <c r="S6" s="35">
        <f t="shared" si="10"/>
        <v>0</v>
      </c>
      <c r="T6" s="66" t="e">
        <f t="shared" si="11"/>
        <v>#DIV/0!</v>
      </c>
      <c r="U6" s="39">
        <v>8.2138181818181805E-2</v>
      </c>
      <c r="V6" s="40">
        <v>2604.181818181818</v>
      </c>
      <c r="W6" s="40">
        <f t="shared" si="12"/>
        <v>0.18219381383752389</v>
      </c>
      <c r="X6" s="40">
        <f t="shared" si="13"/>
        <v>919.76892211493634</v>
      </c>
      <c r="Y6" s="68">
        <f t="shared" si="14"/>
        <v>1.4186217647274051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0.20811981286918946</v>
      </c>
      <c r="AH6" s="43">
        <f t="shared" si="19"/>
        <v>1252.1659663148412</v>
      </c>
      <c r="AI6" s="69">
        <f t="shared" si="20"/>
        <v>1.3089254391212255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0.2160587300495323</v>
      </c>
      <c r="D7" s="29">
        <f t="shared" si="1"/>
        <v>625.55650729692297</v>
      </c>
      <c r="E7" s="65">
        <f t="shared" si="2"/>
        <v>2.8202578704737946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0.23234591167656518</v>
      </c>
      <c r="N7" s="36">
        <f t="shared" si="7"/>
        <v>946.3601005569534</v>
      </c>
      <c r="O7" s="38">
        <f t="shared" si="8"/>
        <v>1.7425352201677857</v>
      </c>
      <c r="P7" s="37"/>
      <c r="Q7" s="35"/>
      <c r="R7" s="35">
        <f t="shared" si="9"/>
        <v>0</v>
      </c>
      <c r="S7" s="35">
        <f t="shared" si="10"/>
        <v>0</v>
      </c>
      <c r="T7" s="66" t="e">
        <f t="shared" si="11"/>
        <v>#DIV/0!</v>
      </c>
      <c r="U7" s="39">
        <v>0.10774727272727275</v>
      </c>
      <c r="V7" s="40">
        <v>4365.454545454545</v>
      </c>
      <c r="W7" s="40">
        <f t="shared" si="12"/>
        <v>0.23899830887695916</v>
      </c>
      <c r="X7" s="40">
        <f t="shared" si="13"/>
        <v>1206.5350206625919</v>
      </c>
      <c r="Y7" s="68">
        <f t="shared" si="14"/>
        <v>1.3819819944733782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0.23770170645202632</v>
      </c>
      <c r="AH7" s="43">
        <f t="shared" si="19"/>
        <v>1430.1472928061232</v>
      </c>
      <c r="AI7" s="69">
        <f t="shared" si="20"/>
        <v>1.3035831543260323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0.24252514813233619</v>
      </c>
      <c r="D8" s="29">
        <f t="shared" si="1"/>
        <v>702.18493167368092</v>
      </c>
      <c r="E8" s="65">
        <f t="shared" si="2"/>
        <v>2.7655604700738303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0.25932048498655896</v>
      </c>
      <c r="N8" s="36">
        <f t="shared" si="7"/>
        <v>1056.2293025838958</v>
      </c>
      <c r="O8" s="38">
        <f t="shared" si="8"/>
        <v>1.7177728745760403</v>
      </c>
      <c r="P8" s="37"/>
      <c r="Q8" s="35"/>
      <c r="R8" s="35">
        <f t="shared" si="9"/>
        <v>0</v>
      </c>
      <c r="S8" s="35">
        <f t="shared" si="10"/>
        <v>0</v>
      </c>
      <c r="T8" s="66" t="e">
        <f t="shared" si="11"/>
        <v>#DIV/0!</v>
      </c>
      <c r="U8" s="39">
        <v>0.12038000000000001</v>
      </c>
      <c r="V8" s="40">
        <v>5368.818181818182</v>
      </c>
      <c r="W8" s="40">
        <f t="shared" si="12"/>
        <v>0.26701943997628436</v>
      </c>
      <c r="X8" s="40">
        <f t="shared" si="13"/>
        <v>1347.9940801378571</v>
      </c>
      <c r="Y8" s="68">
        <f t="shared" si="14"/>
        <v>1.3616186936851089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0.26655968048501738</v>
      </c>
      <c r="AH8" s="43">
        <f t="shared" si="19"/>
        <v>1603.7731117166027</v>
      </c>
      <c r="AI8" s="69">
        <f t="shared" si="20"/>
        <v>1.294442983083915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0.26851668305639731</v>
      </c>
      <c r="D9" s="29">
        <f t="shared" si="1"/>
        <v>777.43842317876465</v>
      </c>
      <c r="E9" s="65">
        <f t="shared" si="2"/>
        <v>2.7221810569487714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0.28749839810538425</v>
      </c>
      <c r="N9" s="36">
        <f t="shared" si="7"/>
        <v>1170.9997863862418</v>
      </c>
      <c r="O9" s="38">
        <f t="shared" si="8"/>
        <v>1.6866214660016783</v>
      </c>
      <c r="P9" s="37"/>
      <c r="Q9" s="35"/>
      <c r="R9" s="35">
        <f t="shared" si="9"/>
        <v>0</v>
      </c>
      <c r="S9" s="35">
        <f t="shared" si="10"/>
        <v>0</v>
      </c>
      <c r="T9" s="66" t="e">
        <f t="shared" si="11"/>
        <v>#DIV/0!</v>
      </c>
      <c r="U9" s="39">
        <v>0.13291416666666667</v>
      </c>
      <c r="V9" s="40">
        <v>6491.9999999999991</v>
      </c>
      <c r="W9" s="40">
        <f t="shared" si="12"/>
        <v>0.29482195006020812</v>
      </c>
      <c r="X9" s="40">
        <f t="shared" si="13"/>
        <v>1488.3494752710012</v>
      </c>
      <c r="Y9" s="68">
        <f t="shared" si="14"/>
        <v>1.3505835393937404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0.29538757522380638</v>
      </c>
      <c r="AH9" s="43">
        <f t="shared" si="19"/>
        <v>1777.2179566584284</v>
      </c>
      <c r="AI9" s="69">
        <f t="shared" si="20"/>
        <v>1.2848070776977842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0.29474061833733783</v>
      </c>
      <c r="D10" s="29">
        <f t="shared" si="1"/>
        <v>853.36478522932782</v>
      </c>
      <c r="E10" s="65">
        <f t="shared" si="2"/>
        <v>2.6692710817106242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0.31359294200903109</v>
      </c>
      <c r="N10" s="36">
        <f t="shared" si="7"/>
        <v>1277.2845710611678</v>
      </c>
      <c r="O10" s="38">
        <f t="shared" si="8"/>
        <v>1.6703447352732117</v>
      </c>
      <c r="P10" s="37"/>
      <c r="Q10" s="35"/>
      <c r="R10" s="35">
        <f t="shared" si="9"/>
        <v>0</v>
      </c>
      <c r="S10" s="35">
        <f t="shared" si="10"/>
        <v>0</v>
      </c>
      <c r="T10" s="66" t="e">
        <f t="shared" si="11"/>
        <v>#DIV/0!</v>
      </c>
      <c r="U10" s="39">
        <v>0.14616749999999998</v>
      </c>
      <c r="V10" s="40">
        <v>7722.5833333333339</v>
      </c>
      <c r="W10" s="40">
        <f t="shared" si="12"/>
        <v>0.32421967098133858</v>
      </c>
      <c r="X10" s="40">
        <f t="shared" si="13"/>
        <v>1636.7579723255537</v>
      </c>
      <c r="Y10" s="68">
        <f t="shared" si="14"/>
        <v>1.3284537896079172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0.32289063669170753</v>
      </c>
      <c r="AH10" s="43">
        <f t="shared" si="19"/>
        <v>1942.6918587573919</v>
      </c>
      <c r="AI10" s="69">
        <f t="shared" si="20"/>
        <v>1.2708341911109367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0.32112721706401898</v>
      </c>
      <c r="D11" s="29">
        <f t="shared" si="1"/>
        <v>929.76210800875913</v>
      </c>
      <c r="E11" s="65">
        <f t="shared" si="2"/>
        <v>2.6343340049680806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0.34382616153782947</v>
      </c>
      <c r="N11" s="36">
        <f t="shared" si="7"/>
        <v>1400.426452349195</v>
      </c>
      <c r="O11" s="38">
        <f t="shared" si="8"/>
        <v>1.6347187098474603</v>
      </c>
      <c r="P11" s="37"/>
      <c r="Q11" s="35"/>
      <c r="R11" s="35">
        <f t="shared" si="9"/>
        <v>0</v>
      </c>
      <c r="S11" s="35">
        <f t="shared" si="10"/>
        <v>0</v>
      </c>
      <c r="T11" s="66" t="e">
        <f t="shared" si="11"/>
        <v>#DIV/0!</v>
      </c>
      <c r="U11" s="39">
        <v>0.15995916666666668</v>
      </c>
      <c r="V11" s="40">
        <v>9115.9166666666661</v>
      </c>
      <c r="W11" s="40">
        <f t="shared" si="12"/>
        <v>0.35481148947006536</v>
      </c>
      <c r="X11" s="40">
        <f t="shared" si="13"/>
        <v>1791.1946314209295</v>
      </c>
      <c r="Y11" s="68">
        <f t="shared" si="14"/>
        <v>1.3093856202248289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0.35279113553603647</v>
      </c>
      <c r="AH11" s="43">
        <f t="shared" si="19"/>
        <v>2122.5900938775508</v>
      </c>
      <c r="AI11" s="69">
        <f t="shared" si="20"/>
        <v>1.24893984421213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0.34755817854862947</v>
      </c>
      <c r="D12" s="29">
        <f t="shared" si="1"/>
        <v>1006.2878746233363</v>
      </c>
      <c r="E12" s="65">
        <f t="shared" si="2"/>
        <v>2.5973924745370014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0.37139022179788339</v>
      </c>
      <c r="N12" s="36">
        <f t="shared" si="7"/>
        <v>1512.6966732936232</v>
      </c>
      <c r="O12" s="38">
        <f t="shared" si="8"/>
        <v>1.6099206232344818</v>
      </c>
      <c r="P12" s="37"/>
      <c r="Q12" s="35"/>
      <c r="R12" s="35">
        <f t="shared" si="9"/>
        <v>0</v>
      </c>
      <c r="S12" s="35">
        <f t="shared" si="10"/>
        <v>0</v>
      </c>
      <c r="T12" s="66" t="e">
        <f t="shared" si="11"/>
        <v>#DIV/0!</v>
      </c>
      <c r="U12" s="39">
        <v>0.17239000000000002</v>
      </c>
      <c r="V12" s="40">
        <v>10484.833333333332</v>
      </c>
      <c r="W12" s="40">
        <f t="shared" si="12"/>
        <v>0.38238479197135455</v>
      </c>
      <c r="X12" s="40">
        <f t="shared" si="13"/>
        <v>1930.3929180508819</v>
      </c>
      <c r="Y12" s="68">
        <f t="shared" si="14"/>
        <v>1.2966503410719143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0.38180253077353288</v>
      </c>
      <c r="AH12" s="43">
        <f t="shared" si="19"/>
        <v>2297.1389811309441</v>
      </c>
      <c r="AI12" s="69">
        <f t="shared" si="20"/>
        <v>1.2453814455522818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0.37515181398063624</v>
      </c>
      <c r="D13" s="29">
        <f t="shared" si="1"/>
        <v>1086.1799400840262</v>
      </c>
      <c r="E13" s="65">
        <f t="shared" si="2"/>
        <v>2.55026961527054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0.39933506239683031</v>
      </c>
      <c r="N13" s="36">
        <f t="shared" si="7"/>
        <v>1626.5178374726647</v>
      </c>
      <c r="O13" s="38">
        <f t="shared" si="8"/>
        <v>1.5882768068845501</v>
      </c>
      <c r="P13" s="37"/>
      <c r="Q13" s="35"/>
      <c r="R13" s="35">
        <f t="shared" si="9"/>
        <v>0</v>
      </c>
      <c r="S13" s="35">
        <f t="shared" si="10"/>
        <v>0</v>
      </c>
      <c r="T13" s="66" t="e">
        <f t="shared" si="11"/>
        <v>#DIV/0!</v>
      </c>
      <c r="U13" s="39">
        <v>0.18521916666666668</v>
      </c>
      <c r="V13" s="40">
        <v>11954</v>
      </c>
      <c r="W13" s="40">
        <f t="shared" si="12"/>
        <v>0.41084165273473511</v>
      </c>
      <c r="X13" s="40">
        <f t="shared" si="13"/>
        <v>2074.0516713302359</v>
      </c>
      <c r="Y13" s="68">
        <f t="shared" si="14"/>
        <v>1.28063948010316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0.38180253077353288</v>
      </c>
      <c r="AH13" s="43">
        <f t="shared" si="19"/>
        <v>2297.1389811309441</v>
      </c>
      <c r="AI13" s="69">
        <f t="shared" si="20"/>
        <v>1.2453814455522818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0.40153656425907042</v>
      </c>
      <c r="D14" s="29">
        <f t="shared" si="1"/>
        <v>1162.5719110369932</v>
      </c>
      <c r="E14" s="65">
        <f t="shared" si="2"/>
        <v>2.5232966471191474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0.39933506239683031</v>
      </c>
      <c r="N14" s="36">
        <f t="shared" si="7"/>
        <v>1626.5178374726647</v>
      </c>
      <c r="O14" s="38">
        <f t="shared" si="8"/>
        <v>1.5882768068845501</v>
      </c>
      <c r="P14" s="37"/>
      <c r="Q14" s="35"/>
      <c r="R14" s="35">
        <f t="shared" si="9"/>
        <v>0</v>
      </c>
      <c r="S14" s="35">
        <f t="shared" si="10"/>
        <v>0</v>
      </c>
      <c r="T14" s="66" t="e">
        <f t="shared" si="11"/>
        <v>#DIV/0!</v>
      </c>
      <c r="U14" s="39">
        <v>0.19822833333333331</v>
      </c>
      <c r="V14" s="40">
        <v>13504.333333333336</v>
      </c>
      <c r="W14" s="40">
        <f t="shared" si="12"/>
        <v>0.43969777831947898</v>
      </c>
      <c r="X14" s="40">
        <f t="shared" si="13"/>
        <v>2219.726032969988</v>
      </c>
      <c r="Y14" s="68">
        <f t="shared" si="14"/>
        <v>1.2630692927776141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0.43933548246305654</v>
      </c>
      <c r="AH14" s="43">
        <f t="shared" si="19"/>
        <v>2643.289609723608</v>
      </c>
      <c r="AI14" s="69">
        <f t="shared" si="20"/>
        <v>1.2206175747841146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0.42854978694150248</v>
      </c>
      <c r="D15" s="29">
        <f t="shared" si="1"/>
        <v>1240.7835029878586</v>
      </c>
      <c r="E15" s="65">
        <f t="shared" si="2"/>
        <v>2.4874473404344761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0.45416558274916263</v>
      </c>
      <c r="N15" s="36">
        <f t="shared" si="7"/>
        <v>1849.8461344063137</v>
      </c>
      <c r="O15" s="38">
        <f t="shared" si="8"/>
        <v>1.554321819552225</v>
      </c>
      <c r="P15" s="37"/>
      <c r="Q15" s="35"/>
      <c r="R15" s="35">
        <f t="shared" si="9"/>
        <v>0</v>
      </c>
      <c r="S15" s="35">
        <f t="shared" si="10"/>
        <v>0</v>
      </c>
      <c r="T15" s="66" t="e">
        <f t="shared" si="11"/>
        <v>#DIV/0!</v>
      </c>
      <c r="U15" s="39">
        <v>0.21075916666666664</v>
      </c>
      <c r="V15" s="40">
        <v>15070.333333333332</v>
      </c>
      <c r="W15" s="40">
        <f t="shared" si="12"/>
        <v>0.46749289461041454</v>
      </c>
      <c r="X15" s="40">
        <f t="shared" si="13"/>
        <v>2360.0441020223839</v>
      </c>
      <c r="Y15" s="68">
        <f t="shared" si="14"/>
        <v>1.2469108372992266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0.46811212477317737</v>
      </c>
      <c r="AH15" s="43">
        <f t="shared" si="19"/>
        <v>2816.4260911992906</v>
      </c>
      <c r="AI15" s="69">
        <f t="shared" si="20"/>
        <v>1.2057727935460703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0.4542302784378095</v>
      </c>
      <c r="D16" s="29">
        <f t="shared" si="1"/>
        <v>1315.136428057886</v>
      </c>
      <c r="E16" s="65">
        <f t="shared" si="2"/>
        <v>2.4554007129825721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0.45416558274916263</v>
      </c>
      <c r="N16" s="36">
        <f t="shared" si="7"/>
        <v>1849.8461344063137</v>
      </c>
      <c r="O16" s="38">
        <f t="shared" si="8"/>
        <v>1.554321819552225</v>
      </c>
      <c r="P16" s="37"/>
      <c r="Q16" s="35"/>
      <c r="R16" s="35">
        <f t="shared" si="9"/>
        <v>0</v>
      </c>
      <c r="S16" s="35">
        <f t="shared" si="10"/>
        <v>0</v>
      </c>
      <c r="T16" s="66" t="e">
        <f t="shared" si="11"/>
        <v>#DIV/0!</v>
      </c>
      <c r="U16" s="39">
        <v>0.22386249999999999</v>
      </c>
      <c r="V16" s="40">
        <v>16712.083333333328</v>
      </c>
      <c r="W16" s="40">
        <f t="shared" si="12"/>
        <v>0.49655789484707552</v>
      </c>
      <c r="X16" s="40">
        <f t="shared" si="13"/>
        <v>2506.7729254432716</v>
      </c>
      <c r="Y16" s="68">
        <f t="shared" si="14"/>
        <v>1.2256130603685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0.49604957157913604</v>
      </c>
      <c r="AH16" s="43">
        <f t="shared" si="19"/>
        <v>2984.5135000522878</v>
      </c>
      <c r="AI16" s="69">
        <f t="shared" si="20"/>
        <v>1.1869283712281484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0.48057663786803562</v>
      </c>
      <c r="D17" s="29">
        <f t="shared" si="1"/>
        <v>1391.4172456919769</v>
      </c>
      <c r="E17" s="65">
        <f t="shared" si="2"/>
        <v>2.4237866480617605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0.50877983465658971</v>
      </c>
      <c r="N17" s="36">
        <f t="shared" si="7"/>
        <v>2072.2935558135073</v>
      </c>
      <c r="O17" s="38">
        <f t="shared" si="8"/>
        <v>1.5153278780486183</v>
      </c>
      <c r="P17" s="37"/>
      <c r="Q17" s="35"/>
      <c r="R17" s="35">
        <f t="shared" si="9"/>
        <v>0</v>
      </c>
      <c r="S17" s="35">
        <f t="shared" si="10"/>
        <v>0</v>
      </c>
      <c r="T17" s="66" t="e">
        <f t="shared" si="11"/>
        <v>#DIV/0!</v>
      </c>
      <c r="U17" s="39">
        <v>0.23601333333333338</v>
      </c>
      <c r="V17" s="40">
        <v>18372</v>
      </c>
      <c r="W17" s="40">
        <f t="shared" si="12"/>
        <v>0.52351011873735509</v>
      </c>
      <c r="X17" s="40">
        <f t="shared" si="13"/>
        <v>2642.8358212903818</v>
      </c>
      <c r="Y17" s="68">
        <f t="shared" si="14"/>
        <v>1.2121848336292438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0.52376890149194255</v>
      </c>
      <c r="AH17" s="43">
        <f t="shared" si="19"/>
        <v>3151.2885948756007</v>
      </c>
      <c r="AI17" s="69">
        <f t="shared" si="20"/>
        <v>1.1765918755759095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/>
      <c r="Q18" s="35"/>
      <c r="R18" s="35">
        <f t="shared" si="9"/>
        <v>0</v>
      </c>
      <c r="S18" s="35">
        <f t="shared" si="10"/>
        <v>0</v>
      </c>
      <c r="T18" s="66" t="e">
        <f t="shared" si="11"/>
        <v>#DIV/0!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/>
      <c r="Q19" s="35"/>
      <c r="R19" s="35">
        <f t="shared" si="9"/>
        <v>0</v>
      </c>
      <c r="S19" s="35">
        <f t="shared" si="10"/>
        <v>0</v>
      </c>
      <c r="T19" s="66" t="e">
        <f t="shared" si="11"/>
        <v>#DIV/0!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/>
      <c r="Q20" s="35"/>
      <c r="R20" s="35">
        <f t="shared" si="9"/>
        <v>0</v>
      </c>
      <c r="S20" s="35">
        <f t="shared" si="10"/>
        <v>0</v>
      </c>
      <c r="T20" s="66" t="e">
        <f t="shared" si="11"/>
        <v>#DIV/0!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/>
      <c r="Q21" s="35"/>
      <c r="R21" s="35">
        <f t="shared" si="9"/>
        <v>0</v>
      </c>
      <c r="S21" s="35">
        <f t="shared" si="10"/>
        <v>0</v>
      </c>
      <c r="T21" s="66" t="e">
        <f t="shared" si="11"/>
        <v>#DIV/0!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/>
      <c r="Q22" s="35"/>
      <c r="R22" s="35">
        <f t="shared" si="9"/>
        <v>0</v>
      </c>
      <c r="S22" s="35">
        <f t="shared" si="10"/>
        <v>0</v>
      </c>
      <c r="T22" s="66" t="e">
        <f t="shared" si="11"/>
        <v>#DIV/0!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/>
      <c r="Q23" s="35"/>
      <c r="R23" s="35">
        <f t="shared" si="9"/>
        <v>0</v>
      </c>
      <c r="S23" s="35">
        <f t="shared" si="10"/>
        <v>0</v>
      </c>
      <c r="T23" s="66" t="e">
        <f t="shared" si="11"/>
        <v>#DIV/0!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85" t="s">
        <v>21</v>
      </c>
      <c r="B35" s="86"/>
      <c r="C35" s="86"/>
      <c r="D35" s="86"/>
      <c r="E35" s="86"/>
      <c r="G35" s="87" t="s">
        <v>23</v>
      </c>
      <c r="H35" s="88"/>
      <c r="I35" s="88"/>
      <c r="J35" s="88"/>
      <c r="K35" s="88"/>
      <c r="L35" s="89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24</v>
      </c>
      <c r="H36" s="91"/>
      <c r="I36" s="91"/>
      <c r="J36" s="92" t="s">
        <v>25</v>
      </c>
      <c r="K36" s="92"/>
      <c r="L36" s="93"/>
    </row>
    <row r="37" spans="1:40" ht="20.100000000000001" customHeight="1" thickBot="1" x14ac:dyDescent="0.3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00000000000001" customHeight="1" x14ac:dyDescent="0.2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00000000000001" customHeight="1" x14ac:dyDescent="0.25">
      <c r="A39" s="61" t="s">
        <v>18</v>
      </c>
      <c r="B39" s="62">
        <v>4.523893421169302E-4</v>
      </c>
      <c r="C39" s="62">
        <v>4.523893421169302E-4</v>
      </c>
      <c r="D39" s="62">
        <v>4.523893421169302E-4</v>
      </c>
      <c r="E39" s="62">
        <v>4.523893421169302E-4</v>
      </c>
    </row>
    <row r="40" spans="1:40" ht="20.100000000000001" customHeight="1" x14ac:dyDescent="0.2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D44">
        <v>4.523893421169302E-4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tabSelected="1" topLeftCell="A25" zoomScaleNormal="100" workbookViewId="0">
      <selection activeCell="I49" sqref="I49"/>
    </sheetView>
  </sheetViews>
  <sheetFormatPr defaultRowHeight="15" x14ac:dyDescent="0.25"/>
  <cols>
    <col min="2" max="5" width="9.42578125" bestFit="1" customWidth="1"/>
    <col min="15" max="15" width="9.42578125" bestFit="1" customWidth="1"/>
  </cols>
  <sheetData>
    <row r="1" spans="1:40" ht="60" thickBot="1" x14ac:dyDescent="0.3">
      <c r="A1" s="71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2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32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14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15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0.58972231759023175</v>
      </c>
      <c r="D4" s="29">
        <f>((A4*$B$40)/($G$37*$B$39))</f>
        <v>1715.2655090441303</v>
      </c>
      <c r="E4" s="65">
        <f>((B4*$B$40)/(2*$B$41*$J$37*(C4^2)))</f>
        <v>0.16334847296053639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0.611881335313746</v>
      </c>
      <c r="N4" s="36">
        <f>((K4*$C$40)/($G$37*$C$39))</f>
        <v>2505.539097769446</v>
      </c>
      <c r="O4" s="67">
        <f>((L4*$C$40)/(2*$C$41*$J$37*(M4^2)))</f>
        <v>0.10250001749869565</v>
      </c>
      <c r="P4" s="37"/>
      <c r="Q4" s="35"/>
      <c r="R4" s="35">
        <f>(P4/($J$37*$C$39))</f>
        <v>0</v>
      </c>
      <c r="S4" s="35">
        <f>((P4*$C$40)/($G$37*$C$39))</f>
        <v>0</v>
      </c>
      <c r="T4" s="66" t="e">
        <f>((Q4*$C$40)/(2*$C$41*$J$37*(R4^2)))</f>
        <v>#DIV/0!</v>
      </c>
      <c r="U4" s="39">
        <v>6.7046666666666671E-2</v>
      </c>
      <c r="V4" s="40">
        <v>1727.5833333333335</v>
      </c>
      <c r="W4" s="40">
        <f>(U4/($J$37*$D$39))</f>
        <v>0.62577252718956078</v>
      </c>
      <c r="X4" s="40">
        <f>((U4*$D$40)/($G$37*$D$39))</f>
        <v>3188.0587204902645</v>
      </c>
      <c r="Y4" s="68">
        <f>((V4*$D$40)/(2*$D$41*$J$37*(W4^2)))</f>
        <v>8.0506937304512402E-2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0.62063138618736935</v>
      </c>
      <c r="AH4" s="43">
        <f>((AE4*$E$40)/($G$37*$E$39))</f>
        <v>3735.6837230572287</v>
      </c>
      <c r="AI4" s="69">
        <f>((AF4*$E$40)/(2*$E$41*$J$37*(AG4^2)))</f>
        <v>6.1468783614918754E-2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0.70607854965192807</v>
      </c>
      <c r="D5" s="29">
        <f t="shared" ref="D5:D33" si="1">((A5*$B$40)/($G$37*$B$39))</f>
        <v>2053.6990830579289</v>
      </c>
      <c r="E5" s="65">
        <f t="shared" ref="E5:E33" si="2">((B5*$B$40)/(2*$B$41*$J$37*(C5^2)))</f>
        <v>0.16245053097921347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0.72567866360884459</v>
      </c>
      <c r="N5" s="36">
        <f t="shared" ref="N5:N33" si="7">((K5*$C$40)/($G$37*$C$39))</f>
        <v>2971.5177750220801</v>
      </c>
      <c r="O5" s="67">
        <f t="shared" ref="O5:O33" si="8">((L5*$C$40)/(2*$C$41*$J$37*(M5^2)))</f>
        <v>0.10393822055735391</v>
      </c>
      <c r="P5" s="37"/>
      <c r="Q5" s="35"/>
      <c r="R5" s="35">
        <f t="shared" ref="R5:R33" si="9">(P5/($J$37*$C$39))</f>
        <v>0</v>
      </c>
      <c r="S5" s="35">
        <f t="shared" ref="S5:S33" si="10">((P5*$C$40)/($G$37*$C$39))</f>
        <v>0</v>
      </c>
      <c r="T5" s="66" t="e">
        <f t="shared" ref="T5:T33" si="11">((Q5*$C$40)/(2*$C$41*$J$37*(R5^2)))</f>
        <v>#DIV/0!</v>
      </c>
      <c r="U5" s="39">
        <v>8.0393333333333331E-2</v>
      </c>
      <c r="V5" s="40">
        <v>2517.2500000000005</v>
      </c>
      <c r="W5" s="40">
        <f t="shared" ref="W5:W33" si="12">(U5/($J$37*$D$39))</f>
        <v>0.75034214033796487</v>
      </c>
      <c r="X5" s="40">
        <f t="shared" ref="X5:X33" si="13">((U5*$D$40)/($G$37*$D$39))</f>
        <v>3822.6906741962907</v>
      </c>
      <c r="Y5" s="68">
        <f t="shared" ref="Y5:Y33" si="14">((V5*$D$40)/(2*$D$41*$J$37*(W5^2)))</f>
        <v>8.1589629149727602E-2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0.74555877919371749</v>
      </c>
      <c r="AH5" s="43">
        <f t="shared" ref="AH5:AH33" si="19">((AE5*$E$40)/($G$37*$E$39))</f>
        <v>4487.6425169634294</v>
      </c>
      <c r="AI5" s="69">
        <f t="shared" ref="AI5:AI33" si="20">((AF5*$E$40)/(2*$E$41*$J$37*(AG5^2)))</f>
        <v>6.1668646432294708E-2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0.80892470316474951</v>
      </c>
      <c r="D6" s="29">
        <f t="shared" si="1"/>
        <v>2352.8372614793498</v>
      </c>
      <c r="E6" s="65">
        <f t="shared" si="2"/>
        <v>0.16198863842335159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0.85376738812678621</v>
      </c>
      <c r="N6" s="36">
        <f t="shared" si="7"/>
        <v>3496.0170345044153</v>
      </c>
      <c r="O6" s="67">
        <f t="shared" si="8"/>
        <v>0.1029773577416028</v>
      </c>
      <c r="P6" s="37"/>
      <c r="Q6" s="35"/>
      <c r="R6" s="35">
        <f t="shared" si="9"/>
        <v>0</v>
      </c>
      <c r="S6" s="35">
        <f t="shared" si="10"/>
        <v>0</v>
      </c>
      <c r="T6" s="66" t="e">
        <f t="shared" si="11"/>
        <v>#DIV/0!</v>
      </c>
      <c r="U6" s="39">
        <v>9.4094545454545445E-2</v>
      </c>
      <c r="V6" s="40">
        <v>3471.3636363636365</v>
      </c>
      <c r="W6" s="40">
        <f t="shared" si="12"/>
        <v>0.87822086363493934</v>
      </c>
      <c r="X6" s="40">
        <f t="shared" si="13"/>
        <v>4474.1812099074941</v>
      </c>
      <c r="Y6" s="68">
        <f t="shared" si="14"/>
        <v>8.213341759370256E-2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0.87492023838418598</v>
      </c>
      <c r="AH6" s="43">
        <f t="shared" si="19"/>
        <v>5266.2906940359153</v>
      </c>
      <c r="AI6" s="69">
        <f t="shared" si="20"/>
        <v>6.2432591101733312E-2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0.91905867682742437</v>
      </c>
      <c r="D7" s="29">
        <f t="shared" si="1"/>
        <v>2673.1727834068483</v>
      </c>
      <c r="E7" s="65">
        <f t="shared" si="2"/>
        <v>0.15970349459009528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0.97951357377245973</v>
      </c>
      <c r="N7" s="36">
        <f t="shared" si="7"/>
        <v>4010.9240374595884</v>
      </c>
      <c r="O7" s="67">
        <f t="shared" si="8"/>
        <v>0.1013602969820617</v>
      </c>
      <c r="P7" s="37"/>
      <c r="Q7" s="35"/>
      <c r="R7" s="35">
        <f t="shared" si="9"/>
        <v>0</v>
      </c>
      <c r="S7" s="35">
        <f t="shared" si="10"/>
        <v>0</v>
      </c>
      <c r="T7" s="66" t="e">
        <f t="shared" si="11"/>
        <v>#DIV/0!</v>
      </c>
      <c r="U7" s="39">
        <v>0.10807090909090909</v>
      </c>
      <c r="V7" s="40">
        <v>4537.2727272727279</v>
      </c>
      <c r="W7" s="40">
        <f t="shared" si="12"/>
        <v>1.0086676826711463</v>
      </c>
      <c r="X7" s="40">
        <f t="shared" si="13"/>
        <v>5138.755157978273</v>
      </c>
      <c r="Y7" s="68">
        <f t="shared" si="14"/>
        <v>8.138154996022362E-2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0.9937512323091291</v>
      </c>
      <c r="AH7" s="43">
        <f t="shared" si="19"/>
        <v>5981.5542460891847</v>
      </c>
      <c r="AI7" s="69">
        <f t="shared" si="20"/>
        <v>6.2454124666573185E-2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1.0176970280979079</v>
      </c>
      <c r="D8" s="29">
        <f t="shared" si="1"/>
        <v>2960.0721541049093</v>
      </c>
      <c r="E8" s="65">
        <f t="shared" si="2"/>
        <v>0.15738150403189413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1.0961752621555623</v>
      </c>
      <c r="N8" s="36">
        <f t="shared" si="7"/>
        <v>4488.6317310694612</v>
      </c>
      <c r="O8" s="67">
        <f t="shared" si="8"/>
        <v>0.10005471400300905</v>
      </c>
      <c r="P8" s="37"/>
      <c r="Q8" s="35"/>
      <c r="R8" s="35">
        <f t="shared" si="9"/>
        <v>0</v>
      </c>
      <c r="S8" s="35">
        <f t="shared" si="10"/>
        <v>0</v>
      </c>
      <c r="T8" s="66" t="e">
        <f t="shared" si="11"/>
        <v>#DIV/0!</v>
      </c>
      <c r="U8" s="39">
        <v>0.12088416666666668</v>
      </c>
      <c r="V8" s="40">
        <v>5628.4166666666661</v>
      </c>
      <c r="W8" s="40">
        <f t="shared" si="12"/>
        <v>1.1282587820255157</v>
      </c>
      <c r="X8" s="40">
        <f t="shared" si="13"/>
        <v>5748.0235911931768</v>
      </c>
      <c r="Y8" s="68">
        <f t="shared" si="14"/>
        <v>8.0685608804078435E-2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1.1115520182241434</v>
      </c>
      <c r="AH8" s="43">
        <f t="shared" si="19"/>
        <v>6690.6168044774449</v>
      </c>
      <c r="AI8" s="69">
        <f t="shared" si="20"/>
        <v>6.2166909810647333E-2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1.1239654237301908</v>
      </c>
      <c r="D9" s="29">
        <f t="shared" si="1"/>
        <v>3269.1642611737943</v>
      </c>
      <c r="E9" s="65">
        <f t="shared" si="2"/>
        <v>0.15602888648313956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1.2179604146704046</v>
      </c>
      <c r="N9" s="36">
        <f t="shared" si="7"/>
        <v>4987.3190476180062</v>
      </c>
      <c r="O9" s="67">
        <f t="shared" si="8"/>
        <v>9.8780750520631483E-2</v>
      </c>
      <c r="P9" s="37"/>
      <c r="Q9" s="35"/>
      <c r="R9" s="35">
        <f t="shared" si="9"/>
        <v>0</v>
      </c>
      <c r="S9" s="35">
        <f t="shared" si="10"/>
        <v>0</v>
      </c>
      <c r="T9" s="66" t="e">
        <f t="shared" si="11"/>
        <v>#DIV/0!</v>
      </c>
      <c r="U9" s="39">
        <v>0.13321666666666668</v>
      </c>
      <c r="V9" s="40">
        <v>6830.0000000000009</v>
      </c>
      <c r="W9" s="40">
        <f t="shared" si="12"/>
        <v>1.2433627845844086</v>
      </c>
      <c r="X9" s="40">
        <f t="shared" si="13"/>
        <v>6334.4320753899483</v>
      </c>
      <c r="Y9" s="68">
        <f t="shared" si="14"/>
        <v>8.0621757327681509E-2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1.23534384907267</v>
      </c>
      <c r="AH9" s="43">
        <f t="shared" si="19"/>
        <v>7435.7404605483625</v>
      </c>
      <c r="AI9" s="69">
        <f t="shared" si="20"/>
        <v>6.1122075734874576E-2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1.236222743071532</v>
      </c>
      <c r="D10" s="29">
        <f t="shared" si="1"/>
        <v>3595.6757433757434</v>
      </c>
      <c r="E10" s="65">
        <f t="shared" si="2"/>
        <v>0.15379324785989634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1.3306688477456747</v>
      </c>
      <c r="N10" s="36">
        <f t="shared" si="7"/>
        <v>5448.8389035450055</v>
      </c>
      <c r="O10" s="67">
        <f t="shared" si="8"/>
        <v>9.7704030178452597E-2</v>
      </c>
      <c r="P10" s="37"/>
      <c r="Q10" s="35"/>
      <c r="R10" s="35">
        <f t="shared" si="9"/>
        <v>0</v>
      </c>
      <c r="S10" s="35">
        <f t="shared" si="10"/>
        <v>0</v>
      </c>
      <c r="T10" s="66" t="e">
        <f t="shared" si="11"/>
        <v>#DIV/0!</v>
      </c>
      <c r="U10" s="39">
        <v>0.14657416666666664</v>
      </c>
      <c r="V10" s="40">
        <v>8170.8333333333339</v>
      </c>
      <c r="W10" s="40">
        <f t="shared" si="12"/>
        <v>1.3680335094317966</v>
      </c>
      <c r="X10" s="40">
        <f t="shared" si="13"/>
        <v>6969.5791524350198</v>
      </c>
      <c r="Y10" s="68">
        <f t="shared" si="14"/>
        <v>7.9670981291684706E-2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1.3607612449279409</v>
      </c>
      <c r="AH10" s="43">
        <f t="shared" si="19"/>
        <v>8190.6486632465003</v>
      </c>
      <c r="AI10" s="69">
        <f t="shared" si="20"/>
        <v>6.0489846982468835E-2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1.3479200591569609</v>
      </c>
      <c r="D11" s="29">
        <f t="shared" si="1"/>
        <v>3920.5584008899241</v>
      </c>
      <c r="E11" s="65">
        <f t="shared" si="2"/>
        <v>0.15230566023351458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1.4490084246720589</v>
      </c>
      <c r="N11" s="36">
        <f t="shared" si="7"/>
        <v>5933.4172354702896</v>
      </c>
      <c r="O11" s="67">
        <f t="shared" si="8"/>
        <v>9.6871215376461026E-2</v>
      </c>
      <c r="P11" s="37"/>
      <c r="Q11" s="35"/>
      <c r="R11" s="35">
        <f t="shared" si="9"/>
        <v>0</v>
      </c>
      <c r="S11" s="35">
        <f t="shared" si="10"/>
        <v>0</v>
      </c>
      <c r="T11" s="66" t="e">
        <f t="shared" si="11"/>
        <v>#DIV/0!</v>
      </c>
      <c r="U11" s="39">
        <v>0.15980583333333334</v>
      </c>
      <c r="V11" s="40">
        <v>9596.9166666666661</v>
      </c>
      <c r="W11" s="40">
        <f t="shared" si="12"/>
        <v>1.4915297830063701</v>
      </c>
      <c r="X11" s="40">
        <f t="shared" si="13"/>
        <v>7598.7428737727014</v>
      </c>
      <c r="Y11" s="68">
        <f t="shared" si="14"/>
        <v>7.8721824173482655E-2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1.4808741654980457</v>
      </c>
      <c r="AH11" s="43">
        <f t="shared" si="19"/>
        <v>8913.6283453716042</v>
      </c>
      <c r="AI11" s="69">
        <f t="shared" si="20"/>
        <v>6.0188948283363589E-2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1.4615295231119354</v>
      </c>
      <c r="D12" s="29">
        <f t="shared" si="1"/>
        <v>4251.0027290260114</v>
      </c>
      <c r="E12" s="65">
        <f t="shared" si="2"/>
        <v>0.14982317901568878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1.5708402441248939</v>
      </c>
      <c r="N12" s="36">
        <f t="shared" si="7"/>
        <v>6432.2956443613621</v>
      </c>
      <c r="O12" s="67">
        <f t="shared" si="8"/>
        <v>9.5418941279815164E-2</v>
      </c>
      <c r="P12" s="37"/>
      <c r="Q12" s="35"/>
      <c r="R12" s="35">
        <f t="shared" si="9"/>
        <v>0</v>
      </c>
      <c r="S12" s="35">
        <f t="shared" si="10"/>
        <v>0</v>
      </c>
      <c r="T12" s="66" t="e">
        <f t="shared" si="11"/>
        <v>#DIV/0!</v>
      </c>
      <c r="U12" s="39">
        <v>0.17301749999999996</v>
      </c>
      <c r="V12" s="40">
        <v>11169.083333333334</v>
      </c>
      <c r="W12" s="40">
        <f t="shared" si="12"/>
        <v>1.6148393888289718</v>
      </c>
      <c r="X12" s="40">
        <f t="shared" si="13"/>
        <v>8226.9555981767535</v>
      </c>
      <c r="Y12" s="68">
        <f t="shared" si="14"/>
        <v>7.8160287501313819E-2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1.6043937725416151</v>
      </c>
      <c r="AH12" s="43">
        <f t="shared" si="19"/>
        <v>9657.1134410025552</v>
      </c>
      <c r="AI12" s="69">
        <f t="shared" si="20"/>
        <v>5.9163923828029048E-2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1.5725752969476978</v>
      </c>
      <c r="D13" s="29">
        <f t="shared" si="1"/>
        <v>4573.9903116630794</v>
      </c>
      <c r="E13" s="65">
        <f t="shared" si="2"/>
        <v>0.148292802598924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1.6909453868719999</v>
      </c>
      <c r="N13" s="36">
        <f t="shared" si="7"/>
        <v>6924.103636578925</v>
      </c>
      <c r="O13" s="67">
        <f t="shared" si="8"/>
        <v>9.4185207509711974E-2</v>
      </c>
      <c r="P13" s="37"/>
      <c r="Q13" s="35"/>
      <c r="R13" s="35">
        <f t="shared" si="9"/>
        <v>0</v>
      </c>
      <c r="S13" s="35">
        <f t="shared" si="10"/>
        <v>0</v>
      </c>
      <c r="T13" s="66" t="e">
        <f t="shared" si="11"/>
        <v>#DIV/0!</v>
      </c>
      <c r="U13" s="39">
        <v>0.18611333333333335</v>
      </c>
      <c r="V13" s="40">
        <v>12720.083333333332</v>
      </c>
      <c r="W13" s="40">
        <f t="shared" si="12"/>
        <v>1.737067877254745</v>
      </c>
      <c r="X13" s="40">
        <f t="shared" si="13"/>
        <v>8849.6604653402319</v>
      </c>
      <c r="Y13" s="68">
        <f t="shared" si="14"/>
        <v>7.6927862131368582E-2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1.7276644892492237</v>
      </c>
      <c r="AH13" s="43">
        <f t="shared" si="19"/>
        <v>10399.100424231254</v>
      </c>
      <c r="AI13" s="69">
        <f t="shared" si="20"/>
        <v>5.8551984226676498E-2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1.6842175699780586</v>
      </c>
      <c r="D14" s="29">
        <f t="shared" si="1"/>
        <v>4898.7128710241896</v>
      </c>
      <c r="E14" s="65">
        <f t="shared" si="2"/>
        <v>0.14689712142397188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1.8116416441670136</v>
      </c>
      <c r="N14" s="36">
        <f t="shared" si="7"/>
        <v>7418.3321318018343</v>
      </c>
      <c r="O14" s="67">
        <f t="shared" si="8"/>
        <v>9.288443689138165E-2</v>
      </c>
      <c r="P14" s="37"/>
      <c r="Q14" s="35"/>
      <c r="R14" s="35">
        <f t="shared" si="9"/>
        <v>0</v>
      </c>
      <c r="S14" s="35">
        <f t="shared" si="10"/>
        <v>0</v>
      </c>
      <c r="T14" s="66" t="e">
        <f t="shared" si="11"/>
        <v>#DIV/0!</v>
      </c>
      <c r="U14" s="39">
        <v>0.19906833333333332</v>
      </c>
      <c r="V14" s="40">
        <v>14459.583333333338</v>
      </c>
      <c r="W14" s="40">
        <f t="shared" si="12"/>
        <v>1.8579819135937239</v>
      </c>
      <c r="X14" s="40">
        <f t="shared" si="13"/>
        <v>9465.6687290960926</v>
      </c>
      <c r="Y14" s="68">
        <f t="shared" si="14"/>
        <v>7.6436378009211048E-2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1.8515107648587417</v>
      </c>
      <c r="AH14" s="43">
        <f t="shared" si="19"/>
        <v>11144.551792390166</v>
      </c>
      <c r="AI14" s="69">
        <f t="shared" si="20"/>
        <v>5.7789104954970666E-2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1.7958526634794973</v>
      </c>
      <c r="D15" s="29">
        <f t="shared" si="1"/>
        <v>5223.4145480175084</v>
      </c>
      <c r="E15" s="65">
        <f t="shared" si="2"/>
        <v>0.14527739004354098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1.9308134481542667</v>
      </c>
      <c r="N15" s="36">
        <f t="shared" si="7"/>
        <v>7906.3182771688535</v>
      </c>
      <c r="O15" s="67">
        <f t="shared" si="8"/>
        <v>9.183874359909365E-2</v>
      </c>
      <c r="P15" s="37"/>
      <c r="Q15" s="35"/>
      <c r="R15" s="35">
        <f t="shared" si="9"/>
        <v>0</v>
      </c>
      <c r="S15" s="35">
        <f t="shared" si="10"/>
        <v>0</v>
      </c>
      <c r="T15" s="66" t="e">
        <f t="shared" si="11"/>
        <v>#DIV/0!</v>
      </c>
      <c r="U15" s="39">
        <v>0.21180750000000001</v>
      </c>
      <c r="V15" s="40">
        <v>16235.416666666666</v>
      </c>
      <c r="W15" s="40">
        <f t="shared" si="12"/>
        <v>1.9768814937760202</v>
      </c>
      <c r="X15" s="40">
        <f t="shared" si="13"/>
        <v>10071.414150943248</v>
      </c>
      <c r="Y15" s="68">
        <f t="shared" si="14"/>
        <v>7.5810515934569153E-2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1.9699358978381123</v>
      </c>
      <c r="AH15" s="43">
        <f t="shared" si="19"/>
        <v>11857.372399787489</v>
      </c>
      <c r="AI15" s="69">
        <f t="shared" si="20"/>
        <v>5.7326071527768793E-2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1.9049210753913401</v>
      </c>
      <c r="D16" s="29">
        <f t="shared" si="1"/>
        <v>5540.6507785252279</v>
      </c>
      <c r="E16" s="65">
        <f t="shared" si="2"/>
        <v>0.1435336030078303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2.0451396684132823</v>
      </c>
      <c r="N16" s="36">
        <f t="shared" si="7"/>
        <v>8374.4626676367971</v>
      </c>
      <c r="O16" s="67">
        <f t="shared" si="8"/>
        <v>9.0590601839386733E-2</v>
      </c>
      <c r="P16" s="37"/>
      <c r="Q16" s="35"/>
      <c r="R16" s="35">
        <f t="shared" si="9"/>
        <v>0</v>
      </c>
      <c r="S16" s="35">
        <f t="shared" si="10"/>
        <v>0</v>
      </c>
      <c r="T16" s="66" t="e">
        <f t="shared" si="11"/>
        <v>#DIV/0!</v>
      </c>
      <c r="U16" s="39">
        <v>0.22456666666666672</v>
      </c>
      <c r="V16" s="40">
        <v>18048.583333333336</v>
      </c>
      <c r="W16" s="40">
        <f t="shared" si="12"/>
        <v>2.0959677417102873</v>
      </c>
      <c r="X16" s="40">
        <f t="shared" si="13"/>
        <v>10678.110569724029</v>
      </c>
      <c r="Y16" s="68">
        <f t="shared" si="14"/>
        <v>7.4972365808607389E-2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2.086556575881767</v>
      </c>
      <c r="AH16" s="43">
        <f t="shared" si="19"/>
        <v>12559.331692268473</v>
      </c>
      <c r="AI16" s="69">
        <f t="shared" si="20"/>
        <v>5.6721475623879337E-2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2.0107993832855309</v>
      </c>
      <c r="D17" s="29">
        <f t="shared" si="1"/>
        <v>5848.6082769440882</v>
      </c>
      <c r="E17" s="65">
        <f t="shared" si="2"/>
        <v>0.14195057272028644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2.1615479520596628</v>
      </c>
      <c r="N17" s="36">
        <f t="shared" si="7"/>
        <v>8851.1327164636477</v>
      </c>
      <c r="O17" s="67">
        <f t="shared" si="8"/>
        <v>8.9430570519545713E-2</v>
      </c>
      <c r="P17" s="37"/>
      <c r="Q17" s="35"/>
      <c r="R17" s="35">
        <f t="shared" si="9"/>
        <v>0</v>
      </c>
      <c r="S17" s="35">
        <f t="shared" si="10"/>
        <v>0</v>
      </c>
      <c r="T17" s="66" t="e">
        <f t="shared" si="11"/>
        <v>#DIV/0!</v>
      </c>
      <c r="U17" s="39">
        <v>0.23729923076923073</v>
      </c>
      <c r="V17" s="40">
        <v>19927.230769230773</v>
      </c>
      <c r="W17" s="40">
        <f t="shared" si="12"/>
        <v>2.2148056976026691</v>
      </c>
      <c r="X17" s="40">
        <f t="shared" si="13"/>
        <v>11283.542040660401</v>
      </c>
      <c r="Y17" s="68">
        <f t="shared" si="14"/>
        <v>7.4131531297437464E-2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2.2049272641001467</v>
      </c>
      <c r="AH17" s="43">
        <f t="shared" si="19"/>
        <v>13271.824587577803</v>
      </c>
      <c r="AI17" s="69">
        <f t="shared" si="20"/>
        <v>5.5862203199735033E-2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/>
      <c r="Q18" s="35"/>
      <c r="R18" s="35">
        <f t="shared" si="9"/>
        <v>0</v>
      </c>
      <c r="S18" s="35">
        <f t="shared" si="10"/>
        <v>0</v>
      </c>
      <c r="T18" s="66" t="e">
        <f t="shared" si="11"/>
        <v>#DIV/0!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/>
      <c r="Q19" s="35"/>
      <c r="R19" s="35">
        <f t="shared" si="9"/>
        <v>0</v>
      </c>
      <c r="S19" s="35">
        <f t="shared" si="10"/>
        <v>0</v>
      </c>
      <c r="T19" s="66" t="e">
        <f t="shared" si="11"/>
        <v>#DIV/0!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/>
      <c r="Q20" s="35"/>
      <c r="R20" s="35">
        <f t="shared" si="9"/>
        <v>0</v>
      </c>
      <c r="S20" s="35">
        <f t="shared" si="10"/>
        <v>0</v>
      </c>
      <c r="T20" s="66" t="e">
        <f t="shared" si="11"/>
        <v>#DIV/0!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/>
      <c r="Q21" s="35"/>
      <c r="R21" s="35">
        <f t="shared" si="9"/>
        <v>0</v>
      </c>
      <c r="S21" s="35">
        <f t="shared" si="10"/>
        <v>0</v>
      </c>
      <c r="T21" s="66" t="e">
        <f t="shared" si="11"/>
        <v>#DIV/0!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/>
      <c r="Q22" s="35"/>
      <c r="R22" s="35">
        <f t="shared" si="9"/>
        <v>0</v>
      </c>
      <c r="S22" s="35">
        <f t="shared" si="10"/>
        <v>0</v>
      </c>
      <c r="T22" s="66" t="e">
        <f t="shared" si="11"/>
        <v>#DIV/0!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/>
      <c r="Q23" s="35"/>
      <c r="R23" s="35">
        <f t="shared" si="9"/>
        <v>0</v>
      </c>
      <c r="S23" s="35">
        <f t="shared" si="10"/>
        <v>0</v>
      </c>
      <c r="T23" s="66" t="e">
        <f t="shared" si="11"/>
        <v>#DIV/0!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85" t="s">
        <v>21</v>
      </c>
      <c r="B35" s="86"/>
      <c r="C35" s="86"/>
      <c r="D35" s="86"/>
      <c r="E35" s="86"/>
      <c r="G35" s="87" t="s">
        <v>23</v>
      </c>
      <c r="H35" s="88"/>
      <c r="I35" s="88"/>
      <c r="J35" s="88"/>
      <c r="K35" s="88"/>
      <c r="L35" s="89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24</v>
      </c>
      <c r="H36" s="91"/>
      <c r="I36" s="91"/>
      <c r="J36" s="92" t="s">
        <v>25</v>
      </c>
      <c r="K36" s="92"/>
      <c r="L36" s="93"/>
    </row>
    <row r="37" spans="1:40" ht="20.100000000000001" customHeight="1" thickBot="1" x14ac:dyDescent="0.3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00000000000001" customHeight="1" x14ac:dyDescent="0.2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00000000000001" customHeight="1" x14ac:dyDescent="0.25">
      <c r="A39" s="61" t="s">
        <v>18</v>
      </c>
      <c r="B39" s="62">
        <f>C47</f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00000000000001" customHeight="1" x14ac:dyDescent="0.2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C44" s="110">
        <f>11.7/1000</f>
        <v>1.1699999999999999E-2</v>
      </c>
    </row>
    <row r="45" spans="1:40" x14ac:dyDescent="0.25">
      <c r="C45" s="110">
        <f>C44/2</f>
        <v>5.8499999999999993E-3</v>
      </c>
    </row>
    <row r="47" spans="1:40" x14ac:dyDescent="0.25">
      <c r="C47" s="110">
        <f>PI()*C45^2</f>
        <v>1.0751315458747668E-4</v>
      </c>
    </row>
    <row r="48" spans="1:40" x14ac:dyDescent="0.25">
      <c r="C48" s="110">
        <f>PI()*(C45)^2</f>
        <v>1.0751315458747668E-4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"/>
  <sheetViews>
    <sheetView topLeftCell="A2" zoomScaleNormal="100" workbookViewId="0">
      <selection activeCell="B55" sqref="B55"/>
    </sheetView>
  </sheetViews>
  <sheetFormatPr defaultRowHeight="15" x14ac:dyDescent="0.25"/>
  <cols>
    <col min="2" max="2" width="10" bestFit="1" customWidth="1"/>
    <col min="3" max="3" width="9.5703125" bestFit="1" customWidth="1"/>
    <col min="4" max="4" width="9.42578125" bestFit="1" customWidth="1"/>
    <col min="5" max="5" width="10" bestFit="1" customWidth="1"/>
    <col min="15" max="15" width="9.42578125" style="100" bestFit="1" customWidth="1"/>
    <col min="17" max="17" width="9" bestFit="1" customWidth="1"/>
    <col min="25" max="25" width="9.5703125" style="100" bestFit="1" customWidth="1"/>
    <col min="27" max="27" width="11.85546875" customWidth="1"/>
    <col min="29" max="29" width="10.5703125" customWidth="1"/>
    <col min="35" max="35" width="9.140625" style="97"/>
  </cols>
  <sheetData>
    <row r="1" spans="1:40" ht="60" thickBot="1" x14ac:dyDescent="0.3">
      <c r="A1" s="71" t="s">
        <v>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25">
      <c r="A2" s="73" t="s">
        <v>13</v>
      </c>
      <c r="B2" s="74"/>
      <c r="C2" s="74"/>
      <c r="D2" s="74"/>
      <c r="E2" s="75"/>
      <c r="F2" s="73" t="s">
        <v>9</v>
      </c>
      <c r="G2" s="74"/>
      <c r="H2" s="74"/>
      <c r="I2" s="74"/>
      <c r="J2" s="75"/>
      <c r="K2" s="76" t="s">
        <v>31</v>
      </c>
      <c r="L2" s="77"/>
      <c r="M2" s="77"/>
      <c r="N2" s="77"/>
      <c r="O2" s="78"/>
      <c r="P2" s="76" t="s">
        <v>10</v>
      </c>
      <c r="Q2" s="77"/>
      <c r="R2" s="77"/>
      <c r="S2" s="77"/>
      <c r="T2" s="78"/>
      <c r="U2" s="79" t="s">
        <v>14</v>
      </c>
      <c r="V2" s="80"/>
      <c r="W2" s="80"/>
      <c r="X2" s="80"/>
      <c r="Y2" s="81"/>
      <c r="Z2" s="79" t="s">
        <v>11</v>
      </c>
      <c r="AA2" s="80"/>
      <c r="AB2" s="80"/>
      <c r="AC2" s="80"/>
      <c r="AD2" s="81"/>
      <c r="AE2" s="82" t="s">
        <v>15</v>
      </c>
      <c r="AF2" s="83"/>
      <c r="AG2" s="83"/>
      <c r="AH2" s="83"/>
      <c r="AI2" s="84"/>
      <c r="AJ2" s="82" t="s">
        <v>12</v>
      </c>
      <c r="AK2" s="83"/>
      <c r="AL2" s="83"/>
      <c r="AM2" s="83"/>
      <c r="AN2" s="84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9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01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103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5.223518518518519E-2</v>
      </c>
      <c r="B4" s="27">
        <v>4610.5925925925931</v>
      </c>
      <c r="C4" s="106">
        <f t="shared" ref="C4:C39" si="0">(A4/($J$43*$B$45))</f>
        <v>0.11586484378805162</v>
      </c>
      <c r="D4" s="29">
        <f t="shared" ref="D4:D39" si="1">((A4*$B$46)/($G$43*$B$45))</f>
        <v>340.12630926114872</v>
      </c>
      <c r="E4" s="107">
        <f>((B4*$B$46)/(2*$B$47*$J$43*(C4^2)))</f>
        <v>3.6112653366148484</v>
      </c>
      <c r="F4" s="32"/>
      <c r="G4" s="31"/>
      <c r="H4" s="31">
        <f t="shared" ref="H4:H39" si="2">(F4/($J$43*$B$45))</f>
        <v>0</v>
      </c>
      <c r="I4" s="31">
        <f t="shared" ref="I4:I39" si="3">((F4*$B$46)/($G$43*$B$45))</f>
        <v>0</v>
      </c>
      <c r="J4" s="30" t="e">
        <f t="shared" ref="J4:J39" si="4">((G4*$B$46)/(2*$B$47*$J$43*(H4^2)))</f>
        <v>#DIV/0!</v>
      </c>
      <c r="K4" s="33">
        <v>5.4386296296296287E-2</v>
      </c>
      <c r="L4" s="34">
        <v>2318.0740740740744</v>
      </c>
      <c r="M4" s="35">
        <f t="shared" ref="M4:M39" si="5">(K4/($J$43*$C$45))</f>
        <v>0.120636304863111</v>
      </c>
      <c r="N4" s="36">
        <f t="shared" ref="N4:N39" si="6">((K4*$C$46)/($G$43*$C$45))</f>
        <v>499.03884532160828</v>
      </c>
      <c r="O4" s="99">
        <f t="shared" ref="O4:O39" si="7">((L4*$C$46)/(2*$C$47*$J$43*(M4^2)))</f>
        <v>2.3601795863873005</v>
      </c>
      <c r="P4" s="37"/>
      <c r="Q4" s="35"/>
      <c r="R4" s="35">
        <f t="shared" ref="R4:R17" si="8">(P4/($J$43*$C$45))</f>
        <v>0</v>
      </c>
      <c r="S4" s="35">
        <f t="shared" ref="S4:S17" si="9">((P4*$C$46)/($G$43*$C$45))</f>
        <v>0</v>
      </c>
      <c r="T4" s="66" t="e">
        <f t="shared" ref="T4:T17" si="10">((Q4*$C$46)/(2*$C$47*$J$43*(R4^2)))</f>
        <v>#DIV/0!</v>
      </c>
      <c r="U4" s="39">
        <v>5.5077499999999995E-2</v>
      </c>
      <c r="V4" s="40">
        <v>1700.25</v>
      </c>
      <c r="W4" s="40">
        <f t="shared" ref="W4:W17" si="11">(U4/($J$43*$D$45))</f>
        <v>0.12216948999247217</v>
      </c>
      <c r="X4" s="40">
        <f t="shared" ref="X4:X17" si="12">((U4*$D$46)/($G$43*$D$45))</f>
        <v>631.89040501196166</v>
      </c>
      <c r="Y4" s="102">
        <f t="shared" ref="Y4:Y17" si="13">((V4*$D$46)/(2*$D$47*$J$43*(W4^2)))</f>
        <v>2.1104920840449903</v>
      </c>
      <c r="Z4" s="41"/>
      <c r="AA4" s="41"/>
      <c r="AB4" s="41">
        <f t="shared" ref="AB4:AB17" si="14">(Z4/($J$43*$D$45))</f>
        <v>0</v>
      </c>
      <c r="AC4" s="41">
        <f t="shared" ref="AC4:AC17" si="15">((Z4*$D$46)/($G$43*$D$45))</f>
        <v>0</v>
      </c>
      <c r="AD4" s="41" t="e">
        <f t="shared" ref="AD4:AD17" si="16">((AA4*$D$46)/(2*$D$47*$J$43*(AB4^2)))</f>
        <v>#DIV/0!</v>
      </c>
      <c r="AE4" s="108">
        <v>6.3462499999999991E-2</v>
      </c>
      <c r="AF4" s="43">
        <v>1701.6666666666665</v>
      </c>
      <c r="AG4" s="109">
        <f>(AE4/($J$43*$E$45))</f>
        <v>0.14076857625431918</v>
      </c>
      <c r="AH4" s="43">
        <f t="shared" ref="AH4:AH17" si="17">((AE4*$E$46)/($G$43*$E$45))</f>
        <v>863.98197755442982</v>
      </c>
      <c r="AI4" s="104">
        <f t="shared" ref="AI4:AI17" si="18">((AF4*$E$46)/(2*$E$47*$J$43*(AG4^2)))</f>
        <v>1.8879021733329506</v>
      </c>
      <c r="AJ4" s="44"/>
      <c r="AK4" s="44"/>
      <c r="AL4" s="44">
        <f t="shared" ref="AL4:AL17" si="19">(AJ4/($J$43*$E$45))</f>
        <v>0</v>
      </c>
      <c r="AM4" s="44">
        <f t="shared" ref="AM4:AM17" si="20">((AJ4*$E$46)/($G$43*$E$45))</f>
        <v>0</v>
      </c>
      <c r="AN4" s="44" t="e">
        <f t="shared" ref="AN4:AN17" si="21">((AK4*$E$46)/(2*$E$47*$J$43*(AL4^2)))</f>
        <v>#DIV/0!</v>
      </c>
    </row>
    <row r="5" spans="1:40" x14ac:dyDescent="0.25">
      <c r="A5" s="26">
        <v>6.6125238095238084E-2</v>
      </c>
      <c r="B5" s="27">
        <v>7269.1428571428578</v>
      </c>
      <c r="C5" s="106">
        <f t="shared" si="0"/>
        <v>0.14667489653172402</v>
      </c>
      <c r="D5" s="29">
        <f t="shared" si="1"/>
        <v>430.57056469911515</v>
      </c>
      <c r="E5" s="65">
        <f t="shared" ref="E4:E39" si="22">((B5*$B$46)/(2*$B$47*$J$43*(C5^2)))</f>
        <v>3.5528562393895675</v>
      </c>
      <c r="F5" s="32"/>
      <c r="G5" s="31"/>
      <c r="H5" s="31">
        <f t="shared" si="2"/>
        <v>0</v>
      </c>
      <c r="I5" s="31">
        <f t="shared" si="3"/>
        <v>0</v>
      </c>
      <c r="J5" s="30" t="e">
        <f t="shared" si="4"/>
        <v>#DIV/0!</v>
      </c>
      <c r="K5" s="33">
        <v>6.9251666666666656E-2</v>
      </c>
      <c r="L5" s="34">
        <v>3616.8333333333335</v>
      </c>
      <c r="M5" s="35">
        <f t="shared" si="5"/>
        <v>0.15360974622659618</v>
      </c>
      <c r="N5" s="36">
        <f t="shared" si="6"/>
        <v>635.44080261784131</v>
      </c>
      <c r="O5" s="99">
        <f t="shared" si="7"/>
        <v>2.2712489811140313</v>
      </c>
      <c r="P5" s="37"/>
      <c r="Q5" s="35"/>
      <c r="R5" s="35">
        <f t="shared" si="8"/>
        <v>0</v>
      </c>
      <c r="S5" s="35">
        <f t="shared" si="9"/>
        <v>0</v>
      </c>
      <c r="T5" s="66" t="e">
        <f t="shared" si="10"/>
        <v>#DIV/0!</v>
      </c>
      <c r="U5" s="39">
        <v>6.9934166666666672E-2</v>
      </c>
      <c r="V5" s="40">
        <v>2739.3333333333335</v>
      </c>
      <c r="W5" s="40">
        <f t="shared" si="11"/>
        <v>0.1551236253409326</v>
      </c>
      <c r="X5" s="40">
        <f t="shared" si="12"/>
        <v>802.33723206706975</v>
      </c>
      <c r="Y5" s="102">
        <f t="shared" si="13"/>
        <v>2.109043105552137</v>
      </c>
      <c r="Z5" s="41"/>
      <c r="AA5" s="41"/>
      <c r="AB5" s="41">
        <f t="shared" si="14"/>
        <v>0</v>
      </c>
      <c r="AC5" s="41">
        <f t="shared" si="15"/>
        <v>0</v>
      </c>
      <c r="AD5" s="41" t="e">
        <f t="shared" si="16"/>
        <v>#DIV/0!</v>
      </c>
      <c r="AE5" s="42">
        <v>7.6547500000000004E-2</v>
      </c>
      <c r="AF5" s="43">
        <v>2476.166666666667</v>
      </c>
      <c r="AG5" s="43">
        <f t="shared" ref="AG4:AG17" si="23">(AE5/($J$43*$E$45))</f>
        <v>0.16979291062954499</v>
      </c>
      <c r="AH5" s="43">
        <f t="shared" si="17"/>
        <v>1042.1218897277563</v>
      </c>
      <c r="AI5" s="104">
        <f t="shared" si="18"/>
        <v>1.8882400184891093</v>
      </c>
      <c r="AJ5" s="44"/>
      <c r="AK5" s="44"/>
      <c r="AL5" s="44">
        <f t="shared" si="19"/>
        <v>0</v>
      </c>
      <c r="AM5" s="44">
        <f t="shared" si="20"/>
        <v>0</v>
      </c>
      <c r="AN5" s="44" t="e">
        <f t="shared" si="21"/>
        <v>#DIV/0!</v>
      </c>
    </row>
    <row r="6" spans="1:40" x14ac:dyDescent="0.25">
      <c r="A6" s="26">
        <v>7.877045454545456E-2</v>
      </c>
      <c r="B6" s="27">
        <v>10185.818181818184</v>
      </c>
      <c r="C6" s="106">
        <f t="shared" si="0"/>
        <v>0.17472373034893368</v>
      </c>
      <c r="D6" s="29">
        <f t="shared" si="1"/>
        <v>512.90914138401843</v>
      </c>
      <c r="E6" s="65">
        <f t="shared" si="22"/>
        <v>3.5083114836898837</v>
      </c>
      <c r="F6" s="32"/>
      <c r="G6" s="31"/>
      <c r="H6" s="31">
        <f t="shared" si="2"/>
        <v>0</v>
      </c>
      <c r="I6" s="31">
        <f t="shared" si="3"/>
        <v>0</v>
      </c>
      <c r="J6" s="30" t="e">
        <f t="shared" si="4"/>
        <v>#DIV/0!</v>
      </c>
      <c r="K6" s="33">
        <v>8.2537727272727249E-2</v>
      </c>
      <c r="L6" s="34">
        <v>5045.272727272727</v>
      </c>
      <c r="M6" s="35">
        <f t="shared" si="5"/>
        <v>0.1830800607516109</v>
      </c>
      <c r="N6" s="36">
        <f t="shared" si="6"/>
        <v>757.35129837213492</v>
      </c>
      <c r="O6" s="99">
        <f t="shared" si="7"/>
        <v>2.2303670678653527</v>
      </c>
      <c r="P6" s="37"/>
      <c r="Q6" s="35"/>
      <c r="R6" s="35">
        <f t="shared" si="8"/>
        <v>0</v>
      </c>
      <c r="S6" s="35">
        <f t="shared" si="9"/>
        <v>0</v>
      </c>
      <c r="T6" s="66" t="e">
        <f t="shared" si="10"/>
        <v>#DIV/0!</v>
      </c>
      <c r="U6" s="39">
        <v>8.36861111111111E-2</v>
      </c>
      <c r="V6" s="40">
        <v>3868.9999999999995</v>
      </c>
      <c r="W6" s="40">
        <f t="shared" si="11"/>
        <v>0.18562733446321641</v>
      </c>
      <c r="X6" s="40">
        <f t="shared" si="12"/>
        <v>960.10985690846564</v>
      </c>
      <c r="Y6" s="102">
        <f t="shared" si="13"/>
        <v>2.0802299206483781</v>
      </c>
      <c r="Z6" s="41"/>
      <c r="AA6" s="41"/>
      <c r="AB6" s="41">
        <f t="shared" si="14"/>
        <v>0</v>
      </c>
      <c r="AC6" s="41">
        <f t="shared" si="15"/>
        <v>0</v>
      </c>
      <c r="AD6" s="41" t="e">
        <f t="shared" si="16"/>
        <v>#DIV/0!</v>
      </c>
      <c r="AE6" s="42">
        <v>8.9482727272727269E-2</v>
      </c>
      <c r="AF6" s="43">
        <v>3366.636363636364</v>
      </c>
      <c r="AG6" s="43">
        <f t="shared" si="23"/>
        <v>0.19848502844255042</v>
      </c>
      <c r="AH6" s="43">
        <f t="shared" si="17"/>
        <v>1218.2227877258954</v>
      </c>
      <c r="AI6" s="104">
        <f t="shared" si="18"/>
        <v>1.8786986931316476</v>
      </c>
      <c r="AJ6" s="44"/>
      <c r="AK6" s="44"/>
      <c r="AL6" s="44">
        <f t="shared" si="19"/>
        <v>0</v>
      </c>
      <c r="AM6" s="44">
        <f t="shared" si="20"/>
        <v>0</v>
      </c>
      <c r="AN6" s="44" t="e">
        <f t="shared" si="21"/>
        <v>#DIV/0!</v>
      </c>
    </row>
    <row r="7" spans="1:40" x14ac:dyDescent="0.25">
      <c r="A7" s="26">
        <v>9.1548333333333343E-2</v>
      </c>
      <c r="B7" s="27">
        <v>13427.583333333332</v>
      </c>
      <c r="C7" s="106">
        <f t="shared" si="0"/>
        <v>0.20306682752474559</v>
      </c>
      <c r="D7" s="29">
        <f t="shared" si="1"/>
        <v>596.11154100985834</v>
      </c>
      <c r="E7" s="65">
        <f t="shared" si="22"/>
        <v>3.4239380661342009</v>
      </c>
      <c r="F7" s="32"/>
      <c r="G7" s="31"/>
      <c r="H7" s="31">
        <f t="shared" si="2"/>
        <v>0</v>
      </c>
      <c r="I7" s="31">
        <f t="shared" si="3"/>
        <v>0</v>
      </c>
      <c r="J7" s="30" t="e">
        <f t="shared" si="4"/>
        <v>#DIV/0!</v>
      </c>
      <c r="K7" s="33">
        <v>9.5538333333333322E-2</v>
      </c>
      <c r="L7" s="34">
        <v>6611.666666666667</v>
      </c>
      <c r="M7" s="35">
        <f t="shared" si="5"/>
        <v>0.21191719773163517</v>
      </c>
      <c r="N7" s="36">
        <f t="shared" si="6"/>
        <v>876.64251470391844</v>
      </c>
      <c r="O7" s="99">
        <f t="shared" si="7"/>
        <v>2.1814855339800885</v>
      </c>
      <c r="P7" s="37"/>
      <c r="Q7" s="35"/>
      <c r="R7" s="35">
        <f t="shared" si="8"/>
        <v>0</v>
      </c>
      <c r="S7" s="35">
        <f t="shared" si="9"/>
        <v>0</v>
      </c>
      <c r="T7" s="66" t="e">
        <f t="shared" si="10"/>
        <v>#DIV/0!</v>
      </c>
      <c r="U7" s="39">
        <v>9.7630833333333319E-2</v>
      </c>
      <c r="V7" s="40">
        <v>5087.9166666666661</v>
      </c>
      <c r="W7" s="40">
        <f t="shared" si="11"/>
        <v>0.21655865127998519</v>
      </c>
      <c r="X7" s="40">
        <f t="shared" si="12"/>
        <v>1120.0941730589682</v>
      </c>
      <c r="Y7" s="102">
        <f t="shared" si="13"/>
        <v>2.0099505803125779</v>
      </c>
      <c r="Z7" s="41"/>
      <c r="AA7" s="41"/>
      <c r="AB7" s="41">
        <f t="shared" si="14"/>
        <v>0</v>
      </c>
      <c r="AC7" s="41">
        <f t="shared" si="15"/>
        <v>0</v>
      </c>
      <c r="AD7" s="41" t="e">
        <f t="shared" si="16"/>
        <v>#DIV/0!</v>
      </c>
      <c r="AE7" s="42">
        <v>0.10228909090909093</v>
      </c>
      <c r="AF7" s="43">
        <v>4342.272727272727</v>
      </c>
      <c r="AG7" s="43">
        <f t="shared" si="23"/>
        <v>0.22689130894026166</v>
      </c>
      <c r="AH7" s="43">
        <f t="shared" si="17"/>
        <v>1392.569329066476</v>
      </c>
      <c r="AI7" s="104">
        <f t="shared" si="18"/>
        <v>1.8543760380516743</v>
      </c>
      <c r="AJ7" s="44"/>
      <c r="AK7" s="44"/>
      <c r="AL7" s="44">
        <f t="shared" si="19"/>
        <v>0</v>
      </c>
      <c r="AM7" s="44">
        <f t="shared" si="20"/>
        <v>0</v>
      </c>
      <c r="AN7" s="44" t="e">
        <f t="shared" si="21"/>
        <v>#DIV/0!</v>
      </c>
    </row>
    <row r="8" spans="1:40" x14ac:dyDescent="0.25">
      <c r="A8" s="26">
        <v>0.10299750000000001</v>
      </c>
      <c r="B8" s="27">
        <v>16876.166666666661</v>
      </c>
      <c r="C8" s="106">
        <f t="shared" si="0"/>
        <v>0.22846265799100637</v>
      </c>
      <c r="D8" s="29">
        <f t="shared" si="1"/>
        <v>670.66211048986384</v>
      </c>
      <c r="E8" s="65">
        <f t="shared" si="22"/>
        <v>3.399768669519442</v>
      </c>
      <c r="F8" s="32"/>
      <c r="G8" s="31"/>
      <c r="H8" s="31">
        <f t="shared" si="2"/>
        <v>0</v>
      </c>
      <c r="I8" s="31">
        <f t="shared" si="3"/>
        <v>0</v>
      </c>
      <c r="J8" s="30" t="e">
        <f t="shared" si="4"/>
        <v>#DIV/0!</v>
      </c>
      <c r="K8" s="33">
        <v>0.10785</v>
      </c>
      <c r="L8" s="34">
        <v>8318.0833333333321</v>
      </c>
      <c r="M8" s="35">
        <f t="shared" si="5"/>
        <v>0.23922617213359584</v>
      </c>
      <c r="N8" s="36">
        <f t="shared" si="6"/>
        <v>989.61214741884703</v>
      </c>
      <c r="O8" s="99">
        <f t="shared" si="7"/>
        <v>2.1536725706936832</v>
      </c>
      <c r="P8" s="37"/>
      <c r="Q8" s="35"/>
      <c r="R8" s="35">
        <f t="shared" si="8"/>
        <v>0</v>
      </c>
      <c r="S8" s="35">
        <f t="shared" si="9"/>
        <v>0</v>
      </c>
      <c r="T8" s="66" t="e">
        <f t="shared" si="10"/>
        <v>#DIV/0!</v>
      </c>
      <c r="U8" s="39">
        <v>0.11044</v>
      </c>
      <c r="V8" s="40">
        <v>6389.8333333333321</v>
      </c>
      <c r="W8" s="40">
        <f t="shared" si="11"/>
        <v>0.24497114928543648</v>
      </c>
      <c r="X8" s="40">
        <f t="shared" si="12"/>
        <v>1267.0505438613054</v>
      </c>
      <c r="Y8" s="102">
        <f t="shared" si="13"/>
        <v>1.9726776173944862</v>
      </c>
      <c r="Z8" s="41"/>
      <c r="AA8" s="41"/>
      <c r="AB8" s="41">
        <f t="shared" si="14"/>
        <v>0</v>
      </c>
      <c r="AC8" s="41">
        <f t="shared" si="15"/>
        <v>0</v>
      </c>
      <c r="AD8" s="41" t="e">
        <f t="shared" si="16"/>
        <v>#DIV/0!</v>
      </c>
      <c r="AE8" s="42">
        <v>0.11519583333333333</v>
      </c>
      <c r="AF8" s="43">
        <v>5429.75</v>
      </c>
      <c r="AG8" s="43">
        <f t="shared" si="23"/>
        <v>0.25552024343136781</v>
      </c>
      <c r="AH8" s="43">
        <f t="shared" si="17"/>
        <v>1568.282432765237</v>
      </c>
      <c r="AI8" s="104">
        <f t="shared" si="18"/>
        <v>1.8282923408523146</v>
      </c>
      <c r="AJ8" s="44"/>
      <c r="AK8" s="44"/>
      <c r="AL8" s="44">
        <f t="shared" si="19"/>
        <v>0</v>
      </c>
      <c r="AM8" s="44">
        <f t="shared" si="20"/>
        <v>0</v>
      </c>
      <c r="AN8" s="44" t="e">
        <f t="shared" si="21"/>
        <v>#DIV/0!</v>
      </c>
    </row>
    <row r="9" spans="1:40" x14ac:dyDescent="0.25">
      <c r="A9" s="26">
        <v>0.1149957894736842</v>
      </c>
      <c r="B9" s="27">
        <v>20635.368421052633</v>
      </c>
      <c r="C9" s="106">
        <f t="shared" si="0"/>
        <v>0.25507651856532521</v>
      </c>
      <c r="D9" s="29">
        <f t="shared" si="1"/>
        <v>748.78826054874253</v>
      </c>
      <c r="E9" s="65">
        <f t="shared" si="22"/>
        <v>3.3348574716786286</v>
      </c>
      <c r="F9" s="32"/>
      <c r="G9" s="31"/>
      <c r="H9" s="31">
        <f t="shared" si="2"/>
        <v>0</v>
      </c>
      <c r="I9" s="31">
        <f t="shared" si="3"/>
        <v>0</v>
      </c>
      <c r="J9" s="30" t="e">
        <f t="shared" si="4"/>
        <v>#DIV/0!</v>
      </c>
      <c r="K9" s="33">
        <v>0.12068294117647058</v>
      </c>
      <c r="L9" s="34">
        <v>10124.588235294119</v>
      </c>
      <c r="M9" s="35">
        <f t="shared" si="5"/>
        <v>0.26769140528021301</v>
      </c>
      <c r="N9" s="36">
        <f t="shared" si="6"/>
        <v>1107.3649010150157</v>
      </c>
      <c r="O9" s="99">
        <f t="shared" si="7"/>
        <v>2.0935450304976375</v>
      </c>
      <c r="P9" s="37"/>
      <c r="Q9" s="35"/>
      <c r="R9" s="35">
        <f t="shared" si="8"/>
        <v>0</v>
      </c>
      <c r="S9" s="35">
        <f t="shared" si="9"/>
        <v>0</v>
      </c>
      <c r="T9" s="66" t="e">
        <f t="shared" si="10"/>
        <v>#DIV/0!</v>
      </c>
      <c r="U9" s="39">
        <v>0.12319583333333334</v>
      </c>
      <c r="V9" s="40">
        <v>7800.6666666666652</v>
      </c>
      <c r="W9" s="40">
        <f t="shared" si="11"/>
        <v>0.27326534660307633</v>
      </c>
      <c r="X9" s="40">
        <f t="shared" si="12"/>
        <v>1413.3950346472902</v>
      </c>
      <c r="Y9" s="102">
        <f t="shared" si="13"/>
        <v>1.9353479797055066</v>
      </c>
      <c r="Z9" s="41"/>
      <c r="AA9" s="41"/>
      <c r="AB9" s="41">
        <f t="shared" si="14"/>
        <v>0</v>
      </c>
      <c r="AC9" s="41">
        <f t="shared" si="15"/>
        <v>0</v>
      </c>
      <c r="AD9" s="41" t="e">
        <f t="shared" si="16"/>
        <v>#DIV/0!</v>
      </c>
      <c r="AE9" s="42">
        <v>0.12755666666666665</v>
      </c>
      <c r="AF9" s="43">
        <v>6623.3333333333339</v>
      </c>
      <c r="AG9" s="43">
        <f t="shared" si="23"/>
        <v>0.28293827627990453</v>
      </c>
      <c r="AH9" s="43">
        <f t="shared" si="17"/>
        <v>1736.5634999711306</v>
      </c>
      <c r="AI9" s="104">
        <f t="shared" si="18"/>
        <v>1.8189034077594204</v>
      </c>
      <c r="AJ9" s="44"/>
      <c r="AK9" s="44"/>
      <c r="AL9" s="44">
        <f t="shared" si="19"/>
        <v>0</v>
      </c>
      <c r="AM9" s="44">
        <f t="shared" si="20"/>
        <v>0</v>
      </c>
      <c r="AN9" s="44" t="e">
        <f t="shared" si="21"/>
        <v>#DIV/0!</v>
      </c>
    </row>
    <row r="10" spans="1:40" x14ac:dyDescent="0.25">
      <c r="A10" s="26">
        <v>0.12678692307692307</v>
      </c>
      <c r="B10" s="27">
        <v>24663.461538461539</v>
      </c>
      <c r="C10" s="106">
        <f t="shared" si="0"/>
        <v>0.28123087885293441</v>
      </c>
      <c r="D10" s="29">
        <f t="shared" si="1"/>
        <v>825.56552744761029</v>
      </c>
      <c r="E10" s="65">
        <f t="shared" si="22"/>
        <v>3.2789442600575356</v>
      </c>
      <c r="F10" s="32"/>
      <c r="G10" s="31"/>
      <c r="H10" s="31">
        <f t="shared" si="2"/>
        <v>0</v>
      </c>
      <c r="I10" s="31">
        <f t="shared" si="3"/>
        <v>0</v>
      </c>
      <c r="J10" s="30" t="e">
        <f t="shared" si="4"/>
        <v>#DIV/0!</v>
      </c>
      <c r="K10" s="33">
        <v>0.13321769230769229</v>
      </c>
      <c r="L10" s="34">
        <v>12085.692307692307</v>
      </c>
      <c r="M10" s="35">
        <f t="shared" si="5"/>
        <v>0.29549521178711546</v>
      </c>
      <c r="N10" s="36">
        <f t="shared" si="6"/>
        <v>1222.3815165396252</v>
      </c>
      <c r="O10" s="99">
        <f t="shared" si="7"/>
        <v>2.0508997380217773</v>
      </c>
      <c r="P10" s="37"/>
      <c r="Q10" s="35"/>
      <c r="R10" s="35">
        <f t="shared" si="8"/>
        <v>0</v>
      </c>
      <c r="S10" s="35">
        <f t="shared" si="9"/>
        <v>0</v>
      </c>
      <c r="T10" s="66" t="e">
        <f t="shared" si="10"/>
        <v>#DIV/0!</v>
      </c>
      <c r="U10" s="39">
        <v>0.13629749999999999</v>
      </c>
      <c r="V10" s="40">
        <v>9282.0833333333303</v>
      </c>
      <c r="W10" s="40">
        <f t="shared" si="11"/>
        <v>0.30232664994324315</v>
      </c>
      <c r="X10" s="40">
        <f t="shared" si="12"/>
        <v>1563.7071849143088</v>
      </c>
      <c r="Y10" s="102">
        <f t="shared" si="13"/>
        <v>1.8814343356951881</v>
      </c>
      <c r="Z10" s="41"/>
      <c r="AA10" s="41"/>
      <c r="AB10" s="41">
        <f t="shared" si="14"/>
        <v>0</v>
      </c>
      <c r="AC10" s="41">
        <f t="shared" si="15"/>
        <v>0</v>
      </c>
      <c r="AD10" s="41" t="e">
        <f t="shared" si="16"/>
        <v>#DIV/0!</v>
      </c>
      <c r="AE10" s="42">
        <v>0.14248333333333335</v>
      </c>
      <c r="AF10" s="43">
        <v>8161.166666666667</v>
      </c>
      <c r="AG10" s="43">
        <f t="shared" si="23"/>
        <v>0.31604768128111743</v>
      </c>
      <c r="AH10" s="43">
        <f t="shared" si="17"/>
        <v>1939.7759637877546</v>
      </c>
      <c r="AI10" s="104">
        <f t="shared" si="18"/>
        <v>1.7962362687998674</v>
      </c>
      <c r="AJ10" s="44"/>
      <c r="AK10" s="44"/>
      <c r="AL10" s="44">
        <f t="shared" si="19"/>
        <v>0</v>
      </c>
      <c r="AM10" s="44">
        <f t="shared" si="20"/>
        <v>0</v>
      </c>
      <c r="AN10" s="44" t="e">
        <f t="shared" si="21"/>
        <v>#DIV/0!</v>
      </c>
    </row>
    <row r="11" spans="1:40" x14ac:dyDescent="0.25">
      <c r="A11" s="26">
        <v>0.13850600000000002</v>
      </c>
      <c r="B11" s="27">
        <v>28907.8</v>
      </c>
      <c r="C11" s="106">
        <f t="shared" si="0"/>
        <v>0.30722540748758304</v>
      </c>
      <c r="D11" s="29">
        <f t="shared" si="1"/>
        <v>901.87360154866951</v>
      </c>
      <c r="E11" s="65">
        <f t="shared" si="22"/>
        <v>3.2203775874335228</v>
      </c>
      <c r="F11" s="32"/>
      <c r="G11" s="31"/>
      <c r="H11" s="31">
        <f t="shared" si="2"/>
        <v>0</v>
      </c>
      <c r="I11" s="31">
        <f t="shared" si="3"/>
        <v>0</v>
      </c>
      <c r="J11" s="30" t="e">
        <f t="shared" si="4"/>
        <v>#DIV/0!</v>
      </c>
      <c r="K11" s="33">
        <v>0.14332866666666669</v>
      </c>
      <c r="L11" s="34">
        <v>13817.666666666668</v>
      </c>
      <c r="M11" s="35">
        <f t="shared" si="5"/>
        <v>0.31792274718292801</v>
      </c>
      <c r="N11" s="36">
        <f t="shared" si="6"/>
        <v>1315.1579935714431</v>
      </c>
      <c r="O11" s="99">
        <f t="shared" si="7"/>
        <v>2.0256541535953625</v>
      </c>
      <c r="P11" s="37"/>
      <c r="Q11" s="35"/>
      <c r="R11" s="35">
        <f t="shared" si="8"/>
        <v>0</v>
      </c>
      <c r="S11" s="35">
        <f t="shared" si="9"/>
        <v>0</v>
      </c>
      <c r="T11" s="66" t="e">
        <f t="shared" si="10"/>
        <v>#DIV/0!</v>
      </c>
      <c r="U11" s="39">
        <v>0.14797466666666664</v>
      </c>
      <c r="V11" s="40">
        <v>10867.666666666666</v>
      </c>
      <c r="W11" s="40">
        <f t="shared" si="11"/>
        <v>0.32822821584989764</v>
      </c>
      <c r="X11" s="40">
        <f t="shared" si="12"/>
        <v>1697.6764023695703</v>
      </c>
      <c r="Y11" s="102">
        <f t="shared" si="13"/>
        <v>1.8688779969224996</v>
      </c>
      <c r="Z11" s="41"/>
      <c r="AA11" s="41"/>
      <c r="AB11" s="41">
        <f t="shared" si="14"/>
        <v>0</v>
      </c>
      <c r="AC11" s="41">
        <f t="shared" si="15"/>
        <v>0</v>
      </c>
      <c r="AD11" s="41" t="e">
        <f t="shared" si="16"/>
        <v>#DIV/0!</v>
      </c>
      <c r="AE11" s="42">
        <v>0.15645833333333334</v>
      </c>
      <c r="AF11" s="43">
        <v>9671.6666666666661</v>
      </c>
      <c r="AG11" s="43">
        <f t="shared" si="23"/>
        <v>0.34704615838419578</v>
      </c>
      <c r="AH11" s="43">
        <f t="shared" si="17"/>
        <v>2130.0323850810087</v>
      </c>
      <c r="AI11" s="104">
        <f t="shared" si="18"/>
        <v>1.7654005943702165</v>
      </c>
      <c r="AJ11" s="44"/>
      <c r="AK11" s="44"/>
      <c r="AL11" s="44">
        <f t="shared" si="19"/>
        <v>0</v>
      </c>
      <c r="AM11" s="44">
        <f t="shared" si="20"/>
        <v>0</v>
      </c>
      <c r="AN11" s="44" t="e">
        <f t="shared" si="21"/>
        <v>#DIV/0!</v>
      </c>
    </row>
    <row r="12" spans="1:40" x14ac:dyDescent="0.25">
      <c r="A12" s="26">
        <v>0.152580625</v>
      </c>
      <c r="B12" s="27">
        <v>34514.000000000007</v>
      </c>
      <c r="C12" s="106">
        <f t="shared" si="0"/>
        <v>0.33844486657859651</v>
      </c>
      <c r="D12" s="29">
        <f t="shared" si="1"/>
        <v>993.51968719981039</v>
      </c>
      <c r="E12" s="65">
        <f t="shared" si="22"/>
        <v>3.1682937761856933</v>
      </c>
      <c r="F12" s="32"/>
      <c r="G12" s="31"/>
      <c r="H12" s="31">
        <f t="shared" si="2"/>
        <v>0</v>
      </c>
      <c r="I12" s="31">
        <f t="shared" si="3"/>
        <v>0</v>
      </c>
      <c r="J12" s="30" t="e">
        <f t="shared" si="4"/>
        <v>#DIV/0!</v>
      </c>
      <c r="K12" s="33">
        <v>0.15611615384615382</v>
      </c>
      <c r="L12" s="34">
        <v>15984.692307692309</v>
      </c>
      <c r="M12" s="35">
        <f t="shared" si="5"/>
        <v>0.34628715709629043</v>
      </c>
      <c r="N12" s="36">
        <f t="shared" si="6"/>
        <v>1432.493669489693</v>
      </c>
      <c r="O12" s="99">
        <f t="shared" si="7"/>
        <v>1.9751737408031933</v>
      </c>
      <c r="P12" s="37"/>
      <c r="Q12" s="35"/>
      <c r="R12" s="35">
        <f t="shared" si="8"/>
        <v>0</v>
      </c>
      <c r="S12" s="35">
        <f t="shared" si="9"/>
        <v>0</v>
      </c>
      <c r="T12" s="66" t="e">
        <f t="shared" si="10"/>
        <v>#DIV/0!</v>
      </c>
      <c r="U12" s="39">
        <v>0.16510769230769232</v>
      </c>
      <c r="V12" s="40">
        <v>13242.23076923077</v>
      </c>
      <c r="W12" s="40">
        <f t="shared" si="11"/>
        <v>0.3662316293053387</v>
      </c>
      <c r="X12" s="40">
        <f t="shared" si="12"/>
        <v>1894.2393275456955</v>
      </c>
      <c r="Y12" s="102">
        <f t="shared" si="13"/>
        <v>1.8291356724425263</v>
      </c>
      <c r="Z12" s="41"/>
      <c r="AA12" s="41"/>
      <c r="AB12" s="41">
        <f t="shared" si="14"/>
        <v>0</v>
      </c>
      <c r="AC12" s="41">
        <f t="shared" si="15"/>
        <v>0</v>
      </c>
      <c r="AD12" s="41" t="e">
        <f t="shared" si="16"/>
        <v>#DIV/0!</v>
      </c>
      <c r="AE12" s="42">
        <v>0.1690753846153846</v>
      </c>
      <c r="AF12" s="43">
        <v>11222.615384615385</v>
      </c>
      <c r="AG12" s="43">
        <f t="shared" si="23"/>
        <v>0.37503251797453796</v>
      </c>
      <c r="AH12" s="43">
        <f t="shared" si="17"/>
        <v>2301.8016175816556</v>
      </c>
      <c r="AI12" s="104">
        <f t="shared" si="18"/>
        <v>1.7541739557213112</v>
      </c>
      <c r="AJ12" s="44"/>
      <c r="AK12" s="44"/>
      <c r="AL12" s="44">
        <f t="shared" si="19"/>
        <v>0</v>
      </c>
      <c r="AM12" s="44">
        <f t="shared" si="20"/>
        <v>0</v>
      </c>
      <c r="AN12" s="44" t="e">
        <f t="shared" si="21"/>
        <v>#DIV/0!</v>
      </c>
    </row>
    <row r="13" spans="1:40" x14ac:dyDescent="0.25">
      <c r="A13" s="26">
        <v>0.16547241379310343</v>
      </c>
      <c r="B13" s="27">
        <v>40051.310344827587</v>
      </c>
      <c r="C13" s="106">
        <f t="shared" si="0"/>
        <v>0.36704063185378355</v>
      </c>
      <c r="D13" s="29">
        <f t="shared" si="1"/>
        <v>1077.4638050664803</v>
      </c>
      <c r="E13" s="65">
        <f t="shared" si="22"/>
        <v>3.1260394436644807</v>
      </c>
      <c r="F13" s="32"/>
      <c r="G13" s="31"/>
      <c r="H13" s="31">
        <f t="shared" si="2"/>
        <v>0</v>
      </c>
      <c r="I13" s="31">
        <f t="shared" si="3"/>
        <v>0</v>
      </c>
      <c r="J13" s="30" t="e">
        <f t="shared" si="4"/>
        <v>#DIV/0!</v>
      </c>
      <c r="K13" s="33">
        <v>0.17387399999999997</v>
      </c>
      <c r="L13" s="34">
        <v>19428.699999999997</v>
      </c>
      <c r="M13" s="35">
        <f t="shared" si="5"/>
        <v>0.38567650860970643</v>
      </c>
      <c r="N13" s="36">
        <f t="shared" si="6"/>
        <v>1595.4364628679145</v>
      </c>
      <c r="O13" s="99">
        <f t="shared" si="7"/>
        <v>1.9354018892554152</v>
      </c>
      <c r="P13" s="37"/>
      <c r="Q13" s="35"/>
      <c r="R13" s="35">
        <f t="shared" si="8"/>
        <v>0</v>
      </c>
      <c r="S13" s="35">
        <f t="shared" si="9"/>
        <v>0</v>
      </c>
      <c r="T13" s="66" t="e">
        <f t="shared" si="10"/>
        <v>#DIV/0!</v>
      </c>
      <c r="U13" s="39">
        <v>0.17760214285714285</v>
      </c>
      <c r="V13" s="40">
        <v>15091.357142857139</v>
      </c>
      <c r="W13" s="40">
        <f t="shared" si="11"/>
        <v>0.39394604356456497</v>
      </c>
      <c r="X13" s="40">
        <f t="shared" si="12"/>
        <v>2037.5850389177481</v>
      </c>
      <c r="Y13" s="102">
        <f t="shared" si="13"/>
        <v>1.8015705605095498</v>
      </c>
      <c r="Z13" s="41"/>
      <c r="AA13" s="41"/>
      <c r="AB13" s="41">
        <f t="shared" si="14"/>
        <v>0</v>
      </c>
      <c r="AC13" s="41">
        <f t="shared" si="15"/>
        <v>0</v>
      </c>
      <c r="AD13" s="41" t="e">
        <f t="shared" si="16"/>
        <v>#DIV/0!</v>
      </c>
      <c r="AE13" s="42">
        <v>0.18208071428571429</v>
      </c>
      <c r="AF13" s="43">
        <v>12816.571428571428</v>
      </c>
      <c r="AG13" s="43">
        <f t="shared" si="23"/>
        <v>0.40388013257229827</v>
      </c>
      <c r="AH13" s="43">
        <f t="shared" si="17"/>
        <v>2478.8568934897708</v>
      </c>
      <c r="AI13" s="104">
        <f t="shared" si="18"/>
        <v>1.7273618074238275</v>
      </c>
      <c r="AJ13" s="44"/>
      <c r="AK13" s="44"/>
      <c r="AL13" s="44">
        <f t="shared" si="19"/>
        <v>0</v>
      </c>
      <c r="AM13" s="44">
        <f t="shared" si="20"/>
        <v>0</v>
      </c>
      <c r="AN13" s="44" t="e">
        <f t="shared" si="21"/>
        <v>#DIV/0!</v>
      </c>
    </row>
    <row r="14" spans="1:40" x14ac:dyDescent="0.25">
      <c r="A14" s="26">
        <v>0.17682533333333333</v>
      </c>
      <c r="B14" s="27">
        <v>45269.4</v>
      </c>
      <c r="C14" s="106">
        <f t="shared" si="0"/>
        <v>0.39222297292146929</v>
      </c>
      <c r="D14" s="29">
        <f t="shared" si="1"/>
        <v>1151.3876670929585</v>
      </c>
      <c r="E14" s="65">
        <f t="shared" si="22"/>
        <v>3.0941737400708416</v>
      </c>
      <c r="F14" s="32"/>
      <c r="G14" s="31"/>
      <c r="H14" s="31">
        <f t="shared" si="2"/>
        <v>0</v>
      </c>
      <c r="I14" s="31">
        <f t="shared" si="3"/>
        <v>0</v>
      </c>
      <c r="J14" s="30" t="e">
        <f t="shared" si="4"/>
        <v>#DIV/0!</v>
      </c>
      <c r="K14" s="33">
        <v>0.18664142857142857</v>
      </c>
      <c r="L14" s="34">
        <v>21923.642857142859</v>
      </c>
      <c r="M14" s="35">
        <f t="shared" si="5"/>
        <v>0.41399642576438389</v>
      </c>
      <c r="N14" s="36">
        <f t="shared" si="6"/>
        <v>1712.5880846165303</v>
      </c>
      <c r="O14" s="99">
        <f t="shared" si="7"/>
        <v>1.8953670554539155</v>
      </c>
      <c r="P14" s="37"/>
      <c r="Q14" s="35"/>
      <c r="R14" s="35">
        <f t="shared" si="8"/>
        <v>0</v>
      </c>
      <c r="S14" s="35">
        <f t="shared" si="9"/>
        <v>0</v>
      </c>
      <c r="T14" s="66" t="e">
        <f t="shared" si="10"/>
        <v>#DIV/0!</v>
      </c>
      <c r="U14" s="39">
        <v>0.19096428571428573</v>
      </c>
      <c r="V14" s="40">
        <v>17242.142857142851</v>
      </c>
      <c r="W14" s="40">
        <f t="shared" si="11"/>
        <v>0.42358511901395357</v>
      </c>
      <c r="X14" s="40">
        <f t="shared" si="12"/>
        <v>2190.8855674789156</v>
      </c>
      <c r="Y14" s="102">
        <f t="shared" si="13"/>
        <v>1.7803538000795416</v>
      </c>
      <c r="Z14" s="41"/>
      <c r="AA14" s="41"/>
      <c r="AB14" s="41">
        <f t="shared" si="14"/>
        <v>0</v>
      </c>
      <c r="AC14" s="41">
        <f t="shared" si="15"/>
        <v>0</v>
      </c>
      <c r="AD14" s="41" t="e">
        <f t="shared" si="16"/>
        <v>#DIV/0!</v>
      </c>
      <c r="AE14" s="42">
        <v>0.19526333333333332</v>
      </c>
      <c r="AF14" s="43">
        <v>14559.916666666666</v>
      </c>
      <c r="AG14" s="43">
        <f t="shared" si="23"/>
        <v>0.43312099945646448</v>
      </c>
      <c r="AH14" s="43">
        <f t="shared" si="17"/>
        <v>2658.3257967650684</v>
      </c>
      <c r="AI14" s="104">
        <f t="shared" si="18"/>
        <v>1.7063056904360521</v>
      </c>
      <c r="AJ14" s="44"/>
      <c r="AK14" s="44"/>
      <c r="AL14" s="44">
        <f t="shared" si="19"/>
        <v>0</v>
      </c>
      <c r="AM14" s="44">
        <f t="shared" si="20"/>
        <v>0</v>
      </c>
      <c r="AN14" s="44" t="e">
        <f t="shared" si="21"/>
        <v>#DIV/0!</v>
      </c>
    </row>
    <row r="15" spans="1:40" x14ac:dyDescent="0.25">
      <c r="A15" s="26">
        <v>0.18852307692307693</v>
      </c>
      <c r="B15" s="27">
        <v>50808.41025641025</v>
      </c>
      <c r="C15" s="106">
        <f t="shared" si="0"/>
        <v>0.41817018128099331</v>
      </c>
      <c r="D15" s="29">
        <f t="shared" si="1"/>
        <v>1227.5568304597075</v>
      </c>
      <c r="E15" s="65">
        <f t="shared" si="22"/>
        <v>3.0551708118012502</v>
      </c>
      <c r="F15" s="32"/>
      <c r="G15" s="31"/>
      <c r="H15" s="31">
        <f t="shared" si="2"/>
        <v>0</v>
      </c>
      <c r="I15" s="31">
        <f t="shared" si="3"/>
        <v>0</v>
      </c>
      <c r="J15" s="30" t="e">
        <f t="shared" si="4"/>
        <v>#DIV/0!</v>
      </c>
      <c r="K15" s="33">
        <v>0.19916333333333333</v>
      </c>
      <c r="L15" s="34">
        <v>24612</v>
      </c>
      <c r="M15" s="35">
        <f t="shared" si="5"/>
        <v>0.44177173725267244</v>
      </c>
      <c r="N15" s="36">
        <f t="shared" si="6"/>
        <v>1827.4868241733484</v>
      </c>
      <c r="O15" s="99">
        <f t="shared" si="7"/>
        <v>1.8686365643073746</v>
      </c>
      <c r="P15" s="37"/>
      <c r="Q15" s="35"/>
      <c r="R15" s="35">
        <f t="shared" si="8"/>
        <v>0</v>
      </c>
      <c r="S15" s="35">
        <f t="shared" si="9"/>
        <v>0</v>
      </c>
      <c r="T15" s="66" t="e">
        <f t="shared" si="10"/>
        <v>#DIV/0!</v>
      </c>
      <c r="U15" s="39">
        <v>0.20378749999999998</v>
      </c>
      <c r="V15" s="40">
        <v>19610.083333333336</v>
      </c>
      <c r="W15" s="40">
        <f t="shared" si="11"/>
        <v>0.45202877657556939</v>
      </c>
      <c r="X15" s="40">
        <f t="shared" si="12"/>
        <v>2338.003103106988</v>
      </c>
      <c r="Y15" s="102">
        <f t="shared" si="13"/>
        <v>1.778049054147709</v>
      </c>
      <c r="Z15" s="41"/>
      <c r="AA15" s="41"/>
      <c r="AB15" s="41">
        <f t="shared" si="14"/>
        <v>0</v>
      </c>
      <c r="AC15" s="41">
        <f t="shared" si="15"/>
        <v>0</v>
      </c>
      <c r="AD15" s="41" t="e">
        <f t="shared" si="16"/>
        <v>#DIV/0!</v>
      </c>
      <c r="AE15" s="42">
        <v>0.20782</v>
      </c>
      <c r="AF15" s="43">
        <v>16310.083333333334</v>
      </c>
      <c r="AG15" s="43">
        <f t="shared" si="23"/>
        <v>0.46097341764305877</v>
      </c>
      <c r="AH15" s="43">
        <f t="shared" si="17"/>
        <v>2829.2729497791865</v>
      </c>
      <c r="AI15" s="104">
        <f t="shared" si="18"/>
        <v>1.6874108860747796</v>
      </c>
      <c r="AJ15" s="44"/>
      <c r="AK15" s="44"/>
      <c r="AL15" s="44">
        <f t="shared" si="19"/>
        <v>0</v>
      </c>
      <c r="AM15" s="44">
        <f t="shared" si="20"/>
        <v>0</v>
      </c>
      <c r="AN15" s="44" t="e">
        <f t="shared" si="21"/>
        <v>#DIV/0!</v>
      </c>
    </row>
    <row r="16" spans="1:40" x14ac:dyDescent="0.25">
      <c r="A16" s="26">
        <v>0.19990294117647056</v>
      </c>
      <c r="B16" s="27">
        <v>56338.705882352944</v>
      </c>
      <c r="C16" s="106">
        <f t="shared" si="0"/>
        <v>0.44341228943805683</v>
      </c>
      <c r="D16" s="29">
        <f t="shared" si="1"/>
        <v>1301.6561413873428</v>
      </c>
      <c r="E16" s="65">
        <f t="shared" si="22"/>
        <v>3.0129881767643614</v>
      </c>
      <c r="F16" s="32"/>
      <c r="G16" s="31"/>
      <c r="H16" s="31">
        <f t="shared" si="2"/>
        <v>0</v>
      </c>
      <c r="I16" s="31">
        <f t="shared" si="3"/>
        <v>0</v>
      </c>
      <c r="J16" s="30" t="e">
        <f t="shared" si="4"/>
        <v>#DIV/0!</v>
      </c>
      <c r="K16" s="33">
        <v>0.21175583333333328</v>
      </c>
      <c r="L16" s="34">
        <v>27426.583333333332</v>
      </c>
      <c r="M16" s="35">
        <f t="shared" si="5"/>
        <v>0.46970363871388982</v>
      </c>
      <c r="N16" s="36">
        <f t="shared" si="6"/>
        <v>1943.0333329018767</v>
      </c>
      <c r="O16" s="99">
        <f t="shared" si="7"/>
        <v>1.8420340412172191</v>
      </c>
      <c r="P16" s="37"/>
      <c r="Q16" s="35"/>
      <c r="R16" s="35">
        <f t="shared" si="8"/>
        <v>0</v>
      </c>
      <c r="S16" s="35">
        <f t="shared" si="9"/>
        <v>0</v>
      </c>
      <c r="T16" s="66" t="e">
        <f t="shared" si="10"/>
        <v>#DIV/0!</v>
      </c>
      <c r="U16" s="39">
        <v>0.21636083333333334</v>
      </c>
      <c r="V16" s="40">
        <v>21914.083333333336</v>
      </c>
      <c r="W16" s="40">
        <f t="shared" si="11"/>
        <v>0.47991816372710466</v>
      </c>
      <c r="X16" s="40">
        <f t="shared" si="12"/>
        <v>2482.2538169620179</v>
      </c>
      <c r="Y16" s="102">
        <f t="shared" si="13"/>
        <v>1.762728393966402</v>
      </c>
      <c r="Z16" s="41"/>
      <c r="AA16" s="41"/>
      <c r="AB16" s="41">
        <f t="shared" si="14"/>
        <v>0</v>
      </c>
      <c r="AC16" s="41">
        <f t="shared" si="15"/>
        <v>0</v>
      </c>
      <c r="AD16" s="41" t="e">
        <f t="shared" si="16"/>
        <v>#DIV/0!</v>
      </c>
      <c r="AE16" s="42">
        <v>0.22033666666666665</v>
      </c>
      <c r="AF16" s="43">
        <v>18105</v>
      </c>
      <c r="AG16" s="43">
        <f t="shared" si="23"/>
        <v>0.48873711031379441</v>
      </c>
      <c r="AH16" s="43">
        <f t="shared" si="17"/>
        <v>2999.675540585667</v>
      </c>
      <c r="AI16" s="104">
        <f t="shared" si="18"/>
        <v>1.6663427133789164</v>
      </c>
      <c r="AJ16" s="44"/>
      <c r="AK16" s="44"/>
      <c r="AL16" s="44">
        <f t="shared" si="19"/>
        <v>0</v>
      </c>
      <c r="AM16" s="44">
        <f t="shared" si="20"/>
        <v>0</v>
      </c>
      <c r="AN16" s="44" t="e">
        <f t="shared" si="21"/>
        <v>#DIV/0!</v>
      </c>
    </row>
    <row r="17" spans="1:40" x14ac:dyDescent="0.25">
      <c r="A17" s="26">
        <v>0.21117487179487177</v>
      </c>
      <c r="B17" s="27">
        <v>62457.846153846163</v>
      </c>
      <c r="C17" s="106">
        <f>(A17/($J$43*$B$45))</f>
        <v>0.46841498590904057</v>
      </c>
      <c r="D17" s="29">
        <f t="shared" si="1"/>
        <v>1375.0526488543421</v>
      </c>
      <c r="E17" s="105">
        <f>((B17*$B$46)/(2*$B$47*$J$43*(C17^2)))</f>
        <v>2.9931704822526832</v>
      </c>
      <c r="F17" s="32"/>
      <c r="G17" s="31"/>
      <c r="H17" s="31">
        <f t="shared" si="2"/>
        <v>0</v>
      </c>
      <c r="I17" s="31">
        <f t="shared" si="3"/>
        <v>0</v>
      </c>
      <c r="J17" s="30" t="e">
        <f t="shared" si="4"/>
        <v>#DIV/0!</v>
      </c>
      <c r="K17" s="33">
        <v>0.22401307692307695</v>
      </c>
      <c r="L17" s="34">
        <v>30282.076923076929</v>
      </c>
      <c r="M17" s="35">
        <f t="shared" si="5"/>
        <v>0.49689189522648541</v>
      </c>
      <c r="N17" s="36">
        <f t="shared" si="6"/>
        <v>2055.5035892790875</v>
      </c>
      <c r="O17" s="99">
        <f t="shared" si="7"/>
        <v>1.8173376519608389</v>
      </c>
      <c r="P17" s="37"/>
      <c r="Q17" s="35"/>
      <c r="R17" s="35">
        <f t="shared" si="8"/>
        <v>0</v>
      </c>
      <c r="S17" s="35">
        <f t="shared" si="9"/>
        <v>0</v>
      </c>
      <c r="T17" s="66" t="e">
        <f t="shared" si="10"/>
        <v>#DIV/0!</v>
      </c>
      <c r="U17" s="39">
        <v>0.22875076923076923</v>
      </c>
      <c r="V17" s="40">
        <v>24356.846153846156</v>
      </c>
      <c r="W17" s="40">
        <f t="shared" si="11"/>
        <v>0.50740075007596164</v>
      </c>
      <c r="X17" s="40">
        <f t="shared" si="12"/>
        <v>2624.4004578281247</v>
      </c>
      <c r="Y17" s="102">
        <f t="shared" si="13"/>
        <v>1.7527311656237619</v>
      </c>
      <c r="Z17" s="41"/>
      <c r="AA17" s="41"/>
      <c r="AB17" s="41">
        <f t="shared" si="14"/>
        <v>0</v>
      </c>
      <c r="AC17" s="41">
        <f t="shared" si="15"/>
        <v>0</v>
      </c>
      <c r="AD17" s="41" t="e">
        <f t="shared" si="16"/>
        <v>#DIV/0!</v>
      </c>
      <c r="AE17" s="42">
        <v>0.2333253846153846</v>
      </c>
      <c r="AF17" s="43">
        <v>19965.076923076926</v>
      </c>
      <c r="AG17" s="43">
        <f t="shared" si="23"/>
        <v>0.51754787782232226</v>
      </c>
      <c r="AH17" s="43">
        <f t="shared" si="17"/>
        <v>3176.5046635989434</v>
      </c>
      <c r="AI17" s="104">
        <f t="shared" si="18"/>
        <v>1.638650574471993</v>
      </c>
      <c r="AJ17" s="44"/>
      <c r="AK17" s="44"/>
      <c r="AL17" s="44">
        <f t="shared" si="19"/>
        <v>0</v>
      </c>
      <c r="AM17" s="44">
        <f t="shared" si="20"/>
        <v>0</v>
      </c>
      <c r="AN17" s="44" t="e">
        <f t="shared" si="21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2"/>
        <v>#DIV/0!</v>
      </c>
      <c r="F18" s="32"/>
      <c r="G18" s="31"/>
      <c r="H18" s="31">
        <f t="shared" si="2"/>
        <v>0</v>
      </c>
      <c r="I18" s="31">
        <f t="shared" si="3"/>
        <v>0</v>
      </c>
      <c r="J18" s="30" t="e">
        <f t="shared" si="4"/>
        <v>#DIV/0!</v>
      </c>
      <c r="K18" s="33"/>
      <c r="L18" s="34"/>
      <c r="M18" s="35">
        <f t="shared" si="5"/>
        <v>0</v>
      </c>
      <c r="N18" s="36">
        <f t="shared" si="6"/>
        <v>0</v>
      </c>
      <c r="O18" s="99" t="e">
        <f t="shared" si="7"/>
        <v>#DIV/0!</v>
      </c>
      <c r="P18" s="37"/>
      <c r="Q18" s="35"/>
      <c r="R18" s="35">
        <f t="shared" ref="R18:R33" si="24">(P18/($J$43*$C$45))</f>
        <v>0</v>
      </c>
      <c r="S18" s="35">
        <f t="shared" ref="S18:S33" si="25">((P18*$C$46)/($G$43*$C$45))</f>
        <v>0</v>
      </c>
      <c r="T18" s="66" t="e">
        <f t="shared" ref="T18:T33" si="26">((Q18*$C$46)/(2*$C$47*$J$43*(R18^2)))</f>
        <v>#DIV/0!</v>
      </c>
      <c r="U18" s="39"/>
      <c r="V18" s="40"/>
      <c r="W18" s="40">
        <f t="shared" ref="W18:W33" si="27">(U18/($J$43*$D$45))</f>
        <v>0</v>
      </c>
      <c r="X18" s="40">
        <f t="shared" ref="X18:X33" si="28">((U18*$D$46)/($G$43*$D$45))</f>
        <v>0</v>
      </c>
      <c r="Y18" s="102" t="e">
        <f t="shared" ref="Y18:Y33" si="29">((V18*$D$46)/(2*$D$47*$J$43*(W18^2)))</f>
        <v>#DIV/0!</v>
      </c>
      <c r="Z18" s="41"/>
      <c r="AA18" s="41"/>
      <c r="AB18" s="41">
        <f t="shared" ref="AB18:AB33" si="30">(Z18/($J$43*$D$45))</f>
        <v>0</v>
      </c>
      <c r="AC18" s="41">
        <f t="shared" ref="AC18:AC33" si="31">((Z18*$D$46)/($G$43*$D$45))</f>
        <v>0</v>
      </c>
      <c r="AD18" s="41" t="e">
        <f t="shared" ref="AD18:AD33" si="32">((AA18*$D$46)/(2*$D$47*$J$43*(AB18^2)))</f>
        <v>#DIV/0!</v>
      </c>
      <c r="AE18" s="42"/>
      <c r="AF18" s="43"/>
      <c r="AG18" s="43">
        <f t="shared" ref="AG18:AG33" si="33">(AE18/($J$43*$E$45))</f>
        <v>0</v>
      </c>
      <c r="AH18" s="43">
        <f t="shared" ref="AH18:AH33" si="34">((AE18*$E$46)/($G$43*$E$45))</f>
        <v>0</v>
      </c>
      <c r="AI18" s="104" t="e">
        <f t="shared" ref="AI18:AI33" si="35">((AF18*$E$46)/(2*$E$47*$J$43*(AG18^2)))</f>
        <v>#DIV/0!</v>
      </c>
      <c r="AJ18" s="44"/>
      <c r="AK18" s="44"/>
      <c r="AL18" s="44">
        <f t="shared" ref="AL18:AL33" si="36">(AJ18/($J$43*$E$45))</f>
        <v>0</v>
      </c>
      <c r="AM18" s="44">
        <f t="shared" ref="AM18:AM33" si="37">((AJ18*$E$46)/($G$43*$E$45))</f>
        <v>0</v>
      </c>
      <c r="AN18" s="44" t="e">
        <f t="shared" ref="AN18:AN33" si="38">((AK18*$E$46)/(2*$E$47*$J$43*(AL18^2)))</f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2"/>
        <v>#DIV/0!</v>
      </c>
      <c r="F19" s="32"/>
      <c r="G19" s="31"/>
      <c r="H19" s="31">
        <f t="shared" si="2"/>
        <v>0</v>
      </c>
      <c r="I19" s="31">
        <f t="shared" si="3"/>
        <v>0</v>
      </c>
      <c r="J19" s="30" t="e">
        <f t="shared" si="4"/>
        <v>#DIV/0!</v>
      </c>
      <c r="K19" s="33"/>
      <c r="L19" s="34"/>
      <c r="M19" s="35">
        <f t="shared" si="5"/>
        <v>0</v>
      </c>
      <c r="N19" s="36">
        <f t="shared" si="6"/>
        <v>0</v>
      </c>
      <c r="O19" s="99" t="e">
        <f t="shared" si="7"/>
        <v>#DIV/0!</v>
      </c>
      <c r="P19" s="37"/>
      <c r="Q19" s="35"/>
      <c r="R19" s="35">
        <f t="shared" si="24"/>
        <v>0</v>
      </c>
      <c r="S19" s="35">
        <f t="shared" si="25"/>
        <v>0</v>
      </c>
      <c r="T19" s="66" t="e">
        <f t="shared" si="26"/>
        <v>#DIV/0!</v>
      </c>
      <c r="U19" s="39"/>
      <c r="V19" s="40"/>
      <c r="W19" s="40">
        <f t="shared" si="27"/>
        <v>0</v>
      </c>
      <c r="X19" s="40">
        <f t="shared" si="28"/>
        <v>0</v>
      </c>
      <c r="Y19" s="102" t="e">
        <f t="shared" si="29"/>
        <v>#DIV/0!</v>
      </c>
      <c r="Z19" s="41"/>
      <c r="AA19" s="41"/>
      <c r="AB19" s="41">
        <f t="shared" si="30"/>
        <v>0</v>
      </c>
      <c r="AC19" s="41">
        <f t="shared" si="31"/>
        <v>0</v>
      </c>
      <c r="AD19" s="41" t="e">
        <f t="shared" si="32"/>
        <v>#DIV/0!</v>
      </c>
      <c r="AE19" s="42"/>
      <c r="AF19" s="43"/>
      <c r="AG19" s="43">
        <f t="shared" si="33"/>
        <v>0</v>
      </c>
      <c r="AH19" s="43">
        <f t="shared" si="34"/>
        <v>0</v>
      </c>
      <c r="AI19" s="104" t="e">
        <f t="shared" si="35"/>
        <v>#DIV/0!</v>
      </c>
      <c r="AJ19" s="44"/>
      <c r="AK19" s="44"/>
      <c r="AL19" s="44">
        <f t="shared" si="36"/>
        <v>0</v>
      </c>
      <c r="AM19" s="44">
        <f t="shared" si="37"/>
        <v>0</v>
      </c>
      <c r="AN19" s="44" t="e">
        <f t="shared" si="38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2"/>
        <v>#DIV/0!</v>
      </c>
      <c r="F20" s="32"/>
      <c r="G20" s="31"/>
      <c r="H20" s="31">
        <f t="shared" si="2"/>
        <v>0</v>
      </c>
      <c r="I20" s="31">
        <f t="shared" si="3"/>
        <v>0</v>
      </c>
      <c r="J20" s="30" t="e">
        <f t="shared" si="4"/>
        <v>#DIV/0!</v>
      </c>
      <c r="K20" s="33"/>
      <c r="L20" s="34"/>
      <c r="M20" s="35">
        <f t="shared" si="5"/>
        <v>0</v>
      </c>
      <c r="N20" s="36">
        <f t="shared" si="6"/>
        <v>0</v>
      </c>
      <c r="O20" s="99" t="e">
        <f t="shared" si="7"/>
        <v>#DIV/0!</v>
      </c>
      <c r="P20" s="37"/>
      <c r="Q20" s="35"/>
      <c r="R20" s="35">
        <f t="shared" si="24"/>
        <v>0</v>
      </c>
      <c r="S20" s="35">
        <f t="shared" si="25"/>
        <v>0</v>
      </c>
      <c r="T20" s="66" t="e">
        <f t="shared" si="26"/>
        <v>#DIV/0!</v>
      </c>
      <c r="U20" s="39"/>
      <c r="V20" s="40"/>
      <c r="W20" s="40">
        <f t="shared" si="27"/>
        <v>0</v>
      </c>
      <c r="X20" s="40">
        <f t="shared" si="28"/>
        <v>0</v>
      </c>
      <c r="Y20" s="102" t="e">
        <f t="shared" si="29"/>
        <v>#DIV/0!</v>
      </c>
      <c r="Z20" s="41"/>
      <c r="AA20" s="41"/>
      <c r="AB20" s="41">
        <f t="shared" si="30"/>
        <v>0</v>
      </c>
      <c r="AC20" s="41">
        <f t="shared" si="31"/>
        <v>0</v>
      </c>
      <c r="AD20" s="41" t="e">
        <f t="shared" si="32"/>
        <v>#DIV/0!</v>
      </c>
      <c r="AE20" s="42"/>
      <c r="AF20" s="43"/>
      <c r="AG20" s="43">
        <f t="shared" si="33"/>
        <v>0</v>
      </c>
      <c r="AH20" s="43">
        <f t="shared" si="34"/>
        <v>0</v>
      </c>
      <c r="AI20" s="104" t="e">
        <f t="shared" si="35"/>
        <v>#DIV/0!</v>
      </c>
      <c r="AJ20" s="44"/>
      <c r="AK20" s="44"/>
      <c r="AL20" s="44">
        <f t="shared" si="36"/>
        <v>0</v>
      </c>
      <c r="AM20" s="44">
        <f t="shared" si="37"/>
        <v>0</v>
      </c>
      <c r="AN20" s="44" t="e">
        <f t="shared" si="38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2"/>
        <v>#DIV/0!</v>
      </c>
      <c r="F21" s="32"/>
      <c r="G21" s="31"/>
      <c r="H21" s="31">
        <f t="shared" si="2"/>
        <v>0</v>
      </c>
      <c r="I21" s="31">
        <f t="shared" si="3"/>
        <v>0</v>
      </c>
      <c r="J21" s="30" t="e">
        <f t="shared" si="4"/>
        <v>#DIV/0!</v>
      </c>
      <c r="K21" s="33"/>
      <c r="L21" s="34"/>
      <c r="M21" s="35">
        <f t="shared" si="5"/>
        <v>0</v>
      </c>
      <c r="N21" s="36">
        <f t="shared" si="6"/>
        <v>0</v>
      </c>
      <c r="O21" s="99" t="e">
        <f t="shared" si="7"/>
        <v>#DIV/0!</v>
      </c>
      <c r="P21" s="37"/>
      <c r="Q21" s="35"/>
      <c r="R21" s="35">
        <f t="shared" si="24"/>
        <v>0</v>
      </c>
      <c r="S21" s="35">
        <f t="shared" si="25"/>
        <v>0</v>
      </c>
      <c r="T21" s="66" t="e">
        <f t="shared" si="26"/>
        <v>#DIV/0!</v>
      </c>
      <c r="U21" s="39"/>
      <c r="V21" s="40"/>
      <c r="W21" s="40">
        <f t="shared" si="27"/>
        <v>0</v>
      </c>
      <c r="X21" s="40">
        <f t="shared" si="28"/>
        <v>0</v>
      </c>
      <c r="Y21" s="102" t="e">
        <f t="shared" si="29"/>
        <v>#DIV/0!</v>
      </c>
      <c r="Z21" s="41"/>
      <c r="AA21" s="41"/>
      <c r="AB21" s="41">
        <f t="shared" si="30"/>
        <v>0</v>
      </c>
      <c r="AC21" s="41">
        <f t="shared" si="31"/>
        <v>0</v>
      </c>
      <c r="AD21" s="41" t="e">
        <f t="shared" si="32"/>
        <v>#DIV/0!</v>
      </c>
      <c r="AE21" s="42"/>
      <c r="AF21" s="43"/>
      <c r="AG21" s="43">
        <f t="shared" si="33"/>
        <v>0</v>
      </c>
      <c r="AH21" s="43">
        <f t="shared" si="34"/>
        <v>0</v>
      </c>
      <c r="AI21" s="104" t="e">
        <f t="shared" si="35"/>
        <v>#DIV/0!</v>
      </c>
      <c r="AJ21" s="44"/>
      <c r="AK21" s="44"/>
      <c r="AL21" s="44">
        <f t="shared" si="36"/>
        <v>0</v>
      </c>
      <c r="AM21" s="44">
        <f t="shared" si="37"/>
        <v>0</v>
      </c>
      <c r="AN21" s="44" t="e">
        <f t="shared" si="38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2"/>
        <v>#DIV/0!</v>
      </c>
      <c r="F22" s="32"/>
      <c r="G22" s="31"/>
      <c r="H22" s="31">
        <f t="shared" si="2"/>
        <v>0</v>
      </c>
      <c r="I22" s="31">
        <f t="shared" si="3"/>
        <v>0</v>
      </c>
      <c r="J22" s="30" t="e">
        <f t="shared" si="4"/>
        <v>#DIV/0!</v>
      </c>
      <c r="K22" s="33"/>
      <c r="L22" s="34"/>
      <c r="M22" s="35">
        <f t="shared" si="5"/>
        <v>0</v>
      </c>
      <c r="N22" s="36">
        <f t="shared" si="6"/>
        <v>0</v>
      </c>
      <c r="O22" s="99" t="e">
        <f t="shared" si="7"/>
        <v>#DIV/0!</v>
      </c>
      <c r="P22" s="37"/>
      <c r="Q22" s="35"/>
      <c r="R22" s="35">
        <f t="shared" si="24"/>
        <v>0</v>
      </c>
      <c r="S22" s="35">
        <f t="shared" si="25"/>
        <v>0</v>
      </c>
      <c r="T22" s="66" t="e">
        <f t="shared" si="26"/>
        <v>#DIV/0!</v>
      </c>
      <c r="U22" s="39"/>
      <c r="V22" s="40"/>
      <c r="W22" s="40">
        <f t="shared" si="27"/>
        <v>0</v>
      </c>
      <c r="X22" s="40">
        <f t="shared" si="28"/>
        <v>0</v>
      </c>
      <c r="Y22" s="102" t="e">
        <f t="shared" si="29"/>
        <v>#DIV/0!</v>
      </c>
      <c r="Z22" s="41"/>
      <c r="AA22" s="41"/>
      <c r="AB22" s="41">
        <f t="shared" si="30"/>
        <v>0</v>
      </c>
      <c r="AC22" s="41">
        <f t="shared" si="31"/>
        <v>0</v>
      </c>
      <c r="AD22" s="41" t="e">
        <f t="shared" si="32"/>
        <v>#DIV/0!</v>
      </c>
      <c r="AE22" s="42"/>
      <c r="AF22" s="43"/>
      <c r="AG22" s="43">
        <f t="shared" si="33"/>
        <v>0</v>
      </c>
      <c r="AH22" s="43">
        <f t="shared" si="34"/>
        <v>0</v>
      </c>
      <c r="AI22" s="104" t="e">
        <f t="shared" si="35"/>
        <v>#DIV/0!</v>
      </c>
      <c r="AJ22" s="44"/>
      <c r="AK22" s="44"/>
      <c r="AL22" s="44">
        <f t="shared" si="36"/>
        <v>0</v>
      </c>
      <c r="AM22" s="44">
        <f t="shared" si="37"/>
        <v>0</v>
      </c>
      <c r="AN22" s="44" t="e">
        <f t="shared" si="38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2"/>
        <v>#DIV/0!</v>
      </c>
      <c r="F23" s="32"/>
      <c r="G23" s="31"/>
      <c r="H23" s="31">
        <f t="shared" si="2"/>
        <v>0</v>
      </c>
      <c r="I23" s="31">
        <f t="shared" si="3"/>
        <v>0</v>
      </c>
      <c r="J23" s="30" t="e">
        <f t="shared" si="4"/>
        <v>#DIV/0!</v>
      </c>
      <c r="K23" s="33"/>
      <c r="L23" s="34"/>
      <c r="M23" s="35">
        <f t="shared" si="5"/>
        <v>0</v>
      </c>
      <c r="N23" s="36">
        <f t="shared" si="6"/>
        <v>0</v>
      </c>
      <c r="O23" s="99" t="e">
        <f t="shared" si="7"/>
        <v>#DIV/0!</v>
      </c>
      <c r="P23" s="37"/>
      <c r="Q23" s="35"/>
      <c r="R23" s="35">
        <f t="shared" si="24"/>
        <v>0</v>
      </c>
      <c r="S23" s="35">
        <f t="shared" si="25"/>
        <v>0</v>
      </c>
      <c r="T23" s="66" t="e">
        <f t="shared" si="26"/>
        <v>#DIV/0!</v>
      </c>
      <c r="U23" s="39"/>
      <c r="V23" s="40"/>
      <c r="W23" s="40">
        <f t="shared" si="27"/>
        <v>0</v>
      </c>
      <c r="X23" s="40">
        <f t="shared" si="28"/>
        <v>0</v>
      </c>
      <c r="Y23" s="102" t="e">
        <f t="shared" si="29"/>
        <v>#DIV/0!</v>
      </c>
      <c r="Z23" s="41"/>
      <c r="AA23" s="41"/>
      <c r="AB23" s="41">
        <f t="shared" si="30"/>
        <v>0</v>
      </c>
      <c r="AC23" s="41">
        <f t="shared" si="31"/>
        <v>0</v>
      </c>
      <c r="AD23" s="41" t="e">
        <f t="shared" si="32"/>
        <v>#DIV/0!</v>
      </c>
      <c r="AE23" s="42"/>
      <c r="AF23" s="43"/>
      <c r="AG23" s="43">
        <f t="shared" si="33"/>
        <v>0</v>
      </c>
      <c r="AH23" s="43">
        <f t="shared" si="34"/>
        <v>0</v>
      </c>
      <c r="AI23" s="104" t="e">
        <f t="shared" si="35"/>
        <v>#DIV/0!</v>
      </c>
      <c r="AJ23" s="44"/>
      <c r="AK23" s="44"/>
      <c r="AL23" s="44">
        <f t="shared" si="36"/>
        <v>0</v>
      </c>
      <c r="AM23" s="44">
        <f t="shared" si="37"/>
        <v>0</v>
      </c>
      <c r="AN23" s="44" t="e">
        <f t="shared" si="38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2"/>
        <v>#DIV/0!</v>
      </c>
      <c r="F24" s="32"/>
      <c r="G24" s="31"/>
      <c r="H24" s="31">
        <f t="shared" si="2"/>
        <v>0</v>
      </c>
      <c r="I24" s="31">
        <f t="shared" si="3"/>
        <v>0</v>
      </c>
      <c r="J24" s="30" t="e">
        <f t="shared" si="4"/>
        <v>#DIV/0!</v>
      </c>
      <c r="K24" s="33"/>
      <c r="L24" s="34"/>
      <c r="M24" s="35">
        <f t="shared" si="5"/>
        <v>0</v>
      </c>
      <c r="N24" s="36">
        <f t="shared" si="6"/>
        <v>0</v>
      </c>
      <c r="O24" s="99" t="e">
        <f t="shared" si="7"/>
        <v>#DIV/0!</v>
      </c>
      <c r="P24" s="37"/>
      <c r="Q24" s="35"/>
      <c r="R24" s="35">
        <f t="shared" si="24"/>
        <v>0</v>
      </c>
      <c r="S24" s="35">
        <f t="shared" si="25"/>
        <v>0</v>
      </c>
      <c r="T24" s="66" t="e">
        <f t="shared" si="26"/>
        <v>#DIV/0!</v>
      </c>
      <c r="U24" s="39"/>
      <c r="V24" s="40"/>
      <c r="W24" s="40">
        <f t="shared" si="27"/>
        <v>0</v>
      </c>
      <c r="X24" s="40">
        <f t="shared" si="28"/>
        <v>0</v>
      </c>
      <c r="Y24" s="102" t="e">
        <f t="shared" si="29"/>
        <v>#DIV/0!</v>
      </c>
      <c r="Z24" s="41"/>
      <c r="AA24" s="41"/>
      <c r="AB24" s="41">
        <f t="shared" si="30"/>
        <v>0</v>
      </c>
      <c r="AC24" s="41">
        <f t="shared" si="31"/>
        <v>0</v>
      </c>
      <c r="AD24" s="41" t="e">
        <f t="shared" si="32"/>
        <v>#DIV/0!</v>
      </c>
      <c r="AE24" s="42"/>
      <c r="AF24" s="43"/>
      <c r="AG24" s="43">
        <f t="shared" si="33"/>
        <v>0</v>
      </c>
      <c r="AH24" s="43">
        <f t="shared" si="34"/>
        <v>0</v>
      </c>
      <c r="AI24" s="104" t="e">
        <f t="shared" si="35"/>
        <v>#DIV/0!</v>
      </c>
      <c r="AJ24" s="44"/>
      <c r="AK24" s="44"/>
      <c r="AL24" s="44">
        <f t="shared" si="36"/>
        <v>0</v>
      </c>
      <c r="AM24" s="44">
        <f t="shared" si="37"/>
        <v>0</v>
      </c>
      <c r="AN24" s="44" t="e">
        <f t="shared" si="38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2"/>
        <v>#DIV/0!</v>
      </c>
      <c r="F25" s="32"/>
      <c r="G25" s="31"/>
      <c r="H25" s="31">
        <f t="shared" si="2"/>
        <v>0</v>
      </c>
      <c r="I25" s="31">
        <f t="shared" si="3"/>
        <v>0</v>
      </c>
      <c r="J25" s="30" t="e">
        <f t="shared" si="4"/>
        <v>#DIV/0!</v>
      </c>
      <c r="K25" s="33"/>
      <c r="L25" s="34"/>
      <c r="M25" s="35">
        <f t="shared" si="5"/>
        <v>0</v>
      </c>
      <c r="N25" s="36">
        <f t="shared" si="6"/>
        <v>0</v>
      </c>
      <c r="O25" s="99" t="e">
        <f t="shared" si="7"/>
        <v>#DIV/0!</v>
      </c>
      <c r="P25" s="37"/>
      <c r="Q25" s="35"/>
      <c r="R25" s="35">
        <f t="shared" si="24"/>
        <v>0</v>
      </c>
      <c r="S25" s="35">
        <f t="shared" si="25"/>
        <v>0</v>
      </c>
      <c r="T25" s="66" t="e">
        <f t="shared" si="26"/>
        <v>#DIV/0!</v>
      </c>
      <c r="U25" s="39"/>
      <c r="V25" s="40"/>
      <c r="W25" s="40">
        <f t="shared" si="27"/>
        <v>0</v>
      </c>
      <c r="X25" s="40">
        <f t="shared" si="28"/>
        <v>0</v>
      </c>
      <c r="Y25" s="102" t="e">
        <f t="shared" si="29"/>
        <v>#DIV/0!</v>
      </c>
      <c r="Z25" s="41"/>
      <c r="AA25" s="41"/>
      <c r="AB25" s="41">
        <f t="shared" si="30"/>
        <v>0</v>
      </c>
      <c r="AC25" s="41">
        <f t="shared" si="31"/>
        <v>0</v>
      </c>
      <c r="AD25" s="41" t="e">
        <f t="shared" si="32"/>
        <v>#DIV/0!</v>
      </c>
      <c r="AE25" s="42"/>
      <c r="AF25" s="43"/>
      <c r="AG25" s="43">
        <f t="shared" si="33"/>
        <v>0</v>
      </c>
      <c r="AH25" s="43">
        <f t="shared" si="34"/>
        <v>0</v>
      </c>
      <c r="AI25" s="104" t="e">
        <f t="shared" si="35"/>
        <v>#DIV/0!</v>
      </c>
      <c r="AJ25" s="44"/>
      <c r="AK25" s="44"/>
      <c r="AL25" s="44">
        <f t="shared" si="36"/>
        <v>0</v>
      </c>
      <c r="AM25" s="44">
        <f t="shared" si="37"/>
        <v>0</v>
      </c>
      <c r="AN25" s="44" t="e">
        <f t="shared" si="38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2"/>
        <v>#DIV/0!</v>
      </c>
      <c r="F26" s="32"/>
      <c r="G26" s="31"/>
      <c r="H26" s="31">
        <f t="shared" si="2"/>
        <v>0</v>
      </c>
      <c r="I26" s="31">
        <f t="shared" si="3"/>
        <v>0</v>
      </c>
      <c r="J26" s="30" t="e">
        <f t="shared" si="4"/>
        <v>#DIV/0!</v>
      </c>
      <c r="K26" s="33"/>
      <c r="L26" s="34"/>
      <c r="M26" s="35">
        <f t="shared" si="5"/>
        <v>0</v>
      </c>
      <c r="N26" s="36">
        <f t="shared" si="6"/>
        <v>0</v>
      </c>
      <c r="O26" s="99" t="e">
        <f t="shared" si="7"/>
        <v>#DIV/0!</v>
      </c>
      <c r="P26" s="37"/>
      <c r="Q26" s="35"/>
      <c r="R26" s="35">
        <f t="shared" si="24"/>
        <v>0</v>
      </c>
      <c r="S26" s="35">
        <f t="shared" si="25"/>
        <v>0</v>
      </c>
      <c r="T26" s="66" t="e">
        <f t="shared" si="26"/>
        <v>#DIV/0!</v>
      </c>
      <c r="U26" s="39"/>
      <c r="V26" s="40"/>
      <c r="W26" s="40">
        <f t="shared" si="27"/>
        <v>0</v>
      </c>
      <c r="X26" s="40">
        <f t="shared" si="28"/>
        <v>0</v>
      </c>
      <c r="Y26" s="102" t="e">
        <f t="shared" si="29"/>
        <v>#DIV/0!</v>
      </c>
      <c r="Z26" s="41"/>
      <c r="AA26" s="41"/>
      <c r="AB26" s="41">
        <f t="shared" si="30"/>
        <v>0</v>
      </c>
      <c r="AC26" s="41">
        <f t="shared" si="31"/>
        <v>0</v>
      </c>
      <c r="AD26" s="41" t="e">
        <f t="shared" si="32"/>
        <v>#DIV/0!</v>
      </c>
      <c r="AE26" s="42"/>
      <c r="AF26" s="43"/>
      <c r="AG26" s="43">
        <f t="shared" si="33"/>
        <v>0</v>
      </c>
      <c r="AH26" s="43">
        <f t="shared" si="34"/>
        <v>0</v>
      </c>
      <c r="AI26" s="104" t="e">
        <f t="shared" si="35"/>
        <v>#DIV/0!</v>
      </c>
      <c r="AJ26" s="44"/>
      <c r="AK26" s="44"/>
      <c r="AL26" s="44">
        <f t="shared" si="36"/>
        <v>0</v>
      </c>
      <c r="AM26" s="44">
        <f t="shared" si="37"/>
        <v>0</v>
      </c>
      <c r="AN26" s="44" t="e">
        <f t="shared" si="38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2"/>
        <v>#DIV/0!</v>
      </c>
      <c r="F27" s="32"/>
      <c r="G27" s="31"/>
      <c r="H27" s="31">
        <f t="shared" si="2"/>
        <v>0</v>
      </c>
      <c r="I27" s="31">
        <f t="shared" si="3"/>
        <v>0</v>
      </c>
      <c r="J27" s="30" t="e">
        <f t="shared" si="4"/>
        <v>#DIV/0!</v>
      </c>
      <c r="K27" s="33"/>
      <c r="L27" s="34"/>
      <c r="M27" s="35">
        <f t="shared" si="5"/>
        <v>0</v>
      </c>
      <c r="N27" s="36">
        <f t="shared" si="6"/>
        <v>0</v>
      </c>
      <c r="O27" s="99" t="e">
        <f t="shared" si="7"/>
        <v>#DIV/0!</v>
      </c>
      <c r="P27" s="37"/>
      <c r="Q27" s="35"/>
      <c r="R27" s="35">
        <f t="shared" si="24"/>
        <v>0</v>
      </c>
      <c r="S27" s="35">
        <f t="shared" si="25"/>
        <v>0</v>
      </c>
      <c r="T27" s="66" t="e">
        <f t="shared" si="26"/>
        <v>#DIV/0!</v>
      </c>
      <c r="U27" s="39"/>
      <c r="V27" s="40"/>
      <c r="W27" s="40">
        <f t="shared" si="27"/>
        <v>0</v>
      </c>
      <c r="X27" s="40">
        <f t="shared" si="28"/>
        <v>0</v>
      </c>
      <c r="Y27" s="102" t="e">
        <f t="shared" si="29"/>
        <v>#DIV/0!</v>
      </c>
      <c r="Z27" s="41"/>
      <c r="AA27" s="41"/>
      <c r="AB27" s="41">
        <f t="shared" si="30"/>
        <v>0</v>
      </c>
      <c r="AC27" s="41">
        <f t="shared" si="31"/>
        <v>0</v>
      </c>
      <c r="AD27" s="41" t="e">
        <f t="shared" si="32"/>
        <v>#DIV/0!</v>
      </c>
      <c r="AE27" s="42"/>
      <c r="AF27" s="43"/>
      <c r="AG27" s="43">
        <f t="shared" si="33"/>
        <v>0</v>
      </c>
      <c r="AH27" s="43">
        <f t="shared" si="34"/>
        <v>0</v>
      </c>
      <c r="AI27" s="104" t="e">
        <f t="shared" si="35"/>
        <v>#DIV/0!</v>
      </c>
      <c r="AJ27" s="44"/>
      <c r="AK27" s="44"/>
      <c r="AL27" s="44">
        <f t="shared" si="36"/>
        <v>0</v>
      </c>
      <c r="AM27" s="44">
        <f t="shared" si="37"/>
        <v>0</v>
      </c>
      <c r="AN27" s="44" t="e">
        <f t="shared" si="38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2"/>
        <v>#DIV/0!</v>
      </c>
      <c r="F28" s="32"/>
      <c r="G28" s="31"/>
      <c r="H28" s="31">
        <f t="shared" si="2"/>
        <v>0</v>
      </c>
      <c r="I28" s="31">
        <f t="shared" si="3"/>
        <v>0</v>
      </c>
      <c r="J28" s="30" t="e">
        <f t="shared" si="4"/>
        <v>#DIV/0!</v>
      </c>
      <c r="K28" s="33"/>
      <c r="L28" s="34"/>
      <c r="M28" s="35">
        <f t="shared" si="5"/>
        <v>0</v>
      </c>
      <c r="N28" s="36">
        <f t="shared" si="6"/>
        <v>0</v>
      </c>
      <c r="O28" s="99" t="e">
        <f t="shared" si="7"/>
        <v>#DIV/0!</v>
      </c>
      <c r="P28" s="37"/>
      <c r="Q28" s="35"/>
      <c r="R28" s="35">
        <f t="shared" si="24"/>
        <v>0</v>
      </c>
      <c r="S28" s="35">
        <f t="shared" si="25"/>
        <v>0</v>
      </c>
      <c r="T28" s="66" t="e">
        <f t="shared" si="26"/>
        <v>#DIV/0!</v>
      </c>
      <c r="U28" s="39"/>
      <c r="V28" s="40"/>
      <c r="W28" s="40">
        <f t="shared" si="27"/>
        <v>0</v>
      </c>
      <c r="X28" s="40">
        <f t="shared" si="28"/>
        <v>0</v>
      </c>
      <c r="Y28" s="102" t="e">
        <f t="shared" si="29"/>
        <v>#DIV/0!</v>
      </c>
      <c r="Z28" s="41"/>
      <c r="AA28" s="41"/>
      <c r="AB28" s="41">
        <f t="shared" si="30"/>
        <v>0</v>
      </c>
      <c r="AC28" s="41">
        <f t="shared" si="31"/>
        <v>0</v>
      </c>
      <c r="AD28" s="41" t="e">
        <f t="shared" si="32"/>
        <v>#DIV/0!</v>
      </c>
      <c r="AE28" s="42"/>
      <c r="AF28" s="43"/>
      <c r="AG28" s="43">
        <f t="shared" si="33"/>
        <v>0</v>
      </c>
      <c r="AH28" s="43">
        <f t="shared" si="34"/>
        <v>0</v>
      </c>
      <c r="AI28" s="104" t="e">
        <f t="shared" si="35"/>
        <v>#DIV/0!</v>
      </c>
      <c r="AJ28" s="44"/>
      <c r="AK28" s="44"/>
      <c r="AL28" s="44">
        <f t="shared" si="36"/>
        <v>0</v>
      </c>
      <c r="AM28" s="44">
        <f t="shared" si="37"/>
        <v>0</v>
      </c>
      <c r="AN28" s="44" t="e">
        <f t="shared" si="38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2"/>
        <v>#DIV/0!</v>
      </c>
      <c r="F29" s="32"/>
      <c r="G29" s="31"/>
      <c r="H29" s="31">
        <f t="shared" si="2"/>
        <v>0</v>
      </c>
      <c r="I29" s="31">
        <f t="shared" si="3"/>
        <v>0</v>
      </c>
      <c r="J29" s="30" t="e">
        <f t="shared" si="4"/>
        <v>#DIV/0!</v>
      </c>
      <c r="K29" s="33"/>
      <c r="L29" s="34"/>
      <c r="M29" s="35">
        <f t="shared" si="5"/>
        <v>0</v>
      </c>
      <c r="N29" s="36">
        <f t="shared" si="6"/>
        <v>0</v>
      </c>
      <c r="O29" s="99" t="e">
        <f t="shared" si="7"/>
        <v>#DIV/0!</v>
      </c>
      <c r="P29" s="37"/>
      <c r="Q29" s="35"/>
      <c r="R29" s="35">
        <f t="shared" si="24"/>
        <v>0</v>
      </c>
      <c r="S29" s="35">
        <f t="shared" si="25"/>
        <v>0</v>
      </c>
      <c r="T29" s="66" t="e">
        <f t="shared" si="26"/>
        <v>#DIV/0!</v>
      </c>
      <c r="U29" s="39"/>
      <c r="V29" s="40"/>
      <c r="W29" s="40">
        <f t="shared" si="27"/>
        <v>0</v>
      </c>
      <c r="X29" s="40">
        <f t="shared" si="28"/>
        <v>0</v>
      </c>
      <c r="Y29" s="102" t="e">
        <f t="shared" si="29"/>
        <v>#DIV/0!</v>
      </c>
      <c r="Z29" s="41"/>
      <c r="AA29" s="41"/>
      <c r="AB29" s="41">
        <f t="shared" si="30"/>
        <v>0</v>
      </c>
      <c r="AC29" s="41">
        <f t="shared" si="31"/>
        <v>0</v>
      </c>
      <c r="AD29" s="41" t="e">
        <f t="shared" si="32"/>
        <v>#DIV/0!</v>
      </c>
      <c r="AE29" s="42"/>
      <c r="AF29" s="43"/>
      <c r="AG29" s="43">
        <f t="shared" si="33"/>
        <v>0</v>
      </c>
      <c r="AH29" s="43">
        <f t="shared" si="34"/>
        <v>0</v>
      </c>
      <c r="AI29" s="104" t="e">
        <f t="shared" si="35"/>
        <v>#DIV/0!</v>
      </c>
      <c r="AJ29" s="44"/>
      <c r="AK29" s="44"/>
      <c r="AL29" s="44">
        <f t="shared" si="36"/>
        <v>0</v>
      </c>
      <c r="AM29" s="44">
        <f t="shared" si="37"/>
        <v>0</v>
      </c>
      <c r="AN29" s="44" t="e">
        <f t="shared" si="38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2"/>
        <v>#DIV/0!</v>
      </c>
      <c r="F30" s="32"/>
      <c r="G30" s="31"/>
      <c r="H30" s="31">
        <f t="shared" si="2"/>
        <v>0</v>
      </c>
      <c r="I30" s="31">
        <f t="shared" si="3"/>
        <v>0</v>
      </c>
      <c r="J30" s="30" t="e">
        <f t="shared" si="4"/>
        <v>#DIV/0!</v>
      </c>
      <c r="K30" s="33"/>
      <c r="L30" s="34"/>
      <c r="M30" s="35">
        <f t="shared" si="5"/>
        <v>0</v>
      </c>
      <c r="N30" s="36">
        <f t="shared" si="6"/>
        <v>0</v>
      </c>
      <c r="O30" s="99" t="e">
        <f t="shared" si="7"/>
        <v>#DIV/0!</v>
      </c>
      <c r="P30" s="37"/>
      <c r="Q30" s="35"/>
      <c r="R30" s="35">
        <f t="shared" si="24"/>
        <v>0</v>
      </c>
      <c r="S30" s="35">
        <f t="shared" si="25"/>
        <v>0</v>
      </c>
      <c r="T30" s="66" t="e">
        <f t="shared" si="26"/>
        <v>#DIV/0!</v>
      </c>
      <c r="U30" s="39"/>
      <c r="V30" s="40"/>
      <c r="W30" s="40">
        <f t="shared" si="27"/>
        <v>0</v>
      </c>
      <c r="X30" s="40">
        <f t="shared" si="28"/>
        <v>0</v>
      </c>
      <c r="Y30" s="102" t="e">
        <f t="shared" si="29"/>
        <v>#DIV/0!</v>
      </c>
      <c r="Z30" s="41"/>
      <c r="AA30" s="41"/>
      <c r="AB30" s="41">
        <f t="shared" si="30"/>
        <v>0</v>
      </c>
      <c r="AC30" s="41">
        <f t="shared" si="31"/>
        <v>0</v>
      </c>
      <c r="AD30" s="41" t="e">
        <f t="shared" si="32"/>
        <v>#DIV/0!</v>
      </c>
      <c r="AE30" s="42"/>
      <c r="AF30" s="43"/>
      <c r="AG30" s="43">
        <f t="shared" si="33"/>
        <v>0</v>
      </c>
      <c r="AH30" s="43">
        <f t="shared" si="34"/>
        <v>0</v>
      </c>
      <c r="AI30" s="104" t="e">
        <f t="shared" si="35"/>
        <v>#DIV/0!</v>
      </c>
      <c r="AJ30" s="44"/>
      <c r="AK30" s="44"/>
      <c r="AL30" s="44">
        <f t="shared" si="36"/>
        <v>0</v>
      </c>
      <c r="AM30" s="44">
        <f t="shared" si="37"/>
        <v>0</v>
      </c>
      <c r="AN30" s="44" t="e">
        <f t="shared" si="38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2"/>
        <v>#DIV/0!</v>
      </c>
      <c r="F31" s="32"/>
      <c r="G31" s="31"/>
      <c r="H31" s="31">
        <f t="shared" si="2"/>
        <v>0</v>
      </c>
      <c r="I31" s="31">
        <f t="shared" si="3"/>
        <v>0</v>
      </c>
      <c r="J31" s="30" t="e">
        <f t="shared" si="4"/>
        <v>#DIV/0!</v>
      </c>
      <c r="K31" s="33"/>
      <c r="L31" s="34"/>
      <c r="M31" s="35">
        <f t="shared" si="5"/>
        <v>0</v>
      </c>
      <c r="N31" s="36">
        <f t="shared" si="6"/>
        <v>0</v>
      </c>
      <c r="O31" s="99" t="e">
        <f t="shared" si="7"/>
        <v>#DIV/0!</v>
      </c>
      <c r="P31" s="37"/>
      <c r="Q31" s="35"/>
      <c r="R31" s="35">
        <f t="shared" si="24"/>
        <v>0</v>
      </c>
      <c r="S31" s="35">
        <f t="shared" si="25"/>
        <v>0</v>
      </c>
      <c r="T31" s="66" t="e">
        <f t="shared" si="26"/>
        <v>#DIV/0!</v>
      </c>
      <c r="U31" s="39"/>
      <c r="V31" s="40"/>
      <c r="W31" s="40">
        <f t="shared" si="27"/>
        <v>0</v>
      </c>
      <c r="X31" s="40">
        <f t="shared" si="28"/>
        <v>0</v>
      </c>
      <c r="Y31" s="102" t="e">
        <f t="shared" si="29"/>
        <v>#DIV/0!</v>
      </c>
      <c r="Z31" s="41"/>
      <c r="AA31" s="41"/>
      <c r="AB31" s="41">
        <f t="shared" si="30"/>
        <v>0</v>
      </c>
      <c r="AC31" s="41">
        <f t="shared" si="31"/>
        <v>0</v>
      </c>
      <c r="AD31" s="41" t="e">
        <f t="shared" si="32"/>
        <v>#DIV/0!</v>
      </c>
      <c r="AE31" s="42"/>
      <c r="AF31" s="43"/>
      <c r="AG31" s="43">
        <f t="shared" si="33"/>
        <v>0</v>
      </c>
      <c r="AH31" s="43">
        <f t="shared" si="34"/>
        <v>0</v>
      </c>
      <c r="AI31" s="104" t="e">
        <f t="shared" si="35"/>
        <v>#DIV/0!</v>
      </c>
      <c r="AJ31" s="44"/>
      <c r="AK31" s="44"/>
      <c r="AL31" s="44">
        <f t="shared" si="36"/>
        <v>0</v>
      </c>
      <c r="AM31" s="44">
        <f t="shared" si="37"/>
        <v>0</v>
      </c>
      <c r="AN31" s="44" t="e">
        <f t="shared" si="38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2"/>
        <v>#DIV/0!</v>
      </c>
      <c r="F32" s="32"/>
      <c r="G32" s="31"/>
      <c r="H32" s="31">
        <f t="shared" si="2"/>
        <v>0</v>
      </c>
      <c r="I32" s="31">
        <f t="shared" si="3"/>
        <v>0</v>
      </c>
      <c r="J32" s="30" t="e">
        <f t="shared" si="4"/>
        <v>#DIV/0!</v>
      </c>
      <c r="K32" s="33"/>
      <c r="L32" s="34"/>
      <c r="M32" s="35">
        <f t="shared" si="5"/>
        <v>0</v>
      </c>
      <c r="N32" s="36">
        <f t="shared" si="6"/>
        <v>0</v>
      </c>
      <c r="O32" s="99" t="e">
        <f t="shared" si="7"/>
        <v>#DIV/0!</v>
      </c>
      <c r="P32" s="37"/>
      <c r="Q32" s="35"/>
      <c r="R32" s="35">
        <f t="shared" si="24"/>
        <v>0</v>
      </c>
      <c r="S32" s="35">
        <f t="shared" si="25"/>
        <v>0</v>
      </c>
      <c r="T32" s="66" t="e">
        <f t="shared" si="26"/>
        <v>#DIV/0!</v>
      </c>
      <c r="U32" s="39"/>
      <c r="V32" s="40"/>
      <c r="W32" s="40">
        <f t="shared" si="27"/>
        <v>0</v>
      </c>
      <c r="X32" s="40">
        <f t="shared" si="28"/>
        <v>0</v>
      </c>
      <c r="Y32" s="102" t="e">
        <f t="shared" si="29"/>
        <v>#DIV/0!</v>
      </c>
      <c r="Z32" s="41"/>
      <c r="AA32" s="41"/>
      <c r="AB32" s="41">
        <f t="shared" si="30"/>
        <v>0</v>
      </c>
      <c r="AC32" s="41">
        <f t="shared" si="31"/>
        <v>0</v>
      </c>
      <c r="AD32" s="41" t="e">
        <f t="shared" si="32"/>
        <v>#DIV/0!</v>
      </c>
      <c r="AE32" s="42"/>
      <c r="AF32" s="43"/>
      <c r="AG32" s="43">
        <f t="shared" si="33"/>
        <v>0</v>
      </c>
      <c r="AH32" s="43">
        <f t="shared" si="34"/>
        <v>0</v>
      </c>
      <c r="AI32" s="104" t="e">
        <f t="shared" si="35"/>
        <v>#DIV/0!</v>
      </c>
      <c r="AJ32" s="44"/>
      <c r="AK32" s="44"/>
      <c r="AL32" s="44">
        <f t="shared" si="36"/>
        <v>0</v>
      </c>
      <c r="AM32" s="44">
        <f t="shared" si="37"/>
        <v>0</v>
      </c>
      <c r="AN32" s="44" t="e">
        <f t="shared" si="38"/>
        <v>#DIV/0!</v>
      </c>
    </row>
    <row r="33" spans="1:40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22"/>
        <v>#DIV/0!</v>
      </c>
      <c r="F33" s="32"/>
      <c r="G33" s="31"/>
      <c r="H33" s="31">
        <f t="shared" si="2"/>
        <v>0</v>
      </c>
      <c r="I33" s="31">
        <f t="shared" si="3"/>
        <v>0</v>
      </c>
      <c r="J33" s="30" t="e">
        <f t="shared" si="4"/>
        <v>#DIV/0!</v>
      </c>
      <c r="K33" s="33"/>
      <c r="L33" s="34"/>
      <c r="M33" s="35">
        <f t="shared" si="5"/>
        <v>0</v>
      </c>
      <c r="N33" s="36">
        <f t="shared" si="6"/>
        <v>0</v>
      </c>
      <c r="O33" s="99" t="e">
        <f t="shared" si="7"/>
        <v>#DIV/0!</v>
      </c>
      <c r="P33" s="37"/>
      <c r="Q33" s="35"/>
      <c r="R33" s="35">
        <f t="shared" si="24"/>
        <v>0</v>
      </c>
      <c r="S33" s="35">
        <f t="shared" si="25"/>
        <v>0</v>
      </c>
      <c r="T33" s="66" t="e">
        <f t="shared" si="26"/>
        <v>#DIV/0!</v>
      </c>
      <c r="U33" s="39"/>
      <c r="V33" s="40"/>
      <c r="W33" s="40">
        <f t="shared" si="27"/>
        <v>0</v>
      </c>
      <c r="X33" s="40">
        <f t="shared" si="28"/>
        <v>0</v>
      </c>
      <c r="Y33" s="102" t="e">
        <f t="shared" si="29"/>
        <v>#DIV/0!</v>
      </c>
      <c r="Z33" s="41"/>
      <c r="AA33" s="41"/>
      <c r="AB33" s="41">
        <f t="shared" si="30"/>
        <v>0</v>
      </c>
      <c r="AC33" s="41">
        <f t="shared" si="31"/>
        <v>0</v>
      </c>
      <c r="AD33" s="41" t="e">
        <f t="shared" si="32"/>
        <v>#DIV/0!</v>
      </c>
      <c r="AE33" s="42"/>
      <c r="AF33" s="43"/>
      <c r="AG33" s="43">
        <f t="shared" si="33"/>
        <v>0</v>
      </c>
      <c r="AH33" s="43">
        <f t="shared" si="34"/>
        <v>0</v>
      </c>
      <c r="AI33" s="104" t="e">
        <f t="shared" si="35"/>
        <v>#DIV/0!</v>
      </c>
      <c r="AJ33" s="44"/>
      <c r="AK33" s="44"/>
      <c r="AL33" s="44">
        <f t="shared" si="36"/>
        <v>0</v>
      </c>
      <c r="AM33" s="44">
        <f t="shared" si="37"/>
        <v>0</v>
      </c>
      <c r="AN33" s="44" t="e">
        <f t="shared" si="38"/>
        <v>#DIV/0!</v>
      </c>
    </row>
    <row r="34" spans="1:40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22"/>
        <v>#DIV/0!</v>
      </c>
      <c r="F34" s="32"/>
      <c r="G34" s="31"/>
      <c r="H34" s="31">
        <f t="shared" si="2"/>
        <v>0</v>
      </c>
      <c r="I34" s="31">
        <f t="shared" si="3"/>
        <v>0</v>
      </c>
      <c r="J34" s="30" t="e">
        <f t="shared" si="4"/>
        <v>#DIV/0!</v>
      </c>
      <c r="K34" s="33"/>
      <c r="L34" s="34"/>
      <c r="M34" s="35">
        <f t="shared" si="5"/>
        <v>0</v>
      </c>
      <c r="N34" s="36">
        <f t="shared" si="6"/>
        <v>0</v>
      </c>
      <c r="O34" s="99" t="e">
        <f t="shared" si="7"/>
        <v>#DIV/0!</v>
      </c>
      <c r="P34" s="37"/>
      <c r="Q34" s="35"/>
      <c r="R34" s="35">
        <f t="shared" ref="R34:R39" si="39">(P34/($J$43*$C$45))</f>
        <v>0</v>
      </c>
      <c r="S34" s="35">
        <f t="shared" ref="S34:S39" si="40">((P34*$C$46)/($G$43*$C$45))</f>
        <v>0</v>
      </c>
      <c r="T34" s="66" t="e">
        <f t="shared" ref="T34:T39" si="41">((Q34*$C$46)/(2*$C$47*$J$43*(R34^2)))</f>
        <v>#DIV/0!</v>
      </c>
      <c r="U34" s="39"/>
      <c r="V34" s="40"/>
      <c r="W34" s="40">
        <f t="shared" ref="W34:W39" si="42">(U34/($J$43*$D$45))</f>
        <v>0</v>
      </c>
      <c r="X34" s="40">
        <f t="shared" ref="X34:X39" si="43">((U34*$D$46)/($G$43*$D$45))</f>
        <v>0</v>
      </c>
      <c r="Y34" s="102" t="e">
        <f t="shared" ref="Y34:Y39" si="44">((V34*$D$46)/(2*$D$47*$J$43*(W34^2)))</f>
        <v>#DIV/0!</v>
      </c>
      <c r="Z34" s="41"/>
      <c r="AA34" s="41"/>
      <c r="AB34" s="41">
        <f t="shared" ref="AB34:AB39" si="45">(Z34/($J$43*$D$45))</f>
        <v>0</v>
      </c>
      <c r="AC34" s="41">
        <f t="shared" ref="AC34:AC39" si="46">((Z34*$D$46)/($G$43*$D$45))</f>
        <v>0</v>
      </c>
      <c r="AD34" s="41" t="e">
        <f t="shared" ref="AD34:AD39" si="47">((AA34*$D$46)/(2*$D$47*$J$43*(AB34^2)))</f>
        <v>#DIV/0!</v>
      </c>
      <c r="AE34" s="42"/>
      <c r="AF34" s="43"/>
      <c r="AG34" s="43">
        <f t="shared" ref="AG34:AG39" si="48">(AE34/($J$43*$E$45))</f>
        <v>0</v>
      </c>
      <c r="AH34" s="43">
        <f t="shared" ref="AH34:AH39" si="49">((AE34*$E$46)/($G$43*$E$45))</f>
        <v>0</v>
      </c>
      <c r="AI34" s="104" t="e">
        <f t="shared" ref="AI34:AI39" si="50">((AF34*$E$46)/(2*$E$47*$J$43*(AG34^2)))</f>
        <v>#DIV/0!</v>
      </c>
      <c r="AJ34" s="44"/>
      <c r="AK34" s="44"/>
      <c r="AL34" s="44">
        <f t="shared" ref="AL34:AL39" si="51">(AJ34/($J$43*$E$45))</f>
        <v>0</v>
      </c>
      <c r="AM34" s="44">
        <f t="shared" ref="AM34:AM39" si="52">((AJ34*$E$46)/($G$43*$E$45))</f>
        <v>0</v>
      </c>
      <c r="AN34" s="44" t="e">
        <f t="shared" ref="AN34:AN39" si="53">((AK34*$E$46)/(2*$E$47*$J$43*(AL34^2)))</f>
        <v>#DIV/0!</v>
      </c>
    </row>
    <row r="35" spans="1:40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22"/>
        <v>#DIV/0!</v>
      </c>
      <c r="F35" s="32"/>
      <c r="G35" s="31"/>
      <c r="H35" s="31">
        <f t="shared" si="2"/>
        <v>0</v>
      </c>
      <c r="I35" s="31">
        <f t="shared" si="3"/>
        <v>0</v>
      </c>
      <c r="J35" s="30" t="e">
        <f t="shared" si="4"/>
        <v>#DIV/0!</v>
      </c>
      <c r="K35" s="33"/>
      <c r="L35" s="34"/>
      <c r="M35" s="35">
        <f t="shared" si="5"/>
        <v>0</v>
      </c>
      <c r="N35" s="36">
        <f t="shared" si="6"/>
        <v>0</v>
      </c>
      <c r="O35" s="99" t="e">
        <f t="shared" si="7"/>
        <v>#DIV/0!</v>
      </c>
      <c r="P35" s="37"/>
      <c r="Q35" s="35"/>
      <c r="R35" s="35">
        <f t="shared" si="39"/>
        <v>0</v>
      </c>
      <c r="S35" s="35">
        <f t="shared" si="40"/>
        <v>0</v>
      </c>
      <c r="T35" s="66" t="e">
        <f t="shared" si="41"/>
        <v>#DIV/0!</v>
      </c>
      <c r="U35" s="39"/>
      <c r="V35" s="40"/>
      <c r="W35" s="40">
        <f t="shared" si="42"/>
        <v>0</v>
      </c>
      <c r="X35" s="40">
        <f t="shared" si="43"/>
        <v>0</v>
      </c>
      <c r="Y35" s="102" t="e">
        <f t="shared" si="44"/>
        <v>#DIV/0!</v>
      </c>
      <c r="Z35" s="41"/>
      <c r="AA35" s="41"/>
      <c r="AB35" s="41">
        <f t="shared" si="45"/>
        <v>0</v>
      </c>
      <c r="AC35" s="41">
        <f t="shared" si="46"/>
        <v>0</v>
      </c>
      <c r="AD35" s="41" t="e">
        <f t="shared" si="47"/>
        <v>#DIV/0!</v>
      </c>
      <c r="AE35" s="42"/>
      <c r="AF35" s="43"/>
      <c r="AG35" s="43">
        <f t="shared" si="48"/>
        <v>0</v>
      </c>
      <c r="AH35" s="43">
        <f t="shared" si="49"/>
        <v>0</v>
      </c>
      <c r="AI35" s="104" t="e">
        <f t="shared" si="50"/>
        <v>#DIV/0!</v>
      </c>
      <c r="AJ35" s="44"/>
      <c r="AK35" s="44"/>
      <c r="AL35" s="44">
        <f t="shared" si="51"/>
        <v>0</v>
      </c>
      <c r="AM35" s="44">
        <f t="shared" si="52"/>
        <v>0</v>
      </c>
      <c r="AN35" s="44" t="e">
        <f t="shared" si="53"/>
        <v>#DIV/0!</v>
      </c>
    </row>
    <row r="36" spans="1:40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22"/>
        <v>#DIV/0!</v>
      </c>
      <c r="F36" s="32"/>
      <c r="G36" s="31"/>
      <c r="H36" s="31">
        <f t="shared" si="2"/>
        <v>0</v>
      </c>
      <c r="I36" s="31">
        <f t="shared" si="3"/>
        <v>0</v>
      </c>
      <c r="J36" s="30" t="e">
        <f t="shared" si="4"/>
        <v>#DIV/0!</v>
      </c>
      <c r="K36" s="33"/>
      <c r="L36" s="34"/>
      <c r="M36" s="35">
        <f t="shared" si="5"/>
        <v>0</v>
      </c>
      <c r="N36" s="36">
        <f t="shared" si="6"/>
        <v>0</v>
      </c>
      <c r="O36" s="99" t="e">
        <f t="shared" si="7"/>
        <v>#DIV/0!</v>
      </c>
      <c r="P36" s="37"/>
      <c r="Q36" s="35"/>
      <c r="R36" s="35">
        <f t="shared" si="39"/>
        <v>0</v>
      </c>
      <c r="S36" s="35">
        <f t="shared" si="40"/>
        <v>0</v>
      </c>
      <c r="T36" s="66" t="e">
        <f t="shared" si="41"/>
        <v>#DIV/0!</v>
      </c>
      <c r="U36" s="39"/>
      <c r="V36" s="40"/>
      <c r="W36" s="40">
        <f t="shared" si="42"/>
        <v>0</v>
      </c>
      <c r="X36" s="40">
        <f t="shared" si="43"/>
        <v>0</v>
      </c>
      <c r="Y36" s="102" t="e">
        <f t="shared" si="44"/>
        <v>#DIV/0!</v>
      </c>
      <c r="Z36" s="41"/>
      <c r="AA36" s="41"/>
      <c r="AB36" s="41">
        <f t="shared" si="45"/>
        <v>0</v>
      </c>
      <c r="AC36" s="41">
        <f t="shared" si="46"/>
        <v>0</v>
      </c>
      <c r="AD36" s="41" t="e">
        <f t="shared" si="47"/>
        <v>#DIV/0!</v>
      </c>
      <c r="AE36" s="42"/>
      <c r="AF36" s="43"/>
      <c r="AG36" s="43">
        <f t="shared" si="48"/>
        <v>0</v>
      </c>
      <c r="AH36" s="43">
        <f t="shared" si="49"/>
        <v>0</v>
      </c>
      <c r="AI36" s="104" t="e">
        <f t="shared" si="50"/>
        <v>#DIV/0!</v>
      </c>
      <c r="AJ36" s="44"/>
      <c r="AK36" s="44"/>
      <c r="AL36" s="44">
        <f t="shared" si="51"/>
        <v>0</v>
      </c>
      <c r="AM36" s="44">
        <f t="shared" si="52"/>
        <v>0</v>
      </c>
      <c r="AN36" s="44" t="e">
        <f t="shared" si="53"/>
        <v>#DIV/0!</v>
      </c>
    </row>
    <row r="37" spans="1:40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22"/>
        <v>#DIV/0!</v>
      </c>
      <c r="F37" s="32"/>
      <c r="G37" s="31"/>
      <c r="H37" s="31">
        <f t="shared" si="2"/>
        <v>0</v>
      </c>
      <c r="I37" s="31">
        <f t="shared" si="3"/>
        <v>0</v>
      </c>
      <c r="J37" s="30" t="e">
        <f t="shared" si="4"/>
        <v>#DIV/0!</v>
      </c>
      <c r="K37" s="33"/>
      <c r="L37" s="34"/>
      <c r="M37" s="35">
        <f t="shared" si="5"/>
        <v>0</v>
      </c>
      <c r="N37" s="36">
        <f t="shared" si="6"/>
        <v>0</v>
      </c>
      <c r="O37" s="99" t="e">
        <f t="shared" si="7"/>
        <v>#DIV/0!</v>
      </c>
      <c r="P37" s="37"/>
      <c r="Q37" s="35"/>
      <c r="R37" s="35">
        <f t="shared" si="39"/>
        <v>0</v>
      </c>
      <c r="S37" s="35">
        <f t="shared" si="40"/>
        <v>0</v>
      </c>
      <c r="T37" s="66" t="e">
        <f t="shared" si="41"/>
        <v>#DIV/0!</v>
      </c>
      <c r="U37" s="39"/>
      <c r="V37" s="40"/>
      <c r="W37" s="40">
        <f t="shared" si="42"/>
        <v>0</v>
      </c>
      <c r="X37" s="40">
        <f t="shared" si="43"/>
        <v>0</v>
      </c>
      <c r="Y37" s="102" t="e">
        <f t="shared" si="44"/>
        <v>#DIV/0!</v>
      </c>
      <c r="Z37" s="41"/>
      <c r="AA37" s="41"/>
      <c r="AB37" s="41">
        <f t="shared" si="45"/>
        <v>0</v>
      </c>
      <c r="AC37" s="41">
        <f t="shared" si="46"/>
        <v>0</v>
      </c>
      <c r="AD37" s="41" t="e">
        <f t="shared" si="47"/>
        <v>#DIV/0!</v>
      </c>
      <c r="AE37" s="42"/>
      <c r="AF37" s="43"/>
      <c r="AG37" s="43">
        <f t="shared" si="48"/>
        <v>0</v>
      </c>
      <c r="AH37" s="43">
        <f t="shared" si="49"/>
        <v>0</v>
      </c>
      <c r="AI37" s="104" t="e">
        <f t="shared" si="50"/>
        <v>#DIV/0!</v>
      </c>
      <c r="AJ37" s="44"/>
      <c r="AK37" s="44"/>
      <c r="AL37" s="44">
        <f t="shared" si="51"/>
        <v>0</v>
      </c>
      <c r="AM37" s="44">
        <f t="shared" si="52"/>
        <v>0</v>
      </c>
      <c r="AN37" s="44" t="e">
        <f t="shared" si="53"/>
        <v>#DIV/0!</v>
      </c>
    </row>
    <row r="38" spans="1:40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22"/>
        <v>#DIV/0!</v>
      </c>
      <c r="F38" s="32"/>
      <c r="G38" s="31"/>
      <c r="H38" s="31">
        <f t="shared" si="2"/>
        <v>0</v>
      </c>
      <c r="I38" s="31">
        <f t="shared" si="3"/>
        <v>0</v>
      </c>
      <c r="J38" s="30" t="e">
        <f t="shared" si="4"/>
        <v>#DIV/0!</v>
      </c>
      <c r="K38" s="33"/>
      <c r="L38" s="34"/>
      <c r="M38" s="35">
        <f t="shared" si="5"/>
        <v>0</v>
      </c>
      <c r="N38" s="36">
        <f t="shared" si="6"/>
        <v>0</v>
      </c>
      <c r="O38" s="99" t="e">
        <f t="shared" si="7"/>
        <v>#DIV/0!</v>
      </c>
      <c r="P38" s="37"/>
      <c r="Q38" s="35"/>
      <c r="R38" s="35">
        <f t="shared" si="39"/>
        <v>0</v>
      </c>
      <c r="S38" s="35">
        <f t="shared" si="40"/>
        <v>0</v>
      </c>
      <c r="T38" s="66" t="e">
        <f t="shared" si="41"/>
        <v>#DIV/0!</v>
      </c>
      <c r="U38" s="39"/>
      <c r="V38" s="40"/>
      <c r="W38" s="40">
        <f t="shared" si="42"/>
        <v>0</v>
      </c>
      <c r="X38" s="40">
        <f t="shared" si="43"/>
        <v>0</v>
      </c>
      <c r="Y38" s="102" t="e">
        <f t="shared" si="44"/>
        <v>#DIV/0!</v>
      </c>
      <c r="Z38" s="41"/>
      <c r="AA38" s="41"/>
      <c r="AB38" s="41">
        <f t="shared" si="45"/>
        <v>0</v>
      </c>
      <c r="AC38" s="41">
        <f t="shared" si="46"/>
        <v>0</v>
      </c>
      <c r="AD38" s="41" t="e">
        <f t="shared" si="47"/>
        <v>#DIV/0!</v>
      </c>
      <c r="AE38" s="42"/>
      <c r="AF38" s="43"/>
      <c r="AG38" s="43">
        <f t="shared" si="48"/>
        <v>0</v>
      </c>
      <c r="AH38" s="43">
        <f t="shared" si="49"/>
        <v>0</v>
      </c>
      <c r="AI38" s="104" t="e">
        <f t="shared" si="50"/>
        <v>#DIV/0!</v>
      </c>
      <c r="AJ38" s="44"/>
      <c r="AK38" s="44"/>
      <c r="AL38" s="44">
        <f t="shared" si="51"/>
        <v>0</v>
      </c>
      <c r="AM38" s="44">
        <f t="shared" si="52"/>
        <v>0</v>
      </c>
      <c r="AN38" s="44" t="e">
        <f t="shared" si="53"/>
        <v>#DIV/0!</v>
      </c>
    </row>
    <row r="39" spans="1:40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22"/>
        <v>#DIV/0!</v>
      </c>
      <c r="F39" s="32"/>
      <c r="G39" s="31"/>
      <c r="H39" s="31">
        <f t="shared" si="2"/>
        <v>0</v>
      </c>
      <c r="I39" s="31">
        <f t="shared" si="3"/>
        <v>0</v>
      </c>
      <c r="J39" s="30" t="e">
        <f t="shared" si="4"/>
        <v>#DIV/0!</v>
      </c>
      <c r="K39" s="33"/>
      <c r="L39" s="34"/>
      <c r="M39" s="35">
        <f t="shared" si="5"/>
        <v>0</v>
      </c>
      <c r="N39" s="36">
        <f t="shared" si="6"/>
        <v>0</v>
      </c>
      <c r="O39" s="99" t="e">
        <f t="shared" si="7"/>
        <v>#DIV/0!</v>
      </c>
      <c r="P39" s="37"/>
      <c r="Q39" s="35"/>
      <c r="R39" s="35">
        <f t="shared" si="39"/>
        <v>0</v>
      </c>
      <c r="S39" s="35">
        <f t="shared" si="40"/>
        <v>0</v>
      </c>
      <c r="T39" s="66" t="e">
        <f t="shared" si="41"/>
        <v>#DIV/0!</v>
      </c>
      <c r="U39" s="39"/>
      <c r="V39" s="40"/>
      <c r="W39" s="40">
        <f t="shared" si="42"/>
        <v>0</v>
      </c>
      <c r="X39" s="40">
        <f t="shared" si="43"/>
        <v>0</v>
      </c>
      <c r="Y39" s="102" t="e">
        <f t="shared" si="44"/>
        <v>#DIV/0!</v>
      </c>
      <c r="Z39" s="41"/>
      <c r="AA39" s="41"/>
      <c r="AB39" s="41">
        <f t="shared" si="45"/>
        <v>0</v>
      </c>
      <c r="AC39" s="41">
        <f t="shared" si="46"/>
        <v>0</v>
      </c>
      <c r="AD39" s="41" t="e">
        <f t="shared" si="47"/>
        <v>#DIV/0!</v>
      </c>
      <c r="AE39" s="42"/>
      <c r="AF39" s="43"/>
      <c r="AG39" s="43">
        <f t="shared" si="48"/>
        <v>0</v>
      </c>
      <c r="AH39" s="43">
        <f t="shared" si="49"/>
        <v>0</v>
      </c>
      <c r="AI39" s="104" t="e">
        <f t="shared" si="50"/>
        <v>#DIV/0!</v>
      </c>
      <c r="AJ39" s="44"/>
      <c r="AK39" s="44"/>
      <c r="AL39" s="44">
        <f t="shared" si="51"/>
        <v>0</v>
      </c>
      <c r="AM39" s="44">
        <f t="shared" si="52"/>
        <v>0</v>
      </c>
      <c r="AN39" s="44" t="e">
        <f t="shared" si="53"/>
        <v>#DIV/0!</v>
      </c>
    </row>
    <row r="40" spans="1:40" ht="15.75" thickBot="1" x14ac:dyDescent="0.3"/>
    <row r="41" spans="1:40" ht="24" thickBot="1" x14ac:dyDescent="0.35">
      <c r="A41" s="85" t="s">
        <v>21</v>
      </c>
      <c r="B41" s="86"/>
      <c r="C41" s="86"/>
      <c r="D41" s="86"/>
      <c r="E41" s="86"/>
      <c r="G41" s="87" t="s">
        <v>23</v>
      </c>
      <c r="H41" s="88"/>
      <c r="I41" s="88"/>
      <c r="J41" s="88"/>
      <c r="K41" s="88"/>
      <c r="L41" s="89"/>
    </row>
    <row r="42" spans="1:40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0" t="s">
        <v>24</v>
      </c>
      <c r="H42" s="91"/>
      <c r="I42" s="91"/>
      <c r="J42" s="92" t="s">
        <v>25</v>
      </c>
      <c r="K42" s="92"/>
      <c r="L42" s="93"/>
    </row>
    <row r="43" spans="1:40" ht="20.100000000000001" customHeight="1" thickBot="1" x14ac:dyDescent="0.3">
      <c r="A43" s="61" t="s">
        <v>16</v>
      </c>
      <c r="B43" s="62">
        <v>2.8711596900000002E-5</v>
      </c>
      <c r="C43" s="62">
        <v>3.20409394E-5</v>
      </c>
      <c r="D43" s="62">
        <v>3.4149939699999998E-5</v>
      </c>
      <c r="E43" s="62">
        <v>3.54983895E-5</v>
      </c>
      <c r="G43" s="94">
        <v>8.5374248628593903E-4</v>
      </c>
      <c r="H43" s="95"/>
      <c r="I43" s="95"/>
      <c r="J43" s="95">
        <v>996.55</v>
      </c>
      <c r="K43" s="95"/>
      <c r="L43" s="96"/>
    </row>
    <row r="44" spans="1:40" ht="20.100000000000001" customHeight="1" x14ac:dyDescent="0.2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</row>
    <row r="45" spans="1:40" ht="20.100000000000001" customHeight="1" x14ac:dyDescent="0.25">
      <c r="A45" s="61" t="s">
        <v>18</v>
      </c>
      <c r="B45" s="62">
        <v>4.523893421169302E-4</v>
      </c>
      <c r="C45" s="62">
        <v>4.523893421169302E-4</v>
      </c>
      <c r="D45" s="62">
        <v>4.523893421169302E-4</v>
      </c>
      <c r="E45" s="62">
        <v>4.523893421169302E-4</v>
      </c>
    </row>
    <row r="46" spans="1:40" ht="20.100000000000001" customHeight="1" x14ac:dyDescent="0.25">
      <c r="A46" s="61" t="s">
        <v>19</v>
      </c>
      <c r="B46" s="62">
        <f>(4*B43)/B44</f>
        <v>2.5148746727584738E-3</v>
      </c>
      <c r="C46" s="62">
        <f>(4*C43)/C44</f>
        <v>3.5439217776089093E-3</v>
      </c>
      <c r="D46" s="62">
        <f>(4*D43)/D44</f>
        <v>4.4310515340150701E-3</v>
      </c>
      <c r="E46" s="62">
        <f>(4*E43)/E44</f>
        <v>5.2580748753170573E-3</v>
      </c>
    </row>
    <row r="47" spans="1:40" ht="20.100000000000001" customHeight="1" thickBot="1" x14ac:dyDescent="0.3">
      <c r="A47" s="63" t="s">
        <v>20</v>
      </c>
      <c r="B47" s="64">
        <f t="shared" ref="B47:E47" si="54">120/1000</f>
        <v>0.12</v>
      </c>
      <c r="C47" s="64">
        <f t="shared" si="54"/>
        <v>0.12</v>
      </c>
      <c r="D47" s="64">
        <f t="shared" si="54"/>
        <v>0.12</v>
      </c>
      <c r="E47" s="64">
        <f t="shared" si="54"/>
        <v>0.12</v>
      </c>
    </row>
    <row r="53" spans="2:2" x14ac:dyDescent="0.25">
      <c r="B53" s="110">
        <v>2.4E-2</v>
      </c>
    </row>
    <row r="54" spans="2:2" x14ac:dyDescent="0.25">
      <c r="B54" s="110">
        <f>B53/2</f>
        <v>1.2E-2</v>
      </c>
    </row>
    <row r="55" spans="2:2" x14ac:dyDescent="0.25">
      <c r="B55" s="110">
        <f>PI()*B54^2</f>
        <v>4.523893421169302E-4</v>
      </c>
    </row>
  </sheetData>
  <mergeCells count="15">
    <mergeCell ref="G43:I43"/>
    <mergeCell ref="J43:L43"/>
    <mergeCell ref="A41:E41"/>
    <mergeCell ref="G41:L41"/>
    <mergeCell ref="G42:I42"/>
    <mergeCell ref="J42:L42"/>
    <mergeCell ref="U2:Y2"/>
    <mergeCell ref="Z2:AD2"/>
    <mergeCell ref="AE2:AI2"/>
    <mergeCell ref="AJ2:AN2"/>
    <mergeCell ref="A1:AN1"/>
    <mergeCell ref="A2:E2"/>
    <mergeCell ref="F2:J2"/>
    <mergeCell ref="K2:O2"/>
    <mergeCell ref="P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GeometryV4</vt:lpstr>
      <vt:lpstr>GeometryV3</vt:lpstr>
      <vt:lpstr>GeometryV2</vt:lpstr>
      <vt:lpstr>Planilha1</vt:lpstr>
      <vt:lpstr>f x Re (V4)</vt:lpstr>
      <vt:lpstr>p x re (v4)</vt:lpstr>
      <vt:lpstr>f x re(V3)</vt:lpstr>
      <vt:lpstr>p x Re (V3)</vt:lpstr>
      <vt:lpstr>f x Re (V2)</vt:lpstr>
      <vt:lpstr>P x Re (V2)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2025-01-27T16:28:02Z</dcterms:modified>
</cp:coreProperties>
</file>