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5EDF7BB1-7D67-4206-9B72-5CE38FE6BF38}" xr6:coauthVersionLast="47" xr6:coauthVersionMax="47" xr10:uidLastSave="{00000000-0000-0000-0000-000000000000}"/>
  <bookViews>
    <workbookView xWindow="14220" yWindow="1665" windowWidth="14925" windowHeight="14160" firstSheet="1" activeTab="2" xr2:uid="{00000000-000D-0000-FFFF-FFFF00000000}"/>
  </bookViews>
  <sheets>
    <sheet name="Parâmetros" sheetId="4" r:id="rId1"/>
    <sheet name="Modelo_1_Ø28mm" sheetId="3" r:id="rId2"/>
    <sheet name="Modelo_2_Ø26mm" sheetId="5" r:id="rId3"/>
    <sheet name="Modelo_3_Ø24mm " sheetId="7" r:id="rId4"/>
    <sheet name="Modelo_4_Ø20mm " sheetId="8" r:id="rId5"/>
    <sheet name="Trai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6" i="5" l="1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3" i="8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E3" i="5"/>
  <c r="E3" i="3"/>
  <c r="B9" i="4"/>
  <c r="B10" i="4"/>
  <c r="E33" i="3" s="1"/>
  <c r="L3" i="3"/>
  <c r="K3" i="3"/>
  <c r="AC61" i="8"/>
  <c r="M21" i="8"/>
  <c r="M24" i="8"/>
  <c r="M25" i="8"/>
  <c r="M27" i="8"/>
  <c r="M57" i="8"/>
  <c r="E48" i="8"/>
  <c r="AC65" i="7"/>
  <c r="U32" i="7"/>
  <c r="U41" i="7"/>
  <c r="E34" i="3"/>
  <c r="E40" i="3"/>
  <c r="E56" i="3"/>
  <c r="E66" i="3"/>
  <c r="E67" i="3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D18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19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C11" i="8"/>
  <c r="C12" i="8"/>
  <c r="C14" i="8"/>
  <c r="AA51" i="8"/>
  <c r="AA50" i="8"/>
  <c r="AA48" i="8"/>
  <c r="AA45" i="8"/>
  <c r="AA27" i="8"/>
  <c r="AA26" i="8"/>
  <c r="AA24" i="8"/>
  <c r="AA21" i="8"/>
  <c r="S54" i="8"/>
  <c r="S51" i="8"/>
  <c r="S48" i="8"/>
  <c r="S30" i="8"/>
  <c r="S27" i="8"/>
  <c r="S24" i="8"/>
  <c r="K57" i="8"/>
  <c r="K54" i="8"/>
  <c r="K51" i="8"/>
  <c r="K33" i="8"/>
  <c r="K30" i="8"/>
  <c r="K27" i="8"/>
  <c r="C27" i="8"/>
  <c r="C28" i="8"/>
  <c r="C30" i="8"/>
  <c r="C33" i="8"/>
  <c r="C51" i="8"/>
  <c r="C52" i="8"/>
  <c r="C54" i="8"/>
  <c r="C57" i="8"/>
  <c r="B3" i="3"/>
  <c r="B42" i="4"/>
  <c r="B32" i="4"/>
  <c r="B12" i="4"/>
  <c r="B43" i="4"/>
  <c r="C25" i="8" s="1"/>
  <c r="B41" i="4"/>
  <c r="E40" i="4"/>
  <c r="AC31" i="8" s="1"/>
  <c r="D40" i="4"/>
  <c r="U21" i="8" s="1"/>
  <c r="C40" i="4"/>
  <c r="M31" i="8" s="1"/>
  <c r="B40" i="4"/>
  <c r="E25" i="8" s="1"/>
  <c r="B33" i="4"/>
  <c r="C19" i="7" s="1"/>
  <c r="B31" i="4"/>
  <c r="E30" i="4"/>
  <c r="D30" i="4"/>
  <c r="C30" i="4"/>
  <c r="B30" i="4"/>
  <c r="B22" i="4"/>
  <c r="AE68" i="8"/>
  <c r="Z68" i="8"/>
  <c r="AA68" i="8" s="1"/>
  <c r="W68" i="8"/>
  <c r="R68" i="8"/>
  <c r="S68" i="8" s="1"/>
  <c r="O68" i="8"/>
  <c r="J68" i="8"/>
  <c r="K68" i="8" s="1"/>
  <c r="G68" i="8"/>
  <c r="B68" i="8"/>
  <c r="C68" i="8" s="1"/>
  <c r="AE67" i="8"/>
  <c r="Z67" i="8"/>
  <c r="AA67" i="8" s="1"/>
  <c r="W67" i="8"/>
  <c r="R67" i="8"/>
  <c r="S67" i="8" s="1"/>
  <c r="O67" i="8"/>
  <c r="J67" i="8"/>
  <c r="K67" i="8" s="1"/>
  <c r="G67" i="8"/>
  <c r="B67" i="8"/>
  <c r="C67" i="8" s="1"/>
  <c r="AE66" i="8"/>
  <c r="Z66" i="8"/>
  <c r="AA66" i="8" s="1"/>
  <c r="W66" i="8"/>
  <c r="R66" i="8"/>
  <c r="S66" i="8" s="1"/>
  <c r="O66" i="8"/>
  <c r="J66" i="8"/>
  <c r="K66" i="8" s="1"/>
  <c r="G66" i="8"/>
  <c r="B66" i="8"/>
  <c r="C66" i="8" s="1"/>
  <c r="AE65" i="8"/>
  <c r="Z65" i="8"/>
  <c r="AA65" i="8" s="1"/>
  <c r="W65" i="8"/>
  <c r="R65" i="8"/>
  <c r="S65" i="8" s="1"/>
  <c r="O65" i="8"/>
  <c r="J65" i="8"/>
  <c r="K65" i="8" s="1"/>
  <c r="G65" i="8"/>
  <c r="B65" i="8"/>
  <c r="C65" i="8" s="1"/>
  <c r="AE64" i="8"/>
  <c r="Z64" i="8"/>
  <c r="AA64" i="8" s="1"/>
  <c r="W64" i="8"/>
  <c r="R64" i="8"/>
  <c r="S64" i="8" s="1"/>
  <c r="O64" i="8"/>
  <c r="J64" i="8"/>
  <c r="K64" i="8" s="1"/>
  <c r="G64" i="8"/>
  <c r="B64" i="8"/>
  <c r="C64" i="8" s="1"/>
  <c r="AE63" i="8"/>
  <c r="Z63" i="8"/>
  <c r="AA63" i="8" s="1"/>
  <c r="W63" i="8"/>
  <c r="R63" i="8"/>
  <c r="S63" i="8" s="1"/>
  <c r="O63" i="8"/>
  <c r="J63" i="8"/>
  <c r="K63" i="8" s="1"/>
  <c r="G63" i="8"/>
  <c r="B63" i="8"/>
  <c r="C63" i="8" s="1"/>
  <c r="AE62" i="8"/>
  <c r="Z62" i="8"/>
  <c r="AA62" i="8" s="1"/>
  <c r="W62" i="8"/>
  <c r="R62" i="8"/>
  <c r="S62" i="8" s="1"/>
  <c r="O62" i="8"/>
  <c r="J62" i="8"/>
  <c r="K62" i="8" s="1"/>
  <c r="G62" i="8"/>
  <c r="B62" i="8"/>
  <c r="C62" i="8" s="1"/>
  <c r="AE61" i="8"/>
  <c r="Z61" i="8"/>
  <c r="AA61" i="8" s="1"/>
  <c r="W61" i="8"/>
  <c r="R61" i="8"/>
  <c r="S61" i="8" s="1"/>
  <c r="O61" i="8"/>
  <c r="J61" i="8"/>
  <c r="K61" i="8" s="1"/>
  <c r="G61" i="8"/>
  <c r="B61" i="8"/>
  <c r="C61" i="8" s="1"/>
  <c r="AE60" i="8"/>
  <c r="Z60" i="8"/>
  <c r="AA60" i="8" s="1"/>
  <c r="W60" i="8"/>
  <c r="R60" i="8"/>
  <c r="S60" i="8" s="1"/>
  <c r="O60" i="8"/>
  <c r="J60" i="8"/>
  <c r="K60" i="8" s="1"/>
  <c r="G60" i="8"/>
  <c r="B60" i="8"/>
  <c r="C60" i="8" s="1"/>
  <c r="AE59" i="8"/>
  <c r="Z59" i="8"/>
  <c r="AA59" i="8" s="1"/>
  <c r="W59" i="8"/>
  <c r="R59" i="8"/>
  <c r="S59" i="8" s="1"/>
  <c r="O59" i="8"/>
  <c r="J59" i="8"/>
  <c r="K59" i="8" s="1"/>
  <c r="G59" i="8"/>
  <c r="B59" i="8"/>
  <c r="C59" i="8" s="1"/>
  <c r="AE58" i="8"/>
  <c r="Z58" i="8"/>
  <c r="AA58" i="8" s="1"/>
  <c r="W58" i="8"/>
  <c r="R58" i="8"/>
  <c r="S58" i="8" s="1"/>
  <c r="O58" i="8"/>
  <c r="J58" i="8"/>
  <c r="K58" i="8" s="1"/>
  <c r="G58" i="8"/>
  <c r="B58" i="8"/>
  <c r="C58" i="8" s="1"/>
  <c r="AE57" i="8"/>
  <c r="Z57" i="8"/>
  <c r="AA57" i="8" s="1"/>
  <c r="W57" i="8"/>
  <c r="R57" i="8"/>
  <c r="S57" i="8" s="1"/>
  <c r="O57" i="8"/>
  <c r="J57" i="8"/>
  <c r="G57" i="8"/>
  <c r="B57" i="8"/>
  <c r="AE56" i="8"/>
  <c r="Z56" i="8"/>
  <c r="AA56" i="8" s="1"/>
  <c r="W56" i="8"/>
  <c r="R56" i="8"/>
  <c r="S56" i="8" s="1"/>
  <c r="O56" i="8"/>
  <c r="J56" i="8"/>
  <c r="K56" i="8" s="1"/>
  <c r="G56" i="8"/>
  <c r="B56" i="8"/>
  <c r="C56" i="8" s="1"/>
  <c r="AE55" i="8"/>
  <c r="Z55" i="8"/>
  <c r="AA55" i="8" s="1"/>
  <c r="W55" i="8"/>
  <c r="R55" i="8"/>
  <c r="S55" i="8" s="1"/>
  <c r="O55" i="8"/>
  <c r="J55" i="8"/>
  <c r="K55" i="8" s="1"/>
  <c r="G55" i="8"/>
  <c r="B55" i="8"/>
  <c r="AE54" i="8"/>
  <c r="Z54" i="8"/>
  <c r="AA54" i="8" s="1"/>
  <c r="W54" i="8"/>
  <c r="R54" i="8"/>
  <c r="O54" i="8"/>
  <c r="J54" i="8"/>
  <c r="G54" i="8"/>
  <c r="B54" i="8"/>
  <c r="AE53" i="8"/>
  <c r="Z53" i="8"/>
  <c r="AA53" i="8" s="1"/>
  <c r="W53" i="8"/>
  <c r="R53" i="8"/>
  <c r="S53" i="8" s="1"/>
  <c r="O53" i="8"/>
  <c r="J53" i="8"/>
  <c r="K53" i="8" s="1"/>
  <c r="G53" i="8"/>
  <c r="B53" i="8"/>
  <c r="C53" i="8" s="1"/>
  <c r="AE52" i="8"/>
  <c r="Z52" i="8"/>
  <c r="AA52" i="8" s="1"/>
  <c r="W52" i="8"/>
  <c r="R52" i="8"/>
  <c r="S52" i="8" s="1"/>
  <c r="O52" i="8"/>
  <c r="J52" i="8"/>
  <c r="K52" i="8" s="1"/>
  <c r="G52" i="8"/>
  <c r="B52" i="8"/>
  <c r="AE51" i="8"/>
  <c r="Z51" i="8"/>
  <c r="W51" i="8"/>
  <c r="R51" i="8"/>
  <c r="O51" i="8"/>
  <c r="J51" i="8"/>
  <c r="G51" i="8"/>
  <c r="B51" i="8"/>
  <c r="AE50" i="8"/>
  <c r="Z50" i="8"/>
  <c r="W50" i="8"/>
  <c r="R50" i="8"/>
  <c r="S50" i="8" s="1"/>
  <c r="O50" i="8"/>
  <c r="J50" i="8"/>
  <c r="K50" i="8" s="1"/>
  <c r="G50" i="8"/>
  <c r="B50" i="8"/>
  <c r="C50" i="8" s="1"/>
  <c r="AE49" i="8"/>
  <c r="Z49" i="8"/>
  <c r="AA49" i="8" s="1"/>
  <c r="W49" i="8"/>
  <c r="R49" i="8"/>
  <c r="S49" i="8" s="1"/>
  <c r="O49" i="8"/>
  <c r="J49" i="8"/>
  <c r="K49" i="8" s="1"/>
  <c r="G49" i="8"/>
  <c r="B49" i="8"/>
  <c r="AE48" i="8"/>
  <c r="Z48" i="8"/>
  <c r="W48" i="8"/>
  <c r="R48" i="8"/>
  <c r="O48" i="8"/>
  <c r="J48" i="8"/>
  <c r="K48" i="8" s="1"/>
  <c r="G48" i="8"/>
  <c r="B48" i="8"/>
  <c r="C48" i="8" s="1"/>
  <c r="AE47" i="8"/>
  <c r="Z47" i="8"/>
  <c r="AA47" i="8" s="1"/>
  <c r="W47" i="8"/>
  <c r="R47" i="8"/>
  <c r="S47" i="8" s="1"/>
  <c r="O47" i="8"/>
  <c r="J47" i="8"/>
  <c r="K47" i="8" s="1"/>
  <c r="G47" i="8"/>
  <c r="B47" i="8"/>
  <c r="C47" i="8" s="1"/>
  <c r="AE46" i="8"/>
  <c r="Z46" i="8"/>
  <c r="AA46" i="8" s="1"/>
  <c r="W46" i="8"/>
  <c r="R46" i="8"/>
  <c r="S46" i="8" s="1"/>
  <c r="O46" i="8"/>
  <c r="J46" i="8"/>
  <c r="K46" i="8" s="1"/>
  <c r="G46" i="8"/>
  <c r="B46" i="8"/>
  <c r="C46" i="8" s="1"/>
  <c r="AE45" i="8"/>
  <c r="Z45" i="8"/>
  <c r="W45" i="8"/>
  <c r="R45" i="8"/>
  <c r="S45" i="8" s="1"/>
  <c r="O45" i="8"/>
  <c r="J45" i="8"/>
  <c r="K45" i="8" s="1"/>
  <c r="G45" i="8"/>
  <c r="B45" i="8"/>
  <c r="C45" i="8" s="1"/>
  <c r="AE44" i="8"/>
  <c r="Z44" i="8"/>
  <c r="AA44" i="8" s="1"/>
  <c r="W44" i="8"/>
  <c r="R44" i="8"/>
  <c r="S44" i="8" s="1"/>
  <c r="O44" i="8"/>
  <c r="J44" i="8"/>
  <c r="K44" i="8" s="1"/>
  <c r="G44" i="8"/>
  <c r="B44" i="8"/>
  <c r="C44" i="8" s="1"/>
  <c r="AE43" i="8"/>
  <c r="Z43" i="8"/>
  <c r="AA43" i="8" s="1"/>
  <c r="W43" i="8"/>
  <c r="R43" i="8"/>
  <c r="S43" i="8" s="1"/>
  <c r="O43" i="8"/>
  <c r="J43" i="8"/>
  <c r="K43" i="8" s="1"/>
  <c r="G43" i="8"/>
  <c r="B43" i="8"/>
  <c r="C43" i="8" s="1"/>
  <c r="AE42" i="8"/>
  <c r="Z42" i="8"/>
  <c r="AA42" i="8" s="1"/>
  <c r="W42" i="8"/>
  <c r="R42" i="8"/>
  <c r="S42" i="8" s="1"/>
  <c r="O42" i="8"/>
  <c r="J42" i="8"/>
  <c r="K42" i="8" s="1"/>
  <c r="G42" i="8"/>
  <c r="B42" i="8"/>
  <c r="C42" i="8" s="1"/>
  <c r="AE41" i="8"/>
  <c r="Z41" i="8"/>
  <c r="AA41" i="8" s="1"/>
  <c r="W41" i="8"/>
  <c r="R41" i="8"/>
  <c r="S41" i="8" s="1"/>
  <c r="O41" i="8"/>
  <c r="J41" i="8"/>
  <c r="K41" i="8" s="1"/>
  <c r="G41" i="8"/>
  <c r="B41" i="8"/>
  <c r="C41" i="8" s="1"/>
  <c r="AE40" i="8"/>
  <c r="Z40" i="8"/>
  <c r="AA40" i="8" s="1"/>
  <c r="W40" i="8"/>
  <c r="R40" i="8"/>
  <c r="S40" i="8" s="1"/>
  <c r="O40" i="8"/>
  <c r="J40" i="8"/>
  <c r="K40" i="8" s="1"/>
  <c r="G40" i="8"/>
  <c r="B40" i="8"/>
  <c r="C40" i="8" s="1"/>
  <c r="AE39" i="8"/>
  <c r="Z39" i="8"/>
  <c r="AA39" i="8" s="1"/>
  <c r="W39" i="8"/>
  <c r="R39" i="8"/>
  <c r="S39" i="8" s="1"/>
  <c r="O39" i="8"/>
  <c r="J39" i="8"/>
  <c r="K39" i="8" s="1"/>
  <c r="G39" i="8"/>
  <c r="B39" i="8"/>
  <c r="C39" i="8" s="1"/>
  <c r="AE38" i="8"/>
  <c r="Z38" i="8"/>
  <c r="AA38" i="8" s="1"/>
  <c r="W38" i="8"/>
  <c r="R38" i="8"/>
  <c r="S38" i="8" s="1"/>
  <c r="O38" i="8"/>
  <c r="J38" i="8"/>
  <c r="K38" i="8" s="1"/>
  <c r="G38" i="8"/>
  <c r="B38" i="8"/>
  <c r="C38" i="8" s="1"/>
  <c r="AE37" i="8"/>
  <c r="Z37" i="8"/>
  <c r="AA37" i="8" s="1"/>
  <c r="W37" i="8"/>
  <c r="R37" i="8"/>
  <c r="S37" i="8" s="1"/>
  <c r="O37" i="8"/>
  <c r="J37" i="8"/>
  <c r="K37" i="8" s="1"/>
  <c r="G37" i="8"/>
  <c r="B37" i="8"/>
  <c r="C37" i="8" s="1"/>
  <c r="AE36" i="8"/>
  <c r="Z36" i="8"/>
  <c r="AA36" i="8" s="1"/>
  <c r="W36" i="8"/>
  <c r="R36" i="8"/>
  <c r="S36" i="8" s="1"/>
  <c r="O36" i="8"/>
  <c r="J36" i="8"/>
  <c r="K36" i="8" s="1"/>
  <c r="G36" i="8"/>
  <c r="B36" i="8"/>
  <c r="C36" i="8" s="1"/>
  <c r="AE35" i="8"/>
  <c r="Z35" i="8"/>
  <c r="AA35" i="8" s="1"/>
  <c r="W35" i="8"/>
  <c r="R35" i="8"/>
  <c r="S35" i="8" s="1"/>
  <c r="O35" i="8"/>
  <c r="J35" i="8"/>
  <c r="K35" i="8" s="1"/>
  <c r="G35" i="8"/>
  <c r="B35" i="8"/>
  <c r="C35" i="8" s="1"/>
  <c r="AE34" i="8"/>
  <c r="Z34" i="8"/>
  <c r="AA34" i="8" s="1"/>
  <c r="W34" i="8"/>
  <c r="R34" i="8"/>
  <c r="S34" i="8" s="1"/>
  <c r="O34" i="8"/>
  <c r="J34" i="8"/>
  <c r="K34" i="8" s="1"/>
  <c r="G34" i="8"/>
  <c r="B34" i="8"/>
  <c r="C34" i="8" s="1"/>
  <c r="AE33" i="8"/>
  <c r="Z33" i="8"/>
  <c r="AA33" i="8" s="1"/>
  <c r="W33" i="8"/>
  <c r="R33" i="8"/>
  <c r="S33" i="8" s="1"/>
  <c r="O33" i="8"/>
  <c r="J33" i="8"/>
  <c r="G33" i="8"/>
  <c r="B33" i="8"/>
  <c r="AE32" i="8"/>
  <c r="Z32" i="8"/>
  <c r="AA32" i="8" s="1"/>
  <c r="W32" i="8"/>
  <c r="R32" i="8"/>
  <c r="S32" i="8" s="1"/>
  <c r="O32" i="8"/>
  <c r="J32" i="8"/>
  <c r="K32" i="8" s="1"/>
  <c r="G32" i="8"/>
  <c r="B32" i="8"/>
  <c r="C32" i="8" s="1"/>
  <c r="AE31" i="8"/>
  <c r="Z31" i="8"/>
  <c r="AA31" i="8" s="1"/>
  <c r="W31" i="8"/>
  <c r="R31" i="8"/>
  <c r="S31" i="8" s="1"/>
  <c r="O31" i="8"/>
  <c r="J31" i="8"/>
  <c r="K31" i="8" s="1"/>
  <c r="G31" i="8"/>
  <c r="B31" i="8"/>
  <c r="AE30" i="8"/>
  <c r="Z30" i="8"/>
  <c r="AA30" i="8" s="1"/>
  <c r="W30" i="8"/>
  <c r="R30" i="8"/>
  <c r="O30" i="8"/>
  <c r="J30" i="8"/>
  <c r="G30" i="8"/>
  <c r="B30" i="8"/>
  <c r="AE29" i="8"/>
  <c r="Z29" i="8"/>
  <c r="AA29" i="8" s="1"/>
  <c r="W29" i="8"/>
  <c r="R29" i="8"/>
  <c r="S29" i="8" s="1"/>
  <c r="O29" i="8"/>
  <c r="J29" i="8"/>
  <c r="K29" i="8" s="1"/>
  <c r="G29" i="8"/>
  <c r="B29" i="8"/>
  <c r="C29" i="8" s="1"/>
  <c r="AE28" i="8"/>
  <c r="Z28" i="8"/>
  <c r="AA28" i="8" s="1"/>
  <c r="W28" i="8"/>
  <c r="R28" i="8"/>
  <c r="S28" i="8" s="1"/>
  <c r="O28" i="8"/>
  <c r="J28" i="8"/>
  <c r="K28" i="8" s="1"/>
  <c r="G28" i="8"/>
  <c r="B28" i="8"/>
  <c r="AE27" i="8"/>
  <c r="Z27" i="8"/>
  <c r="W27" i="8"/>
  <c r="R27" i="8"/>
  <c r="O27" i="8"/>
  <c r="J27" i="8"/>
  <c r="G27" i="8"/>
  <c r="B27" i="8"/>
  <c r="AE26" i="8"/>
  <c r="Z26" i="8"/>
  <c r="W26" i="8"/>
  <c r="R26" i="8"/>
  <c r="S26" i="8" s="1"/>
  <c r="O26" i="8"/>
  <c r="J26" i="8"/>
  <c r="K26" i="8" s="1"/>
  <c r="G26" i="8"/>
  <c r="B26" i="8"/>
  <c r="C26" i="8" s="1"/>
  <c r="AE25" i="8"/>
  <c r="Z25" i="8"/>
  <c r="AA25" i="8" s="1"/>
  <c r="W25" i="8"/>
  <c r="R25" i="8"/>
  <c r="S25" i="8" s="1"/>
  <c r="O25" i="8"/>
  <c r="J25" i="8"/>
  <c r="K25" i="8" s="1"/>
  <c r="G25" i="8"/>
  <c r="B25" i="8"/>
  <c r="AE24" i="8"/>
  <c r="Z24" i="8"/>
  <c r="W24" i="8"/>
  <c r="R24" i="8"/>
  <c r="O24" i="8"/>
  <c r="J24" i="8"/>
  <c r="K24" i="8" s="1"/>
  <c r="G24" i="8"/>
  <c r="B24" i="8"/>
  <c r="C24" i="8" s="1"/>
  <c r="AE23" i="8"/>
  <c r="Z23" i="8"/>
  <c r="AA23" i="8" s="1"/>
  <c r="W23" i="8"/>
  <c r="R23" i="8"/>
  <c r="S23" i="8" s="1"/>
  <c r="O23" i="8"/>
  <c r="J23" i="8"/>
  <c r="K23" i="8" s="1"/>
  <c r="G23" i="8"/>
  <c r="B23" i="8"/>
  <c r="C23" i="8" s="1"/>
  <c r="AE22" i="8"/>
  <c r="Z22" i="8"/>
  <c r="AA22" i="8" s="1"/>
  <c r="W22" i="8"/>
  <c r="R22" i="8"/>
  <c r="S22" i="8" s="1"/>
  <c r="O22" i="8"/>
  <c r="J22" i="8"/>
  <c r="K22" i="8" s="1"/>
  <c r="G22" i="8"/>
  <c r="B22" i="8"/>
  <c r="C22" i="8" s="1"/>
  <c r="AE21" i="8"/>
  <c r="Z21" i="8"/>
  <c r="W21" i="8"/>
  <c r="R21" i="8"/>
  <c r="S21" i="8" s="1"/>
  <c r="O21" i="8"/>
  <c r="J21" i="8"/>
  <c r="K21" i="8" s="1"/>
  <c r="G21" i="8"/>
  <c r="B21" i="8"/>
  <c r="C21" i="8" s="1"/>
  <c r="AE20" i="8"/>
  <c r="Z20" i="8"/>
  <c r="AA20" i="8" s="1"/>
  <c r="W20" i="8"/>
  <c r="R20" i="8"/>
  <c r="S20" i="8" s="1"/>
  <c r="O20" i="8"/>
  <c r="J20" i="8"/>
  <c r="K20" i="8" s="1"/>
  <c r="G20" i="8"/>
  <c r="B20" i="8"/>
  <c r="C20" i="8" s="1"/>
  <c r="AE19" i="8"/>
  <c r="Z19" i="8"/>
  <c r="AA19" i="8" s="1"/>
  <c r="W19" i="8"/>
  <c r="R19" i="8"/>
  <c r="S19" i="8" s="1"/>
  <c r="O19" i="8"/>
  <c r="J19" i="8"/>
  <c r="K19" i="8" s="1"/>
  <c r="G19" i="8"/>
  <c r="B19" i="8"/>
  <c r="C19" i="8" s="1"/>
  <c r="AE18" i="8"/>
  <c r="Z18" i="8"/>
  <c r="AA18" i="8" s="1"/>
  <c r="W18" i="8"/>
  <c r="R18" i="8"/>
  <c r="S18" i="8" s="1"/>
  <c r="O18" i="8"/>
  <c r="J18" i="8"/>
  <c r="K18" i="8" s="1"/>
  <c r="G18" i="8"/>
  <c r="B18" i="8"/>
  <c r="C18" i="8" s="1"/>
  <c r="AE16" i="8"/>
  <c r="Z16" i="8"/>
  <c r="AA16" i="8" s="1"/>
  <c r="W16" i="8"/>
  <c r="R16" i="8"/>
  <c r="S16" i="8" s="1"/>
  <c r="O16" i="8"/>
  <c r="J16" i="8"/>
  <c r="K16" i="8" s="1"/>
  <c r="G16" i="8"/>
  <c r="B16" i="8"/>
  <c r="C16" i="8" s="1"/>
  <c r="AE15" i="8"/>
  <c r="Z15" i="8"/>
  <c r="AA15" i="8" s="1"/>
  <c r="W15" i="8"/>
  <c r="R15" i="8"/>
  <c r="S15" i="8" s="1"/>
  <c r="O15" i="8"/>
  <c r="J15" i="8"/>
  <c r="K15" i="8" s="1"/>
  <c r="G15" i="8"/>
  <c r="B15" i="8"/>
  <c r="C15" i="8" s="1"/>
  <c r="AE14" i="8"/>
  <c r="Z14" i="8"/>
  <c r="W14" i="8"/>
  <c r="R14" i="8"/>
  <c r="S14" i="8" s="1"/>
  <c r="O14" i="8"/>
  <c r="J14" i="8"/>
  <c r="K14" i="8" s="1"/>
  <c r="G14" i="8"/>
  <c r="B14" i="8"/>
  <c r="AE13" i="8"/>
  <c r="Z13" i="8"/>
  <c r="AA13" i="8" s="1"/>
  <c r="W13" i="8"/>
  <c r="R13" i="8"/>
  <c r="S13" i="8" s="1"/>
  <c r="O13" i="8"/>
  <c r="J13" i="8"/>
  <c r="K13" i="8" s="1"/>
  <c r="G13" i="8"/>
  <c r="B13" i="8"/>
  <c r="C13" i="8" s="1"/>
  <c r="AE12" i="8"/>
  <c r="Z12" i="8"/>
  <c r="AA12" i="8" s="1"/>
  <c r="W12" i="8"/>
  <c r="R12" i="8"/>
  <c r="S12" i="8" s="1"/>
  <c r="O12" i="8"/>
  <c r="J12" i="8"/>
  <c r="K12" i="8" s="1"/>
  <c r="G12" i="8"/>
  <c r="B12" i="8"/>
  <c r="AE11" i="8"/>
  <c r="Z11" i="8"/>
  <c r="AA11" i="8" s="1"/>
  <c r="W11" i="8"/>
  <c r="R11" i="8"/>
  <c r="S11" i="8" s="1"/>
  <c r="O11" i="8"/>
  <c r="J11" i="8"/>
  <c r="G11" i="8"/>
  <c r="B11" i="8"/>
  <c r="AE10" i="8"/>
  <c r="Z10" i="8"/>
  <c r="AA10" i="8" s="1"/>
  <c r="W10" i="8"/>
  <c r="R10" i="8"/>
  <c r="S10" i="8" s="1"/>
  <c r="O10" i="8"/>
  <c r="J10" i="8"/>
  <c r="K10" i="8" s="1"/>
  <c r="G10" i="8"/>
  <c r="B10" i="8"/>
  <c r="C10" i="8" s="1"/>
  <c r="AE9" i="8"/>
  <c r="Z9" i="8"/>
  <c r="AA9" i="8" s="1"/>
  <c r="W9" i="8"/>
  <c r="R9" i="8"/>
  <c r="S9" i="8" s="1"/>
  <c r="O9" i="8"/>
  <c r="J9" i="8"/>
  <c r="K9" i="8" s="1"/>
  <c r="G9" i="8"/>
  <c r="B9" i="8"/>
  <c r="C9" i="8" s="1"/>
  <c r="AE8" i="8"/>
  <c r="Z8" i="8"/>
  <c r="AA8" i="8" s="1"/>
  <c r="W8" i="8"/>
  <c r="R8" i="8"/>
  <c r="S8" i="8" s="1"/>
  <c r="O8" i="8"/>
  <c r="J8" i="8"/>
  <c r="K8" i="8" s="1"/>
  <c r="G8" i="8"/>
  <c r="B8" i="8"/>
  <c r="C8" i="8" s="1"/>
  <c r="AE7" i="8"/>
  <c r="Z7" i="8"/>
  <c r="AA7" i="8" s="1"/>
  <c r="W7" i="8"/>
  <c r="R7" i="8"/>
  <c r="S7" i="8" s="1"/>
  <c r="O7" i="8"/>
  <c r="J7" i="8"/>
  <c r="K7" i="8" s="1"/>
  <c r="G7" i="8"/>
  <c r="B7" i="8"/>
  <c r="C7" i="8" s="1"/>
  <c r="AE6" i="8"/>
  <c r="Z6" i="8"/>
  <c r="AA6" i="8" s="1"/>
  <c r="W6" i="8"/>
  <c r="R6" i="8"/>
  <c r="S6" i="8" s="1"/>
  <c r="O6" i="8"/>
  <c r="J6" i="8"/>
  <c r="K6" i="8" s="1"/>
  <c r="G6" i="8"/>
  <c r="B6" i="8"/>
  <c r="C6" i="8" s="1"/>
  <c r="AE5" i="8"/>
  <c r="Z5" i="8"/>
  <c r="AA5" i="8" s="1"/>
  <c r="W5" i="8"/>
  <c r="R5" i="8"/>
  <c r="O5" i="8"/>
  <c r="J5" i="8"/>
  <c r="K5" i="8" s="1"/>
  <c r="G5" i="8"/>
  <c r="B5" i="8"/>
  <c r="C5" i="8" s="1"/>
  <c r="AE4" i="8"/>
  <c r="Z4" i="8"/>
  <c r="AA4" i="8" s="1"/>
  <c r="W4" i="8"/>
  <c r="R4" i="8"/>
  <c r="S4" i="8" s="1"/>
  <c r="O4" i="8"/>
  <c r="J4" i="8"/>
  <c r="K4" i="8" s="1"/>
  <c r="G4" i="8"/>
  <c r="B4" i="8"/>
  <c r="C4" i="8" s="1"/>
  <c r="AE3" i="8"/>
  <c r="Z3" i="8"/>
  <c r="AA3" i="8" s="1"/>
  <c r="W3" i="8"/>
  <c r="R3" i="8"/>
  <c r="S3" i="8" s="1"/>
  <c r="O3" i="8"/>
  <c r="J3" i="8"/>
  <c r="K3" i="8" s="1"/>
  <c r="G3" i="8"/>
  <c r="B3" i="8"/>
  <c r="C3" i="8" s="1"/>
  <c r="Z19" i="7"/>
  <c r="AA19" i="7" s="1"/>
  <c r="Z20" i="7"/>
  <c r="AA20" i="7" s="1"/>
  <c r="Z21" i="7"/>
  <c r="AA21" i="7" s="1"/>
  <c r="Z22" i="7"/>
  <c r="AA22" i="7" s="1"/>
  <c r="Z23" i="7"/>
  <c r="AA23" i="7" s="1"/>
  <c r="Z24" i="7"/>
  <c r="AA24" i="7" s="1"/>
  <c r="Z25" i="7"/>
  <c r="AA25" i="7" s="1"/>
  <c r="Z26" i="7"/>
  <c r="AA26" i="7" s="1"/>
  <c r="Z27" i="7"/>
  <c r="Z28" i="7"/>
  <c r="Z29" i="7"/>
  <c r="AA29" i="7" s="1"/>
  <c r="Z30" i="7"/>
  <c r="AA30" i="7" s="1"/>
  <c r="Z31" i="7"/>
  <c r="AA31" i="7" s="1"/>
  <c r="Z32" i="7"/>
  <c r="AA32" i="7" s="1"/>
  <c r="Z33" i="7"/>
  <c r="AA33" i="7" s="1"/>
  <c r="Z34" i="7"/>
  <c r="AA34" i="7" s="1"/>
  <c r="Z35" i="7"/>
  <c r="AA35" i="7" s="1"/>
  <c r="Z36" i="7"/>
  <c r="AA36" i="7" s="1"/>
  <c r="Z37" i="7"/>
  <c r="AA37" i="7" s="1"/>
  <c r="Z38" i="7"/>
  <c r="AA38" i="7" s="1"/>
  <c r="Z39" i="7"/>
  <c r="AA39" i="7" s="1"/>
  <c r="Z40" i="7"/>
  <c r="AA40" i="7" s="1"/>
  <c r="Z41" i="7"/>
  <c r="AA41" i="7" s="1"/>
  <c r="Z42" i="7"/>
  <c r="AA42" i="7" s="1"/>
  <c r="Z43" i="7"/>
  <c r="AA43" i="7" s="1"/>
  <c r="Z44" i="7"/>
  <c r="AA44" i="7" s="1"/>
  <c r="Z45" i="7"/>
  <c r="AA45" i="7" s="1"/>
  <c r="Z46" i="7"/>
  <c r="AA46" i="7" s="1"/>
  <c r="Z47" i="7"/>
  <c r="AA47" i="7" s="1"/>
  <c r="Z48" i="7"/>
  <c r="AA48" i="7" s="1"/>
  <c r="Z49" i="7"/>
  <c r="AA49" i="7" s="1"/>
  <c r="Z50" i="7"/>
  <c r="AA50" i="7" s="1"/>
  <c r="Z51" i="7"/>
  <c r="Z52" i="7"/>
  <c r="Z53" i="7"/>
  <c r="AA53" i="7" s="1"/>
  <c r="Z54" i="7"/>
  <c r="AA54" i="7" s="1"/>
  <c r="Z55" i="7"/>
  <c r="AA55" i="7" s="1"/>
  <c r="Z56" i="7"/>
  <c r="AA56" i="7" s="1"/>
  <c r="Z57" i="7"/>
  <c r="AA57" i="7" s="1"/>
  <c r="Z58" i="7"/>
  <c r="AA58" i="7" s="1"/>
  <c r="Z59" i="7"/>
  <c r="AA59" i="7" s="1"/>
  <c r="Z60" i="7"/>
  <c r="AA60" i="7" s="1"/>
  <c r="Z61" i="7"/>
  <c r="AA61" i="7" s="1"/>
  <c r="Z62" i="7"/>
  <c r="AA62" i="7" s="1"/>
  <c r="Z63" i="7"/>
  <c r="AA63" i="7" s="1"/>
  <c r="Z64" i="7"/>
  <c r="AA64" i="7" s="1"/>
  <c r="Z65" i="7"/>
  <c r="AA65" i="7" s="1"/>
  <c r="B19" i="7"/>
  <c r="B20" i="7"/>
  <c r="C20" i="7" s="1"/>
  <c r="B21" i="7"/>
  <c r="B22" i="7"/>
  <c r="B23" i="7"/>
  <c r="B24" i="7"/>
  <c r="B25" i="7"/>
  <c r="C25" i="7" s="1"/>
  <c r="B26" i="7"/>
  <c r="B27" i="7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B44" i="7"/>
  <c r="C44" i="7" s="1"/>
  <c r="B45" i="7"/>
  <c r="B46" i="7"/>
  <c r="B47" i="7"/>
  <c r="B48" i="7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52" i="7"/>
  <c r="S52" i="7" s="1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62" i="7"/>
  <c r="S62" i="7" s="1"/>
  <c r="R63" i="7"/>
  <c r="S63" i="7" s="1"/>
  <c r="R64" i="7"/>
  <c r="S64" i="7" s="1"/>
  <c r="R65" i="7"/>
  <c r="S65" i="7" s="1"/>
  <c r="R66" i="7"/>
  <c r="S66" i="7" s="1"/>
  <c r="R67" i="7"/>
  <c r="S67" i="7" s="1"/>
  <c r="R68" i="7"/>
  <c r="S68" i="7" s="1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J34" i="7"/>
  <c r="J35" i="7"/>
  <c r="K35" i="7" s="1"/>
  <c r="J36" i="7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Z71" i="7"/>
  <c r="R71" i="7"/>
  <c r="J71" i="7"/>
  <c r="B71" i="7"/>
  <c r="Z69" i="7"/>
  <c r="R69" i="7"/>
  <c r="J69" i="7"/>
  <c r="B69" i="7"/>
  <c r="Z68" i="7"/>
  <c r="AA68" i="7" s="1"/>
  <c r="W68" i="7"/>
  <c r="O68" i="7"/>
  <c r="J68" i="7"/>
  <c r="K68" i="7" s="1"/>
  <c r="G68" i="7"/>
  <c r="B68" i="7"/>
  <c r="C68" i="7" s="1"/>
  <c r="Z67" i="7"/>
  <c r="AA67" i="7" s="1"/>
  <c r="W67" i="7"/>
  <c r="O67" i="7"/>
  <c r="J67" i="7"/>
  <c r="K67" i="7" s="1"/>
  <c r="G67" i="7"/>
  <c r="B67" i="7"/>
  <c r="C67" i="7" s="1"/>
  <c r="Z66" i="7"/>
  <c r="AA66" i="7" s="1"/>
  <c r="W66" i="7"/>
  <c r="O66" i="7"/>
  <c r="J66" i="7"/>
  <c r="K66" i="7" s="1"/>
  <c r="G66" i="7"/>
  <c r="B66" i="7"/>
  <c r="C66" i="7" s="1"/>
  <c r="W65" i="7"/>
  <c r="O65" i="7"/>
  <c r="J65" i="7"/>
  <c r="K65" i="7" s="1"/>
  <c r="G65" i="7"/>
  <c r="B65" i="7"/>
  <c r="C65" i="7" s="1"/>
  <c r="W64" i="7"/>
  <c r="O64" i="7"/>
  <c r="J64" i="7"/>
  <c r="K64" i="7" s="1"/>
  <c r="G64" i="7"/>
  <c r="B64" i="7"/>
  <c r="C64" i="7" s="1"/>
  <c r="W63" i="7"/>
  <c r="O63" i="7"/>
  <c r="J63" i="7"/>
  <c r="G63" i="7"/>
  <c r="B63" i="7"/>
  <c r="C63" i="7" s="1"/>
  <c r="W62" i="7"/>
  <c r="O62" i="7"/>
  <c r="J62" i="7"/>
  <c r="K62" i="7" s="1"/>
  <c r="G62" i="7"/>
  <c r="B62" i="7"/>
  <c r="C62" i="7" s="1"/>
  <c r="W61" i="7"/>
  <c r="O61" i="7"/>
  <c r="J61" i="7"/>
  <c r="K61" i="7" s="1"/>
  <c r="G61" i="7"/>
  <c r="B61" i="7"/>
  <c r="C61" i="7" s="1"/>
  <c r="W60" i="7"/>
  <c r="O60" i="7"/>
  <c r="J60" i="7"/>
  <c r="G60" i="7"/>
  <c r="B60" i="7"/>
  <c r="C60" i="7" s="1"/>
  <c r="W59" i="7"/>
  <c r="O59" i="7"/>
  <c r="J59" i="7"/>
  <c r="K59" i="7" s="1"/>
  <c r="G59" i="7"/>
  <c r="B59" i="7"/>
  <c r="C59" i="7" s="1"/>
  <c r="W58" i="7"/>
  <c r="O58" i="7"/>
  <c r="J58" i="7"/>
  <c r="G58" i="7"/>
  <c r="B58" i="7"/>
  <c r="C58" i="7" s="1"/>
  <c r="W57" i="7"/>
  <c r="O57" i="7"/>
  <c r="J57" i="7"/>
  <c r="K57" i="7" s="1"/>
  <c r="G57" i="7"/>
  <c r="B57" i="7"/>
  <c r="C57" i="7" s="1"/>
  <c r="W56" i="7"/>
  <c r="O56" i="7"/>
  <c r="J56" i="7"/>
  <c r="K56" i="7" s="1"/>
  <c r="G56" i="7"/>
  <c r="B56" i="7"/>
  <c r="C56" i="7" s="1"/>
  <c r="W55" i="7"/>
  <c r="O55" i="7"/>
  <c r="J55" i="7"/>
  <c r="K55" i="7" s="1"/>
  <c r="G55" i="7"/>
  <c r="B55" i="7"/>
  <c r="C55" i="7" s="1"/>
  <c r="W54" i="7"/>
  <c r="O54" i="7"/>
  <c r="J54" i="7"/>
  <c r="K54" i="7" s="1"/>
  <c r="G54" i="7"/>
  <c r="B54" i="7"/>
  <c r="C54" i="7" s="1"/>
  <c r="W53" i="7"/>
  <c r="O53" i="7"/>
  <c r="J53" i="7"/>
  <c r="K53" i="7" s="1"/>
  <c r="G53" i="7"/>
  <c r="B53" i="7"/>
  <c r="C53" i="7" s="1"/>
  <c r="W52" i="7"/>
  <c r="O52" i="7"/>
  <c r="J52" i="7"/>
  <c r="K52" i="7" s="1"/>
  <c r="G52" i="7"/>
  <c r="B52" i="7"/>
  <c r="C52" i="7" s="1"/>
  <c r="W51" i="7"/>
  <c r="O51" i="7"/>
  <c r="J51" i="7"/>
  <c r="K51" i="7" s="1"/>
  <c r="G51" i="7"/>
  <c r="B51" i="7"/>
  <c r="C51" i="7" s="1"/>
  <c r="W50" i="7"/>
  <c r="O50" i="7"/>
  <c r="J50" i="7"/>
  <c r="K50" i="7" s="1"/>
  <c r="G50" i="7"/>
  <c r="B50" i="7"/>
  <c r="W49" i="7"/>
  <c r="O49" i="7"/>
  <c r="J49" i="7"/>
  <c r="K49" i="7" s="1"/>
  <c r="G49" i="7"/>
  <c r="B49" i="7"/>
  <c r="C49" i="7" s="1"/>
  <c r="W48" i="7"/>
  <c r="O48" i="7"/>
  <c r="J48" i="7"/>
  <c r="K48" i="7" s="1"/>
  <c r="G48" i="7"/>
  <c r="W47" i="7"/>
  <c r="O47" i="7"/>
  <c r="J47" i="7"/>
  <c r="K47" i="7" s="1"/>
  <c r="G47" i="7"/>
  <c r="W46" i="7"/>
  <c r="O46" i="7"/>
  <c r="J46" i="7"/>
  <c r="K46" i="7" s="1"/>
  <c r="G46" i="7"/>
  <c r="W45" i="7"/>
  <c r="O45" i="7"/>
  <c r="J45" i="7"/>
  <c r="K45" i="7" s="1"/>
  <c r="G45" i="7"/>
  <c r="Z18" i="7"/>
  <c r="AA18" i="7" s="1"/>
  <c r="W18" i="7"/>
  <c r="R18" i="7"/>
  <c r="S18" i="7" s="1"/>
  <c r="O18" i="7"/>
  <c r="J18" i="7"/>
  <c r="K18" i="7" s="1"/>
  <c r="G18" i="7"/>
  <c r="B18" i="7"/>
  <c r="C18" i="7" s="1"/>
  <c r="AE16" i="7"/>
  <c r="Z16" i="7"/>
  <c r="AA16" i="7" s="1"/>
  <c r="W16" i="7"/>
  <c r="R16" i="7"/>
  <c r="S16" i="7" s="1"/>
  <c r="O16" i="7"/>
  <c r="J16" i="7"/>
  <c r="K16" i="7" s="1"/>
  <c r="G16" i="7"/>
  <c r="B16" i="7"/>
  <c r="C16" i="7" s="1"/>
  <c r="AE15" i="7"/>
  <c r="Z15" i="7"/>
  <c r="AA15" i="7" s="1"/>
  <c r="W15" i="7"/>
  <c r="R15" i="7"/>
  <c r="S15" i="7" s="1"/>
  <c r="O15" i="7"/>
  <c r="J15" i="7"/>
  <c r="K15" i="7" s="1"/>
  <c r="G15" i="7"/>
  <c r="B15" i="7"/>
  <c r="C15" i="7" s="1"/>
  <c r="AE14" i="7"/>
  <c r="Z14" i="7"/>
  <c r="AA14" i="7" s="1"/>
  <c r="W14" i="7"/>
  <c r="R14" i="7"/>
  <c r="S14" i="7" s="1"/>
  <c r="O14" i="7"/>
  <c r="J14" i="7"/>
  <c r="K14" i="7" s="1"/>
  <c r="G14" i="7"/>
  <c r="B14" i="7"/>
  <c r="C14" i="7" s="1"/>
  <c r="AE13" i="7"/>
  <c r="Z13" i="7"/>
  <c r="AA13" i="7" s="1"/>
  <c r="W13" i="7"/>
  <c r="R13" i="7"/>
  <c r="S13" i="7" s="1"/>
  <c r="O13" i="7"/>
  <c r="J13" i="7"/>
  <c r="K13" i="7" s="1"/>
  <c r="G13" i="7"/>
  <c r="B13" i="7"/>
  <c r="C13" i="7" s="1"/>
  <c r="AE12" i="7"/>
  <c r="Z12" i="7"/>
  <c r="AA12" i="7" s="1"/>
  <c r="W12" i="7"/>
  <c r="R12" i="7"/>
  <c r="S12" i="7" s="1"/>
  <c r="O12" i="7"/>
  <c r="J12" i="7"/>
  <c r="K12" i="7" s="1"/>
  <c r="G12" i="7"/>
  <c r="B12" i="7"/>
  <c r="C12" i="7" s="1"/>
  <c r="AE11" i="7"/>
  <c r="Z11" i="7"/>
  <c r="AA11" i="7" s="1"/>
  <c r="W11" i="7"/>
  <c r="R11" i="7"/>
  <c r="S11" i="7" s="1"/>
  <c r="O11" i="7"/>
  <c r="J11" i="7"/>
  <c r="K11" i="7" s="1"/>
  <c r="G11" i="7"/>
  <c r="B11" i="7"/>
  <c r="C11" i="7" s="1"/>
  <c r="AE10" i="7"/>
  <c r="Z10" i="7"/>
  <c r="AA10" i="7" s="1"/>
  <c r="W10" i="7"/>
  <c r="R10" i="7"/>
  <c r="S10" i="7" s="1"/>
  <c r="O10" i="7"/>
  <c r="J10" i="7"/>
  <c r="K10" i="7" s="1"/>
  <c r="G10" i="7"/>
  <c r="B10" i="7"/>
  <c r="C10" i="7" s="1"/>
  <c r="AE9" i="7"/>
  <c r="Z9" i="7"/>
  <c r="AA9" i="7" s="1"/>
  <c r="W9" i="7"/>
  <c r="R9" i="7"/>
  <c r="S9" i="7" s="1"/>
  <c r="O9" i="7"/>
  <c r="J9" i="7"/>
  <c r="K9" i="7" s="1"/>
  <c r="G9" i="7"/>
  <c r="B9" i="7"/>
  <c r="AE8" i="7"/>
  <c r="Z8" i="7"/>
  <c r="W8" i="7"/>
  <c r="R8" i="7"/>
  <c r="S8" i="7" s="1"/>
  <c r="O8" i="7"/>
  <c r="J8" i="7"/>
  <c r="K8" i="7" s="1"/>
  <c r="G8" i="7"/>
  <c r="B8" i="7"/>
  <c r="C8" i="7" s="1"/>
  <c r="AE7" i="7"/>
  <c r="Z7" i="7"/>
  <c r="AA7" i="7" s="1"/>
  <c r="W7" i="7"/>
  <c r="R7" i="7"/>
  <c r="S7" i="7" s="1"/>
  <c r="O7" i="7"/>
  <c r="J7" i="7"/>
  <c r="K7" i="7" s="1"/>
  <c r="G7" i="7"/>
  <c r="B7" i="7"/>
  <c r="C7" i="7" s="1"/>
  <c r="AE6" i="7"/>
  <c r="Z6" i="7"/>
  <c r="AA6" i="7" s="1"/>
  <c r="W6" i="7"/>
  <c r="R6" i="7"/>
  <c r="S6" i="7" s="1"/>
  <c r="O6" i="7"/>
  <c r="J6" i="7"/>
  <c r="K6" i="7" s="1"/>
  <c r="G6" i="7"/>
  <c r="B6" i="7"/>
  <c r="AE5" i="7"/>
  <c r="Z5" i="7"/>
  <c r="W5" i="7"/>
  <c r="R5" i="7"/>
  <c r="S5" i="7" s="1"/>
  <c r="O5" i="7"/>
  <c r="J5" i="7"/>
  <c r="K5" i="7" s="1"/>
  <c r="G5" i="7"/>
  <c r="B5" i="7"/>
  <c r="C5" i="7" s="1"/>
  <c r="AE4" i="7"/>
  <c r="Z4" i="7"/>
  <c r="AA4" i="7" s="1"/>
  <c r="W4" i="7"/>
  <c r="R4" i="7"/>
  <c r="S4" i="7" s="1"/>
  <c r="O4" i="7"/>
  <c r="J4" i="7"/>
  <c r="K4" i="7" s="1"/>
  <c r="G4" i="7"/>
  <c r="B4" i="7"/>
  <c r="C4" i="7" s="1"/>
  <c r="AE3" i="7"/>
  <c r="Z3" i="7"/>
  <c r="AA3" i="7" s="1"/>
  <c r="W3" i="7"/>
  <c r="R3" i="7"/>
  <c r="S3" i="7" s="1"/>
  <c r="O3" i="7"/>
  <c r="J3" i="7"/>
  <c r="K3" i="7" s="1"/>
  <c r="G3" i="7"/>
  <c r="B3" i="7"/>
  <c r="C3" i="7" s="1"/>
  <c r="L201" i="6"/>
  <c r="B71" i="5"/>
  <c r="B71" i="3"/>
  <c r="Z71" i="3"/>
  <c r="R71" i="3"/>
  <c r="J71" i="3"/>
  <c r="J71" i="5"/>
  <c r="R71" i="5"/>
  <c r="Z71" i="5"/>
  <c r="O18" i="3"/>
  <c r="J18" i="3"/>
  <c r="B69" i="3"/>
  <c r="Z69" i="3"/>
  <c r="R69" i="3"/>
  <c r="J69" i="3"/>
  <c r="Z69" i="5"/>
  <c r="R69" i="5"/>
  <c r="B69" i="5"/>
  <c r="J69" i="5"/>
  <c r="Z5" i="5"/>
  <c r="E51" i="3" l="1"/>
  <c r="E35" i="3"/>
  <c r="E50" i="3"/>
  <c r="E64" i="3"/>
  <c r="E48" i="3"/>
  <c r="E32" i="3"/>
  <c r="E63" i="3"/>
  <c r="E47" i="3"/>
  <c r="E62" i="3"/>
  <c r="E46" i="3"/>
  <c r="E61" i="3"/>
  <c r="E45" i="3"/>
  <c r="E60" i="3"/>
  <c r="E44" i="3"/>
  <c r="E59" i="3"/>
  <c r="E43" i="3"/>
  <c r="E58" i="3"/>
  <c r="E42" i="3"/>
  <c r="E57" i="3"/>
  <c r="E41" i="3"/>
  <c r="E55" i="3"/>
  <c r="E39" i="3"/>
  <c r="E54" i="3"/>
  <c r="E38" i="3"/>
  <c r="E18" i="3"/>
  <c r="E53" i="3"/>
  <c r="E37" i="3"/>
  <c r="E68" i="3"/>
  <c r="E52" i="3"/>
  <c r="E36" i="3"/>
  <c r="E65" i="3"/>
  <c r="E49" i="3"/>
  <c r="M64" i="7"/>
  <c r="M50" i="7"/>
  <c r="M49" i="7"/>
  <c r="M48" i="7"/>
  <c r="M34" i="7"/>
  <c r="M33" i="7"/>
  <c r="M32" i="7"/>
  <c r="U64" i="7"/>
  <c r="U29" i="7"/>
  <c r="U28" i="7"/>
  <c r="U25" i="7"/>
  <c r="U30" i="7"/>
  <c r="AC60" i="7"/>
  <c r="AC53" i="7"/>
  <c r="AC44" i="7"/>
  <c r="AC21" i="7"/>
  <c r="AC57" i="8"/>
  <c r="AC45" i="8"/>
  <c r="AC41" i="8"/>
  <c r="AC40" i="8"/>
  <c r="AC36" i="8"/>
  <c r="AC29" i="8"/>
  <c r="M26" i="8"/>
  <c r="M20" i="8"/>
  <c r="M58" i="8"/>
  <c r="M55" i="8"/>
  <c r="M54" i="8"/>
  <c r="M45" i="8"/>
  <c r="M44" i="8"/>
  <c r="U62" i="7"/>
  <c r="U61" i="7"/>
  <c r="AC52" i="7"/>
  <c r="U60" i="7"/>
  <c r="AC49" i="7"/>
  <c r="U48" i="7"/>
  <c r="AC37" i="7"/>
  <c r="U46" i="7"/>
  <c r="AC30" i="7"/>
  <c r="M66" i="7"/>
  <c r="U45" i="7"/>
  <c r="AC23" i="7"/>
  <c r="U57" i="7"/>
  <c r="M65" i="7"/>
  <c r="U44" i="7"/>
  <c r="AC22" i="7"/>
  <c r="AC56" i="8"/>
  <c r="U58" i="8"/>
  <c r="U26" i="8"/>
  <c r="U46" i="8"/>
  <c r="U44" i="8"/>
  <c r="U25" i="8"/>
  <c r="U20" i="8"/>
  <c r="U19" i="8"/>
  <c r="U43" i="8"/>
  <c r="U66" i="8"/>
  <c r="U42" i="8"/>
  <c r="U65" i="8"/>
  <c r="U41" i="8"/>
  <c r="U64" i="8"/>
  <c r="U63" i="8"/>
  <c r="U35" i="8"/>
  <c r="U36" i="8"/>
  <c r="U62" i="8"/>
  <c r="U34" i="8"/>
  <c r="U45" i="8"/>
  <c r="U61" i="8"/>
  <c r="U33" i="8"/>
  <c r="U57" i="8"/>
  <c r="U52" i="8"/>
  <c r="U50" i="8"/>
  <c r="U60" i="8"/>
  <c r="U32" i="8"/>
  <c r="U59" i="8"/>
  <c r="U30" i="8"/>
  <c r="M50" i="8"/>
  <c r="M23" i="8"/>
  <c r="M46" i="8"/>
  <c r="M22" i="8"/>
  <c r="M43" i="8"/>
  <c r="M42" i="8"/>
  <c r="M18" i="8"/>
  <c r="M41" i="8"/>
  <c r="M68" i="8"/>
  <c r="M40" i="8"/>
  <c r="M66" i="8"/>
  <c r="M38" i="8"/>
  <c r="M62" i="8"/>
  <c r="M37" i="8"/>
  <c r="M61" i="8"/>
  <c r="M34" i="8"/>
  <c r="M60" i="8"/>
  <c r="M30" i="8"/>
  <c r="E44" i="8"/>
  <c r="E40" i="8"/>
  <c r="E39" i="8"/>
  <c r="E28" i="8"/>
  <c r="E24" i="8"/>
  <c r="E22" i="8"/>
  <c r="E38" i="8"/>
  <c r="E32" i="8"/>
  <c r="E23" i="8"/>
  <c r="E64" i="8"/>
  <c r="E60" i="8"/>
  <c r="E56" i="8"/>
  <c r="E55" i="8"/>
  <c r="E54" i="8"/>
  <c r="M59" i="8"/>
  <c r="M39" i="8"/>
  <c r="M56" i="8"/>
  <c r="M36" i="8"/>
  <c r="M53" i="8"/>
  <c r="M29" i="8"/>
  <c r="M52" i="8"/>
  <c r="M28" i="8"/>
  <c r="U51" i="8"/>
  <c r="U31" i="8"/>
  <c r="U49" i="8"/>
  <c r="U29" i="8"/>
  <c r="U68" i="8"/>
  <c r="U48" i="8"/>
  <c r="U28" i="8"/>
  <c r="U67" i="8"/>
  <c r="U47" i="8"/>
  <c r="U27" i="8"/>
  <c r="AC25" i="8"/>
  <c r="AC24" i="8"/>
  <c r="E18" i="8"/>
  <c r="E53" i="8"/>
  <c r="E37" i="8"/>
  <c r="E21" i="8"/>
  <c r="E68" i="8"/>
  <c r="E52" i="8"/>
  <c r="E36" i="8"/>
  <c r="E20" i="8"/>
  <c r="E67" i="8"/>
  <c r="E51" i="8"/>
  <c r="E35" i="8"/>
  <c r="E19" i="8"/>
  <c r="E66" i="8"/>
  <c r="E50" i="8"/>
  <c r="E34" i="8"/>
  <c r="E65" i="8"/>
  <c r="E49" i="8"/>
  <c r="E33" i="8"/>
  <c r="E63" i="8"/>
  <c r="E47" i="8"/>
  <c r="E31" i="8"/>
  <c r="E62" i="8"/>
  <c r="E46" i="8"/>
  <c r="E30" i="8"/>
  <c r="E61" i="8"/>
  <c r="E45" i="8"/>
  <c r="E29" i="8"/>
  <c r="E59" i="8"/>
  <c r="E43" i="8"/>
  <c r="E27" i="8"/>
  <c r="E58" i="8"/>
  <c r="E42" i="8"/>
  <c r="E26" i="8"/>
  <c r="E57" i="8"/>
  <c r="E41" i="8"/>
  <c r="M67" i="8"/>
  <c r="M51" i="8"/>
  <c r="M35" i="8"/>
  <c r="M19" i="8"/>
  <c r="M65" i="8"/>
  <c r="M49" i="8"/>
  <c r="M33" i="8"/>
  <c r="M64" i="8"/>
  <c r="M48" i="8"/>
  <c r="M32" i="8"/>
  <c r="M63" i="8"/>
  <c r="M47" i="8"/>
  <c r="U56" i="8"/>
  <c r="U40" i="8"/>
  <c r="U24" i="8"/>
  <c r="U55" i="8"/>
  <c r="U39" i="8"/>
  <c r="U23" i="8"/>
  <c r="U54" i="8"/>
  <c r="U38" i="8"/>
  <c r="U22" i="8"/>
  <c r="U18" i="8"/>
  <c r="U53" i="8"/>
  <c r="U37" i="8"/>
  <c r="AC68" i="8"/>
  <c r="AC52" i="8"/>
  <c r="AC20" i="8"/>
  <c r="AC35" i="8"/>
  <c r="AC62" i="8"/>
  <c r="AC46" i="8"/>
  <c r="AC30" i="8"/>
  <c r="AC60" i="8"/>
  <c r="AC44" i="8"/>
  <c r="AC28" i="8"/>
  <c r="AC59" i="8"/>
  <c r="AC43" i="8"/>
  <c r="AC27" i="8"/>
  <c r="AC58" i="8"/>
  <c r="AC42" i="8"/>
  <c r="AC26" i="8"/>
  <c r="AC55" i="8"/>
  <c r="AC39" i="8"/>
  <c r="AC23" i="8"/>
  <c r="AC54" i="8"/>
  <c r="AC38" i="8"/>
  <c r="AC22" i="8"/>
  <c r="AC18" i="8"/>
  <c r="AC53" i="8"/>
  <c r="AC37" i="8"/>
  <c r="AC21" i="8"/>
  <c r="AC51" i="8"/>
  <c r="AC66" i="8"/>
  <c r="AC50" i="8"/>
  <c r="AC34" i="8"/>
  <c r="AC67" i="8"/>
  <c r="AC65" i="8"/>
  <c r="AC49" i="8"/>
  <c r="AC33" i="8"/>
  <c r="AC64" i="8"/>
  <c r="AC48" i="8"/>
  <c r="AC32" i="8"/>
  <c r="AC19" i="8"/>
  <c r="AC63" i="8"/>
  <c r="AC47" i="8"/>
  <c r="AC46" i="7"/>
  <c r="AC20" i="7"/>
  <c r="AC45" i="7"/>
  <c r="AC43" i="7"/>
  <c r="AC18" i="7"/>
  <c r="AC39" i="7"/>
  <c r="AC68" i="7"/>
  <c r="AC38" i="7"/>
  <c r="AC62" i="7"/>
  <c r="AC36" i="7"/>
  <c r="AC61" i="7"/>
  <c r="AC33" i="7"/>
  <c r="AC59" i="7"/>
  <c r="AC29" i="7"/>
  <c r="AC55" i="7"/>
  <c r="AC28" i="7"/>
  <c r="AC54" i="7"/>
  <c r="AC27" i="7"/>
  <c r="AC58" i="7"/>
  <c r="AC42" i="7"/>
  <c r="AC26" i="7"/>
  <c r="AC57" i="7"/>
  <c r="AC41" i="7"/>
  <c r="AC25" i="7"/>
  <c r="AC56" i="7"/>
  <c r="AC40" i="7"/>
  <c r="AC24" i="7"/>
  <c r="AC67" i="7"/>
  <c r="AC51" i="7"/>
  <c r="AC35" i="7"/>
  <c r="AC19" i="7"/>
  <c r="AC66" i="7"/>
  <c r="AC50" i="7"/>
  <c r="AC34" i="7"/>
  <c r="AC64" i="7"/>
  <c r="AC48" i="7"/>
  <c r="AC32" i="7"/>
  <c r="AC63" i="7"/>
  <c r="AC47" i="7"/>
  <c r="AC31" i="7"/>
  <c r="U63" i="7"/>
  <c r="U47" i="7"/>
  <c r="U31" i="7"/>
  <c r="U59" i="7"/>
  <c r="U43" i="7"/>
  <c r="U27" i="7"/>
  <c r="U58" i="7"/>
  <c r="U42" i="7"/>
  <c r="U26" i="7"/>
  <c r="U56" i="7"/>
  <c r="U40" i="7"/>
  <c r="U24" i="7"/>
  <c r="U55" i="7"/>
  <c r="U39" i="7"/>
  <c r="U23" i="7"/>
  <c r="U54" i="7"/>
  <c r="U38" i="7"/>
  <c r="U22" i="7"/>
  <c r="U18" i="7"/>
  <c r="U53" i="7"/>
  <c r="U37" i="7"/>
  <c r="U21" i="7"/>
  <c r="U68" i="7"/>
  <c r="U52" i="7"/>
  <c r="U36" i="7"/>
  <c r="U20" i="7"/>
  <c r="U67" i="7"/>
  <c r="U51" i="7"/>
  <c r="U35" i="7"/>
  <c r="U19" i="7"/>
  <c r="U66" i="7"/>
  <c r="U50" i="7"/>
  <c r="U34" i="7"/>
  <c r="U65" i="7"/>
  <c r="U49" i="7"/>
  <c r="U33" i="7"/>
  <c r="M41" i="7"/>
  <c r="M40" i="7"/>
  <c r="M67" i="7"/>
  <c r="M51" i="7"/>
  <c r="M35" i="7"/>
  <c r="M19" i="7"/>
  <c r="M63" i="7"/>
  <c r="M47" i="7"/>
  <c r="M31" i="7"/>
  <c r="M62" i="7"/>
  <c r="M46" i="7"/>
  <c r="M30" i="7"/>
  <c r="M61" i="7"/>
  <c r="M45" i="7"/>
  <c r="M29" i="7"/>
  <c r="M60" i="7"/>
  <c r="M44" i="7"/>
  <c r="M28" i="7"/>
  <c r="M59" i="7"/>
  <c r="M43" i="7"/>
  <c r="M27" i="7"/>
  <c r="M58" i="7"/>
  <c r="M42" i="7"/>
  <c r="M26" i="7"/>
  <c r="M55" i="7"/>
  <c r="M39" i="7"/>
  <c r="M23" i="7"/>
  <c r="M54" i="7"/>
  <c r="M38" i="7"/>
  <c r="M22" i="7"/>
  <c r="M18" i="7"/>
  <c r="M53" i="7"/>
  <c r="M37" i="7"/>
  <c r="M21" i="7"/>
  <c r="M57" i="7"/>
  <c r="M25" i="7"/>
  <c r="M56" i="7"/>
  <c r="M24" i="7"/>
  <c r="M68" i="7"/>
  <c r="M52" i="7"/>
  <c r="M36" i="7"/>
  <c r="M20" i="7"/>
  <c r="E66" i="7"/>
  <c r="E50" i="7"/>
  <c r="E34" i="7"/>
  <c r="E65" i="7"/>
  <c r="E49" i="7"/>
  <c r="E33" i="7"/>
  <c r="E64" i="7"/>
  <c r="E48" i="7"/>
  <c r="E32" i="7"/>
  <c r="E63" i="7"/>
  <c r="E47" i="7"/>
  <c r="E31" i="7"/>
  <c r="E62" i="7"/>
  <c r="E46" i="7"/>
  <c r="E30" i="7"/>
  <c r="E61" i="7"/>
  <c r="E45" i="7"/>
  <c r="E29" i="7"/>
  <c r="E60" i="7"/>
  <c r="E44" i="7"/>
  <c r="E28" i="7"/>
  <c r="E57" i="7"/>
  <c r="E41" i="7"/>
  <c r="E25" i="7"/>
  <c r="E56" i="7"/>
  <c r="E40" i="7"/>
  <c r="E24" i="7"/>
  <c r="E55" i="7"/>
  <c r="E39" i="7"/>
  <c r="E23" i="7"/>
  <c r="E43" i="7"/>
  <c r="E54" i="7"/>
  <c r="E38" i="7"/>
  <c r="E22" i="7"/>
  <c r="E59" i="7"/>
  <c r="E27" i="7"/>
  <c r="E42" i="7"/>
  <c r="E18" i="7"/>
  <c r="E53" i="7"/>
  <c r="E37" i="7"/>
  <c r="E21" i="7"/>
  <c r="E68" i="7"/>
  <c r="E52" i="7"/>
  <c r="E36" i="7"/>
  <c r="E20" i="7"/>
  <c r="E58" i="7"/>
  <c r="E26" i="7"/>
  <c r="E67" i="7"/>
  <c r="E51" i="7"/>
  <c r="E35" i="7"/>
  <c r="E19" i="7"/>
  <c r="C27" i="7"/>
  <c r="K33" i="7"/>
  <c r="AA27" i="7"/>
  <c r="AA51" i="7"/>
  <c r="AA5" i="7"/>
  <c r="C9" i="7"/>
  <c r="C50" i="7"/>
  <c r="C26" i="7"/>
  <c r="K34" i="7"/>
  <c r="K58" i="7"/>
  <c r="AA28" i="7"/>
  <c r="AA52" i="7"/>
  <c r="C55" i="8"/>
  <c r="C31" i="8"/>
  <c r="C48" i="7"/>
  <c r="C24" i="7"/>
  <c r="K36" i="7"/>
  <c r="K60" i="7"/>
  <c r="AA8" i="7"/>
  <c r="C6" i="7"/>
  <c r="C47" i="7"/>
  <c r="C23" i="7"/>
  <c r="AA14" i="8"/>
  <c r="C46" i="7"/>
  <c r="C22" i="7"/>
  <c r="S5" i="8"/>
  <c r="C45" i="7"/>
  <c r="C21" i="7"/>
  <c r="K63" i="7"/>
  <c r="C43" i="7"/>
  <c r="C49" i="8"/>
  <c r="K11" i="8"/>
  <c r="B3" i="5"/>
  <c r="C20" i="4"/>
  <c r="D20" i="4"/>
  <c r="E20" i="4"/>
  <c r="B20" i="4"/>
  <c r="W45" i="5"/>
  <c r="O45" i="5"/>
  <c r="G45" i="5"/>
  <c r="W44" i="5"/>
  <c r="O44" i="5"/>
  <c r="G44" i="5"/>
  <c r="W43" i="5"/>
  <c r="O43" i="5"/>
  <c r="G43" i="5"/>
  <c r="W42" i="5"/>
  <c r="O42" i="5"/>
  <c r="G42" i="5"/>
  <c r="W41" i="5"/>
  <c r="O41" i="5"/>
  <c r="G41" i="5"/>
  <c r="W40" i="5"/>
  <c r="O40" i="5"/>
  <c r="G40" i="5"/>
  <c r="W39" i="5"/>
  <c r="O39" i="5"/>
  <c r="G39" i="5"/>
  <c r="AF38" i="5"/>
  <c r="W38" i="5"/>
  <c r="O38" i="5"/>
  <c r="G38" i="5"/>
  <c r="AF37" i="5"/>
  <c r="W37" i="5"/>
  <c r="O37" i="5"/>
  <c r="G37" i="5"/>
  <c r="AF36" i="5"/>
  <c r="W36" i="5"/>
  <c r="O36" i="5"/>
  <c r="G36" i="5"/>
  <c r="AF35" i="5"/>
  <c r="W35" i="5"/>
  <c r="O35" i="5"/>
  <c r="G35" i="5"/>
  <c r="AF34" i="5"/>
  <c r="W34" i="5"/>
  <c r="O34" i="5"/>
  <c r="G34" i="5"/>
  <c r="AF33" i="5"/>
  <c r="W33" i="5"/>
  <c r="O33" i="5"/>
  <c r="G33" i="5"/>
  <c r="AF32" i="5"/>
  <c r="W32" i="5"/>
  <c r="O32" i="5"/>
  <c r="G32" i="5"/>
  <c r="AF31" i="5"/>
  <c r="W31" i="5"/>
  <c r="O31" i="5"/>
  <c r="G31" i="5"/>
  <c r="AF30" i="5"/>
  <c r="W30" i="5"/>
  <c r="O30" i="5"/>
  <c r="G30" i="5"/>
  <c r="AF29" i="5"/>
  <c r="W29" i="5"/>
  <c r="O29" i="5"/>
  <c r="G29" i="5"/>
  <c r="AF28" i="5"/>
  <c r="W28" i="5"/>
  <c r="O28" i="5"/>
  <c r="G28" i="5"/>
  <c r="AF27" i="5"/>
  <c r="W27" i="5"/>
  <c r="O27" i="5"/>
  <c r="G27" i="5"/>
  <c r="AF26" i="5"/>
  <c r="W26" i="5"/>
  <c r="O26" i="5"/>
  <c r="G26" i="5"/>
  <c r="AF25" i="5"/>
  <c r="W25" i="5"/>
  <c r="R25" i="5"/>
  <c r="O25" i="5"/>
  <c r="G25" i="5"/>
  <c r="AF24" i="5"/>
  <c r="W24" i="5"/>
  <c r="R24" i="5"/>
  <c r="O24" i="5"/>
  <c r="G24" i="5"/>
  <c r="AF23" i="5"/>
  <c r="W23" i="5"/>
  <c r="R23" i="5"/>
  <c r="O23" i="5"/>
  <c r="G23" i="5"/>
  <c r="AF22" i="5"/>
  <c r="W22" i="5"/>
  <c r="R22" i="5"/>
  <c r="O22" i="5"/>
  <c r="G22" i="5"/>
  <c r="AF21" i="5"/>
  <c r="W21" i="5"/>
  <c r="R21" i="5"/>
  <c r="O21" i="5"/>
  <c r="G21" i="5"/>
  <c r="AF20" i="5"/>
  <c r="W20" i="5"/>
  <c r="R20" i="5"/>
  <c r="O20" i="5"/>
  <c r="G20" i="5"/>
  <c r="AF19" i="5"/>
  <c r="Z19" i="5"/>
  <c r="W19" i="5"/>
  <c r="R19" i="5"/>
  <c r="O19" i="5"/>
  <c r="G19" i="5"/>
  <c r="AF18" i="5"/>
  <c r="Z18" i="5"/>
  <c r="W18" i="5"/>
  <c r="R18" i="5"/>
  <c r="O18" i="5"/>
  <c r="J18" i="5"/>
  <c r="G18" i="5"/>
  <c r="B18" i="5"/>
  <c r="AF16" i="5"/>
  <c r="Z16" i="5"/>
  <c r="W16" i="5"/>
  <c r="R16" i="5"/>
  <c r="O16" i="5"/>
  <c r="J16" i="5"/>
  <c r="G16" i="5"/>
  <c r="B16" i="5"/>
  <c r="AF15" i="5"/>
  <c r="Z15" i="5"/>
  <c r="W15" i="5"/>
  <c r="R15" i="5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O7" i="5"/>
  <c r="J7" i="5"/>
  <c r="G7" i="5"/>
  <c r="B7" i="5"/>
  <c r="AF6" i="5"/>
  <c r="Z6" i="5"/>
  <c r="W6" i="5"/>
  <c r="R6" i="5"/>
  <c r="O6" i="5"/>
  <c r="J6" i="5"/>
  <c r="G6" i="5"/>
  <c r="B6" i="5"/>
  <c r="AF5" i="5"/>
  <c r="W5" i="5"/>
  <c r="R5" i="5"/>
  <c r="O5" i="5"/>
  <c r="J5" i="5"/>
  <c r="G5" i="5"/>
  <c r="B5" i="5"/>
  <c r="AF4" i="5"/>
  <c r="Z4" i="5"/>
  <c r="W4" i="5"/>
  <c r="R4" i="5"/>
  <c r="O4" i="5"/>
  <c r="J4" i="5"/>
  <c r="G4" i="5"/>
  <c r="B4" i="5"/>
  <c r="AF3" i="5"/>
  <c r="Z3" i="5"/>
  <c r="W3" i="5"/>
  <c r="R3" i="5"/>
  <c r="O3" i="5"/>
  <c r="J3" i="5"/>
  <c r="G3" i="5"/>
  <c r="C10" i="4"/>
  <c r="D10" i="4"/>
  <c r="E10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68" i="3"/>
  <c r="O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8" i="3"/>
  <c r="R18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Z3" i="3"/>
  <c r="R3" i="3"/>
  <c r="J3" i="3"/>
  <c r="B18" i="3"/>
  <c r="B23" i="4"/>
  <c r="T40" i="8" s="1"/>
  <c r="B21" i="4"/>
  <c r="B13" i="4"/>
  <c r="K18" i="3" s="1"/>
  <c r="L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C44" i="3" l="1"/>
  <c r="AC60" i="3"/>
  <c r="AC45" i="3"/>
  <c r="AC61" i="3"/>
  <c r="AC54" i="3"/>
  <c r="AC46" i="3"/>
  <c r="AC62" i="3"/>
  <c r="AC64" i="3"/>
  <c r="AC35" i="3"/>
  <c r="AC51" i="3"/>
  <c r="AC38" i="3"/>
  <c r="AC55" i="3"/>
  <c r="AC40" i="3"/>
  <c r="AC31" i="3"/>
  <c r="AC47" i="3"/>
  <c r="AC63" i="3"/>
  <c r="AC32" i="3"/>
  <c r="AC48" i="3"/>
  <c r="AC33" i="3"/>
  <c r="AC49" i="3"/>
  <c r="AC34" i="3"/>
  <c r="AC50" i="3"/>
  <c r="AC36" i="3"/>
  <c r="AC52" i="3"/>
  <c r="AC37" i="3"/>
  <c r="AC53" i="3"/>
  <c r="AC41" i="3"/>
  <c r="AC57" i="3"/>
  <c r="AC42" i="3"/>
  <c r="AC58" i="3"/>
  <c r="AC43" i="3"/>
  <c r="AC59" i="3"/>
  <c r="AC39" i="3"/>
  <c r="AC56" i="3"/>
  <c r="U42" i="3"/>
  <c r="U58" i="3"/>
  <c r="U43" i="3"/>
  <c r="U59" i="3"/>
  <c r="U60" i="3"/>
  <c r="U45" i="3"/>
  <c r="U61" i="3"/>
  <c r="U54" i="3"/>
  <c r="U55" i="3"/>
  <c r="U40" i="3"/>
  <c r="U41" i="3"/>
  <c r="U3" i="3"/>
  <c r="U44" i="3"/>
  <c r="U38" i="3"/>
  <c r="U39" i="3"/>
  <c r="U56" i="3"/>
  <c r="U57" i="3"/>
  <c r="U46" i="3"/>
  <c r="U62" i="3"/>
  <c r="U31" i="3"/>
  <c r="U47" i="3"/>
  <c r="U63" i="3"/>
  <c r="U32" i="3"/>
  <c r="U48" i="3"/>
  <c r="U64" i="3"/>
  <c r="U33" i="3"/>
  <c r="U49" i="3"/>
  <c r="U65" i="3"/>
  <c r="U34" i="3"/>
  <c r="U50" i="3"/>
  <c r="U66" i="3"/>
  <c r="U35" i="3"/>
  <c r="U51" i="3"/>
  <c r="U67" i="3"/>
  <c r="U36" i="3"/>
  <c r="U52" i="3"/>
  <c r="U37" i="3"/>
  <c r="U53" i="3"/>
  <c r="M52" i="3"/>
  <c r="M38" i="3"/>
  <c r="M53" i="3"/>
  <c r="M39" i="3"/>
  <c r="M57" i="3"/>
  <c r="M43" i="3"/>
  <c r="M32" i="3"/>
  <c r="M34" i="3"/>
  <c r="M35" i="3"/>
  <c r="M36" i="3"/>
  <c r="M51" i="3"/>
  <c r="M37" i="3"/>
  <c r="M54" i="3"/>
  <c r="M40" i="3"/>
  <c r="M55" i="3"/>
  <c r="M41" i="3"/>
  <c r="M56" i="3"/>
  <c r="M42" i="3"/>
  <c r="M58" i="3"/>
  <c r="M44" i="3"/>
  <c r="M59" i="3"/>
  <c r="M45" i="3"/>
  <c r="M60" i="3"/>
  <c r="M46" i="3"/>
  <c r="M61" i="3"/>
  <c r="M47" i="3"/>
  <c r="M33" i="3"/>
  <c r="E39" i="4"/>
  <c r="D39" i="4"/>
  <c r="C39" i="4"/>
  <c r="B39" i="4"/>
  <c r="C19" i="4"/>
  <c r="E29" i="4"/>
  <c r="D29" i="4"/>
  <c r="C29" i="4"/>
  <c r="B29" i="4"/>
  <c r="T18" i="5"/>
  <c r="U18" i="5" s="1"/>
  <c r="U42" i="5"/>
  <c r="K14" i="3"/>
  <c r="L14" i="3" s="1"/>
  <c r="M14" i="3" s="1"/>
  <c r="AC33" i="5"/>
  <c r="AC42" i="5"/>
  <c r="T58" i="8"/>
  <c r="AB39" i="8"/>
  <c r="AB15" i="8"/>
  <c r="T51" i="8"/>
  <c r="L14" i="7"/>
  <c r="D68" i="7"/>
  <c r="T54" i="8"/>
  <c r="T61" i="8"/>
  <c r="D54" i="8"/>
  <c r="AB60" i="8"/>
  <c r="K15" i="3"/>
  <c r="L15" i="3" s="1"/>
  <c r="M15" i="3" s="1"/>
  <c r="L41" i="7"/>
  <c r="D15" i="8"/>
  <c r="L10" i="7"/>
  <c r="L8" i="7"/>
  <c r="M24" i="3"/>
  <c r="S5" i="5"/>
  <c r="T5" i="5" s="1"/>
  <c r="U5" i="5" s="1"/>
  <c r="L47" i="7"/>
  <c r="L66" i="7"/>
  <c r="T62" i="7"/>
  <c r="T6" i="7"/>
  <c r="AA9" i="3"/>
  <c r="AB9" i="3" s="1"/>
  <c r="AC9" i="3" s="1"/>
  <c r="D15" i="7"/>
  <c r="L52" i="7"/>
  <c r="L63" i="7"/>
  <c r="AB57" i="8"/>
  <c r="T65" i="7"/>
  <c r="L18" i="7"/>
  <c r="C6" i="3"/>
  <c r="D6" i="3" s="1"/>
  <c r="E6" i="3" s="1"/>
  <c r="AB47" i="8"/>
  <c r="AB50" i="8"/>
  <c r="T27" i="8"/>
  <c r="D57" i="7"/>
  <c r="AA8" i="3"/>
  <c r="AB8" i="3" s="1"/>
  <c r="AC8" i="3" s="1"/>
  <c r="M18" i="3"/>
  <c r="AB28" i="8"/>
  <c r="D47" i="8"/>
  <c r="T23" i="8"/>
  <c r="T30" i="8"/>
  <c r="M68" i="3"/>
  <c r="S9" i="5"/>
  <c r="T9" i="5" s="1"/>
  <c r="U9" i="5" s="1"/>
  <c r="AB66" i="7"/>
  <c r="AB65" i="8"/>
  <c r="T11" i="8"/>
  <c r="L7" i="8"/>
  <c r="AB66" i="8"/>
  <c r="L60" i="7"/>
  <c r="D62" i="8"/>
  <c r="D50" i="8"/>
  <c r="D43" i="7"/>
  <c r="D58" i="7"/>
  <c r="AB41" i="8"/>
  <c r="U25" i="3"/>
  <c r="E28" i="3"/>
  <c r="L59" i="8"/>
  <c r="T32" i="8"/>
  <c r="L39" i="8"/>
  <c r="T40" i="7"/>
  <c r="L22" i="8"/>
  <c r="M67" i="3"/>
  <c r="AC24" i="3"/>
  <c r="L37" i="7"/>
  <c r="AB20" i="8"/>
  <c r="AB31" i="8"/>
  <c r="D18" i="7"/>
  <c r="L18" i="8"/>
  <c r="D51" i="8"/>
  <c r="AC23" i="3"/>
  <c r="L61" i="7"/>
  <c r="D9" i="8"/>
  <c r="L15" i="8"/>
  <c r="D56" i="8"/>
  <c r="L13" i="7"/>
  <c r="AC22" i="3"/>
  <c r="L12" i="7"/>
  <c r="AB34" i="7"/>
  <c r="L59" i="7"/>
  <c r="AB34" i="8"/>
  <c r="AB9" i="7"/>
  <c r="AC21" i="3"/>
  <c r="AB8" i="7"/>
  <c r="AB8" i="8"/>
  <c r="D4" i="7"/>
  <c r="D31" i="8"/>
  <c r="D19" i="7"/>
  <c r="S13" i="5"/>
  <c r="T13" i="5" s="1"/>
  <c r="D25" i="8"/>
  <c r="T62" i="8"/>
  <c r="L7" i="7"/>
  <c r="AB7" i="8"/>
  <c r="D22" i="8"/>
  <c r="AB12" i="8"/>
  <c r="AB58" i="8"/>
  <c r="D35" i="8"/>
  <c r="L4" i="8"/>
  <c r="D18" i="8"/>
  <c r="AA16" i="5"/>
  <c r="AB16" i="5" s="1"/>
  <c r="L9" i="8"/>
  <c r="D55" i="8"/>
  <c r="T65" i="8"/>
  <c r="AB51" i="7"/>
  <c r="T67" i="8"/>
  <c r="L67" i="7"/>
  <c r="T24" i="8"/>
  <c r="AB61" i="8"/>
  <c r="D51" i="7"/>
  <c r="D60" i="8"/>
  <c r="S13" i="3"/>
  <c r="T13" i="3" s="1"/>
  <c r="U13" i="3" s="1"/>
  <c r="AA15" i="3"/>
  <c r="AB15" i="3" s="1"/>
  <c r="AC15" i="3" s="1"/>
  <c r="L48" i="7"/>
  <c r="T20" i="8"/>
  <c r="D58" i="8"/>
  <c r="AB5" i="7"/>
  <c r="AB25" i="8"/>
  <c r="AB46" i="8"/>
  <c r="E26" i="3"/>
  <c r="D5" i="7"/>
  <c r="L15" i="7"/>
  <c r="D11" i="7"/>
  <c r="T53" i="8"/>
  <c r="L55" i="7"/>
  <c r="D63" i="8"/>
  <c r="D67" i="7"/>
  <c r="D9" i="7"/>
  <c r="AB42" i="8"/>
  <c r="D46" i="8"/>
  <c r="L25" i="8"/>
  <c r="T15" i="7"/>
  <c r="L24" i="8"/>
  <c r="L35" i="8"/>
  <c r="D19" i="8"/>
  <c r="T16" i="7"/>
  <c r="AB9" i="8"/>
  <c r="D7" i="7"/>
  <c r="D61" i="8"/>
  <c r="L14" i="8"/>
  <c r="D7" i="8"/>
  <c r="D21" i="8"/>
  <c r="AB4" i="7"/>
  <c r="D66" i="8"/>
  <c r="D43" i="8"/>
  <c r="D39" i="8"/>
  <c r="T3" i="7"/>
  <c r="L57" i="8"/>
  <c r="AB40" i="7"/>
  <c r="AB3" i="8"/>
  <c r="AB44" i="8"/>
  <c r="L6" i="8"/>
  <c r="T56" i="8"/>
  <c r="T5" i="7"/>
  <c r="D67" i="8"/>
  <c r="AB11" i="7"/>
  <c r="L20" i="8"/>
  <c r="T35" i="8"/>
  <c r="T31" i="8"/>
  <c r="D10" i="7"/>
  <c r="AB49" i="8"/>
  <c r="D64" i="7"/>
  <c r="AB52" i="8"/>
  <c r="T52" i="8"/>
  <c r="L63" i="8"/>
  <c r="D49" i="8"/>
  <c r="AB48" i="8"/>
  <c r="T59" i="8"/>
  <c r="D27" i="8"/>
  <c r="AB13" i="7"/>
  <c r="L45" i="8"/>
  <c r="D45" i="8"/>
  <c r="AB55" i="8"/>
  <c r="AA4" i="5"/>
  <c r="AB15" i="7"/>
  <c r="AB24" i="8"/>
  <c r="D60" i="7"/>
  <c r="T48" i="7"/>
  <c r="L65" i="7"/>
  <c r="L68" i="7"/>
  <c r="D23" i="8"/>
  <c r="D3" i="7"/>
  <c r="T41" i="8"/>
  <c r="L41" i="8"/>
  <c r="D52" i="8"/>
  <c r="T66" i="7"/>
  <c r="AB37" i="8"/>
  <c r="T37" i="8"/>
  <c r="L29" i="8"/>
  <c r="T12" i="8"/>
  <c r="T11" i="7"/>
  <c r="D53" i="7"/>
  <c r="T42" i="8"/>
  <c r="AB12" i="7"/>
  <c r="T14" i="8"/>
  <c r="L57" i="7"/>
  <c r="D34" i="8"/>
  <c r="AB33" i="8"/>
  <c r="T16" i="8"/>
  <c r="L53" i="7"/>
  <c r="AB14" i="7"/>
  <c r="L65" i="8"/>
  <c r="T38" i="8"/>
  <c r="D11" i="8"/>
  <c r="L31" i="7"/>
  <c r="L26" i="8"/>
  <c r="D26" i="8"/>
  <c r="D13" i="8"/>
  <c r="AB19" i="7"/>
  <c r="T30" i="7"/>
  <c r="T13" i="7"/>
  <c r="AB10" i="8"/>
  <c r="L50" i="7"/>
  <c r="AB6" i="8"/>
  <c r="L35" i="7"/>
  <c r="AB67" i="7"/>
  <c r="D49" i="7"/>
  <c r="T10" i="7"/>
  <c r="AB30" i="8"/>
  <c r="AB16" i="8"/>
  <c r="T48" i="8"/>
  <c r="AB29" i="8"/>
  <c r="D16" i="7"/>
  <c r="AB21" i="8"/>
  <c r="T19" i="8"/>
  <c r="D14" i="7"/>
  <c r="T12" i="7"/>
  <c r="L6" i="7"/>
  <c r="D10" i="8"/>
  <c r="L5" i="7"/>
  <c r="AB63" i="8"/>
  <c r="C6" i="5"/>
  <c r="D6" i="5" s="1"/>
  <c r="E6" i="5" s="1"/>
  <c r="T55" i="8"/>
  <c r="T4" i="7"/>
  <c r="L51" i="8"/>
  <c r="L43" i="8"/>
  <c r="T34" i="8"/>
  <c r="T55" i="7"/>
  <c r="AB51" i="8"/>
  <c r="L4" i="7"/>
  <c r="T47" i="8"/>
  <c r="T39" i="8"/>
  <c r="AB27" i="8"/>
  <c r="D48" i="8"/>
  <c r="T4" i="8"/>
  <c r="AB43" i="8"/>
  <c r="AB35" i="8"/>
  <c r="AB23" i="8"/>
  <c r="D8" i="8"/>
  <c r="AB19" i="8"/>
  <c r="L64" i="7"/>
  <c r="T60" i="8"/>
  <c r="L16" i="8"/>
  <c r="AB62" i="8"/>
  <c r="T28" i="8"/>
  <c r="T15" i="8"/>
  <c r="AB11" i="8"/>
  <c r="D65" i="8"/>
  <c r="T18" i="7"/>
  <c r="L62" i="7"/>
  <c r="AB56" i="8"/>
  <c r="D30" i="8"/>
  <c r="L3" i="8"/>
  <c r="L40" i="7"/>
  <c r="AB59" i="8"/>
  <c r="T51" i="7"/>
  <c r="T7" i="8"/>
  <c r="L13" i="8"/>
  <c r="AB67" i="8"/>
  <c r="T13" i="8"/>
  <c r="D29" i="8"/>
  <c r="T66" i="8"/>
  <c r="D40" i="8"/>
  <c r="D32" i="8"/>
  <c r="AB68" i="8"/>
  <c r="D64" i="8"/>
  <c r="D35" i="7"/>
  <c r="D59" i="8"/>
  <c r="T5" i="8"/>
  <c r="D12" i="8"/>
  <c r="L8" i="8"/>
  <c r="L61" i="8"/>
  <c r="L3" i="7"/>
  <c r="L9" i="7"/>
  <c r="D53" i="8"/>
  <c r="AB13" i="8"/>
  <c r="L37" i="8"/>
  <c r="U41" i="5"/>
  <c r="AB20" i="7"/>
  <c r="AB57" i="7"/>
  <c r="D23" i="7"/>
  <c r="T31" i="7"/>
  <c r="T44" i="7"/>
  <c r="D24" i="7"/>
  <c r="L40" i="8"/>
  <c r="D48" i="7"/>
  <c r="L19" i="7"/>
  <c r="L22" i="7"/>
  <c r="L39" i="7"/>
  <c r="L28" i="8"/>
  <c r="D16" i="8"/>
  <c r="AB33" i="7"/>
  <c r="AB46" i="7"/>
  <c r="D36" i="7"/>
  <c r="T45" i="7"/>
  <c r="T58" i="7"/>
  <c r="L20" i="7"/>
  <c r="L38" i="7"/>
  <c r="AB58" i="7"/>
  <c r="T32" i="7"/>
  <c r="L21" i="7"/>
  <c r="L36" i="8"/>
  <c r="L66" i="8"/>
  <c r="AB22" i="7"/>
  <c r="L32" i="8"/>
  <c r="L12" i="8"/>
  <c r="AB35" i="7"/>
  <c r="AB47" i="7"/>
  <c r="D37" i="7"/>
  <c r="T20" i="7"/>
  <c r="T46" i="7"/>
  <c r="T59" i="7"/>
  <c r="L62" i="8"/>
  <c r="AB59" i="7"/>
  <c r="AB23" i="7"/>
  <c r="AB48" i="7"/>
  <c r="D38" i="7"/>
  <c r="T21" i="7"/>
  <c r="T35" i="7"/>
  <c r="T60" i="7"/>
  <c r="AB50" i="7"/>
  <c r="T24" i="7"/>
  <c r="L44" i="7"/>
  <c r="L58" i="8"/>
  <c r="T8" i="8"/>
  <c r="AB36" i="7"/>
  <c r="AB24" i="7"/>
  <c r="AB60" i="7"/>
  <c r="D26" i="7"/>
  <c r="L42" i="7"/>
  <c r="D39" i="7"/>
  <c r="L25" i="7"/>
  <c r="D40" i="7"/>
  <c r="L54" i="8"/>
  <c r="AB4" i="8"/>
  <c r="AB37" i="7"/>
  <c r="AB49" i="7"/>
  <c r="T22" i="7"/>
  <c r="T36" i="7"/>
  <c r="T61" i="7"/>
  <c r="L43" i="7"/>
  <c r="AB61" i="7"/>
  <c r="T49" i="7"/>
  <c r="L27" i="7"/>
  <c r="L50" i="8"/>
  <c r="AB25" i="7"/>
  <c r="D28" i="7"/>
  <c r="L46" i="8"/>
  <c r="AB26" i="7"/>
  <c r="T50" i="7"/>
  <c r="L28" i="7"/>
  <c r="AB53" i="7"/>
  <c r="D21" i="7"/>
  <c r="D46" i="7"/>
  <c r="T56" i="7"/>
  <c r="L42" i="8"/>
  <c r="D29" i="7"/>
  <c r="D41" i="7"/>
  <c r="T25" i="7"/>
  <c r="AB41" i="7"/>
  <c r="T67" i="7"/>
  <c r="AB31" i="7"/>
  <c r="AB39" i="7"/>
  <c r="AB63" i="7"/>
  <c r="T38" i="7"/>
  <c r="T64" i="7"/>
  <c r="L29" i="7"/>
  <c r="L38" i="8"/>
  <c r="D4" i="8"/>
  <c r="AB27" i="7"/>
  <c r="AB52" i="7"/>
  <c r="T53" i="7"/>
  <c r="AB55" i="7"/>
  <c r="L68" i="8"/>
  <c r="D30" i="7"/>
  <c r="D42" i="7"/>
  <c r="T39" i="7"/>
  <c r="T52" i="7"/>
  <c r="L30" i="7"/>
  <c r="AB64" i="7"/>
  <c r="T26" i="7"/>
  <c r="D31" i="7"/>
  <c r="D44" i="7"/>
  <c r="L34" i="8"/>
  <c r="D33" i="7"/>
  <c r="D3" i="8"/>
  <c r="L64" i="8"/>
  <c r="AB28" i="7"/>
  <c r="L60" i="8"/>
  <c r="AB29" i="7"/>
  <c r="AB65" i="7"/>
  <c r="T27" i="7"/>
  <c r="T41" i="7"/>
  <c r="L32" i="7"/>
  <c r="AB42" i="7"/>
  <c r="AB54" i="7"/>
  <c r="D32" i="7"/>
  <c r="D45" i="7"/>
  <c r="T54" i="7"/>
  <c r="T68" i="7"/>
  <c r="L56" i="8"/>
  <c r="AB30" i="7"/>
  <c r="D20" i="7"/>
  <c r="T28" i="7"/>
  <c r="T42" i="7"/>
  <c r="L33" i="7"/>
  <c r="L52" i="8"/>
  <c r="AB43" i="7"/>
  <c r="L48" i="8"/>
  <c r="T43" i="7"/>
  <c r="D22" i="7"/>
  <c r="D34" i="7"/>
  <c r="D47" i="7"/>
  <c r="D25" i="7"/>
  <c r="T47" i="7"/>
  <c r="L44" i="8"/>
  <c r="AB32" i="7"/>
  <c r="AB45" i="7"/>
  <c r="T57" i="7"/>
  <c r="AB38" i="7"/>
  <c r="AB62" i="7"/>
  <c r="T37" i="7"/>
  <c r="T63" i="7"/>
  <c r="AB56" i="7"/>
  <c r="T29" i="7"/>
  <c r="L34" i="7"/>
  <c r="AC27" i="5"/>
  <c r="L23" i="7"/>
  <c r="L55" i="8"/>
  <c r="T43" i="8"/>
  <c r="D5" i="8"/>
  <c r="D27" i="7"/>
  <c r="T57" i="8"/>
  <c r="L51" i="7"/>
  <c r="T63" i="8"/>
  <c r="L49" i="8"/>
  <c r="L10" i="8"/>
  <c r="D41" i="8"/>
  <c r="AB36" i="8"/>
  <c r="L26" i="7"/>
  <c r="AB53" i="8"/>
  <c r="AB6" i="7"/>
  <c r="T64" i="8"/>
  <c r="T45" i="8"/>
  <c r="T3" i="8"/>
  <c r="T33" i="8"/>
  <c r="D33" i="8"/>
  <c r="D55" i="7"/>
  <c r="D44" i="8"/>
  <c r="T33" i="7"/>
  <c r="D28" i="8"/>
  <c r="T7" i="7"/>
  <c r="L27" i="8"/>
  <c r="D56" i="7"/>
  <c r="D57" i="8"/>
  <c r="D38" i="8"/>
  <c r="AB68" i="7"/>
  <c r="T6" i="8"/>
  <c r="L21" i="8"/>
  <c r="L53" i="8"/>
  <c r="T26" i="8"/>
  <c r="D63" i="7"/>
  <c r="L67" i="8"/>
  <c r="T9" i="8"/>
  <c r="T22" i="8"/>
  <c r="AB16" i="7"/>
  <c r="T44" i="8"/>
  <c r="D6" i="8"/>
  <c r="D24" i="8"/>
  <c r="L49" i="7"/>
  <c r="AB45" i="8"/>
  <c r="T18" i="8"/>
  <c r="D6" i="7"/>
  <c r="AB40" i="8"/>
  <c r="L36" i="7"/>
  <c r="T23" i="7"/>
  <c r="L23" i="8"/>
  <c r="AB5" i="8"/>
  <c r="D20" i="8"/>
  <c r="D59" i="7"/>
  <c r="L19" i="8"/>
  <c r="L5" i="8"/>
  <c r="L46" i="7"/>
  <c r="L45" i="7"/>
  <c r="L11" i="8"/>
  <c r="AB44" i="7"/>
  <c r="D42" i="8"/>
  <c r="D14" i="8"/>
  <c r="L56" i="7"/>
  <c r="D37" i="8"/>
  <c r="T34" i="7"/>
  <c r="T49" i="8"/>
  <c r="S7" i="5"/>
  <c r="T7" i="5" s="1"/>
  <c r="U7" i="5" s="1"/>
  <c r="S15" i="5"/>
  <c r="T15" i="5" s="1"/>
  <c r="U15" i="5" s="1"/>
  <c r="U20" i="5"/>
  <c r="U24" i="5"/>
  <c r="U28" i="5"/>
  <c r="U36" i="5"/>
  <c r="U40" i="5"/>
  <c r="U44" i="5"/>
  <c r="T19" i="7"/>
  <c r="AB21" i="7"/>
  <c r="D36" i="8"/>
  <c r="D66" i="7"/>
  <c r="T14" i="7"/>
  <c r="AB14" i="8"/>
  <c r="S3" i="5"/>
  <c r="T3" i="5" s="1"/>
  <c r="U3" i="5" s="1"/>
  <c r="D54" i="7"/>
  <c r="D61" i="7"/>
  <c r="AB54" i="8"/>
  <c r="D12" i="7"/>
  <c r="L24" i="7"/>
  <c r="L11" i="7"/>
  <c r="AB3" i="7"/>
  <c r="L58" i="7"/>
  <c r="D62" i="7"/>
  <c r="AB26" i="8"/>
  <c r="D68" i="8"/>
  <c r="D50" i="7"/>
  <c r="L33" i="8"/>
  <c r="D8" i="7"/>
  <c r="L47" i="8"/>
  <c r="T29" i="8"/>
  <c r="AA3" i="5"/>
  <c r="AB3" i="5" s="1"/>
  <c r="AC3" i="5" s="1"/>
  <c r="T8" i="7"/>
  <c r="L31" i="8"/>
  <c r="AB7" i="7"/>
  <c r="AB38" i="8"/>
  <c r="D52" i="7"/>
  <c r="T68" i="8"/>
  <c r="AB22" i="8"/>
  <c r="L30" i="8"/>
  <c r="D13" i="7"/>
  <c r="T25" i="8"/>
  <c r="D65" i="7"/>
  <c r="T36" i="8"/>
  <c r="E33" i="5"/>
  <c r="AB32" i="8"/>
  <c r="L54" i="7"/>
  <c r="L16" i="7"/>
  <c r="T50" i="8"/>
  <c r="T46" i="8"/>
  <c r="AB18" i="7"/>
  <c r="AB64" i="8"/>
  <c r="AB18" i="8"/>
  <c r="T10" i="8"/>
  <c r="T9" i="7"/>
  <c r="T21" i="8"/>
  <c r="AB10" i="7"/>
  <c r="AB18" i="5"/>
  <c r="AC18" i="5" s="1"/>
  <c r="AC38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E16" i="5" s="1"/>
  <c r="E19" i="5"/>
  <c r="E21" i="5"/>
  <c r="E23" i="5"/>
  <c r="E27" i="5"/>
  <c r="E29" i="5"/>
  <c r="E31" i="5"/>
  <c r="E35" i="5"/>
  <c r="E37" i="5"/>
  <c r="E39" i="5"/>
  <c r="E41" i="5"/>
  <c r="E43" i="5"/>
  <c r="E45" i="5"/>
  <c r="C3" i="5"/>
  <c r="D3" i="5" s="1"/>
  <c r="E27" i="3"/>
  <c r="K13" i="3"/>
  <c r="L13" i="3" s="1"/>
  <c r="M13" i="3" s="1"/>
  <c r="M65" i="3"/>
  <c r="AC19" i="3"/>
  <c r="AA7" i="5"/>
  <c r="AB7" i="5" s="1"/>
  <c r="AA13" i="5"/>
  <c r="AB13" i="5" s="1"/>
  <c r="AB20" i="5"/>
  <c r="AC20" i="5" s="1"/>
  <c r="AC26" i="5"/>
  <c r="AC30" i="5"/>
  <c r="AC34" i="5"/>
  <c r="AC44" i="5"/>
  <c r="K6" i="5"/>
  <c r="L6" i="5" s="1"/>
  <c r="M6" i="5" s="1"/>
  <c r="K10" i="5"/>
  <c r="L10" i="5" s="1"/>
  <c r="M10" i="5" s="1"/>
  <c r="K14" i="5"/>
  <c r="L14" i="5" s="1"/>
  <c r="M14" i="5" s="1"/>
  <c r="L19" i="5"/>
  <c r="M19" i="5" s="1"/>
  <c r="M25" i="5"/>
  <c r="M29" i="5"/>
  <c r="M33" i="5"/>
  <c r="M37" i="5"/>
  <c r="M43" i="5"/>
  <c r="E25" i="5"/>
  <c r="E25" i="3"/>
  <c r="S4" i="5"/>
  <c r="T4" i="5" s="1"/>
  <c r="U4" i="5" s="1"/>
  <c r="S6" i="5"/>
  <c r="T6" i="5" s="1"/>
  <c r="U6" i="5" s="1"/>
  <c r="S10" i="5"/>
  <c r="T10" i="5" s="1"/>
  <c r="U10" i="5" s="1"/>
  <c r="S16" i="5"/>
  <c r="T16" i="5" s="1"/>
  <c r="U16" i="5" s="1"/>
  <c r="T19" i="5"/>
  <c r="U19" i="5" s="1"/>
  <c r="U23" i="5"/>
  <c r="U25" i="5"/>
  <c r="U33" i="5"/>
  <c r="U35" i="5"/>
  <c r="U37" i="5"/>
  <c r="U39" i="5"/>
  <c r="U43" i="5"/>
  <c r="AA5" i="5"/>
  <c r="AB5" i="5" s="1"/>
  <c r="AA9" i="5"/>
  <c r="AB9" i="5" s="1"/>
  <c r="AA15" i="5"/>
  <c r="AB15" i="5" s="1"/>
  <c r="AC24" i="5"/>
  <c r="AC28" i="5"/>
  <c r="AC32" i="5"/>
  <c r="U22" i="5"/>
  <c r="U13" i="5"/>
  <c r="U30" i="5"/>
  <c r="U38" i="5"/>
  <c r="K8" i="5"/>
  <c r="L8" i="5" s="1"/>
  <c r="M8" i="5" s="1"/>
  <c r="K12" i="5"/>
  <c r="L12" i="5" s="1"/>
  <c r="M12" i="5" s="1"/>
  <c r="K16" i="5"/>
  <c r="L16" i="5" s="1"/>
  <c r="M16" i="5" s="1"/>
  <c r="M21" i="5"/>
  <c r="M27" i="5"/>
  <c r="M35" i="5"/>
  <c r="M39" i="5"/>
  <c r="M41" i="5"/>
  <c r="M45" i="5"/>
  <c r="AA16" i="3"/>
  <c r="AB16" i="3" s="1"/>
  <c r="AC16" i="3" s="1"/>
  <c r="E24" i="3"/>
  <c r="S8" i="5"/>
  <c r="T8" i="5" s="1"/>
  <c r="U8" i="5" s="1"/>
  <c r="S12" i="5"/>
  <c r="T12" i="5" s="1"/>
  <c r="U12" i="5" s="1"/>
  <c r="S14" i="5"/>
  <c r="T14" i="5" s="1"/>
  <c r="U14" i="5" s="1"/>
  <c r="U21" i="5"/>
  <c r="M50" i="3"/>
  <c r="AA10" i="5"/>
  <c r="AB10" i="5" s="1"/>
  <c r="AC21" i="5"/>
  <c r="AC25" i="5"/>
  <c r="AC35" i="5"/>
  <c r="AC37" i="5"/>
  <c r="AC39" i="5"/>
  <c r="AC41" i="5"/>
  <c r="AC22" i="5"/>
  <c r="AC40" i="5"/>
  <c r="K4" i="5"/>
  <c r="L4" i="5" s="1"/>
  <c r="M4" i="5" s="1"/>
  <c r="AA6" i="5"/>
  <c r="AB6" i="5" s="1"/>
  <c r="AA12" i="5"/>
  <c r="AB12" i="5" s="1"/>
  <c r="AA14" i="3"/>
  <c r="AB14" i="3" s="1"/>
  <c r="AC14" i="3" s="1"/>
  <c r="AC28" i="3"/>
  <c r="C5" i="5"/>
  <c r="D5" i="5" s="1"/>
  <c r="E5" i="5" s="1"/>
  <c r="C7" i="5"/>
  <c r="D7" i="5" s="1"/>
  <c r="E7" i="5" s="1"/>
  <c r="C9" i="5"/>
  <c r="D9" i="5" s="1"/>
  <c r="E9" i="5" s="1"/>
  <c r="C11" i="5"/>
  <c r="D11" i="5" s="1"/>
  <c r="E11" i="5" s="1"/>
  <c r="C13" i="5"/>
  <c r="D13" i="5" s="1"/>
  <c r="E13" i="5" s="1"/>
  <c r="C15" i="5"/>
  <c r="D15" i="5" s="1"/>
  <c r="E15" i="5" s="1"/>
  <c r="C18" i="5"/>
  <c r="D18" i="5" s="1"/>
  <c r="E18" i="5" s="1"/>
  <c r="E20" i="5"/>
  <c r="E22" i="5"/>
  <c r="E24" i="5"/>
  <c r="E26" i="5"/>
  <c r="E28" i="5"/>
  <c r="E30" i="5"/>
  <c r="E32" i="5"/>
  <c r="E34" i="5"/>
  <c r="E36" i="5"/>
  <c r="E38" i="5"/>
  <c r="E40" i="5"/>
  <c r="E42" i="5"/>
  <c r="E44" i="5"/>
  <c r="B19" i="4"/>
  <c r="E19" i="4"/>
  <c r="AA11" i="5"/>
  <c r="AB11" i="5" s="1"/>
  <c r="AC36" i="5"/>
  <c r="AA8" i="5"/>
  <c r="AB8" i="5" s="1"/>
  <c r="M29" i="3"/>
  <c r="AA11" i="3"/>
  <c r="AB11" i="3" s="1"/>
  <c r="AC11" i="3" s="1"/>
  <c r="K3" i="5"/>
  <c r="L3" i="5" s="1"/>
  <c r="M3" i="5" s="1"/>
  <c r="K5" i="5"/>
  <c r="L5" i="5" s="1"/>
  <c r="M5" i="5" s="1"/>
  <c r="K7" i="5"/>
  <c r="L7" i="5" s="1"/>
  <c r="M7" i="5" s="1"/>
  <c r="K9" i="5"/>
  <c r="L9" i="5" s="1"/>
  <c r="M9" i="5" s="1"/>
  <c r="K11" i="5"/>
  <c r="L11" i="5" s="1"/>
  <c r="M11" i="5" s="1"/>
  <c r="K13" i="5"/>
  <c r="L13" i="5" s="1"/>
  <c r="M13" i="5" s="1"/>
  <c r="K15" i="5"/>
  <c r="L15" i="5" s="1"/>
  <c r="M15" i="5" s="1"/>
  <c r="L18" i="5"/>
  <c r="M18" i="5" s="1"/>
  <c r="M20" i="5"/>
  <c r="M24" i="5"/>
  <c r="M26" i="5"/>
  <c r="M28" i="5"/>
  <c r="M30" i="5"/>
  <c r="M32" i="5"/>
  <c r="M34" i="5"/>
  <c r="M36" i="5"/>
  <c r="M40" i="5"/>
  <c r="M42" i="5"/>
  <c r="M44" i="5"/>
  <c r="D19" i="4"/>
  <c r="AB19" i="5"/>
  <c r="AC19" i="5" s="1"/>
  <c r="S16" i="3"/>
  <c r="T16" i="3" s="1"/>
  <c r="U16" i="3" s="1"/>
  <c r="U26" i="3"/>
  <c r="AA10" i="3"/>
  <c r="AB10" i="3" s="1"/>
  <c r="AC10" i="3" s="1"/>
  <c r="U29" i="5"/>
  <c r="U27" i="5"/>
  <c r="M31" i="5"/>
  <c r="AC23" i="5"/>
  <c r="U26" i="5"/>
  <c r="U31" i="5"/>
  <c r="U32" i="5"/>
  <c r="AC43" i="5"/>
  <c r="U34" i="5"/>
  <c r="AC29" i="5"/>
  <c r="AC45" i="5"/>
  <c r="M22" i="5"/>
  <c r="M38" i="5"/>
  <c r="M23" i="5"/>
  <c r="AC31" i="5"/>
  <c r="AA14" i="5"/>
  <c r="AB14" i="5" s="1"/>
  <c r="S11" i="5"/>
  <c r="T11" i="5" s="1"/>
  <c r="U11" i="5" s="1"/>
  <c r="AB4" i="5"/>
  <c r="S11" i="3"/>
  <c r="T11" i="3" s="1"/>
  <c r="U11" i="3" s="1"/>
  <c r="E23" i="3"/>
  <c r="S12" i="3"/>
  <c r="T12" i="3" s="1"/>
  <c r="U12" i="3" s="1"/>
  <c r="M26" i="3"/>
  <c r="M25" i="3"/>
  <c r="AC30" i="3"/>
  <c r="AC29" i="3"/>
  <c r="AA13" i="3"/>
  <c r="AB13" i="3" s="1"/>
  <c r="AC13" i="3" s="1"/>
  <c r="S10" i="3"/>
  <c r="T10" i="3" s="1"/>
  <c r="U10" i="3" s="1"/>
  <c r="U23" i="3"/>
  <c r="K12" i="3"/>
  <c r="L12" i="3" s="1"/>
  <c r="M12" i="3" s="1"/>
  <c r="M21" i="3"/>
  <c r="AC25" i="3"/>
  <c r="AA12" i="3"/>
  <c r="AB12" i="3" s="1"/>
  <c r="AC12" i="3" s="1"/>
  <c r="AC68" i="3"/>
  <c r="E21" i="3"/>
  <c r="AC67" i="3"/>
  <c r="AC65" i="3"/>
  <c r="M23" i="3"/>
  <c r="K9" i="3"/>
  <c r="L9" i="3" s="1"/>
  <c r="M9" i="3" s="1"/>
  <c r="S6" i="3"/>
  <c r="T6" i="3" s="1"/>
  <c r="U6" i="3" s="1"/>
  <c r="M62" i="3"/>
  <c r="M19" i="3"/>
  <c r="E20" i="3"/>
  <c r="S7" i="3"/>
  <c r="T7" i="3" s="1"/>
  <c r="U7" i="3" s="1"/>
  <c r="U19" i="3"/>
  <c r="S9" i="3"/>
  <c r="T9" i="3" s="1"/>
  <c r="U9" i="3" s="1"/>
  <c r="U22" i="3"/>
  <c r="K10" i="3"/>
  <c r="L10" i="3" s="1"/>
  <c r="M10" i="3" s="1"/>
  <c r="S5" i="3"/>
  <c r="T5" i="3" s="1"/>
  <c r="U5" i="3" s="1"/>
  <c r="S18" i="3"/>
  <c r="T18" i="3" s="1"/>
  <c r="U18" i="3" s="1"/>
  <c r="E22" i="3"/>
  <c r="C3" i="3"/>
  <c r="U21" i="3"/>
  <c r="K7" i="3"/>
  <c r="L7" i="3" s="1"/>
  <c r="M7" i="3" s="1"/>
  <c r="K6" i="3"/>
  <c r="L6" i="3" s="1"/>
  <c r="M6" i="3" s="1"/>
  <c r="S4" i="3"/>
  <c r="T4" i="3" s="1"/>
  <c r="U4" i="3" s="1"/>
  <c r="AC27" i="3"/>
  <c r="AC26" i="3"/>
  <c r="AC66" i="3"/>
  <c r="M63" i="3"/>
  <c r="U20" i="3"/>
  <c r="K8" i="3"/>
  <c r="L8" i="3" s="1"/>
  <c r="M8" i="3" s="1"/>
  <c r="K5" i="3"/>
  <c r="L5" i="3" s="1"/>
  <c r="M5" i="3" s="1"/>
  <c r="M48" i="3"/>
  <c r="U24" i="3"/>
  <c r="K11" i="3"/>
  <c r="L11" i="3" s="1"/>
  <c r="M11" i="3" s="1"/>
  <c r="M20" i="3"/>
  <c r="M49" i="3"/>
  <c r="K4" i="3"/>
  <c r="L4" i="3" s="1"/>
  <c r="M4" i="3" s="1"/>
  <c r="M31" i="3"/>
  <c r="M66" i="3"/>
  <c r="M22" i="3"/>
  <c r="AA3" i="3"/>
  <c r="AB3" i="3" s="1"/>
  <c r="AC3" i="3" s="1"/>
  <c r="AA7" i="3"/>
  <c r="AB7" i="3" s="1"/>
  <c r="AC7" i="3" s="1"/>
  <c r="M30" i="3"/>
  <c r="AC20" i="3"/>
  <c r="AA6" i="3"/>
  <c r="AB6" i="3" s="1"/>
  <c r="AC6" i="3" s="1"/>
  <c r="E19" i="3"/>
  <c r="M28" i="3"/>
  <c r="U30" i="3"/>
  <c r="AA5" i="3"/>
  <c r="AB5" i="3" s="1"/>
  <c r="AC5" i="3" s="1"/>
  <c r="AA18" i="3"/>
  <c r="AB18" i="3" s="1"/>
  <c r="AC18" i="3" s="1"/>
  <c r="AA4" i="3"/>
  <c r="AB4" i="3" s="1"/>
  <c r="AC4" i="3" s="1"/>
  <c r="S3" i="3"/>
  <c r="T3" i="3" s="1"/>
  <c r="S14" i="3"/>
  <c r="T14" i="3" s="1"/>
  <c r="U14" i="3" s="1"/>
  <c r="U28" i="3"/>
  <c r="E29" i="3"/>
  <c r="U27" i="3"/>
  <c r="S8" i="3"/>
  <c r="T8" i="3" s="1"/>
  <c r="U8" i="3" s="1"/>
  <c r="E31" i="3"/>
  <c r="K16" i="3"/>
  <c r="L16" i="3" s="1"/>
  <c r="M16" i="3" s="1"/>
  <c r="M27" i="3"/>
  <c r="C9" i="3"/>
  <c r="D9" i="3" s="1"/>
  <c r="E9" i="3" s="1"/>
  <c r="M64" i="3"/>
  <c r="S15" i="3"/>
  <c r="T15" i="3" s="1"/>
  <c r="U15" i="3" s="1"/>
  <c r="U29" i="3"/>
  <c r="E30" i="3"/>
  <c r="U68" i="3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C9" i="4"/>
  <c r="D9" i="4"/>
  <c r="M3" i="3" l="1"/>
  <c r="D3" i="3"/>
  <c r="AC12" i="5"/>
  <c r="AC15" i="5"/>
  <c r="AC13" i="5"/>
  <c r="AC5" i="5"/>
  <c r="AC4" i="5"/>
  <c r="AC7" i="5"/>
  <c r="AC9" i="5"/>
  <c r="AC16" i="5"/>
  <c r="AC11" i="5"/>
  <c r="AC10" i="5"/>
  <c r="AC14" i="5"/>
  <c r="AC6" i="5"/>
  <c r="AC8" i="5"/>
  <c r="D7" i="3"/>
  <c r="E7" i="3" s="1"/>
  <c r="D13" i="3"/>
  <c r="E13" i="3" s="1"/>
  <c r="D8" i="3"/>
  <c r="E8" i="3" s="1"/>
  <c r="D4" i="3"/>
  <c r="E4" i="3" s="1"/>
  <c r="D14" i="3"/>
  <c r="E14" i="3" s="1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<sst xmlns="http://schemas.openxmlformats.org/spreadsheetml/2006/main" count="220" uniqueCount="36">
  <si>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</si>
  <si>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</si>
  <si>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</si>
  <si>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</si>
  <si>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</si>
  <si>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</si>
  <si>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</si>
  <si>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</si>
  <si>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</si>
  <si>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</si>
  <si>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</si>
  <si>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</si>
  <si>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</si>
  <si>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</si>
  <si>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</si>
  <si>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</si>
  <si>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</si>
  <si>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</si>
  <si>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</si>
  <si>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</si>
  <si>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</si>
  <si>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</si>
  <si>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</si>
  <si>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</si>
  <si>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</si>
  <si>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</si>
  <si>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</si>
  <si>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</si>
  <si>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</si>
  <si>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</si>
  <si>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</si>
  <si>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v</t>
  </si>
  <si>
    <t>Modelo_2_Ø26mm</t>
  </si>
  <si>
    <t>Modelo_4_Ø20mm</t>
  </si>
  <si>
    <t>Modelo_3_Ø24mm</t>
  </si>
  <si>
    <t>Modelo_1_Ø28mm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</si>
</sst>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11" fontId="2" fillId="4" borderId="10" xfId="0" applyNumberFormat="1" applyFont="1" applyFill="1" applyBorder="1" applyAlignment="1">
      <alignment horizontal="center" vertical="center"/>
    </xf>
    <xf numFmtId="11" fontId="2" fillId="4" borderId="10" xfId="0" applyNumberFormat="1" applyFont="1" applyFill="1" applyBorder="1" applyAlignment="1">
      <alignment horizontal="center"/>
    </xf>
    <xf numFmtId="11" fontId="2" fillId="5" borderId="11" xfId="0" applyNumberFormat="1" applyFont="1" applyFill="1" applyBorder="1"/>
    <xf numFmtId="11" fontId="2" fillId="5" borderId="15" xfId="0" applyNumberFormat="1" applyFont="1" applyFill="1" applyBorder="1"/>
    <xf numFmtId="11" fontId="2" fillId="4" borderId="12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0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1" fontId="8" fillId="2" borderId="5" xfId="0" applyNumberFormat="1" applyFont="1" applyFill="1" applyBorder="1" applyAlignment="1">
      <alignment horizontal="center" vertical="center"/>
    </xf>
    <xf numFmtId="11" fontId="8" fillId="2" borderId="7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1" xfId="0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1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6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165" fontId="6" fillId="6" borderId="14" xfId="0" applyNumberFormat="1" applyFont="1" applyFill="1" applyBorder="1" applyAlignment="1">
      <alignment horizont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8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11" fontId="10" fillId="9" borderId="25" xfId="0" applyNumberFormat="1" applyFont="1" applyFill="1" applyBorder="1" applyAlignment="1">
      <alignment horizontal="center" vertical="center"/>
    </xf>
    <xf numFmtId="2" fontId="10" fillId="9" borderId="23" xfId="0" applyNumberFormat="1" applyFont="1" applyFill="1" applyBorder="1" applyAlignment="1">
      <alignment horizontal="center" vertical="center"/>
    </xf>
    <xf numFmtId="2" fontId="10" fillId="9" borderId="17" xfId="0" applyNumberFormat="1" applyFont="1" applyFill="1" applyBorder="1" applyAlignment="1">
      <alignment horizontal="center" vertical="center"/>
    </xf>
    <xf numFmtId="2" fontId="10" fillId="9" borderId="2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9" xfId="0" applyNumberFormat="1" applyFont="1" applyFill="1" applyBorder="1" applyAlignment="1">
      <alignment horizontal="center" vertical="center"/>
    </xf>
    <xf numFmtId="11" fontId="10" fillId="9" borderId="18" xfId="0" applyNumberFormat="1" applyFont="1" applyFill="1" applyBorder="1" applyAlignment="1">
      <alignment horizontal="center" vertical="center"/>
    </xf>
    <xf numFmtId="11" fontId="10" fillId="9" borderId="30" xfId="0" applyNumberFormat="1" applyFont="1" applyFill="1" applyBorder="1" applyAlignment="1">
      <alignment horizontal="center" vertical="center"/>
    </xf>
    <xf numFmtId="11" fontId="10" fillId="9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Modelo_1_Ø28mm!$D$18:$D$68</c:f>
              <c:numCache>
                <c:formatCode>0.00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Modelo_1_Ø28mm!$G$18:$G$68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</c:numCache>
            </c:numRef>
          </c:xVal>
          <c:yVal>
            <c:numRef>
              <c:f>Modelo_2_Ø26mm!$G$18:$G$45</c:f>
              <c:numCache>
                <c:formatCode>0.00</c:formatCode>
                <c:ptCount val="28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</c:numCache>
            </c:numRef>
          </c:xVal>
          <c:yVal>
            <c:numRef>
              <c:f>Modelo_2_Ø26mm!$W$18:$W$45</c:f>
              <c:numCache>
                <c:formatCode>0.00</c:formatCode>
                <c:ptCount val="28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</c:numCache>
            </c:numRef>
          </c:xVal>
          <c:yVal>
            <c:numRef>
              <c:f>Modelo_2_Ø26mm!$AF$18:$AF$45</c:f>
              <c:numCache>
                <c:formatCode>0.00</c:formatCode>
                <c:ptCount val="28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78915135608004E-3"/>
          <c:y val="0.21296296296296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Modelo_2_Ø26mm!$A$3:$A$16</c:f>
              <c:numCache>
                <c:formatCode>0.00</c:formatCode>
                <c:ptCount val="14"/>
                <c:pt idx="0">
                  <c:v>0.1104253125</c:v>
                </c:pt>
                <c:pt idx="1">
                  <c:v>0.12893838709677419</c:v>
                </c:pt>
                <c:pt idx="2">
                  <c:v>0.14772709677419354</c:v>
                </c:pt>
                <c:pt idx="3">
                  <c:v>0.16699146341463414</c:v>
                </c:pt>
                <c:pt idx="4">
                  <c:v>0.18578384615384616</c:v>
                </c:pt>
                <c:pt idx="5">
                  <c:v>0.20489500000000002</c:v>
                </c:pt>
                <c:pt idx="6">
                  <c:v>0.22598533333333332</c:v>
                </c:pt>
                <c:pt idx="7">
                  <c:v>0.24494677419354835</c:v>
                </c:pt>
                <c:pt idx="8">
                  <c:v>0.26443448275862064</c:v>
                </c:pt>
                <c:pt idx="9">
                  <c:v>0.28374724137931034</c:v>
                </c:pt>
                <c:pt idx="10">
                  <c:v>0.30405161290322591</c:v>
                </c:pt>
                <c:pt idx="11">
                  <c:v>0.32344612903225806</c:v>
                </c:pt>
                <c:pt idx="12">
                  <c:v>0.3434303225806451</c:v>
                </c:pt>
                <c:pt idx="13">
                  <c:v>0.36382818181818199</c:v>
                </c:pt>
              </c:numCache>
            </c:numRef>
          </c:xVal>
          <c:yVal>
            <c:numRef>
              <c:f>Modelo_2_Ø26mm!$F$3:$F$16</c:f>
              <c:numCache>
                <c:formatCode>0.00</c:formatCode>
                <c:ptCount val="14"/>
                <c:pt idx="0">
                  <c:v>26265.687499999996</c:v>
                </c:pt>
                <c:pt idx="1">
                  <c:v>35365.935483870962</c:v>
                </c:pt>
                <c:pt idx="2">
                  <c:v>45708.000000000007</c:v>
                </c:pt>
                <c:pt idx="3">
                  <c:v>57422.780487804877</c:v>
                </c:pt>
                <c:pt idx="4">
                  <c:v>70106.512820512813</c:v>
                </c:pt>
                <c:pt idx="5">
                  <c:v>84227.633333333331</c:v>
                </c:pt>
                <c:pt idx="6">
                  <c:v>100341.30000000003</c:v>
                </c:pt>
                <c:pt idx="7">
                  <c:v>116668.4193548387</c:v>
                </c:pt>
                <c:pt idx="8">
                  <c:v>134257.41379310342</c:v>
                </c:pt>
                <c:pt idx="9">
                  <c:v>152982.75862068968</c:v>
                </c:pt>
                <c:pt idx="10">
                  <c:v>173021.19354838709</c:v>
                </c:pt>
                <c:pt idx="11">
                  <c:v>194260.67741935485</c:v>
                </c:pt>
                <c:pt idx="12">
                  <c:v>216350.19354838709</c:v>
                </c:pt>
                <c:pt idx="13">
                  <c:v>239836.84848484851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9-472A-8E0E-50353662414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Modelo_2_Ø26mm!$A$18:$A$68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Modelo_2_Ø26mm!$F$18:$F$68</c:f>
              <c:numCache>
                <c:formatCode>0.00</c:formatCode>
                <c:ptCount val="51"/>
                <c:pt idx="0">
                  <c:v>68.708423999999994</c:v>
                </c:pt>
                <c:pt idx="1">
                  <c:v>227.21900400000001</c:v>
                </c:pt>
                <c:pt idx="2">
                  <c:v>789.75533100000007</c:v>
                </c:pt>
                <c:pt idx="3">
                  <c:v>1673.40209</c:v>
                </c:pt>
                <c:pt idx="4">
                  <c:v>2871.7361409999999</c:v>
                </c:pt>
                <c:pt idx="5">
                  <c:v>4387.4217710000003</c:v>
                </c:pt>
                <c:pt idx="6">
                  <c:v>6210.810434</c:v>
                </c:pt>
                <c:pt idx="7">
                  <c:v>8335.2824440000004</c:v>
                </c:pt>
                <c:pt idx="8">
                  <c:v>10755.516223000001</c:v>
                </c:pt>
                <c:pt idx="9">
                  <c:v>13466.048824000001</c:v>
                </c:pt>
                <c:pt idx="10">
                  <c:v>16463.879918999999</c:v>
                </c:pt>
                <c:pt idx="11">
                  <c:v>19742.263071000001</c:v>
                </c:pt>
                <c:pt idx="12">
                  <c:v>23300.726738000001</c:v>
                </c:pt>
                <c:pt idx="13">
                  <c:v>27136.061570000002</c:v>
                </c:pt>
                <c:pt idx="14">
                  <c:v>31243.894391000002</c:v>
                </c:pt>
                <c:pt idx="15">
                  <c:v>35630.403197</c:v>
                </c:pt>
                <c:pt idx="16">
                  <c:v>40291.765186000004</c:v>
                </c:pt>
                <c:pt idx="17">
                  <c:v>45219.409161000003</c:v>
                </c:pt>
                <c:pt idx="18">
                  <c:v>50414.697230999998</c:v>
                </c:pt>
                <c:pt idx="19">
                  <c:v>55874.069108000003</c:v>
                </c:pt>
                <c:pt idx="20">
                  <c:v>61588.450804</c:v>
                </c:pt>
                <c:pt idx="21">
                  <c:v>67559.127605000001</c:v>
                </c:pt>
                <c:pt idx="22">
                  <c:v>73783.048767</c:v>
                </c:pt>
                <c:pt idx="23">
                  <c:v>80258.054164999994</c:v>
                </c:pt>
                <c:pt idx="24">
                  <c:v>86970.009954000008</c:v>
                </c:pt>
                <c:pt idx="25">
                  <c:v>93938.601315000007</c:v>
                </c:pt>
                <c:pt idx="26">
                  <c:v>101137.36723599999</c:v>
                </c:pt>
                <c:pt idx="27">
                  <c:v>108574.136895</c:v>
                </c:pt>
                <c:pt idx="28">
                  <c:v>116244.1658</c:v>
                </c:pt>
                <c:pt idx="29">
                  <c:v>124151.798989</c:v>
                </c:pt>
                <c:pt idx="30">
                  <c:v>132301.50494300001</c:v>
                </c:pt>
                <c:pt idx="31">
                  <c:v>140660.983221</c:v>
                </c:pt>
                <c:pt idx="32">
                  <c:v>149237.15525799998</c:v>
                </c:pt>
                <c:pt idx="33">
                  <c:v>158053.28653499999</c:v>
                </c:pt>
                <c:pt idx="34">
                  <c:v>167090.115472</c:v>
                </c:pt>
                <c:pt idx="35">
                  <c:v>176362.30254900001</c:v>
                </c:pt>
                <c:pt idx="36">
                  <c:v>185839.50937699998</c:v>
                </c:pt>
                <c:pt idx="37">
                  <c:v>195536.45880600001</c:v>
                </c:pt>
                <c:pt idx="38">
                  <c:v>205459.680162</c:v>
                </c:pt>
                <c:pt idx="39">
                  <c:v>215590.81363300001</c:v>
                </c:pt>
                <c:pt idx="40">
                  <c:v>225933.72733199998</c:v>
                </c:pt>
                <c:pt idx="41">
                  <c:v>236487.63307800001</c:v>
                </c:pt>
                <c:pt idx="42">
                  <c:v>247268.795208</c:v>
                </c:pt>
                <c:pt idx="43">
                  <c:v>258244.057696</c:v>
                </c:pt>
                <c:pt idx="44">
                  <c:v>269408.56332900003</c:v>
                </c:pt>
                <c:pt idx="45">
                  <c:v>280777.71388199995</c:v>
                </c:pt>
                <c:pt idx="46">
                  <c:v>292363.67322</c:v>
                </c:pt>
                <c:pt idx="47">
                  <c:v>304141.99023300002</c:v>
                </c:pt>
                <c:pt idx="48">
                  <c:v>316105.01986299996</c:v>
                </c:pt>
                <c:pt idx="49">
                  <c:v>328277.902076</c:v>
                </c:pt>
                <c:pt idx="50">
                  <c:v>340643.43515500001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9-472A-8E0E-50353662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43904"/>
        <c:axId val="998941984"/>
      </c:scatterChart>
      <c:valAx>
        <c:axId val="9989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41984"/>
        <c:crosses val="autoZero"/>
        <c:crossBetween val="midCat"/>
      </c:valAx>
      <c:valAx>
        <c:axId val="9989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43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Modelo_2_Ø26mm!$I$3:$I$16</c:f>
              <c:numCache>
                <c:formatCode>0.00</c:formatCode>
                <c:ptCount val="14"/>
                <c:pt idx="0">
                  <c:v>0.16824250000000002</c:v>
                </c:pt>
                <c:pt idx="1">
                  <c:v>0.19625258064516132</c:v>
                </c:pt>
                <c:pt idx="2">
                  <c:v>0.22511096774193545</c:v>
                </c:pt>
                <c:pt idx="3">
                  <c:v>0.25404562500000005</c:v>
                </c:pt>
                <c:pt idx="4">
                  <c:v>0.2824080645161291</c:v>
                </c:pt>
                <c:pt idx="5">
                  <c:v>0.31162999999999996</c:v>
                </c:pt>
                <c:pt idx="6">
                  <c:v>0.34070033333333327</c:v>
                </c:pt>
                <c:pt idx="7">
                  <c:v>0.37005580645161301</c:v>
                </c:pt>
                <c:pt idx="8">
                  <c:v>0.39890413793103441</c:v>
                </c:pt>
                <c:pt idx="9">
                  <c:v>0.42763448275862059</c:v>
                </c:pt>
                <c:pt idx="10">
                  <c:v>0.45752838709677413</c:v>
                </c:pt>
                <c:pt idx="11">
                  <c:v>0.48682322580645154</c:v>
                </c:pt>
                <c:pt idx="12">
                  <c:v>0.51588548387096766</c:v>
                </c:pt>
                <c:pt idx="13">
                  <c:v>0.54502272727272738</c:v>
                </c:pt>
              </c:numCache>
            </c:numRef>
          </c:xVal>
          <c:yVal>
            <c:numRef>
              <c:f>Modelo_2_Ø26mm!$N$3:$N$16</c:f>
              <c:numCache>
                <c:formatCode>0.00</c:formatCode>
                <c:ptCount val="14"/>
                <c:pt idx="0">
                  <c:v>25961.90625</c:v>
                </c:pt>
                <c:pt idx="1">
                  <c:v>34615.580645161281</c:v>
                </c:pt>
                <c:pt idx="2">
                  <c:v>44407.193548387091</c:v>
                </c:pt>
                <c:pt idx="3">
                  <c:v>55480.781250000022</c:v>
                </c:pt>
                <c:pt idx="4">
                  <c:v>67430.741935483878</c:v>
                </c:pt>
                <c:pt idx="5">
                  <c:v>80750.766666666677</c:v>
                </c:pt>
                <c:pt idx="6">
                  <c:v>95057.800000000017</c:v>
                </c:pt>
                <c:pt idx="7">
                  <c:v>110583.58064516129</c:v>
                </c:pt>
                <c:pt idx="8">
                  <c:v>127182.27586206899</c:v>
                </c:pt>
                <c:pt idx="9">
                  <c:v>144864.24137931032</c:v>
                </c:pt>
                <c:pt idx="10">
                  <c:v>163613.58064516124</c:v>
                </c:pt>
                <c:pt idx="11">
                  <c:v>183601.80645161288</c:v>
                </c:pt>
                <c:pt idx="12">
                  <c:v>204429.51612903227</c:v>
                </c:pt>
                <c:pt idx="13">
                  <c:v>226261.54545454544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4-49ED-B8F0-B8432CA2222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Modelo_2_Ø26mm!$I$18:$I$68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Modelo_2_Ø26mm!$N$18:$N$68</c:f>
              <c:numCache>
                <c:formatCode>0.00</c:formatCode>
                <c:ptCount val="51"/>
                <c:pt idx="0">
                  <c:v>144.502003</c:v>
                </c:pt>
                <c:pt idx="1">
                  <c:v>466.61174400000004</c:v>
                </c:pt>
                <c:pt idx="2">
                  <c:v>1606.002156</c:v>
                </c:pt>
                <c:pt idx="3">
                  <c:v>3374.104159</c:v>
                </c:pt>
                <c:pt idx="4">
                  <c:v>5746.7769520000002</c:v>
                </c:pt>
                <c:pt idx="5">
                  <c:v>8706.1481289999901</c:v>
                </c:pt>
                <c:pt idx="6">
                  <c:v>12237.642125999999</c:v>
                </c:pt>
                <c:pt idx="7">
                  <c:v>16327.821039</c:v>
                </c:pt>
                <c:pt idx="8">
                  <c:v>20965.302043</c:v>
                </c:pt>
                <c:pt idx="9">
                  <c:v>26140.447667</c:v>
                </c:pt>
                <c:pt idx="10">
                  <c:v>31844.495362000001</c:v>
                </c:pt>
                <c:pt idx="11">
                  <c:v>38068.154886999997</c:v>
                </c:pt>
                <c:pt idx="12">
                  <c:v>44804.444797000004</c:v>
                </c:pt>
                <c:pt idx="13">
                  <c:v>52046.431211000003</c:v>
                </c:pt>
                <c:pt idx="14">
                  <c:v>59789.194497000004</c:v>
                </c:pt>
                <c:pt idx="15">
                  <c:v>68021.643261000005</c:v>
                </c:pt>
                <c:pt idx="16">
                  <c:v>76746.288890999902</c:v>
                </c:pt>
                <c:pt idx="17">
                  <c:v>85947.549883999993</c:v>
                </c:pt>
                <c:pt idx="18">
                  <c:v>95623.545010000002</c:v>
                </c:pt>
                <c:pt idx="19">
                  <c:v>105769.87766899999</c:v>
                </c:pt>
                <c:pt idx="20">
                  <c:v>116386.67772200001</c:v>
                </c:pt>
                <c:pt idx="21">
                  <c:v>127467.07833400001</c:v>
                </c:pt>
                <c:pt idx="22">
                  <c:v>139007.109623</c:v>
                </c:pt>
                <c:pt idx="23">
                  <c:v>150993.648029</c:v>
                </c:pt>
                <c:pt idx="24">
                  <c:v>163452.31069799999</c:v>
                </c:pt>
                <c:pt idx="25">
                  <c:v>176338.72234199999</c:v>
                </c:pt>
                <c:pt idx="26">
                  <c:v>189692.218616</c:v>
                </c:pt>
                <c:pt idx="27">
                  <c:v>203523.17191599999</c:v>
                </c:pt>
                <c:pt idx="28">
                  <c:v>217750.89236600001</c:v>
                </c:pt>
                <c:pt idx="29">
                  <c:v>232439.25784400001</c:v>
                </c:pt>
                <c:pt idx="30">
                  <c:v>247557.231593</c:v>
                </c:pt>
                <c:pt idx="31">
                  <c:v>263159.92849199998</c:v>
                </c:pt>
                <c:pt idx="32">
                  <c:v>279353.05113700003</c:v>
                </c:pt>
                <c:pt idx="33">
                  <c:v>296256.14230400004</c:v>
                </c:pt>
                <c:pt idx="34">
                  <c:v>313581.60428199999</c:v>
                </c:pt>
                <c:pt idx="35">
                  <c:v>330759.74530199997</c:v>
                </c:pt>
                <c:pt idx="36">
                  <c:v>348162.70071200002</c:v>
                </c:pt>
                <c:pt idx="37">
                  <c:v>365788.595646</c:v>
                </c:pt>
                <c:pt idx="38">
                  <c:v>384563.78097100003</c:v>
                </c:pt>
                <c:pt idx="39">
                  <c:v>402166.84245399997</c:v>
                </c:pt>
                <c:pt idx="40">
                  <c:v>421081.46682999999</c:v>
                </c:pt>
                <c:pt idx="41">
                  <c:v>440222.035149</c:v>
                </c:pt>
                <c:pt idx="42">
                  <c:v>459895.259288</c:v>
                </c:pt>
                <c:pt idx="43">
                  <c:v>480215.42348100001</c:v>
                </c:pt>
                <c:pt idx="44">
                  <c:v>500919.60854600003</c:v>
                </c:pt>
                <c:pt idx="45">
                  <c:v>522165.31495700002</c:v>
                </c:pt>
                <c:pt idx="46">
                  <c:v>543432.67890000006</c:v>
                </c:pt>
                <c:pt idx="47">
                  <c:v>565287.21229399997</c:v>
                </c:pt>
                <c:pt idx="48">
                  <c:v>587523.76226300001</c:v>
                </c:pt>
                <c:pt idx="49">
                  <c:v>610150.16304200003</c:v>
                </c:pt>
                <c:pt idx="50">
                  <c:v>633142.40609599999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4-49ED-B8F0-B8432CA2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17712"/>
        <c:axId val="998616752"/>
      </c:scatterChart>
      <c:valAx>
        <c:axId val="9986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616752"/>
        <c:crosses val="autoZero"/>
        <c:crossBetween val="midCat"/>
      </c:valAx>
      <c:valAx>
        <c:axId val="998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617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Modelo_2_Ø26mm!$Q$3:$Q$16</c:f>
              <c:numCache>
                <c:formatCode>0.00</c:formatCode>
                <c:ptCount val="14"/>
                <c:pt idx="0">
                  <c:v>0.20351968749999994</c:v>
                </c:pt>
                <c:pt idx="1">
                  <c:v>0.23782774193548384</c:v>
                </c:pt>
                <c:pt idx="2">
                  <c:v>0.27213193548387099</c:v>
                </c:pt>
                <c:pt idx="3">
                  <c:v>0.30763843749999997</c:v>
                </c:pt>
                <c:pt idx="4">
                  <c:v>0.34234906250000002</c:v>
                </c:pt>
                <c:pt idx="5">
                  <c:v>0.37744000000000005</c:v>
                </c:pt>
                <c:pt idx="6">
                  <c:v>0.41247966666666669</c:v>
                </c:pt>
                <c:pt idx="7">
                  <c:v>0.44826935483870944</c:v>
                </c:pt>
                <c:pt idx="8">
                  <c:v>0.48328965517241379</c:v>
                </c:pt>
                <c:pt idx="9">
                  <c:v>0.51875379310344827</c:v>
                </c:pt>
                <c:pt idx="10">
                  <c:v>0.55384</c:v>
                </c:pt>
                <c:pt idx="11">
                  <c:v>0.58942870967741956</c:v>
                </c:pt>
                <c:pt idx="12">
                  <c:v>0.62413774193548377</c:v>
                </c:pt>
                <c:pt idx="13">
                  <c:v>0.6592078787878789</c:v>
                </c:pt>
              </c:numCache>
            </c:numRef>
          </c:xVal>
          <c:yVal>
            <c:numRef>
              <c:f>Modelo_2_Ø26mm!$V$3:$V$16</c:f>
              <c:numCache>
                <c:formatCode>0.00</c:formatCode>
                <c:ptCount val="14"/>
                <c:pt idx="0">
                  <c:v>24836.375</c:v>
                </c:pt>
                <c:pt idx="1">
                  <c:v>33066.129032258075</c:v>
                </c:pt>
                <c:pt idx="2">
                  <c:v>42372.290322580644</c:v>
                </c:pt>
                <c:pt idx="3">
                  <c:v>52928.093750000007</c:v>
                </c:pt>
                <c:pt idx="4">
                  <c:v>64272.125000000022</c:v>
                </c:pt>
                <c:pt idx="5">
                  <c:v>76785.466666666674</c:v>
                </c:pt>
                <c:pt idx="6">
                  <c:v>90449.46666666666</c:v>
                </c:pt>
                <c:pt idx="7">
                  <c:v>105190.51612903226</c:v>
                </c:pt>
                <c:pt idx="8">
                  <c:v>120963.96551724138</c:v>
                </c:pt>
                <c:pt idx="9">
                  <c:v>137574.68965517246</c:v>
                </c:pt>
                <c:pt idx="10">
                  <c:v>155351.90322580648</c:v>
                </c:pt>
                <c:pt idx="11">
                  <c:v>174214.03225806454</c:v>
                </c:pt>
                <c:pt idx="12">
                  <c:v>193937.6451612903</c:v>
                </c:pt>
                <c:pt idx="13">
                  <c:v>214737.03030303027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B-47C5-8830-A709C57007A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Modelo_2_Ø26mm!$Q$18:$Q$68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Modelo_2_Ø26mm!$V$18:$V$68</c:f>
              <c:numCache>
                <c:formatCode>0.00</c:formatCode>
                <c:ptCount val="51"/>
                <c:pt idx="0">
                  <c:v>95.983440000000002</c:v>
                </c:pt>
                <c:pt idx="1">
                  <c:v>312.09425300000004</c:v>
                </c:pt>
                <c:pt idx="2">
                  <c:v>1082.955827</c:v>
                </c:pt>
                <c:pt idx="3">
                  <c:v>2284.3090769999999</c:v>
                </c:pt>
                <c:pt idx="4">
                  <c:v>3901.9556079999998</c:v>
                </c:pt>
                <c:pt idx="5">
                  <c:v>5926.3413569999993</c:v>
                </c:pt>
                <c:pt idx="6">
                  <c:v>8350.9072969999906</c:v>
                </c:pt>
                <c:pt idx="7">
                  <c:v>11171.218441999999</c:v>
                </c:pt>
                <c:pt idx="8">
                  <c:v>14383.806579</c:v>
                </c:pt>
                <c:pt idx="9">
                  <c:v>17985.834734</c:v>
                </c:pt>
                <c:pt idx="10">
                  <c:v>21971.712230000001</c:v>
                </c:pt>
                <c:pt idx="11">
                  <c:v>26335.403009000001</c:v>
                </c:pt>
                <c:pt idx="12">
                  <c:v>31070.741549999999</c:v>
                </c:pt>
                <c:pt idx="13">
                  <c:v>36168.550536999996</c:v>
                </c:pt>
                <c:pt idx="14">
                  <c:v>41626.868870999999</c:v>
                </c:pt>
                <c:pt idx="15">
                  <c:v>47442.324643</c:v>
                </c:pt>
                <c:pt idx="16">
                  <c:v>53618.435851000002</c:v>
                </c:pt>
                <c:pt idx="17">
                  <c:v>60142.269394000003</c:v>
                </c:pt>
                <c:pt idx="18">
                  <c:v>67008.263908000008</c:v>
                </c:pt>
                <c:pt idx="19">
                  <c:v>74219.462965000013</c:v>
                </c:pt>
                <c:pt idx="20">
                  <c:v>81768.776484000002</c:v>
                </c:pt>
                <c:pt idx="21">
                  <c:v>89652.201702000006</c:v>
                </c:pt>
                <c:pt idx="22">
                  <c:v>97866.802972999911</c:v>
                </c:pt>
                <c:pt idx="23">
                  <c:v>106412.15663899999</c:v>
                </c:pt>
                <c:pt idx="24">
                  <c:v>115282.349715</c:v>
                </c:pt>
                <c:pt idx="25">
                  <c:v>124478.00586199999</c:v>
                </c:pt>
                <c:pt idx="26">
                  <c:v>133987.41784399998</c:v>
                </c:pt>
                <c:pt idx="27">
                  <c:v>143820.86290600002</c:v>
                </c:pt>
                <c:pt idx="28">
                  <c:v>153968.420399</c:v>
                </c:pt>
                <c:pt idx="29">
                  <c:v>164428.32134599998</c:v>
                </c:pt>
                <c:pt idx="30">
                  <c:v>175197.75530299998</c:v>
                </c:pt>
                <c:pt idx="31">
                  <c:v>186272.920411</c:v>
                </c:pt>
                <c:pt idx="32">
                  <c:v>197648.93578100001</c:v>
                </c:pt>
                <c:pt idx="33">
                  <c:v>209327.753708</c:v>
                </c:pt>
                <c:pt idx="34">
                  <c:v>221306.904033</c:v>
                </c:pt>
                <c:pt idx="35">
                  <c:v>233574.903567</c:v>
                </c:pt>
                <c:pt idx="36">
                  <c:v>246131.212317</c:v>
                </c:pt>
                <c:pt idx="37">
                  <c:v>258977.904698</c:v>
                </c:pt>
                <c:pt idx="38">
                  <c:v>272136.89373800001</c:v>
                </c:pt>
                <c:pt idx="39">
                  <c:v>285552.55922299996</c:v>
                </c:pt>
                <c:pt idx="40">
                  <c:v>299263.256207</c:v>
                </c:pt>
                <c:pt idx="41">
                  <c:v>313266.56143900001</c:v>
                </c:pt>
                <c:pt idx="42">
                  <c:v>327546.55875099998</c:v>
                </c:pt>
                <c:pt idx="43">
                  <c:v>342079.00703600002</c:v>
                </c:pt>
                <c:pt idx="44">
                  <c:v>356901.48649400001</c:v>
                </c:pt>
                <c:pt idx="45">
                  <c:v>371991.30609700002</c:v>
                </c:pt>
                <c:pt idx="46">
                  <c:v>387364.19897600001</c:v>
                </c:pt>
                <c:pt idx="47">
                  <c:v>403008.07304400002</c:v>
                </c:pt>
                <c:pt idx="48">
                  <c:v>418914.520762</c:v>
                </c:pt>
                <c:pt idx="49">
                  <c:v>435094.53652600001</c:v>
                </c:pt>
                <c:pt idx="50">
                  <c:v>451546.685619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B-47C5-8830-A709C570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6400"/>
        <c:axId val="664978320"/>
      </c:scatterChart>
      <c:valAx>
        <c:axId val="66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978320"/>
        <c:crosses val="autoZero"/>
        <c:crossBetween val="midCat"/>
      </c:valAx>
      <c:valAx>
        <c:axId val="664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9764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Modelo_2_Ø26mm!$Y$3:$Y$16</c:f>
              <c:numCache>
                <c:formatCode>0.00</c:formatCode>
                <c:ptCount val="14"/>
                <c:pt idx="0">
                  <c:v>0.23116612244897966</c:v>
                </c:pt>
                <c:pt idx="1">
                  <c:v>0.26978548387096768</c:v>
                </c:pt>
                <c:pt idx="2">
                  <c:v>0.30873516129032252</c:v>
                </c:pt>
                <c:pt idx="3">
                  <c:v>0.34824166666666673</c:v>
                </c:pt>
                <c:pt idx="4">
                  <c:v>0.38712375000000004</c:v>
                </c:pt>
                <c:pt idx="5">
                  <c:v>0.42627225806451602</c:v>
                </c:pt>
                <c:pt idx="6">
                  <c:v>0.4661191428571429</c:v>
                </c:pt>
                <c:pt idx="7">
                  <c:v>0.50568303030303041</c:v>
                </c:pt>
                <c:pt idx="8">
                  <c:v>0.54455666666666658</c:v>
                </c:pt>
                <c:pt idx="9">
                  <c:v>0.58366092592592589</c:v>
                </c:pt>
                <c:pt idx="10">
                  <c:v>0.62288999999999983</c:v>
                </c:pt>
                <c:pt idx="11">
                  <c:v>0.66196967741935486</c:v>
                </c:pt>
                <c:pt idx="12">
                  <c:v>0.70107666666666668</c:v>
                </c:pt>
                <c:pt idx="13">
                  <c:v>0.73935774193548398</c:v>
                </c:pt>
              </c:numCache>
            </c:numRef>
          </c:xVal>
          <c:yVal>
            <c:numRef>
              <c:f>Modelo_2_Ø26mm!$AD$3:$AD$16</c:f>
              <c:numCache>
                <c:formatCode>0.00</c:formatCode>
                <c:ptCount val="14"/>
                <c:pt idx="0">
                  <c:v>23761.306122448987</c:v>
                </c:pt>
                <c:pt idx="1">
                  <c:v>31617.290322580637</c:v>
                </c:pt>
                <c:pt idx="2">
                  <c:v>40455.354838709682</c:v>
                </c:pt>
                <c:pt idx="3">
                  <c:v>50447.900000000009</c:v>
                </c:pt>
                <c:pt idx="4">
                  <c:v>61240.375</c:v>
                </c:pt>
                <c:pt idx="5">
                  <c:v>73094.161290322561</c:v>
                </c:pt>
                <c:pt idx="6">
                  <c:v>86200.000000000015</c:v>
                </c:pt>
                <c:pt idx="7">
                  <c:v>100151.00000000001</c:v>
                </c:pt>
                <c:pt idx="8">
                  <c:v>115104.54761904757</c:v>
                </c:pt>
                <c:pt idx="9">
                  <c:v>130929.22222222225</c:v>
                </c:pt>
                <c:pt idx="10">
                  <c:v>147927.11764705883</c:v>
                </c:pt>
                <c:pt idx="11">
                  <c:v>166027.03225806446</c:v>
                </c:pt>
                <c:pt idx="12">
                  <c:v>184896.27272727271</c:v>
                </c:pt>
                <c:pt idx="13">
                  <c:v>204561.48387096773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C-4749-B7B5-854D0BC6AFE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Modelo_2_Ø26mm!$Y$18:$Y$68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Modelo_2_Ø26mm!$AD$18:$AD$68</c:f>
              <c:numCache>
                <c:formatCode>0.00</c:formatCode>
                <c:ptCount val="51"/>
                <c:pt idx="0">
                  <c:v>68.715813000000011</c:v>
                </c:pt>
                <c:pt idx="1">
                  <c:v>227.124551</c:v>
                </c:pt>
                <c:pt idx="2">
                  <c:v>788.90574300000003</c:v>
                </c:pt>
                <c:pt idx="3">
                  <c:v>1670.326364</c:v>
                </c:pt>
                <c:pt idx="4">
                  <c:v>2867.8135520000001</c:v>
                </c:pt>
                <c:pt idx="5">
                  <c:v>4386.1819800000003</c:v>
                </c:pt>
                <c:pt idx="6">
                  <c:v>6212.7056620000003</c:v>
                </c:pt>
                <c:pt idx="7">
                  <c:v>8340.4409520000008</c:v>
                </c:pt>
                <c:pt idx="8">
                  <c:v>10764.710998</c:v>
                </c:pt>
                <c:pt idx="9">
                  <c:v>13478.744712</c:v>
                </c:pt>
                <c:pt idx="10">
                  <c:v>16478.169734999999</c:v>
                </c:pt>
                <c:pt idx="11">
                  <c:v>19760.518297999999</c:v>
                </c:pt>
                <c:pt idx="12">
                  <c:v>23323.558594000002</c:v>
                </c:pt>
                <c:pt idx="13">
                  <c:v>27163.229329999998</c:v>
                </c:pt>
                <c:pt idx="14">
                  <c:v>31276.699881999997</c:v>
                </c:pt>
                <c:pt idx="15">
                  <c:v>35658.869279000006</c:v>
                </c:pt>
                <c:pt idx="16">
                  <c:v>40318.376411999998</c:v>
                </c:pt>
                <c:pt idx="17">
                  <c:v>45238.868741999999</c:v>
                </c:pt>
                <c:pt idx="18">
                  <c:v>50421.899720000001</c:v>
                </c:pt>
                <c:pt idx="19">
                  <c:v>55867.042573999999</c:v>
                </c:pt>
                <c:pt idx="20">
                  <c:v>61564.127693999995</c:v>
                </c:pt>
                <c:pt idx="21">
                  <c:v>67510.806837000011</c:v>
                </c:pt>
                <c:pt idx="22">
                  <c:v>73715.904962000001</c:v>
                </c:pt>
                <c:pt idx="23">
                  <c:v>80165.873024</c:v>
                </c:pt>
                <c:pt idx="24">
                  <c:v>86870.40120600001</c:v>
                </c:pt>
                <c:pt idx="25">
                  <c:v>93802.058950000006</c:v>
                </c:pt>
                <c:pt idx="26">
                  <c:v>100994.65269</c:v>
                </c:pt>
                <c:pt idx="27">
                  <c:v>108436.944055</c:v>
                </c:pt>
                <c:pt idx="28">
                  <c:v>116086.78658099999</c:v>
                </c:pt>
                <c:pt idx="29">
                  <c:v>123999.81483999999</c:v>
                </c:pt>
                <c:pt idx="30">
                  <c:v>132126.746178</c:v>
                </c:pt>
                <c:pt idx="31">
                  <c:v>140504.14060399999</c:v>
                </c:pt>
                <c:pt idx="32">
                  <c:v>149100.881597</c:v>
                </c:pt>
                <c:pt idx="33">
                  <c:v>157899.44163699998</c:v>
                </c:pt>
                <c:pt idx="34">
                  <c:v>166939.596212</c:v>
                </c:pt>
                <c:pt idx="35">
                  <c:v>176210.90040899999</c:v>
                </c:pt>
                <c:pt idx="36">
                  <c:v>185697.90767799999</c:v>
                </c:pt>
                <c:pt idx="37">
                  <c:v>195384.81975999998</c:v>
                </c:pt>
                <c:pt idx="38">
                  <c:v>205294.308364</c:v>
                </c:pt>
                <c:pt idx="39">
                  <c:v>215424.39606900001</c:v>
                </c:pt>
                <c:pt idx="40">
                  <c:v>225759.60542900002</c:v>
                </c:pt>
                <c:pt idx="41">
                  <c:v>236310.18603099999</c:v>
                </c:pt>
                <c:pt idx="42">
                  <c:v>247066.049016</c:v>
                </c:pt>
                <c:pt idx="43">
                  <c:v>258062.041642</c:v>
                </c:pt>
                <c:pt idx="44">
                  <c:v>269268.94704799994</c:v>
                </c:pt>
                <c:pt idx="45">
                  <c:v>280654.84563</c:v>
                </c:pt>
                <c:pt idx="46">
                  <c:v>292268.56426099996</c:v>
                </c:pt>
                <c:pt idx="47">
                  <c:v>304035.15406099998</c:v>
                </c:pt>
                <c:pt idx="48">
                  <c:v>316051.15403400001</c:v>
                </c:pt>
                <c:pt idx="49">
                  <c:v>328221.56935400004</c:v>
                </c:pt>
                <c:pt idx="50">
                  <c:v>340623.73324899998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C-4749-B7B5-854D0BC6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34048"/>
        <c:axId val="1011135968"/>
      </c:scatterChart>
      <c:valAx>
        <c:axId val="10111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135968"/>
        <c:crosses val="autoZero"/>
        <c:crossBetween val="midCat"/>
      </c:valAx>
      <c:valAx>
        <c:axId val="10111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134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</c:numCache>
            </c:numRef>
          </c:xVal>
          <c:yVal>
            <c:numRef>
              <c:f>Modelo_2_Ø26mm!$O$18:$O$45</c:f>
              <c:numCache>
                <c:formatCode>0.00</c:formatCode>
                <c:ptCount val="28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2-4858-8055-ACD9CFFB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Modelo_2_Ø26mm!$D$18:$D$45</c:f>
              <c:numCache>
                <c:formatCode>0.00</c:formatCode>
                <c:ptCount val="28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</c:numCache>
            </c:numRef>
          </c:xVal>
          <c:yVal>
            <c:numRef>
              <c:f>Modelo_2_Ø26mm!$G$18:$G$45</c:f>
              <c:numCache>
                <c:formatCode>0.00</c:formatCode>
                <c:ptCount val="28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8-48BC-B64F-F461C2580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Modelo_2_Ø26mm!$T$18:$T$45</c:f>
              <c:numCache>
                <c:formatCode>0.00</c:formatCode>
                <c:ptCount val="28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</c:numCache>
            </c:numRef>
          </c:xVal>
          <c:yVal>
            <c:numRef>
              <c:f>Modelo_2_Ø26mm!$W$18:$W$45</c:f>
              <c:numCache>
                <c:formatCode>0.00</c:formatCode>
                <c:ptCount val="28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1-4B98-9557-4DB6EFD1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Modelo_1_Ø28mm!$L$18:$L$68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Modelo_1_Ø28mm!$O$18:$O$68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Modelo_2_Ø26mm!$AB$18:$AB$45</c:f>
              <c:numCache>
                <c:formatCode>0.00</c:formatCode>
                <c:ptCount val="28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</c:numCache>
            </c:numRef>
          </c:xVal>
          <c:yVal>
            <c:numRef>
              <c:f>Modelo_2_Ø26mm!$AF$18:$AF$45</c:f>
              <c:numCache>
                <c:formatCode>0.00</c:formatCode>
                <c:ptCount val="28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C-4C2A-979B-6B886BB7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'Modelo_3_Ø24mm '!$A$18:$A$68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'Modelo_3_Ø24mm '!$F$18:$F$68</c:f>
              <c:numCache>
                <c:formatCode>0.00</c:formatCode>
                <c:ptCount val="51"/>
                <c:pt idx="0">
                  <c:v>385.70156100000003</c:v>
                </c:pt>
                <c:pt idx="1">
                  <c:v>1258.641666</c:v>
                </c:pt>
                <c:pt idx="2">
                  <c:v>4339.866927</c:v>
                </c:pt>
                <c:pt idx="3">
                  <c:v>9078.1783359999899</c:v>
                </c:pt>
                <c:pt idx="4">
                  <c:v>15388.374349</c:v>
                </c:pt>
                <c:pt idx="5">
                  <c:v>23217.479729999999</c:v>
                </c:pt>
                <c:pt idx="6">
                  <c:v>32523.260818999999</c:v>
                </c:pt>
                <c:pt idx="7">
                  <c:v>43275.112068000002</c:v>
                </c:pt>
                <c:pt idx="8">
                  <c:v>55446.390433</c:v>
                </c:pt>
                <c:pt idx="9">
                  <c:v>69003.692619000009</c:v>
                </c:pt>
                <c:pt idx="10">
                  <c:v>83926.358175000001</c:v>
                </c:pt>
                <c:pt idx="11">
                  <c:v>100174.876548</c:v>
                </c:pt>
                <c:pt idx="12">
                  <c:v>117727.94783</c:v>
                </c:pt>
                <c:pt idx="13">
                  <c:v>136563.78067599999</c:v>
                </c:pt>
                <c:pt idx="14">
                  <c:v>156656.28687699998</c:v>
                </c:pt>
                <c:pt idx="15">
                  <c:v>177991.80062699999</c:v>
                </c:pt>
                <c:pt idx="16">
                  <c:v>200548.395391</c:v>
                </c:pt>
                <c:pt idx="17">
                  <c:v>224304.96878300002</c:v>
                </c:pt>
                <c:pt idx="18">
                  <c:v>249249.335617</c:v>
                </c:pt>
                <c:pt idx="19">
                  <c:v>275368.34162900003</c:v>
                </c:pt>
                <c:pt idx="20">
                  <c:v>302651.58134499996</c:v>
                </c:pt>
                <c:pt idx="21">
                  <c:v>331089.155256</c:v>
                </c:pt>
                <c:pt idx="22">
                  <c:v>360667.74660700001</c:v>
                </c:pt>
                <c:pt idx="23">
                  <c:v>391372.02495699999</c:v>
                </c:pt>
                <c:pt idx="24">
                  <c:v>423187.71281700005</c:v>
                </c:pt>
                <c:pt idx="25">
                  <c:v>456111.29427800002</c:v>
                </c:pt>
                <c:pt idx="26">
                  <c:v>490131.04926</c:v>
                </c:pt>
                <c:pt idx="27">
                  <c:v>525249.35046900006</c:v>
                </c:pt>
                <c:pt idx="28">
                  <c:v>561436.16196499998</c:v>
                </c:pt>
                <c:pt idx="29">
                  <c:v>598709.64333499898</c:v>
                </c:pt>
                <c:pt idx="30">
                  <c:v>637057.69904799992</c:v>
                </c:pt>
                <c:pt idx="31">
                  <c:v>676489.23418599996</c:v>
                </c:pt>
                <c:pt idx="32">
                  <c:v>716992.58277599991</c:v>
                </c:pt>
                <c:pt idx="33">
                  <c:v>758568.32983800001</c:v>
                </c:pt>
                <c:pt idx="34">
                  <c:v>801215.39034499996</c:v>
                </c:pt>
                <c:pt idx="35">
                  <c:v>844872.90529400005</c:v>
                </c:pt>
                <c:pt idx="36">
                  <c:v>889638.48587900004</c:v>
                </c:pt>
                <c:pt idx="37">
                  <c:v>935415.92445299996</c:v>
                </c:pt>
                <c:pt idx="38">
                  <c:v>982226.03288000007</c:v>
                </c:pt>
                <c:pt idx="39">
                  <c:v>1030134.23344</c:v>
                </c:pt>
                <c:pt idx="40">
                  <c:v>1079111.9602719999</c:v>
                </c:pt>
                <c:pt idx="41">
                  <c:v>1129114.087056</c:v>
                </c:pt>
                <c:pt idx="42">
                  <c:v>1180039.7080369999</c:v>
                </c:pt>
                <c:pt idx="43">
                  <c:v>1232229.3101630001</c:v>
                </c:pt>
                <c:pt idx="44">
                  <c:v>1285297.2031159999</c:v>
                </c:pt>
                <c:pt idx="45">
                  <c:v>1339465.4062229998</c:v>
                </c:pt>
                <c:pt idx="46">
                  <c:v>1394767.7082529999</c:v>
                </c:pt>
                <c:pt idx="47">
                  <c:v>1450977.0124619999</c:v>
                </c:pt>
                <c:pt idx="48">
                  <c:v>1508451.1771880002</c:v>
                </c:pt>
                <c:pt idx="49">
                  <c:v>1566687.5001389999</c:v>
                </c:pt>
                <c:pt idx="50">
                  <c:v>1626132.138944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B3-4392-97C4-E21354D839A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'Modelo_3_Ø24mm '!$A$3:$A$16</c:f>
              <c:numCache>
                <c:formatCode>0.00</c:formatCode>
                <c:ptCount val="14"/>
                <c:pt idx="0">
                  <c:v>0.10110374999999999</c:v>
                </c:pt>
                <c:pt idx="1">
                  <c:v>0.117995</c:v>
                </c:pt>
                <c:pt idx="2">
                  <c:v>0.13511322580645163</c:v>
                </c:pt>
                <c:pt idx="3">
                  <c:v>0.148848125</c:v>
                </c:pt>
                <c:pt idx="4">
                  <c:v>0.16784093750000001</c:v>
                </c:pt>
                <c:pt idx="5">
                  <c:v>0.18632593750000001</c:v>
                </c:pt>
                <c:pt idx="6">
                  <c:v>0.20454187500000001</c:v>
                </c:pt>
                <c:pt idx="7">
                  <c:v>0.22239718750000001</c:v>
                </c:pt>
                <c:pt idx="8">
                  <c:v>0.24566500000000002</c:v>
                </c:pt>
                <c:pt idx="9">
                  <c:v>0.28080562500000006</c:v>
                </c:pt>
                <c:pt idx="10">
                  <c:v>0.28177812499999999</c:v>
                </c:pt>
                <c:pt idx="11">
                  <c:v>0.29563</c:v>
                </c:pt>
                <c:pt idx="12">
                  <c:v>0.31190718749999996</c:v>
                </c:pt>
                <c:pt idx="13">
                  <c:v>0.32972125000000002</c:v>
                </c:pt>
              </c:numCache>
            </c:numRef>
          </c:xVal>
          <c:yVal>
            <c:numRef>
              <c:f>'Modelo_3_Ø24mm '!$F$3:$F$16</c:f>
              <c:numCache>
                <c:formatCode>0.00</c:formatCode>
                <c:ptCount val="14"/>
                <c:pt idx="0">
                  <c:v>28002.25</c:v>
                </c:pt>
                <c:pt idx="1">
                  <c:v>37307.84375</c:v>
                </c:pt>
                <c:pt idx="2">
                  <c:v>47789.419354838705</c:v>
                </c:pt>
                <c:pt idx="3">
                  <c:v>57546.125</c:v>
                </c:pt>
                <c:pt idx="4">
                  <c:v>71355.906249999985</c:v>
                </c:pt>
                <c:pt idx="5">
                  <c:v>85955.9375</c:v>
                </c:pt>
                <c:pt idx="6">
                  <c:v>103255.625</c:v>
                </c:pt>
                <c:pt idx="7">
                  <c:v>120365.31250000001</c:v>
                </c:pt>
                <c:pt idx="8">
                  <c:v>138553.15624999997</c:v>
                </c:pt>
                <c:pt idx="9">
                  <c:v>157893.62500000003</c:v>
                </c:pt>
                <c:pt idx="10">
                  <c:v>178255.65625</c:v>
                </c:pt>
                <c:pt idx="11">
                  <c:v>200090.56249999997</c:v>
                </c:pt>
                <c:pt idx="12">
                  <c:v>222571.09375000003</c:v>
                </c:pt>
                <c:pt idx="13">
                  <c:v>246471.40625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3-4392-97C4-E21354D8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965328"/>
        <c:axId val="1928965808"/>
      </c:scatterChart>
      <c:valAx>
        <c:axId val="19289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965808"/>
        <c:crosses val="autoZero"/>
        <c:crossBetween val="midCat"/>
      </c:valAx>
      <c:valAx>
        <c:axId val="19289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9653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'Modelo_3_Ø24mm '!$I$18:$I$68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'Modelo_3_Ø24mm '!$N$18:$N$68</c:f>
              <c:numCache>
                <c:formatCode>0.00</c:formatCode>
                <c:ptCount val="51"/>
                <c:pt idx="0">
                  <c:v>197.478983</c:v>
                </c:pt>
                <c:pt idx="1">
                  <c:v>646.363834</c:v>
                </c:pt>
                <c:pt idx="2">
                  <c:v>2258.776942</c:v>
                </c:pt>
                <c:pt idx="3">
                  <c:v>4780.9193369999994</c:v>
                </c:pt>
                <c:pt idx="4">
                  <c:v>8175.7343780000001</c:v>
                </c:pt>
                <c:pt idx="5">
                  <c:v>12421.760698</c:v>
                </c:pt>
                <c:pt idx="6">
                  <c:v>17499.340334</c:v>
                </c:pt>
                <c:pt idx="7">
                  <c:v>23392.501328999999</c:v>
                </c:pt>
                <c:pt idx="8">
                  <c:v>30087.166482000001</c:v>
                </c:pt>
                <c:pt idx="9">
                  <c:v>37557.360201000003</c:v>
                </c:pt>
                <c:pt idx="10">
                  <c:v>45791.42525</c:v>
                </c:pt>
                <c:pt idx="11">
                  <c:v>54772.980135999998</c:v>
                </c:pt>
                <c:pt idx="12">
                  <c:v>64483.189135000001</c:v>
                </c:pt>
                <c:pt idx="13">
                  <c:v>74914.915777000002</c:v>
                </c:pt>
                <c:pt idx="14">
                  <c:v>86052.332484999904</c:v>
                </c:pt>
                <c:pt idx="15">
                  <c:v>97891.781457999998</c:v>
                </c:pt>
                <c:pt idx="16">
                  <c:v>110422.08348099999</c:v>
                </c:pt>
                <c:pt idx="17">
                  <c:v>123638.69334900001</c:v>
                </c:pt>
                <c:pt idx="18">
                  <c:v>137525.26348299999</c:v>
                </c:pt>
                <c:pt idx="19">
                  <c:v>152085.25468099999</c:v>
                </c:pt>
                <c:pt idx="20">
                  <c:v>167303.35514299999</c:v>
                </c:pt>
                <c:pt idx="21">
                  <c:v>183171.70073399998</c:v>
                </c:pt>
                <c:pt idx="22">
                  <c:v>199700.49147400001</c:v>
                </c:pt>
                <c:pt idx="23">
                  <c:v>216850.57317399999</c:v>
                </c:pt>
                <c:pt idx="24">
                  <c:v>234641.97553199998</c:v>
                </c:pt>
                <c:pt idx="25">
                  <c:v>253063.658123</c:v>
                </c:pt>
                <c:pt idx="26">
                  <c:v>272100.95523899997</c:v>
                </c:pt>
                <c:pt idx="27">
                  <c:v>291743.74401799997</c:v>
                </c:pt>
                <c:pt idx="28">
                  <c:v>312006.44857299997</c:v>
                </c:pt>
                <c:pt idx="29">
                  <c:v>332874.25714499998</c:v>
                </c:pt>
                <c:pt idx="30">
                  <c:v>354340.536915</c:v>
                </c:pt>
                <c:pt idx="31">
                  <c:v>376396.85006599996</c:v>
                </c:pt>
                <c:pt idx="32">
                  <c:v>399043.872859</c:v>
                </c:pt>
                <c:pt idx="33">
                  <c:v>422265.93632600002</c:v>
                </c:pt>
                <c:pt idx="34">
                  <c:v>446086.636352</c:v>
                </c:pt>
                <c:pt idx="35">
                  <c:v>470491.89952500002</c:v>
                </c:pt>
                <c:pt idx="36">
                  <c:v>495467.124182</c:v>
                </c:pt>
                <c:pt idx="37">
                  <c:v>521001.25957300002</c:v>
                </c:pt>
                <c:pt idx="38">
                  <c:v>547125.89950499998</c:v>
                </c:pt>
                <c:pt idx="39">
                  <c:v>573806.49850199895</c:v>
                </c:pt>
                <c:pt idx="40">
                  <c:v>601078.86916999996</c:v>
                </c:pt>
                <c:pt idx="41">
                  <c:v>628883.99062400009</c:v>
                </c:pt>
                <c:pt idx="42">
                  <c:v>657302.80646999995</c:v>
                </c:pt>
                <c:pt idx="43">
                  <c:v>686251.85014999902</c:v>
                </c:pt>
                <c:pt idx="44">
                  <c:v>715749.99271799996</c:v>
                </c:pt>
                <c:pt idx="45">
                  <c:v>745841.72042100003</c:v>
                </c:pt>
                <c:pt idx="46">
                  <c:v>776481.01128700003</c:v>
                </c:pt>
                <c:pt idx="47">
                  <c:v>807635.98304800002</c:v>
                </c:pt>
                <c:pt idx="48">
                  <c:v>839344.96524699905</c:v>
                </c:pt>
                <c:pt idx="49">
                  <c:v>871628.20257099997</c:v>
                </c:pt>
                <c:pt idx="50">
                  <c:v>904451.2937540001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0-430C-A4F2-0F2BFA02FAB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'Modelo_3_Ø24mm '!$I$3:$I$16</c:f>
              <c:numCache>
                <c:formatCode>0.00</c:formatCode>
                <c:ptCount val="14"/>
                <c:pt idx="0">
                  <c:v>0.14312312500000002</c:v>
                </c:pt>
                <c:pt idx="1">
                  <c:v>0.16675484848484848</c:v>
                </c:pt>
                <c:pt idx="2">
                  <c:v>0.190480303030303</c:v>
                </c:pt>
                <c:pt idx="3">
                  <c:v>0.21489562499999998</c:v>
                </c:pt>
                <c:pt idx="4">
                  <c:v>0.23910937499999999</c:v>
                </c:pt>
                <c:pt idx="5">
                  <c:v>0.26319125000000004</c:v>
                </c:pt>
                <c:pt idx="6">
                  <c:v>0.28796468749999993</c:v>
                </c:pt>
                <c:pt idx="7">
                  <c:v>0.31213125000000003</c:v>
                </c:pt>
                <c:pt idx="8">
                  <c:v>0.33656843750000004</c:v>
                </c:pt>
                <c:pt idx="9">
                  <c:v>0.36147093749999998</c:v>
                </c:pt>
                <c:pt idx="10">
                  <c:v>0.38444718749999995</c:v>
                </c:pt>
                <c:pt idx="11">
                  <c:v>0.41001218750000001</c:v>
                </c:pt>
                <c:pt idx="12">
                  <c:v>0.43345812500000008</c:v>
                </c:pt>
                <c:pt idx="13">
                  <c:v>0.45788468749999994</c:v>
                </c:pt>
              </c:numCache>
            </c:numRef>
          </c:xVal>
          <c:yVal>
            <c:numRef>
              <c:f>'Modelo_3_Ø24mm '!$N$3:$N$16</c:f>
              <c:numCache>
                <c:formatCode>0.00</c:formatCode>
                <c:ptCount val="14"/>
                <c:pt idx="0">
                  <c:v>27565.46875</c:v>
                </c:pt>
                <c:pt idx="1">
                  <c:v>36532.666666666664</c:v>
                </c:pt>
                <c:pt idx="2">
                  <c:v>46758.121212121208</c:v>
                </c:pt>
                <c:pt idx="3">
                  <c:v>58262.437500000022</c:v>
                </c:pt>
                <c:pt idx="4">
                  <c:v>70712.46875</c:v>
                </c:pt>
                <c:pt idx="5">
                  <c:v>84527.96875</c:v>
                </c:pt>
                <c:pt idx="6">
                  <c:v>99531.25</c:v>
                </c:pt>
                <c:pt idx="7">
                  <c:v>115670.28124999996</c:v>
                </c:pt>
                <c:pt idx="8">
                  <c:v>132996.75000000003</c:v>
                </c:pt>
                <c:pt idx="9">
                  <c:v>151342.03125</c:v>
                </c:pt>
                <c:pt idx="10">
                  <c:v>171055.84375</c:v>
                </c:pt>
                <c:pt idx="11">
                  <c:v>192067.59375000003</c:v>
                </c:pt>
                <c:pt idx="12">
                  <c:v>213922.875</c:v>
                </c:pt>
                <c:pt idx="13">
                  <c:v>236743.18750000003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0-430C-A4F2-0F2BFA02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743456"/>
        <c:axId val="1898740576"/>
      </c:scatterChart>
      <c:valAx>
        <c:axId val="18987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40576"/>
        <c:crosses val="autoZero"/>
        <c:crossBetween val="midCat"/>
      </c:valAx>
      <c:valAx>
        <c:axId val="18987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43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'Modelo_3_Ø24mm '!$Q$18:$Q$68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'Modelo_3_Ø24mm '!$V$18:$V$68</c:f>
              <c:numCache>
                <c:formatCode>0.00</c:formatCode>
                <c:ptCount val="51"/>
                <c:pt idx="0">
                  <c:v>132.05863599999998</c:v>
                </c:pt>
                <c:pt idx="1">
                  <c:v>438.18782900000002</c:v>
                </c:pt>
                <c:pt idx="2">
                  <c:v>1542.588634</c:v>
                </c:pt>
                <c:pt idx="3">
                  <c:v>3280.298284</c:v>
                </c:pt>
                <c:pt idx="4">
                  <c:v>5634.7902009999998</c:v>
                </c:pt>
                <c:pt idx="5">
                  <c:v>8594.1115100000006</c:v>
                </c:pt>
                <c:pt idx="6">
                  <c:v>12134.490029999999</c:v>
                </c:pt>
                <c:pt idx="7">
                  <c:v>16237.104927999999</c:v>
                </c:pt>
                <c:pt idx="8">
                  <c:v>20898.424623999999</c:v>
                </c:pt>
                <c:pt idx="9">
                  <c:v>26110.598776999999</c:v>
                </c:pt>
                <c:pt idx="10">
                  <c:v>31871.416472000001</c:v>
                </c:pt>
                <c:pt idx="11">
                  <c:v>38184.805876999999</c:v>
                </c:pt>
                <c:pt idx="12">
                  <c:v>45039.202809000002</c:v>
                </c:pt>
                <c:pt idx="13">
                  <c:v>52414.537105999996</c:v>
                </c:pt>
                <c:pt idx="14">
                  <c:v>60279.944546999999</c:v>
                </c:pt>
                <c:pt idx="15">
                  <c:v>68600.674990999993</c:v>
                </c:pt>
                <c:pt idx="16">
                  <c:v>77371.123759000009</c:v>
                </c:pt>
                <c:pt idx="17">
                  <c:v>86590.515935000003</c:v>
                </c:pt>
                <c:pt idx="18">
                  <c:v>96300.198755999911</c:v>
                </c:pt>
                <c:pt idx="19">
                  <c:v>106494.865911</c:v>
                </c:pt>
                <c:pt idx="20">
                  <c:v>117183.197982</c:v>
                </c:pt>
                <c:pt idx="21">
                  <c:v>128310.50537699999</c:v>
                </c:pt>
                <c:pt idx="22">
                  <c:v>139959.92237700001</c:v>
                </c:pt>
                <c:pt idx="23">
                  <c:v>152061.58743599997</c:v>
                </c:pt>
                <c:pt idx="24">
                  <c:v>164651.016859</c:v>
                </c:pt>
                <c:pt idx="25">
                  <c:v>177719.87511800003</c:v>
                </c:pt>
                <c:pt idx="26">
                  <c:v>191230.552456</c:v>
                </c:pt>
                <c:pt idx="27">
                  <c:v>205221.89657299998</c:v>
                </c:pt>
                <c:pt idx="28">
                  <c:v>219668.62372899998</c:v>
                </c:pt>
                <c:pt idx="29">
                  <c:v>234534.58231299999</c:v>
                </c:pt>
                <c:pt idx="30">
                  <c:v>249868.269367</c:v>
                </c:pt>
                <c:pt idx="31">
                  <c:v>265629.38300699997</c:v>
                </c:pt>
                <c:pt idx="32">
                  <c:v>281850.01364999998</c:v>
                </c:pt>
                <c:pt idx="33">
                  <c:v>298476.48059499997</c:v>
                </c:pt>
                <c:pt idx="34">
                  <c:v>315582.85923599999</c:v>
                </c:pt>
                <c:pt idx="35">
                  <c:v>333091.37763599999</c:v>
                </c:pt>
                <c:pt idx="36">
                  <c:v>351041.27182600001</c:v>
                </c:pt>
                <c:pt idx="37">
                  <c:v>369389.10988500004</c:v>
                </c:pt>
                <c:pt idx="38">
                  <c:v>388188.58970700001</c:v>
                </c:pt>
                <c:pt idx="39">
                  <c:v>407395.39574000001</c:v>
                </c:pt>
                <c:pt idx="40">
                  <c:v>426994.84538400004</c:v>
                </c:pt>
                <c:pt idx="41">
                  <c:v>447030.293481</c:v>
                </c:pt>
                <c:pt idx="42">
                  <c:v>467557.72561999998</c:v>
                </c:pt>
                <c:pt idx="43">
                  <c:v>488501.52057400002</c:v>
                </c:pt>
                <c:pt idx="44">
                  <c:v>509720.58068300004</c:v>
                </c:pt>
                <c:pt idx="45">
                  <c:v>531414.96165799897</c:v>
                </c:pt>
                <c:pt idx="46">
                  <c:v>553449.37977999996</c:v>
                </c:pt>
                <c:pt idx="47">
                  <c:v>576077.33838700003</c:v>
                </c:pt>
                <c:pt idx="48">
                  <c:v>598821.88813500002</c:v>
                </c:pt>
                <c:pt idx="49">
                  <c:v>622141.01798500004</c:v>
                </c:pt>
                <c:pt idx="50">
                  <c:v>645916.39404899999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3-4A97-9B1F-C3A419360B7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'Modelo_3_Ø24mm '!$Q$3:$Q$16</c:f>
              <c:numCache>
                <c:formatCode>0.00</c:formatCode>
                <c:ptCount val="14"/>
                <c:pt idx="0">
                  <c:v>0.17152749999999997</c:v>
                </c:pt>
                <c:pt idx="1">
                  <c:v>0.20015999999999995</c:v>
                </c:pt>
                <c:pt idx="2">
                  <c:v>0.22885787878787883</c:v>
                </c:pt>
                <c:pt idx="3">
                  <c:v>0.25827843750000001</c:v>
                </c:pt>
                <c:pt idx="4">
                  <c:v>0.28688897435897448</c:v>
                </c:pt>
                <c:pt idx="5">
                  <c:v>0.31662593750000007</c:v>
                </c:pt>
                <c:pt idx="6">
                  <c:v>0.3461753658536586</c:v>
                </c:pt>
                <c:pt idx="7">
                  <c:v>0.37562000000000001</c:v>
                </c:pt>
                <c:pt idx="8">
                  <c:v>0.40514062500000003</c:v>
                </c:pt>
                <c:pt idx="9">
                  <c:v>0.43430968750000004</c:v>
                </c:pt>
                <c:pt idx="10">
                  <c:v>0.46393375000000014</c:v>
                </c:pt>
                <c:pt idx="11">
                  <c:v>0.49328499999999992</c:v>
                </c:pt>
                <c:pt idx="12">
                  <c:v>0.52222749999999996</c:v>
                </c:pt>
                <c:pt idx="13">
                  <c:v>0.55092000000000008</c:v>
                </c:pt>
              </c:numCache>
            </c:numRef>
          </c:xVal>
          <c:yVal>
            <c:numRef>
              <c:f>'Modelo_3_Ø24mm '!$V$3:$V$16</c:f>
              <c:numCache>
                <c:formatCode>0.00</c:formatCode>
                <c:ptCount val="14"/>
                <c:pt idx="0">
                  <c:v>27686.718749999993</c:v>
                </c:pt>
                <c:pt idx="1">
                  <c:v>36707.818181818191</c:v>
                </c:pt>
                <c:pt idx="2">
                  <c:v>46931.090909090897</c:v>
                </c:pt>
                <c:pt idx="3">
                  <c:v>58494.625000000022</c:v>
                </c:pt>
                <c:pt idx="4">
                  <c:v>70987.538461538454</c:v>
                </c:pt>
                <c:pt idx="5">
                  <c:v>84835.312499999985</c:v>
                </c:pt>
                <c:pt idx="6">
                  <c:v>99804.902439024387</c:v>
                </c:pt>
                <c:pt idx="7">
                  <c:v>115941.53125</c:v>
                </c:pt>
                <c:pt idx="8">
                  <c:v>133200.75</c:v>
                </c:pt>
                <c:pt idx="9">
                  <c:v>151542.625</c:v>
                </c:pt>
                <c:pt idx="10">
                  <c:v>171184.09374999997</c:v>
                </c:pt>
                <c:pt idx="11">
                  <c:v>191945</c:v>
                </c:pt>
                <c:pt idx="12">
                  <c:v>213391.375</c:v>
                </c:pt>
                <c:pt idx="13">
                  <c:v>236142.875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3-4A97-9B1F-C3A419360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26496"/>
        <c:axId val="1935322656"/>
      </c:scatterChart>
      <c:valAx>
        <c:axId val="19353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322656"/>
        <c:crosses val="autoZero"/>
        <c:crossBetween val="midCat"/>
      </c:valAx>
      <c:valAx>
        <c:axId val="19353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32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049382716049382E-2"/>
          <c:y val="9.3533333333333329E-2"/>
          <c:w val="0.9514783707592106"/>
          <c:h val="0.86602607174103241"/>
        </c:manualLayout>
      </c:layout>
      <c:scatterChart>
        <c:scatterStyle val="lineMarker"/>
        <c:varyColors val="0"/>
        <c:ser>
          <c:idx val="1"/>
          <c:order val="0"/>
          <c:xVal>
            <c:numRef>
              <c:f>'Modelo_3_Ø24mm '!$Y$18:$Y$68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'Modelo_3_Ø24mm '!$AD$18:$AD$68</c:f>
              <c:numCache>
                <c:formatCode>0.00</c:formatCode>
                <c:ptCount val="51"/>
                <c:pt idx="0">
                  <c:v>97.947078000000005</c:v>
                </c:pt>
                <c:pt idx="1">
                  <c:v>327.21199799999999</c:v>
                </c:pt>
                <c:pt idx="2">
                  <c:v>1153.098211</c:v>
                </c:pt>
                <c:pt idx="3">
                  <c:v>2452.9822300000001</c:v>
                </c:pt>
                <c:pt idx="4">
                  <c:v>4214.8237789999994</c:v>
                </c:pt>
                <c:pt idx="5">
                  <c:v>6427.4779159999998</c:v>
                </c:pt>
                <c:pt idx="6">
                  <c:v>9082.0989099999897</c:v>
                </c:pt>
                <c:pt idx="7">
                  <c:v>12170.128919999999</c:v>
                </c:pt>
                <c:pt idx="8">
                  <c:v>15685.462668</c:v>
                </c:pt>
                <c:pt idx="9">
                  <c:v>19621.042171000001</c:v>
                </c:pt>
                <c:pt idx="10">
                  <c:v>23970.511565000001</c:v>
                </c:pt>
                <c:pt idx="11">
                  <c:v>28731.228693000001</c:v>
                </c:pt>
                <c:pt idx="12">
                  <c:v>33897.396845999996</c:v>
                </c:pt>
                <c:pt idx="13">
                  <c:v>39461.742086999999</c:v>
                </c:pt>
                <c:pt idx="14">
                  <c:v>45422.340972999998</c:v>
                </c:pt>
                <c:pt idx="15">
                  <c:v>51774.168809000003</c:v>
                </c:pt>
                <c:pt idx="16">
                  <c:v>58511.109937000001</c:v>
                </c:pt>
                <c:pt idx="17">
                  <c:v>65623.205587000004</c:v>
                </c:pt>
                <c:pt idx="18">
                  <c:v>73108.265373999995</c:v>
                </c:pt>
                <c:pt idx="19">
                  <c:v>80976.656738999998</c:v>
                </c:pt>
                <c:pt idx="20">
                  <c:v>89211.960239999913</c:v>
                </c:pt>
                <c:pt idx="21">
                  <c:v>97806.209006000005</c:v>
                </c:pt>
                <c:pt idx="22">
                  <c:v>106758.80185999999</c:v>
                </c:pt>
                <c:pt idx="23">
                  <c:v>116057.081254</c:v>
                </c:pt>
                <c:pt idx="24">
                  <c:v>125700.30816299999</c:v>
                </c:pt>
                <c:pt idx="25">
                  <c:v>135691.97591899999</c:v>
                </c:pt>
                <c:pt idx="26">
                  <c:v>146029.02126899999</c:v>
                </c:pt>
                <c:pt idx="27">
                  <c:v>156692.607062</c:v>
                </c:pt>
                <c:pt idx="28">
                  <c:v>167682.72367599999</c:v>
                </c:pt>
                <c:pt idx="29">
                  <c:v>178996.90880499998</c:v>
                </c:pt>
                <c:pt idx="30">
                  <c:v>190647.14269400001</c:v>
                </c:pt>
                <c:pt idx="31">
                  <c:v>202621.570935</c:v>
                </c:pt>
                <c:pt idx="32">
                  <c:v>214907.53445199999</c:v>
                </c:pt>
                <c:pt idx="33">
                  <c:v>227493.95795400001</c:v>
                </c:pt>
                <c:pt idx="34">
                  <c:v>240412.62222800002</c:v>
                </c:pt>
                <c:pt idx="35">
                  <c:v>253642.921974</c:v>
                </c:pt>
                <c:pt idx="36">
                  <c:v>267180.47917200002</c:v>
                </c:pt>
                <c:pt idx="37">
                  <c:v>281031.06139399996</c:v>
                </c:pt>
                <c:pt idx="38">
                  <c:v>295163.21695199999</c:v>
                </c:pt>
                <c:pt idx="39">
                  <c:v>309597.89929099998</c:v>
                </c:pt>
                <c:pt idx="40">
                  <c:v>324331.93198200001</c:v>
                </c:pt>
                <c:pt idx="41">
                  <c:v>339364.87810999999</c:v>
                </c:pt>
                <c:pt idx="42">
                  <c:v>354717.61911699997</c:v>
                </c:pt>
                <c:pt idx="43">
                  <c:v>370328.677363</c:v>
                </c:pt>
                <c:pt idx="44">
                  <c:v>386273.597893</c:v>
                </c:pt>
                <c:pt idx="45">
                  <c:v>402513.55226500001</c:v>
                </c:pt>
                <c:pt idx="46">
                  <c:v>419060.586702</c:v>
                </c:pt>
                <c:pt idx="47">
                  <c:v>435895.41003999999</c:v>
                </c:pt>
                <c:pt idx="48">
                  <c:v>453022.83303800004</c:v>
                </c:pt>
                <c:pt idx="49">
                  <c:v>470428.97902100004</c:v>
                </c:pt>
                <c:pt idx="50">
                  <c:v>488172.10698400001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0D-48B0-8E55-BE2BCEC13C8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'Modelo_3_Ø24mm '!$Y$3:$Y$16</c:f>
              <c:numCache>
                <c:formatCode>0.00</c:formatCode>
                <c:ptCount val="14"/>
                <c:pt idx="0">
                  <c:v>0.20570281250000005</c:v>
                </c:pt>
                <c:pt idx="1">
                  <c:v>0.23998818181818179</c:v>
                </c:pt>
                <c:pt idx="2">
                  <c:v>0.27450742857142851</c:v>
                </c:pt>
                <c:pt idx="3">
                  <c:v>0.31266687500000001</c:v>
                </c:pt>
                <c:pt idx="4">
                  <c:v>0.34260641025641025</c:v>
                </c:pt>
                <c:pt idx="5">
                  <c:v>0.37754062500000002</c:v>
                </c:pt>
                <c:pt idx="6">
                  <c:v>0.4124487804878047</c:v>
                </c:pt>
                <c:pt idx="7">
                  <c:v>0.44709312499999998</c:v>
                </c:pt>
                <c:pt idx="8">
                  <c:v>0.48149218749999995</c:v>
                </c:pt>
                <c:pt idx="9">
                  <c:v>0.51550874999999996</c:v>
                </c:pt>
                <c:pt idx="10">
                  <c:v>0.51550874999999996</c:v>
                </c:pt>
                <c:pt idx="11">
                  <c:v>0.58351031249999996</c:v>
                </c:pt>
                <c:pt idx="12">
                  <c:v>0.61604406249999988</c:v>
                </c:pt>
                <c:pt idx="13">
                  <c:v>0.64882906250000005</c:v>
                </c:pt>
              </c:numCache>
            </c:numRef>
          </c:xVal>
          <c:yVal>
            <c:numRef>
              <c:f>'Modelo_3_Ø24mm '!$AD$3:$AD$16</c:f>
              <c:numCache>
                <c:formatCode>0.00</c:formatCode>
                <c:ptCount val="14"/>
                <c:pt idx="0">
                  <c:v>26714.437500000004</c:v>
                </c:pt>
                <c:pt idx="1">
                  <c:v>35270.84848484848</c:v>
                </c:pt>
                <c:pt idx="2">
                  <c:v>44845.371428571438</c:v>
                </c:pt>
                <c:pt idx="3">
                  <c:v>12200.09375</c:v>
                </c:pt>
                <c:pt idx="4">
                  <c:v>67527.435897435906</c:v>
                </c:pt>
                <c:pt idx="5">
                  <c:v>80434.593750000015</c:v>
                </c:pt>
                <c:pt idx="6">
                  <c:v>94516.878048780534</c:v>
                </c:pt>
                <c:pt idx="7">
                  <c:v>109625.71875000003</c:v>
                </c:pt>
                <c:pt idx="8">
                  <c:v>125887.96874999999</c:v>
                </c:pt>
                <c:pt idx="9">
                  <c:v>142961.21875</c:v>
                </c:pt>
                <c:pt idx="10">
                  <c:v>142961.21875</c:v>
                </c:pt>
                <c:pt idx="11">
                  <c:v>180743.53124999994</c:v>
                </c:pt>
                <c:pt idx="12">
                  <c:v>201041.31250000003</c:v>
                </c:pt>
                <c:pt idx="13">
                  <c:v>222332.37499999997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D-48B0-8E55-BE2BCEC13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64288"/>
        <c:axId val="1930351104"/>
      </c:scatterChart>
      <c:valAx>
        <c:axId val="1774164288"/>
        <c:scaling>
          <c:orientation val="minMax"/>
          <c:max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0351104"/>
        <c:crosses val="autoZero"/>
        <c:crossBetween val="midCat"/>
      </c:valAx>
      <c:valAx>
        <c:axId val="193035110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1642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Modelo_1_Ø28mm!$T$18:$T$68</c:f>
              <c:numCache>
                <c:formatCode>0.00</c:formatCode>
                <c:ptCount val="51"/>
                <c:pt idx="0">
                  <c:v>4.0722837856643025E-2</c:v>
                </c:pt>
                <c:pt idx="1">
                  <c:v>8.144567571328605E-2</c:v>
                </c:pt>
                <c:pt idx="2">
                  <c:v>0.1628913514265721</c:v>
                </c:pt>
                <c:pt idx="3">
                  <c:v>0.24433702713985811</c:v>
                </c:pt>
                <c:pt idx="4">
                  <c:v>0.3257827028531442</c:v>
                </c:pt>
                <c:pt idx="5">
                  <c:v>0.40722837856643024</c:v>
                </c:pt>
                <c:pt idx="6">
                  <c:v>0.48867405427971622</c:v>
                </c:pt>
                <c:pt idx="7">
                  <c:v>0.57011972999300242</c:v>
                </c:pt>
                <c:pt idx="8">
                  <c:v>0.6515654057062884</c:v>
                </c:pt>
                <c:pt idx="9">
                  <c:v>0.73301108141957427</c:v>
                </c:pt>
                <c:pt idx="10">
                  <c:v>0.81445675713286048</c:v>
                </c:pt>
                <c:pt idx="11">
                  <c:v>0.89590243284614635</c:v>
                </c:pt>
                <c:pt idx="12">
                  <c:v>0.97734810855943244</c:v>
                </c:pt>
                <c:pt idx="13">
                  <c:v>1.0587937842727186</c:v>
                </c:pt>
                <c:pt idx="14">
                  <c:v>1.1402394599860048</c:v>
                </c:pt>
                <c:pt idx="15">
                  <c:v>1.2216851356992906</c:v>
                </c:pt>
                <c:pt idx="16">
                  <c:v>1.3031308114125768</c:v>
                </c:pt>
                <c:pt idx="17">
                  <c:v>1.3845764871258628</c:v>
                </c:pt>
                <c:pt idx="18">
                  <c:v>1.4660221628391485</c:v>
                </c:pt>
                <c:pt idx="19">
                  <c:v>1.5474678385524347</c:v>
                </c:pt>
                <c:pt idx="20">
                  <c:v>1.628913514265721</c:v>
                </c:pt>
                <c:pt idx="21">
                  <c:v>1.7103591899790069</c:v>
                </c:pt>
                <c:pt idx="22">
                  <c:v>1.7918048656922927</c:v>
                </c:pt>
                <c:pt idx="23">
                  <c:v>1.8732505414055791</c:v>
                </c:pt>
                <c:pt idx="24">
                  <c:v>1.9546962171188649</c:v>
                </c:pt>
                <c:pt idx="25">
                  <c:v>2.0361418928321506</c:v>
                </c:pt>
                <c:pt idx="26">
                  <c:v>2.1175875685454373</c:v>
                </c:pt>
                <c:pt idx="27">
                  <c:v>2.199033244258723</c:v>
                </c:pt>
                <c:pt idx="28">
                  <c:v>2.2804789199720097</c:v>
                </c:pt>
                <c:pt idx="29">
                  <c:v>2.3619245956852946</c:v>
                </c:pt>
                <c:pt idx="30">
                  <c:v>2.4433702713985812</c:v>
                </c:pt>
                <c:pt idx="31">
                  <c:v>2.5248159471118674</c:v>
                </c:pt>
                <c:pt idx="32">
                  <c:v>2.6062616228251536</c:v>
                </c:pt>
                <c:pt idx="33">
                  <c:v>2.6877072985384394</c:v>
                </c:pt>
                <c:pt idx="34">
                  <c:v>2.7691529742517256</c:v>
                </c:pt>
                <c:pt idx="35">
                  <c:v>2.8505986499650113</c:v>
                </c:pt>
                <c:pt idx="36">
                  <c:v>2.9320443256782971</c:v>
                </c:pt>
                <c:pt idx="37">
                  <c:v>3.0134900013915829</c:v>
                </c:pt>
                <c:pt idx="38">
                  <c:v>3.0949356771048695</c:v>
                </c:pt>
                <c:pt idx="39">
                  <c:v>3.1763813528181557</c:v>
                </c:pt>
                <c:pt idx="40">
                  <c:v>3.2578270285314419</c:v>
                </c:pt>
                <c:pt idx="41">
                  <c:v>3.3392727042447272</c:v>
                </c:pt>
                <c:pt idx="42">
                  <c:v>3.4207183799580139</c:v>
                </c:pt>
                <c:pt idx="43">
                  <c:v>3.5021640556713001</c:v>
                </c:pt>
                <c:pt idx="44">
                  <c:v>3.5836097313845854</c:v>
                </c:pt>
                <c:pt idx="45">
                  <c:v>3.665055407097872</c:v>
                </c:pt>
                <c:pt idx="46">
                  <c:v>3.7465010828111582</c:v>
                </c:pt>
                <c:pt idx="47">
                  <c:v>3.8279467585244396</c:v>
                </c:pt>
                <c:pt idx="48">
                  <c:v>3.9093924342377298</c:v>
                </c:pt>
                <c:pt idx="49">
                  <c:v>3.990838109951016</c:v>
                </c:pt>
                <c:pt idx="50">
                  <c:v>4.0722837856643013</c:v>
                </c:pt>
              </c:numCache>
            </c:numRef>
          </c:xVal>
          <c:yVal>
            <c:numRef>
              <c:f>Modelo_1_Ø28mm!$W$18:$W$68</c:f>
              <c:numCache>
                <c:formatCode>0.00</c:formatCode>
                <c:ptCount val="51"/>
                <c:pt idx="0">
                  <c:v>706.74840000000006</c:v>
                </c:pt>
                <c:pt idx="1">
                  <c:v>2308.2100333333333</c:v>
                </c:pt>
                <c:pt idx="2">
                  <c:v>8073.2183999999997</c:v>
                </c:pt>
                <c:pt idx="3">
                  <c:v>17092.530683333334</c:v>
                </c:pt>
                <c:pt idx="4">
                  <c:v>29250.639883333337</c:v>
                </c:pt>
                <c:pt idx="5">
                  <c:v>44463.975975000001</c:v>
                </c:pt>
                <c:pt idx="6">
                  <c:v>62663.888874999997</c:v>
                </c:pt>
                <c:pt idx="7">
                  <c:v>83789.213966666663</c:v>
                </c:pt>
                <c:pt idx="8">
                  <c:v>107798.037425</c:v>
                </c:pt>
                <c:pt idx="9">
                  <c:v>134645.54723333335</c:v>
                </c:pt>
                <c:pt idx="10">
                  <c:v>164296.953075</c:v>
                </c:pt>
                <c:pt idx="11">
                  <c:v>196713.01102499999</c:v>
                </c:pt>
                <c:pt idx="12">
                  <c:v>231857.83945000003</c:v>
                </c:pt>
                <c:pt idx="13">
                  <c:v>269686.75885000004</c:v>
                </c:pt>
                <c:pt idx="14">
                  <c:v>310164.81284999999</c:v>
                </c:pt>
                <c:pt idx="15">
                  <c:v>353229.38686666673</c:v>
                </c:pt>
                <c:pt idx="16">
                  <c:v>398895.67475833331</c:v>
                </c:pt>
                <c:pt idx="17">
                  <c:v>447096.75343333336</c:v>
                </c:pt>
                <c:pt idx="18">
                  <c:v>497835.90008333337</c:v>
                </c:pt>
                <c:pt idx="19">
                  <c:v>551092.96404166659</c:v>
                </c:pt>
                <c:pt idx="20">
                  <c:v>606833.89959166676</c:v>
                </c:pt>
                <c:pt idx="21">
                  <c:v>665036.75068333256</c:v>
                </c:pt>
                <c:pt idx="22">
                  <c:v>725675.09305833257</c:v>
                </c:pt>
                <c:pt idx="23">
                  <c:v>788738.17185000016</c:v>
                </c:pt>
                <c:pt idx="24">
                  <c:v>854200.4404166668</c:v>
                </c:pt>
                <c:pt idx="25">
                  <c:v>922024.43051666673</c:v>
                </c:pt>
                <c:pt idx="26">
                  <c:v>992197.03646666673</c:v>
                </c:pt>
                <c:pt idx="27">
                  <c:v>1064717.9479833334</c:v>
                </c:pt>
                <c:pt idx="28">
                  <c:v>1139513.3542583333</c:v>
                </c:pt>
                <c:pt idx="29">
                  <c:v>1216606.0923083334</c:v>
                </c:pt>
                <c:pt idx="30">
                  <c:v>1295960.8278166666</c:v>
                </c:pt>
                <c:pt idx="31">
                  <c:v>1377538.1844083336</c:v>
                </c:pt>
                <c:pt idx="32">
                  <c:v>1461374.8135583336</c:v>
                </c:pt>
                <c:pt idx="33">
                  <c:v>1547381.068816667</c:v>
                </c:pt>
                <c:pt idx="34">
                  <c:v>1635597.6068750001</c:v>
                </c:pt>
                <c:pt idx="35">
                  <c:v>1726026.8668666666</c:v>
                </c:pt>
                <c:pt idx="36">
                  <c:v>1818576.0338833332</c:v>
                </c:pt>
                <c:pt idx="37">
                  <c:v>1913284.1186083332</c:v>
                </c:pt>
                <c:pt idx="38">
                  <c:v>2010126.0714250002</c:v>
                </c:pt>
                <c:pt idx="39">
                  <c:v>2109048.0663916669</c:v>
                </c:pt>
                <c:pt idx="40">
                  <c:v>2210109.89965</c:v>
                </c:pt>
                <c:pt idx="41">
                  <c:v>2313243.3246916672</c:v>
                </c:pt>
                <c:pt idx="42">
                  <c:v>2418464.3258833331</c:v>
                </c:pt>
                <c:pt idx="43">
                  <c:v>2525804.8571583335</c:v>
                </c:pt>
                <c:pt idx="44">
                  <c:v>2635029.6025416669</c:v>
                </c:pt>
                <c:pt idx="45">
                  <c:v>2746449.3935583336</c:v>
                </c:pt>
                <c:pt idx="46">
                  <c:v>2859829.1336333333</c:v>
                </c:pt>
                <c:pt idx="47">
                  <c:v>2975339.6041250001</c:v>
                </c:pt>
                <c:pt idx="48">
                  <c:v>3092762.3658666667</c:v>
                </c:pt>
                <c:pt idx="49">
                  <c:v>3212144.2217333335</c:v>
                </c:pt>
                <c:pt idx="50">
                  <c:v>3333631.7124000001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Modelo_1_Ø28mm!$AB$18:$AB$68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Modelo_1_Ø28mm!$AE$18:$AE$68</c:f>
              <c:numCache>
                <c:formatCode>0.00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Modelo_1_Ø28mm!$A$3:$A$16</c:f>
              <c:numCache>
                <c:formatCode>0.00</c:formatCode>
                <c:ptCount val="14"/>
                <c:pt idx="0">
                  <c:v>5.223518518518519E-2</c:v>
                </c:pt>
                <c:pt idx="1">
                  <c:v>6.6125238095238084E-2</c:v>
                </c:pt>
                <c:pt idx="2">
                  <c:v>7.877045454545456E-2</c:v>
                </c:pt>
                <c:pt idx="3">
                  <c:v>9.1548333333333343E-2</c:v>
                </c:pt>
                <c:pt idx="4">
                  <c:v>0.10299750000000001</c:v>
                </c:pt>
                <c:pt idx="5">
                  <c:v>0.1149957894736842</c:v>
                </c:pt>
                <c:pt idx="6">
                  <c:v>0.12678692307692307</c:v>
                </c:pt>
                <c:pt idx="7">
                  <c:v>0.13850600000000002</c:v>
                </c:pt>
                <c:pt idx="8">
                  <c:v>0.152580625</c:v>
                </c:pt>
                <c:pt idx="9">
                  <c:v>0.16547241379310343</c:v>
                </c:pt>
                <c:pt idx="10">
                  <c:v>0.17682533333333333</c:v>
                </c:pt>
                <c:pt idx="11">
                  <c:v>0.18852307692307693</c:v>
                </c:pt>
                <c:pt idx="12">
                  <c:v>0.19990294117647101</c:v>
                </c:pt>
                <c:pt idx="13">
                  <c:v>0.21117487179487177</c:v>
                </c:pt>
              </c:numCache>
            </c:numRef>
          </c:xVal>
          <c:yVal>
            <c:numRef>
              <c:f>Modelo_1_Ø28mm!$F$3:$F$16</c:f>
              <c:numCache>
                <c:formatCode>0.00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50-4F5C-9E98-66D1E142CBB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Modelo_1_Ø28mm!$A$18:$A$68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Modelo_1_Ø28mm!$F$18:$F$68</c:f>
              <c:numCache>
                <c:formatCode>0.00</c:formatCode>
                <c:ptCount val="51"/>
                <c:pt idx="0">
                  <c:v>220.430193</c:v>
                </c:pt>
                <c:pt idx="1">
                  <c:v>693.63958700000001</c:v>
                </c:pt>
                <c:pt idx="2">
                  <c:v>2340.4524420000002</c:v>
                </c:pt>
                <c:pt idx="3">
                  <c:v>4857.7826770000001</c:v>
                </c:pt>
                <c:pt idx="4">
                  <c:v>8199.4963260000004</c:v>
                </c:pt>
                <c:pt idx="5">
                  <c:v>12338.1476</c:v>
                </c:pt>
                <c:pt idx="6">
                  <c:v>17252.524226999998</c:v>
                </c:pt>
                <c:pt idx="7">
                  <c:v>22926.744575999997</c:v>
                </c:pt>
                <c:pt idx="8">
                  <c:v>29346.811819999999</c:v>
                </c:pt>
                <c:pt idx="9">
                  <c:v>36501.196480999999</c:v>
                </c:pt>
                <c:pt idx="10">
                  <c:v>44378.859519999998</c:v>
                </c:pt>
                <c:pt idx="11">
                  <c:v>52964.987822000003</c:v>
                </c:pt>
                <c:pt idx="12">
                  <c:v>62252.290809999999</c:v>
                </c:pt>
                <c:pt idx="13">
                  <c:v>72231.490902000005</c:v>
                </c:pt>
                <c:pt idx="14">
                  <c:v>82896.591925000001</c:v>
                </c:pt>
                <c:pt idx="15">
                  <c:v>94222.424702999997</c:v>
                </c:pt>
                <c:pt idx="16">
                  <c:v>106223.474824</c:v>
                </c:pt>
                <c:pt idx="17">
                  <c:v>118881.75438599999</c:v>
                </c:pt>
                <c:pt idx="18">
                  <c:v>132188.12957300001</c:v>
                </c:pt>
                <c:pt idx="19">
                  <c:v>146137.34860900001</c:v>
                </c:pt>
                <c:pt idx="20">
                  <c:v>160723.59544399998</c:v>
                </c:pt>
                <c:pt idx="21">
                  <c:v>175935.73971699999</c:v>
                </c:pt>
                <c:pt idx="22">
                  <c:v>191774.73004299999</c:v>
                </c:pt>
                <c:pt idx="23">
                  <c:v>208237.579994</c:v>
                </c:pt>
                <c:pt idx="24">
                  <c:v>225304.30484299999</c:v>
                </c:pt>
                <c:pt idx="25">
                  <c:v>242979.35334999999</c:v>
                </c:pt>
                <c:pt idx="26">
                  <c:v>261236.388466</c:v>
                </c:pt>
                <c:pt idx="27">
                  <c:v>280110.84058699996</c:v>
                </c:pt>
                <c:pt idx="28">
                  <c:v>299584.86598599999</c:v>
                </c:pt>
                <c:pt idx="29">
                  <c:v>319654.67782599997</c:v>
                </c:pt>
                <c:pt idx="30">
                  <c:v>340299.96965699998</c:v>
                </c:pt>
                <c:pt idx="31">
                  <c:v>361539.36365500005</c:v>
                </c:pt>
                <c:pt idx="32">
                  <c:v>383343.63491699996</c:v>
                </c:pt>
                <c:pt idx="33">
                  <c:v>405734.95816599997</c:v>
                </c:pt>
                <c:pt idx="34">
                  <c:v>428696.45017000003</c:v>
                </c:pt>
                <c:pt idx="35">
                  <c:v>452218.15461700002</c:v>
                </c:pt>
                <c:pt idx="36">
                  <c:v>476319.80437500001</c:v>
                </c:pt>
                <c:pt idx="37">
                  <c:v>500963.78331600002</c:v>
                </c:pt>
                <c:pt idx="38">
                  <c:v>526207.40443200001</c:v>
                </c:pt>
                <c:pt idx="39">
                  <c:v>551990.381651</c:v>
                </c:pt>
                <c:pt idx="40">
                  <c:v>578310.906602</c:v>
                </c:pt>
                <c:pt idx="41">
                  <c:v>605197.27604800009</c:v>
                </c:pt>
                <c:pt idx="42">
                  <c:v>632633.34956200002</c:v>
                </c:pt>
                <c:pt idx="43">
                  <c:v>660607.36788200005</c:v>
                </c:pt>
                <c:pt idx="44">
                  <c:v>689138.807873999</c:v>
                </c:pt>
                <c:pt idx="45">
                  <c:v>718200.20888699999</c:v>
                </c:pt>
                <c:pt idx="46">
                  <c:v>747812.29212500004</c:v>
                </c:pt>
                <c:pt idx="47">
                  <c:v>777971.08478499996</c:v>
                </c:pt>
                <c:pt idx="48">
                  <c:v>808639.37467300007</c:v>
                </c:pt>
                <c:pt idx="49">
                  <c:v>839867.28192500002</c:v>
                </c:pt>
                <c:pt idx="50">
                  <c:v>871636.76789400005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0-4F5C-9E98-66D1E142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18336"/>
        <c:axId val="995617856"/>
      </c:scatterChart>
      <c:valAx>
        <c:axId val="9956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617856"/>
        <c:crosses val="autoZero"/>
        <c:crossBetween val="midCat"/>
      </c:valAx>
      <c:valAx>
        <c:axId val="995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618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Modelo_1_Ø28mm!$I$3:$I$16</c:f>
              <c:numCache>
                <c:formatCode>0.00</c:formatCode>
                <c:ptCount val="14"/>
                <c:pt idx="0">
                  <c:v>5.4386296296296287E-2</c:v>
                </c:pt>
                <c:pt idx="1">
                  <c:v>6.9251666666666656E-2</c:v>
                </c:pt>
                <c:pt idx="2">
                  <c:v>8.2537727272727249E-2</c:v>
                </c:pt>
                <c:pt idx="3">
                  <c:v>9.5538333333333322E-2</c:v>
                </c:pt>
                <c:pt idx="4">
                  <c:v>0.10785</c:v>
                </c:pt>
                <c:pt idx="5">
                  <c:v>0.12068294117647058</c:v>
                </c:pt>
                <c:pt idx="6">
                  <c:v>0.13321769230769229</c:v>
                </c:pt>
                <c:pt idx="7">
                  <c:v>0.14332866666666669</c:v>
                </c:pt>
                <c:pt idx="8">
                  <c:v>0.15611615384615382</c:v>
                </c:pt>
                <c:pt idx="9">
                  <c:v>0.17387399999999997</c:v>
                </c:pt>
                <c:pt idx="10">
                  <c:v>0.18664142857142857</c:v>
                </c:pt>
                <c:pt idx="11">
                  <c:v>0.19916333333333333</c:v>
                </c:pt>
                <c:pt idx="12">
                  <c:v>0.21175583333333328</c:v>
                </c:pt>
                <c:pt idx="13">
                  <c:v>0.22401307692307695</c:v>
                </c:pt>
              </c:numCache>
            </c:numRef>
          </c:xVal>
          <c:yVal>
            <c:numRef>
              <c:f>Modelo_1_Ø28mm!$N$3:$N$16</c:f>
              <c:numCache>
                <c:formatCode>0.00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B-489A-8EA2-B8B367D4AC2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Modelo_1_Ø28mm!$I$18:$I$68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Modelo_1_Ø28mm!$N$18:$N$68</c:f>
              <c:numCache>
                <c:formatCode>0.00</c:formatCode>
                <c:ptCount val="51"/>
                <c:pt idx="0">
                  <c:v>115.65431599999999</c:v>
                </c:pt>
                <c:pt idx="1">
                  <c:v>366.42627699999997</c:v>
                </c:pt>
                <c:pt idx="2">
                  <c:v>1252.6293520000002</c:v>
                </c:pt>
                <c:pt idx="3">
                  <c:v>2634.2592279999999</c:v>
                </c:pt>
                <c:pt idx="4">
                  <c:v>4493.2084050000003</c:v>
                </c:pt>
                <c:pt idx="5">
                  <c:v>6817.5233079999998</c:v>
                </c:pt>
                <c:pt idx="6">
                  <c:v>9596.7702960000006</c:v>
                </c:pt>
                <c:pt idx="7">
                  <c:v>12823.560840999999</c:v>
                </c:pt>
                <c:pt idx="8">
                  <c:v>16488.478544000001</c:v>
                </c:pt>
                <c:pt idx="9">
                  <c:v>20586.803072999999</c:v>
                </c:pt>
                <c:pt idx="10">
                  <c:v>25112.570694000002</c:v>
                </c:pt>
                <c:pt idx="11">
                  <c:v>30054.261243000001</c:v>
                </c:pt>
                <c:pt idx="12">
                  <c:v>35409.813610000005</c:v>
                </c:pt>
                <c:pt idx="13">
                  <c:v>41162.570529999997</c:v>
                </c:pt>
                <c:pt idx="14">
                  <c:v>47318.858385000007</c:v>
                </c:pt>
                <c:pt idx="15">
                  <c:v>53866.643775000004</c:v>
                </c:pt>
                <c:pt idx="16">
                  <c:v>60796.413807999998</c:v>
                </c:pt>
                <c:pt idx="17">
                  <c:v>68118.236506000001</c:v>
                </c:pt>
                <c:pt idx="18">
                  <c:v>75793.887566000005</c:v>
                </c:pt>
                <c:pt idx="19">
                  <c:v>83862.571129000004</c:v>
                </c:pt>
                <c:pt idx="20">
                  <c:v>92277.006070999909</c:v>
                </c:pt>
                <c:pt idx="21">
                  <c:v>101078.867222</c:v>
                </c:pt>
                <c:pt idx="22">
                  <c:v>110227.10316299999</c:v>
                </c:pt>
                <c:pt idx="23">
                  <c:v>119728.18334800001</c:v>
                </c:pt>
                <c:pt idx="24">
                  <c:v>129599.09481699999</c:v>
                </c:pt>
                <c:pt idx="25">
                  <c:v>139824.40224299999</c:v>
                </c:pt>
                <c:pt idx="26">
                  <c:v>150403.58365000002</c:v>
                </c:pt>
                <c:pt idx="27">
                  <c:v>161298.58866099999</c:v>
                </c:pt>
                <c:pt idx="28">
                  <c:v>172552.37718800001</c:v>
                </c:pt>
                <c:pt idx="29">
                  <c:v>184123.94591299997</c:v>
                </c:pt>
                <c:pt idx="30">
                  <c:v>196028.81860100001</c:v>
                </c:pt>
                <c:pt idx="31">
                  <c:v>208292.70475100001</c:v>
                </c:pt>
                <c:pt idx="32">
                  <c:v>220909.91719199999</c:v>
                </c:pt>
                <c:pt idx="33">
                  <c:v>233761.27239600001</c:v>
                </c:pt>
                <c:pt idx="34">
                  <c:v>247006.165182</c:v>
                </c:pt>
                <c:pt idx="35">
                  <c:v>260469.60141199999</c:v>
                </c:pt>
                <c:pt idx="36">
                  <c:v>274372.68605000002</c:v>
                </c:pt>
                <c:pt idx="37">
                  <c:v>288558.46767499996</c:v>
                </c:pt>
                <c:pt idx="38">
                  <c:v>303032.70567499998</c:v>
                </c:pt>
                <c:pt idx="39">
                  <c:v>317876.37846000004</c:v>
                </c:pt>
                <c:pt idx="40">
                  <c:v>332981.26669300004</c:v>
                </c:pt>
                <c:pt idx="41">
                  <c:v>348414.06394199998</c:v>
                </c:pt>
                <c:pt idx="42">
                  <c:v>364115.00014699996</c:v>
                </c:pt>
                <c:pt idx="43">
                  <c:v>380151.193891</c:v>
                </c:pt>
                <c:pt idx="44">
                  <c:v>396519.73676599999</c:v>
                </c:pt>
                <c:pt idx="45">
                  <c:v>413196.09149800002</c:v>
                </c:pt>
                <c:pt idx="46">
                  <c:v>430089.13647700002</c:v>
                </c:pt>
                <c:pt idx="47">
                  <c:v>447284.18983699998</c:v>
                </c:pt>
                <c:pt idx="48">
                  <c:v>464798.23363000003</c:v>
                </c:pt>
                <c:pt idx="49">
                  <c:v>482583.97454299999</c:v>
                </c:pt>
                <c:pt idx="50">
                  <c:v>500713.43433000002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B-489A-8EA2-B8B367D4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93824"/>
        <c:axId val="1011395264"/>
      </c:scatterChart>
      <c:valAx>
        <c:axId val="1011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395264"/>
        <c:crosses val="autoZero"/>
        <c:crossBetween val="midCat"/>
      </c:valAx>
      <c:valAx>
        <c:axId val="1011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39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Modelo_1_Ø28mm!$Q$3:$Q$16</c:f>
              <c:numCache>
                <c:formatCode>0.00</c:formatCode>
                <c:ptCount val="14"/>
                <c:pt idx="0">
                  <c:v>5.5077499999999995E-2</c:v>
                </c:pt>
                <c:pt idx="1">
                  <c:v>6.9934166666666672E-2</c:v>
                </c:pt>
                <c:pt idx="2">
                  <c:v>8.36861111111111E-2</c:v>
                </c:pt>
                <c:pt idx="3">
                  <c:v>9.7630833333333319E-2</c:v>
                </c:pt>
                <c:pt idx="4">
                  <c:v>0.11044</c:v>
                </c:pt>
                <c:pt idx="5">
                  <c:v>0.12319583333333334</c:v>
                </c:pt>
                <c:pt idx="6">
                  <c:v>0.13629749999999999</c:v>
                </c:pt>
                <c:pt idx="7">
                  <c:v>0.14797466666666664</c:v>
                </c:pt>
                <c:pt idx="8">
                  <c:v>0.16510769230769232</c:v>
                </c:pt>
                <c:pt idx="9">
                  <c:v>0.17760214285714285</c:v>
                </c:pt>
                <c:pt idx="10">
                  <c:v>0.19096428571428573</c:v>
                </c:pt>
                <c:pt idx="11">
                  <c:v>0.20378749999999998</c:v>
                </c:pt>
                <c:pt idx="12">
                  <c:v>0.21636083333333334</c:v>
                </c:pt>
                <c:pt idx="13">
                  <c:v>0.22875076923076923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9-4796-B935-D90F45913CE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Modelo_1_Ø28mm!$Q$18:$Q$68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84.809808000000004</c:v>
                </c:pt>
                <c:pt idx="1">
                  <c:v>276.98520400000001</c:v>
                </c:pt>
                <c:pt idx="2">
                  <c:v>968.78620799999999</c:v>
                </c:pt>
                <c:pt idx="3">
                  <c:v>2051.1036819999999</c:v>
                </c:pt>
                <c:pt idx="4">
                  <c:v>3510.0767860000001</c:v>
                </c:pt>
                <c:pt idx="5">
                  <c:v>5335.6771170000002</c:v>
                </c:pt>
                <c:pt idx="6">
                  <c:v>7519.6666649999997</c:v>
                </c:pt>
                <c:pt idx="7">
                  <c:v>10054.705676</c:v>
                </c:pt>
                <c:pt idx="8">
                  <c:v>12935.764491</c:v>
                </c:pt>
                <c:pt idx="9">
                  <c:v>16157.465668000001</c:v>
                </c:pt>
                <c:pt idx="10">
                  <c:v>19715.634368999999</c:v>
                </c:pt>
                <c:pt idx="11">
                  <c:v>23605.561322999998</c:v>
                </c:pt>
                <c:pt idx="12">
                  <c:v>27822.940734000003</c:v>
                </c:pt>
                <c:pt idx="13">
                  <c:v>32362.411062000003</c:v>
                </c:pt>
                <c:pt idx="14">
                  <c:v>37219.777541999996</c:v>
                </c:pt>
                <c:pt idx="15">
                  <c:v>42387.526424000003</c:v>
                </c:pt>
                <c:pt idx="16">
                  <c:v>47867.480970999997</c:v>
                </c:pt>
                <c:pt idx="17">
                  <c:v>53651.610412000002</c:v>
                </c:pt>
                <c:pt idx="18">
                  <c:v>59740.308010000001</c:v>
                </c:pt>
                <c:pt idx="19">
                  <c:v>66131.155684999991</c:v>
                </c:pt>
                <c:pt idx="20">
                  <c:v>72820.067951000005</c:v>
                </c:pt>
                <c:pt idx="21">
                  <c:v>79804.4100819999</c:v>
                </c:pt>
                <c:pt idx="22">
                  <c:v>87081.011166999902</c:v>
                </c:pt>
                <c:pt idx="23">
                  <c:v>94648.580622000009</c:v>
                </c:pt>
                <c:pt idx="24">
                  <c:v>102504.05285000001</c:v>
                </c:pt>
                <c:pt idx="25">
                  <c:v>110642.931662</c:v>
                </c:pt>
                <c:pt idx="26">
                  <c:v>119063.644376</c:v>
                </c:pt>
                <c:pt idx="27">
                  <c:v>127766.153758</c:v>
                </c:pt>
                <c:pt idx="28">
                  <c:v>136741.602511</c:v>
                </c:pt>
                <c:pt idx="29">
                  <c:v>145992.731077</c:v>
                </c:pt>
                <c:pt idx="30">
                  <c:v>155515.29933799998</c:v>
                </c:pt>
                <c:pt idx="31">
                  <c:v>165304.58212900002</c:v>
                </c:pt>
                <c:pt idx="32">
                  <c:v>175364.97762700001</c:v>
                </c:pt>
                <c:pt idx="33">
                  <c:v>185685.72825800002</c:v>
                </c:pt>
                <c:pt idx="34">
                  <c:v>196271.712825</c:v>
                </c:pt>
                <c:pt idx="35">
                  <c:v>207123.224024</c:v>
                </c:pt>
                <c:pt idx="36">
                  <c:v>218229.12406599999</c:v>
                </c:pt>
                <c:pt idx="37">
                  <c:v>229594.09423299998</c:v>
                </c:pt>
                <c:pt idx="38">
                  <c:v>241215.12857100001</c:v>
                </c:pt>
                <c:pt idx="39">
                  <c:v>253085.76796699999</c:v>
                </c:pt>
                <c:pt idx="40">
                  <c:v>265213.18795799999</c:v>
                </c:pt>
                <c:pt idx="41">
                  <c:v>277589.19896300003</c:v>
                </c:pt>
                <c:pt idx="42">
                  <c:v>290215.71910599997</c:v>
                </c:pt>
                <c:pt idx="43">
                  <c:v>303096.58285900002</c:v>
                </c:pt>
                <c:pt idx="44">
                  <c:v>316203.55230500002</c:v>
                </c:pt>
                <c:pt idx="45">
                  <c:v>329573.92722700001</c:v>
                </c:pt>
                <c:pt idx="46">
                  <c:v>343179.49603599997</c:v>
                </c:pt>
                <c:pt idx="47">
                  <c:v>357040.75249500002</c:v>
                </c:pt>
                <c:pt idx="48">
                  <c:v>371131.48390399996</c:v>
                </c:pt>
                <c:pt idx="49">
                  <c:v>385457.30660800001</c:v>
                </c:pt>
                <c:pt idx="50">
                  <c:v>400035.80548799998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9-4796-B935-D90F459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81696"/>
        <c:axId val="653080736"/>
      </c:scatterChart>
      <c:valAx>
        <c:axId val="6530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080736"/>
        <c:crosses val="autoZero"/>
        <c:crossBetween val="midCat"/>
      </c:valAx>
      <c:valAx>
        <c:axId val="653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081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Modelo_1_Ø28mm!$Y$3:$Y$16</c:f>
              <c:numCache>
                <c:formatCode>0.00</c:formatCode>
                <c:ptCount val="14"/>
                <c:pt idx="0">
                  <c:v>6.3462499999999991E-2</c:v>
                </c:pt>
                <c:pt idx="1">
                  <c:v>7.6547500000000004E-2</c:v>
                </c:pt>
                <c:pt idx="2">
                  <c:v>8.9482727272727269E-2</c:v>
                </c:pt>
                <c:pt idx="3">
                  <c:v>0.10228909090909093</c:v>
                </c:pt>
                <c:pt idx="4">
                  <c:v>0.11519583333333333</c:v>
                </c:pt>
                <c:pt idx="5">
                  <c:v>0.12755666666666665</c:v>
                </c:pt>
                <c:pt idx="6">
                  <c:v>0.14248333333333335</c:v>
                </c:pt>
                <c:pt idx="7">
                  <c:v>0.15645833333333334</c:v>
                </c:pt>
                <c:pt idx="8">
                  <c:v>0.1690753846153846</c:v>
                </c:pt>
                <c:pt idx="9">
                  <c:v>0.18208071428571429</c:v>
                </c:pt>
                <c:pt idx="10">
                  <c:v>0.19526333333333301</c:v>
                </c:pt>
                <c:pt idx="11">
                  <c:v>0.20782</c:v>
                </c:pt>
                <c:pt idx="12">
                  <c:v>0.22033666666666665</c:v>
                </c:pt>
                <c:pt idx="13">
                  <c:v>0.23332538461538499</c:v>
                </c:pt>
              </c:numCache>
            </c:numRef>
          </c:xVal>
          <c:yVal>
            <c:numRef>
              <c:f>Modelo_1_Ø28mm!$AD$3:$AD$16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AE-482F-AE54-5C4EAE01BB1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Modelo_1_Ø28mm!$Y$18:$Y$68</c:f>
              <c:numCache>
                <c:formatCode>0.00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0.93999999999999895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Modelo_1_Ø28mm!$AD$18:$AD$68</c:f>
              <c:numCache>
                <c:formatCode>0.00</c:formatCode>
                <c:ptCount val="51"/>
                <c:pt idx="0">
                  <c:v>56.967462999999995</c:v>
                </c:pt>
                <c:pt idx="1">
                  <c:v>183.00507400000001</c:v>
                </c:pt>
                <c:pt idx="2">
                  <c:v>628.30154099999993</c:v>
                </c:pt>
                <c:pt idx="3">
                  <c:v>1323.0474830000001</c:v>
                </c:pt>
                <c:pt idx="4">
                  <c:v>2259.560285</c:v>
                </c:pt>
                <c:pt idx="5">
                  <c:v>3432.4312010000003</c:v>
                </c:pt>
                <c:pt idx="6">
                  <c:v>4837.8920159999998</c:v>
                </c:pt>
                <c:pt idx="7">
                  <c:v>6472.0491300000003</c:v>
                </c:pt>
                <c:pt idx="8">
                  <c:v>8332.3185049999993</c:v>
                </c:pt>
                <c:pt idx="9">
                  <c:v>10415.020031</c:v>
                </c:pt>
                <c:pt idx="10">
                  <c:v>12717.018005999998</c:v>
                </c:pt>
                <c:pt idx="11">
                  <c:v>15232.683872</c:v>
                </c:pt>
                <c:pt idx="12">
                  <c:v>17961.306708</c:v>
                </c:pt>
                <c:pt idx="13">
                  <c:v>20899.256508000002</c:v>
                </c:pt>
                <c:pt idx="14">
                  <c:v>24047.031311999999</c:v>
                </c:pt>
                <c:pt idx="15">
                  <c:v>27394.366877</c:v>
                </c:pt>
                <c:pt idx="16">
                  <c:v>30947.877547</c:v>
                </c:pt>
                <c:pt idx="17">
                  <c:v>34698.207324000003</c:v>
                </c:pt>
                <c:pt idx="18">
                  <c:v>38648.919005999996</c:v>
                </c:pt>
                <c:pt idx="19">
                  <c:v>42805.137087999996</c:v>
                </c:pt>
                <c:pt idx="20">
                  <c:v>47158.593394000003</c:v>
                </c:pt>
                <c:pt idx="21">
                  <c:v>51709.170796999999</c:v>
                </c:pt>
                <c:pt idx="22">
                  <c:v>56465.442520999997</c:v>
                </c:pt>
                <c:pt idx="23">
                  <c:v>61417.50692</c:v>
                </c:pt>
                <c:pt idx="24">
                  <c:v>66574.780616999997</c:v>
                </c:pt>
                <c:pt idx="25">
                  <c:v>71926.369481000002</c:v>
                </c:pt>
                <c:pt idx="26">
                  <c:v>77467.257468000011</c:v>
                </c:pt>
                <c:pt idx="27">
                  <c:v>83203.743896</c:v>
                </c:pt>
                <c:pt idx="28">
                  <c:v>89143.709949999902</c:v>
                </c:pt>
                <c:pt idx="29">
                  <c:v>95260.120027999903</c:v>
                </c:pt>
                <c:pt idx="30">
                  <c:v>101562.837463</c:v>
                </c:pt>
                <c:pt idx="31">
                  <c:v>108050.03485700001</c:v>
                </c:pt>
                <c:pt idx="32">
                  <c:v>114729.724852</c:v>
                </c:pt>
                <c:pt idx="33">
                  <c:v>121594.33209900001</c:v>
                </c:pt>
                <c:pt idx="34">
                  <c:v>128633.783587</c:v>
                </c:pt>
                <c:pt idx="35">
                  <c:v>135864.78040399999</c:v>
                </c:pt>
                <c:pt idx="36">
                  <c:v>143281.416073</c:v>
                </c:pt>
                <c:pt idx="37">
                  <c:v>150866.06395000001</c:v>
                </c:pt>
                <c:pt idx="38">
                  <c:v>158622.73734700002</c:v>
                </c:pt>
                <c:pt idx="39">
                  <c:v>166544.387992</c:v>
                </c:pt>
                <c:pt idx="40">
                  <c:v>174655.234203</c:v>
                </c:pt>
                <c:pt idx="41">
                  <c:v>182929.30064600002</c:v>
                </c:pt>
                <c:pt idx="42">
                  <c:v>191379.448741</c:v>
                </c:pt>
                <c:pt idx="43">
                  <c:v>199976.84201000002</c:v>
                </c:pt>
                <c:pt idx="44">
                  <c:v>208732.27803799999</c:v>
                </c:pt>
                <c:pt idx="45">
                  <c:v>217694.57307300001</c:v>
                </c:pt>
                <c:pt idx="46">
                  <c:v>226762.421183</c:v>
                </c:pt>
                <c:pt idx="47">
                  <c:v>236048.34555100001</c:v>
                </c:pt>
                <c:pt idx="48">
                  <c:v>245420.33575</c:v>
                </c:pt>
                <c:pt idx="49">
                  <c:v>255000.64168199999</c:v>
                </c:pt>
                <c:pt idx="50">
                  <c:v>264739.93543999997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E-482F-AE54-5C4EAE01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91600"/>
        <c:axId val="1013686320"/>
      </c:scatterChart>
      <c:valAx>
        <c:axId val="1013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86320"/>
        <c:crosses val="autoZero"/>
        <c:crossBetween val="midCat"/>
      </c:valAx>
      <c:valAx>
        <c:axId val="10136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691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Modelo_2_Ø26mm!$L$18:$L$45</c:f>
              <c:numCache>
                <c:formatCode>0.00</c:formatCode>
                <c:ptCount val="28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</c:numCache>
            </c:numRef>
          </c:xVal>
          <c:yVal>
            <c:numRef>
              <c:f>Modelo_2_Ø26mm!$O$18:$O$45</c:f>
              <c:numCache>
                <c:formatCode>0.00</c:formatCode>
                <c:ptCount val="28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72</xdr:row>
      <xdr:rowOff>169209</xdr:rowOff>
    </xdr:from>
    <xdr:to>
      <xdr:col>7</xdr:col>
      <xdr:colOff>14941</xdr:colOff>
      <xdr:row>87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388470</xdr:colOff>
      <xdr:row>72</xdr:row>
      <xdr:rowOff>158003</xdr:rowOff>
    </xdr:from>
    <xdr:to>
      <xdr:col>15</xdr:col>
      <xdr:colOff>7470</xdr:colOff>
      <xdr:row>87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22410</xdr:colOff>
      <xdr:row>72</xdr:row>
      <xdr:rowOff>169209</xdr:rowOff>
    </xdr:from>
    <xdr:to>
      <xdr:col>23</xdr:col>
      <xdr:colOff>22411</xdr:colOff>
      <xdr:row>87</xdr:row>
      <xdr:rowOff>58645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381000</xdr:colOff>
      <xdr:row>72</xdr:row>
      <xdr:rowOff>187885</xdr:rowOff>
    </xdr:from>
    <xdr:to>
      <xdr:col>31</xdr:col>
      <xdr:colOff>7470</xdr:colOff>
      <xdr:row>87</xdr:row>
      <xdr:rowOff>73585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</xdr:row>
      <xdr:rowOff>146798</xdr:rowOff>
    </xdr:from>
    <xdr:to>
      <xdr:col>16</xdr:col>
      <xdr:colOff>605118</xdr:colOff>
      <xdr:row>20</xdr:row>
      <xdr:rowOff>21292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654B2B-0F28-97EF-DEEC-45CE13BC2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162483</xdr:colOff>
      <xdr:row>21</xdr:row>
      <xdr:rowOff>90766</xdr:rowOff>
    </xdr:from>
    <xdr:to>
      <xdr:col>14</xdr:col>
      <xdr:colOff>431424</xdr:colOff>
      <xdr:row>35</xdr:row>
      <xdr:rowOff>166966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965FF1-C128-4AFC-8587-E6876DF17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330573</xdr:colOff>
      <xdr:row>5</xdr:row>
      <xdr:rowOff>180414</xdr:rowOff>
    </xdr:from>
    <xdr:to>
      <xdr:col>22</xdr:col>
      <xdr:colOff>218514</xdr:colOff>
      <xdr:row>20</xdr:row>
      <xdr:rowOff>54908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4B9D191-8712-ABFD-23F1-36A9F1315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162485</xdr:colOff>
      <xdr:row>6</xdr:row>
      <xdr:rowOff>68354</xdr:rowOff>
    </xdr:from>
    <xdr:to>
      <xdr:col>30</xdr:col>
      <xdr:colOff>431426</xdr:colOff>
      <xdr:row>20</xdr:row>
      <xdr:rowOff>133348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2F90423-22D5-CC20-D718-D025197F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379131</xdr:colOff>
      <xdr:row>72</xdr:row>
      <xdr:rowOff>143062</xdr:rowOff>
    </xdr:from>
    <xdr:to>
      <xdr:col>15</xdr:col>
      <xdr:colOff>14941</xdr:colOff>
      <xdr:row>87</xdr:row>
      <xdr:rowOff>82178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26146</xdr:colOff>
      <xdr:row>72</xdr:row>
      <xdr:rowOff>146796</xdr:rowOff>
    </xdr:from>
    <xdr:to>
      <xdr:col>7</xdr:col>
      <xdr:colOff>22412</xdr:colOff>
      <xdr:row>87</xdr:row>
      <xdr:rowOff>36232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7469</xdr:colOff>
      <xdr:row>72</xdr:row>
      <xdr:rowOff>131855</xdr:rowOff>
    </xdr:from>
    <xdr:to>
      <xdr:col>23</xdr:col>
      <xdr:colOff>7471</xdr:colOff>
      <xdr:row>87</xdr:row>
      <xdr:rowOff>89647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22410</xdr:colOff>
      <xdr:row>72</xdr:row>
      <xdr:rowOff>180415</xdr:rowOff>
    </xdr:from>
    <xdr:to>
      <xdr:col>31</xdr:col>
      <xdr:colOff>717175</xdr:colOff>
      <xdr:row>87</xdr:row>
      <xdr:rowOff>149412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21</xdr:row>
      <xdr:rowOff>79563</xdr:rowOff>
    </xdr:from>
    <xdr:to>
      <xdr:col>6</xdr:col>
      <xdr:colOff>509868</xdr:colOff>
      <xdr:row>35</xdr:row>
      <xdr:rowOff>155763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26A5E-33D4-483C-C61F-E824B147F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190500</xdr:colOff>
      <xdr:row>13</xdr:row>
      <xdr:rowOff>145675</xdr:rowOff>
    </xdr:from>
    <xdr:to>
      <xdr:col>15</xdr:col>
      <xdr:colOff>347382</xdr:colOff>
      <xdr:row>36</xdr:row>
      <xdr:rowOff>168087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01F596-D761-A91C-0B0E-4ECA2D17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162484</xdr:colOff>
      <xdr:row>4</xdr:row>
      <xdr:rowOff>57150</xdr:rowOff>
    </xdr:from>
    <xdr:to>
      <xdr:col>22</xdr:col>
      <xdr:colOff>431425</xdr:colOff>
      <xdr:row>18</xdr:row>
      <xdr:rowOff>122144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B706B60-8F8D-AB78-EFAC-9DA2248F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72837</xdr:colOff>
      <xdr:row>4</xdr:row>
      <xdr:rowOff>180414</xdr:rowOff>
    </xdr:from>
    <xdr:to>
      <xdr:col>30</xdr:col>
      <xdr:colOff>341778</xdr:colOff>
      <xdr:row>19</xdr:row>
      <xdr:rowOff>54908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8FB5157-33FC-79C0-BDEA-FFB805FB9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72</xdr:row>
      <xdr:rowOff>68355</xdr:rowOff>
    </xdr:from>
    <xdr:to>
      <xdr:col>15</xdr:col>
      <xdr:colOff>22411</xdr:colOff>
      <xdr:row>89</xdr:row>
      <xdr:rowOff>78440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EC72B-4939-4977-B1AB-13FDFEFE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73</xdr:row>
      <xdr:rowOff>34738</xdr:rowOff>
    </xdr:from>
    <xdr:to>
      <xdr:col>6</xdr:col>
      <xdr:colOff>605117</xdr:colOff>
      <xdr:row>87</xdr:row>
      <xdr:rowOff>110938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4CC06-0528-4883-8A40-B2C6EBBFA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74</xdr:row>
      <xdr:rowOff>12326</xdr:rowOff>
    </xdr:from>
    <xdr:to>
      <xdr:col>22</xdr:col>
      <xdr:colOff>336175</xdr:colOff>
      <xdr:row>88</xdr:row>
      <xdr:rowOff>88526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9E29F5-A478-47E3-A3BA-A50D8C9EA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72</xdr:row>
      <xdr:rowOff>180415</xdr:rowOff>
    </xdr:from>
    <xdr:to>
      <xdr:col>30</xdr:col>
      <xdr:colOff>661147</xdr:colOff>
      <xdr:row>89</xdr:row>
      <xdr:rowOff>123265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D9D6E3-FCB2-41F0-8CB6-AD11E2E9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176893</xdr:rowOff>
    </xdr:from>
    <xdr:to>
      <xdr:col>6</xdr:col>
      <xdr:colOff>639536</xdr:colOff>
      <xdr:row>41</xdr:row>
      <xdr:rowOff>108856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132ECD-C7A5-B4F8-F20A-874F93F7B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129268</xdr:colOff>
      <xdr:row>19</xdr:row>
      <xdr:rowOff>176894</xdr:rowOff>
    </xdr:from>
    <xdr:to>
      <xdr:col>14</xdr:col>
      <xdr:colOff>707571</xdr:colOff>
      <xdr:row>38</xdr:row>
      <xdr:rowOff>54430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24D0F4B-E193-4478-A2D5-F6C4BE8EC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156481</xdr:colOff>
      <xdr:row>20</xdr:row>
      <xdr:rowOff>1</xdr:rowOff>
    </xdr:from>
    <xdr:to>
      <xdr:col>22</xdr:col>
      <xdr:colOff>666749</xdr:colOff>
      <xdr:row>33</xdr:row>
      <xdr:rowOff>95251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7ACE310-05E7-EA4D-9003-C1F82EC96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258534</xdr:colOff>
      <xdr:row>25</xdr:row>
      <xdr:rowOff>176893</xdr:rowOff>
    </xdr:from>
    <xdr:to>
      <xdr:col>36</xdr:col>
      <xdr:colOff>272142</xdr:colOff>
      <xdr:row>50</xdr:row>
      <xdr:rowOff>176895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CFC320E-8424-2C0C-F309-E301E1FC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workbookViewId="0">
      <selection activeCell="B10" sqref="B10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49" t="s">
        <v>19</v>
      </c>
      <c r="B1" s="49"/>
      <c r="C1" s="49"/>
      <c r="D1" s="49"/>
      <c r="E1" s="49"/>
      <c r="F1" s="8"/>
      <c r="G1" s="43" t="s">
        <v>10</v>
      </c>
      <c r="H1" s="44"/>
      <c r="I1" s="8"/>
    </row>
    <row r="2" spans="1:10" ht="24.95" customHeight="1" x14ac:dyDescent="0.25">
      <c r="A2" s="49"/>
      <c r="B2" s="49"/>
      <c r="C2" s="49"/>
      <c r="D2" s="49"/>
      <c r="E2" s="49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3">
      <c r="A3" s="49"/>
      <c r="B3" s="49"/>
      <c r="C3" s="49"/>
      <c r="D3" s="49"/>
      <c r="E3" s="49"/>
      <c r="F3" s="10"/>
      <c r="G3" s="13">
        <v>998</v>
      </c>
      <c r="H3" s="14">
        <v>8.5374248628593903E-4</v>
      </c>
      <c r="I3" s="10"/>
    </row>
    <row r="4" spans="1:10" ht="59.25" customHeight="1" thickBot="1" x14ac:dyDescent="0.3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25">
      <c r="A5" s="50" t="s">
        <v>35</v>
      </c>
      <c r="B5" s="51"/>
      <c r="C5" s="51"/>
      <c r="D5" s="51"/>
      <c r="E5" s="52"/>
      <c r="F5" s="8"/>
      <c r="G5" s="8"/>
      <c r="H5" s="8"/>
      <c r="I5" s="8"/>
    </row>
    <row r="6" spans="1:10" x14ac:dyDescent="0.25">
      <c r="A6" s="2" t="s">
        <v>18</v>
      </c>
      <c r="B6" s="37">
        <v>0.33260000000000001</v>
      </c>
      <c r="C6" s="37">
        <v>0.3745</v>
      </c>
      <c r="D6" s="37">
        <v>0.39960000000000001</v>
      </c>
      <c r="E6" s="38">
        <v>0.41620000000000001</v>
      </c>
      <c r="F6" s="8"/>
      <c r="G6" s="8"/>
      <c r="H6" s="8"/>
      <c r="I6" s="8"/>
    </row>
    <row r="7" spans="1:10" ht="15.75" x14ac:dyDescent="0.25">
      <c r="A7" s="3" t="s">
        <v>13</v>
      </c>
      <c r="B7" s="4">
        <v>2.5231944199999998E-5</v>
      </c>
      <c r="C7" s="4">
        <v>2.8035676000000001E-5</v>
      </c>
      <c r="D7" s="4">
        <v>2.9252E-5</v>
      </c>
      <c r="E7" s="5">
        <v>3.1075999999999999E-5</v>
      </c>
      <c r="F7" s="8"/>
      <c r="G7" s="8"/>
      <c r="H7" s="8"/>
      <c r="I7" s="8"/>
    </row>
    <row r="8" spans="1:10" ht="15.75" x14ac:dyDescent="0.25">
      <c r="A8" s="3" t="s">
        <v>14</v>
      </c>
      <c r="B8" s="4">
        <v>3.5111000000000003E-2</v>
      </c>
      <c r="C8" s="4">
        <v>2.7592999999999999E-2</v>
      </c>
      <c r="D8" s="4">
        <v>2.2227E-2</v>
      </c>
      <c r="E8" s="5">
        <v>1.8765E-2</v>
      </c>
      <c r="F8" s="8"/>
      <c r="G8" s="8"/>
      <c r="H8" s="8"/>
      <c r="I8" s="8"/>
    </row>
    <row r="9" spans="1:10" ht="15.75" x14ac:dyDescent="0.25">
      <c r="A9" s="3" t="s">
        <v>15</v>
      </c>
      <c r="B9" s="4">
        <f>B7/B11</f>
        <v>2.1026620166666665E-4</v>
      </c>
      <c r="C9" s="4">
        <f>C7/B11</f>
        <v>2.3363063333333334E-4</v>
      </c>
      <c r="D9" s="4">
        <f>D7/B11</f>
        <v>2.4376666666666669E-4</v>
      </c>
      <c r="E9" s="5">
        <f>E7/B11</f>
        <v>2.5896666666666665E-4</v>
      </c>
      <c r="F9" s="8"/>
      <c r="G9" s="8"/>
      <c r="H9" s="8"/>
      <c r="I9" s="8"/>
    </row>
    <row r="10" spans="1:10" ht="15.75" x14ac:dyDescent="0.25">
      <c r="A10" s="3" t="s">
        <v>16</v>
      </c>
      <c r="B10" s="4">
        <f>(4*B7)/B8</f>
        <v>2.8745343852353959E-3</v>
      </c>
      <c r="C10" s="4">
        <f t="shared" ref="C10:E10" si="0">(4*C7)/C8</f>
        <v>4.0641722175914184E-3</v>
      </c>
      <c r="D10" s="4">
        <f t="shared" si="0"/>
        <v>5.2642281909389479E-3</v>
      </c>
      <c r="E10" s="4">
        <f t="shared" si="0"/>
        <v>6.6242472688515849E-3</v>
      </c>
      <c r="F10" s="8"/>
      <c r="G10" s="8"/>
      <c r="H10" s="8"/>
      <c r="I10" s="8"/>
    </row>
    <row r="11" spans="1:10" ht="15.75" x14ac:dyDescent="0.25">
      <c r="A11" s="3" t="s">
        <v>17</v>
      </c>
      <c r="B11" s="45">
        <f t="shared" ref="B11" si="1">120/1000</f>
        <v>0.12</v>
      </c>
      <c r="C11" s="45"/>
      <c r="D11" s="45"/>
      <c r="E11" s="46"/>
      <c r="F11" s="8"/>
      <c r="G11" s="8"/>
      <c r="H11" s="8"/>
      <c r="I11" s="8"/>
    </row>
    <row r="12" spans="1:10" ht="15.75" x14ac:dyDescent="0.25">
      <c r="A12" s="3" t="s">
        <v>11</v>
      </c>
      <c r="B12" s="45">
        <f>14/1000</f>
        <v>1.4E-2</v>
      </c>
      <c r="C12" s="45"/>
      <c r="D12" s="45"/>
      <c r="E12" s="46"/>
      <c r="F12" s="8"/>
      <c r="G12" s="8"/>
      <c r="H12" s="8"/>
      <c r="I12" s="8"/>
    </row>
    <row r="13" spans="1:10" ht="16.5" thickBot="1" x14ac:dyDescent="0.3">
      <c r="A13" s="6" t="s">
        <v>12</v>
      </c>
      <c r="B13" s="47">
        <f>PI()*B12^2</f>
        <v>6.1575216010359955E-4</v>
      </c>
      <c r="C13" s="47"/>
      <c r="D13" s="47"/>
      <c r="E13" s="48"/>
      <c r="F13" s="8"/>
      <c r="G13" s="8"/>
      <c r="H13" s="8"/>
      <c r="I13" s="8"/>
    </row>
    <row r="14" spans="1:10" ht="15.75" thickBot="1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10" ht="15.75" x14ac:dyDescent="0.25">
      <c r="A15" s="50" t="s">
        <v>32</v>
      </c>
      <c r="B15" s="51"/>
      <c r="C15" s="51"/>
      <c r="D15" s="51"/>
      <c r="E15" s="52"/>
      <c r="F15" s="8"/>
      <c r="G15" s="8"/>
      <c r="H15" s="8"/>
      <c r="I15" s="8"/>
    </row>
    <row r="16" spans="1:10" x14ac:dyDescent="0.25">
      <c r="A16" s="2" t="s">
        <v>18</v>
      </c>
      <c r="B16" s="37">
        <v>0.33260000000000001</v>
      </c>
      <c r="C16" s="37">
        <v>0.3745</v>
      </c>
      <c r="D16" s="37">
        <v>0.39960000000000001</v>
      </c>
      <c r="E16" s="38">
        <v>0.41620000000000001</v>
      </c>
      <c r="F16" s="8"/>
      <c r="G16" s="8"/>
      <c r="H16" s="8"/>
      <c r="I16" s="8"/>
    </row>
    <row r="17" spans="1:9" ht="15.75" x14ac:dyDescent="0.25">
      <c r="A17" s="3" t="s">
        <v>13</v>
      </c>
      <c r="B17" s="4">
        <v>2.1636000000000001E-5</v>
      </c>
      <c r="C17" s="4">
        <v>2.3748999999999999E-5</v>
      </c>
      <c r="D17" s="4">
        <v>2.5333999999999998E-5</v>
      </c>
      <c r="E17" s="5">
        <v>2.6407E-5</v>
      </c>
      <c r="F17" s="8"/>
      <c r="G17" s="8"/>
      <c r="H17" s="8"/>
      <c r="I17" s="8"/>
    </row>
    <row r="18" spans="1:9" ht="15.75" x14ac:dyDescent="0.25">
      <c r="A18" s="3" t="s">
        <v>14</v>
      </c>
      <c r="B18" s="4">
        <v>3.1195000000000001E-2</v>
      </c>
      <c r="C18" s="4">
        <v>2.3768000000000001E-2</v>
      </c>
      <c r="D18" s="4">
        <v>1.9172000000000002E-2</v>
      </c>
      <c r="E18" s="5">
        <v>1.6167999999999998E-2</v>
      </c>
      <c r="F18" s="8"/>
      <c r="G18" s="8"/>
      <c r="H18" s="8"/>
      <c r="I18" s="8"/>
    </row>
    <row r="19" spans="1:9" ht="15.75" x14ac:dyDescent="0.25">
      <c r="A19" s="3" t="s">
        <v>15</v>
      </c>
      <c r="B19" s="4">
        <f>B17/$B$21</f>
        <v>1.8030000000000002E-4</v>
      </c>
      <c r="C19" s="4">
        <f t="shared" ref="C19:E19" si="2">C17/$B$21</f>
        <v>1.9790833333333332E-4</v>
      </c>
      <c r="D19" s="4">
        <f t="shared" si="2"/>
        <v>2.1111666666666666E-4</v>
      </c>
      <c r="E19" s="4">
        <f t="shared" si="2"/>
        <v>2.2005833333333335E-4</v>
      </c>
      <c r="F19" s="8"/>
      <c r="G19" s="8"/>
      <c r="H19" s="8"/>
      <c r="I19" s="8"/>
    </row>
    <row r="20" spans="1:9" ht="15.75" x14ac:dyDescent="0.25">
      <c r="A20" s="3" t="s">
        <v>16</v>
      </c>
      <c r="B20" s="4">
        <f>(4*B17)/B18</f>
        <v>2.7742907517230328E-3</v>
      </c>
      <c r="C20" s="4">
        <f t="shared" ref="C20:E20" si="3">(4*C17)/C18</f>
        <v>3.9968024234264552E-3</v>
      </c>
      <c r="D20" s="4">
        <f t="shared" si="3"/>
        <v>5.2856248696015011E-3</v>
      </c>
      <c r="E20" s="4">
        <f t="shared" si="3"/>
        <v>6.5331519049975266E-3</v>
      </c>
      <c r="F20" s="8"/>
      <c r="G20" s="8"/>
      <c r="H20" s="8"/>
      <c r="I20" s="8"/>
    </row>
    <row r="21" spans="1:9" ht="15.75" x14ac:dyDescent="0.25">
      <c r="A21" s="3" t="s">
        <v>17</v>
      </c>
      <c r="B21" s="45">
        <f t="shared" ref="B21" si="4">120/1000</f>
        <v>0.12</v>
      </c>
      <c r="C21" s="45"/>
      <c r="D21" s="45"/>
      <c r="E21" s="46"/>
      <c r="F21" s="8"/>
      <c r="G21" s="8"/>
      <c r="H21" s="8"/>
      <c r="I21" s="8"/>
    </row>
    <row r="22" spans="1:9" ht="15.75" x14ac:dyDescent="0.25">
      <c r="A22" s="3" t="s">
        <v>11</v>
      </c>
      <c r="B22" s="45">
        <f>13/1000</f>
        <v>1.2999999999999999E-2</v>
      </c>
      <c r="C22" s="45"/>
      <c r="D22" s="45"/>
      <c r="E22" s="46"/>
      <c r="F22" s="8"/>
      <c r="G22" s="8"/>
      <c r="H22" s="8"/>
      <c r="I22" s="8"/>
    </row>
    <row r="23" spans="1:9" ht="16.5" thickBot="1" x14ac:dyDescent="0.3">
      <c r="A23" s="6" t="s">
        <v>12</v>
      </c>
      <c r="B23" s="47">
        <f>PI()*B22^2</f>
        <v>5.3092915845667494E-4</v>
      </c>
      <c r="C23" s="47"/>
      <c r="D23" s="47"/>
      <c r="E23" s="48"/>
      <c r="F23" s="8"/>
      <c r="G23" s="8"/>
      <c r="H23" s="8"/>
      <c r="I23" s="8"/>
    </row>
    <row r="24" spans="1:9" ht="15.75" thickBot="1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ht="15.75" x14ac:dyDescent="0.25">
      <c r="A25" s="53" t="s">
        <v>34</v>
      </c>
      <c r="B25" s="54"/>
      <c r="C25" s="54"/>
      <c r="D25" s="54"/>
      <c r="E25" s="55"/>
      <c r="F25" s="8"/>
      <c r="G25" s="8"/>
      <c r="H25" s="8"/>
      <c r="I25" s="8"/>
    </row>
    <row r="26" spans="1:9" x14ac:dyDescent="0.25">
      <c r="A26" s="39" t="s">
        <v>18</v>
      </c>
      <c r="B26" s="37">
        <v>0.33260000000000001</v>
      </c>
      <c r="C26" s="37">
        <v>0.3745</v>
      </c>
      <c r="D26" s="37">
        <v>0.39960000000000001</v>
      </c>
      <c r="E26" s="38">
        <v>0.41620000000000001</v>
      </c>
      <c r="F26" s="8"/>
      <c r="G26" s="8"/>
      <c r="H26" s="8"/>
      <c r="I26" s="8"/>
    </row>
    <row r="27" spans="1:9" ht="15.75" x14ac:dyDescent="0.25">
      <c r="A27" s="3" t="s">
        <v>13</v>
      </c>
      <c r="B27" s="4">
        <v>1.836E-5</v>
      </c>
      <c r="C27" s="4">
        <v>2.0534E-5</v>
      </c>
      <c r="D27" s="4">
        <v>2.1997999999999998E-5</v>
      </c>
      <c r="E27" s="5">
        <v>2.2818000000000001E-5</v>
      </c>
      <c r="F27" s="8"/>
      <c r="G27" s="8"/>
      <c r="H27" s="8"/>
      <c r="I27" s="8"/>
    </row>
    <row r="28" spans="1:9" ht="15.75" x14ac:dyDescent="0.25">
      <c r="A28" s="3" t="s">
        <v>14</v>
      </c>
      <c r="B28" s="4">
        <v>2.5704999999999999E-2</v>
      </c>
      <c r="C28" s="4">
        <v>2.0399E-2</v>
      </c>
      <c r="D28" s="4">
        <v>1.6528999999999999E-2</v>
      </c>
      <c r="E28" s="5">
        <v>1.3662000000000001E-2</v>
      </c>
      <c r="F28" s="8"/>
      <c r="G28" s="8"/>
      <c r="H28" s="8"/>
      <c r="I28" s="8"/>
    </row>
    <row r="29" spans="1:9" ht="15.75" x14ac:dyDescent="0.25">
      <c r="A29" s="3" t="s">
        <v>15</v>
      </c>
      <c r="B29" s="4">
        <f>B27/$B$21</f>
        <v>1.5300000000000001E-4</v>
      </c>
      <c r="C29" s="4">
        <f t="shared" ref="C29:E29" si="5">C27/$B$21</f>
        <v>1.7111666666666669E-4</v>
      </c>
      <c r="D29" s="4">
        <f t="shared" si="5"/>
        <v>1.8331666666666666E-4</v>
      </c>
      <c r="E29" s="4">
        <f t="shared" si="5"/>
        <v>1.9015000000000001E-4</v>
      </c>
      <c r="F29" s="8"/>
      <c r="G29" s="8"/>
      <c r="H29" s="8"/>
      <c r="I29" s="8"/>
    </row>
    <row r="30" spans="1:9" ht="15.75" x14ac:dyDescent="0.25">
      <c r="A30" s="3" t="s">
        <v>16</v>
      </c>
      <c r="B30" s="4">
        <f>(4*B27)/B28</f>
        <v>2.8570317058937951E-3</v>
      </c>
      <c r="C30" s="4">
        <f t="shared" ref="C30:E30" si="6">(4*C27)/C28</f>
        <v>4.0264718858767585E-3</v>
      </c>
      <c r="D30" s="4">
        <f t="shared" si="6"/>
        <v>5.3234920442858007E-3</v>
      </c>
      <c r="E30" s="4">
        <f t="shared" si="6"/>
        <v>6.6807202459376368E-3</v>
      </c>
      <c r="F30" s="8"/>
      <c r="G30" s="8"/>
      <c r="H30" s="8"/>
      <c r="I30" s="8"/>
    </row>
    <row r="31" spans="1:9" ht="15.75" x14ac:dyDescent="0.25">
      <c r="A31" s="3" t="s">
        <v>17</v>
      </c>
      <c r="B31" s="45">
        <f t="shared" ref="B31" si="7">120/1000</f>
        <v>0.12</v>
      </c>
      <c r="C31" s="45"/>
      <c r="D31" s="45"/>
      <c r="E31" s="46"/>
      <c r="F31" s="8"/>
      <c r="G31" s="8"/>
      <c r="H31" s="8"/>
      <c r="I31" s="8"/>
    </row>
    <row r="32" spans="1:9" ht="15.75" x14ac:dyDescent="0.25">
      <c r="A32" s="3" t="s">
        <v>11</v>
      </c>
      <c r="B32" s="45">
        <f>12/1000</f>
        <v>1.2E-2</v>
      </c>
      <c r="C32" s="45"/>
      <c r="D32" s="45"/>
      <c r="E32" s="46"/>
      <c r="F32" s="8"/>
      <c r="G32" s="8"/>
      <c r="H32" s="8"/>
      <c r="I32" s="8"/>
    </row>
    <row r="33" spans="1:9" ht="16.5" thickBot="1" x14ac:dyDescent="0.3">
      <c r="A33" s="6" t="s">
        <v>12</v>
      </c>
      <c r="B33" s="47">
        <f>PI()*B32^2</f>
        <v>4.523893421169302E-4</v>
      </c>
      <c r="C33" s="47"/>
      <c r="D33" s="47"/>
      <c r="E33" s="48"/>
      <c r="F33" s="8"/>
      <c r="G33" s="8"/>
      <c r="H33" s="8"/>
      <c r="I33" s="8"/>
    </row>
    <row r="34" spans="1:9" ht="15.75" thickBot="1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ht="15.75" x14ac:dyDescent="0.25">
      <c r="A35" s="50" t="s">
        <v>33</v>
      </c>
      <c r="B35" s="51"/>
      <c r="C35" s="51"/>
      <c r="D35" s="51"/>
      <c r="E35" s="52"/>
      <c r="F35" s="8"/>
      <c r="G35" s="8"/>
      <c r="H35" s="8"/>
      <c r="I35" s="8"/>
    </row>
    <row r="36" spans="1:9" x14ac:dyDescent="0.25">
      <c r="A36" s="2" t="s">
        <v>18</v>
      </c>
      <c r="B36" s="37">
        <v>0.33260000000000001</v>
      </c>
      <c r="C36" s="37">
        <v>0.3745</v>
      </c>
      <c r="D36" s="37">
        <v>0.39960000000000001</v>
      </c>
      <c r="E36" s="38">
        <v>0.41620000000000001</v>
      </c>
      <c r="F36" s="8"/>
      <c r="G36" s="8"/>
      <c r="H36" s="8"/>
      <c r="I36" s="8"/>
    </row>
    <row r="37" spans="1:9" ht="15.75" x14ac:dyDescent="0.25">
      <c r="A37" s="3" t="s">
        <v>13</v>
      </c>
      <c r="B37" s="4">
        <v>1.2554999999999999E-5</v>
      </c>
      <c r="C37" s="4">
        <v>1.4252E-5</v>
      </c>
      <c r="D37" s="4">
        <v>1.5238E-5</v>
      </c>
      <c r="E37" s="5">
        <v>1.6030999999999999E-5</v>
      </c>
      <c r="F37" s="8"/>
      <c r="G37" s="8"/>
      <c r="H37" s="8"/>
      <c r="I37" s="8"/>
    </row>
    <row r="38" spans="1:9" ht="15.75" x14ac:dyDescent="0.25">
      <c r="A38" s="3" t="s">
        <v>14</v>
      </c>
      <c r="B38" s="4">
        <v>1.8339999999999999E-2</v>
      </c>
      <c r="C38" s="4">
        <v>1.4218E-2</v>
      </c>
      <c r="D38" s="4">
        <v>1.1363E-2</v>
      </c>
      <c r="E38" s="5">
        <v>9.7018118999999993E-3</v>
      </c>
      <c r="F38" s="8"/>
      <c r="G38" s="8"/>
      <c r="H38" s="8"/>
      <c r="I38" s="8"/>
    </row>
    <row r="39" spans="1:9" ht="15.75" x14ac:dyDescent="0.25">
      <c r="A39" s="3" t="s">
        <v>15</v>
      </c>
      <c r="B39" s="4">
        <f>B37/$B$21</f>
        <v>1.04625E-4</v>
      </c>
      <c r="C39" s="4">
        <f t="shared" ref="C39:E39" si="8">C37/$B$21</f>
        <v>1.1876666666666668E-4</v>
      </c>
      <c r="D39" s="4">
        <f t="shared" si="8"/>
        <v>1.2698333333333335E-4</v>
      </c>
      <c r="E39" s="4">
        <f t="shared" si="8"/>
        <v>1.3359166666666666E-4</v>
      </c>
      <c r="F39" s="8"/>
      <c r="G39" s="8"/>
      <c r="H39" s="8"/>
      <c r="I39" s="8"/>
    </row>
    <row r="40" spans="1:9" ht="15.75" x14ac:dyDescent="0.25">
      <c r="A40" s="3" t="s">
        <v>16</v>
      </c>
      <c r="B40" s="4">
        <f>(4*B37)/B38</f>
        <v>2.7382769901853872E-3</v>
      </c>
      <c r="C40" s="4">
        <f t="shared" ref="C40:E40" si="9">(4*C37)/C38</f>
        <v>4.0095653397102266E-3</v>
      </c>
      <c r="D40" s="4">
        <f t="shared" si="9"/>
        <v>5.3640763882777439E-3</v>
      </c>
      <c r="E40" s="4">
        <f t="shared" si="9"/>
        <v>6.6094870381892276E-3</v>
      </c>
      <c r="F40" s="8"/>
      <c r="G40" s="8"/>
      <c r="H40" s="8"/>
      <c r="I40" s="8"/>
    </row>
    <row r="41" spans="1:9" ht="15.75" x14ac:dyDescent="0.25">
      <c r="A41" s="3" t="s">
        <v>17</v>
      </c>
      <c r="B41" s="45">
        <f t="shared" ref="B41" si="10">120/1000</f>
        <v>0.12</v>
      </c>
      <c r="C41" s="45"/>
      <c r="D41" s="45"/>
      <c r="E41" s="46"/>
      <c r="F41" s="8"/>
      <c r="G41" s="8"/>
      <c r="H41" s="8"/>
      <c r="I41" s="8"/>
    </row>
    <row r="42" spans="1:9" ht="15.75" x14ac:dyDescent="0.25">
      <c r="A42" s="3" t="s">
        <v>11</v>
      </c>
      <c r="B42" s="45">
        <f>10/1000</f>
        <v>0.01</v>
      </c>
      <c r="C42" s="45"/>
      <c r="D42" s="45"/>
      <c r="E42" s="46"/>
      <c r="F42" s="8"/>
      <c r="G42" s="8"/>
      <c r="H42" s="8"/>
      <c r="I42" s="8"/>
    </row>
    <row r="43" spans="1:9" ht="16.5" thickBot="1" x14ac:dyDescent="0.3">
      <c r="A43" s="6" t="s">
        <v>12</v>
      </c>
      <c r="B43" s="47">
        <f>PI()*B42^2</f>
        <v>3.1415926535897931E-4</v>
      </c>
      <c r="C43" s="47"/>
      <c r="D43" s="47"/>
      <c r="E43" s="48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B41:E41"/>
    <mergeCell ref="B42:E42"/>
    <mergeCell ref="B43:E43"/>
    <mergeCell ref="A25:E25"/>
    <mergeCell ref="B31:E31"/>
    <mergeCell ref="B32:E32"/>
    <mergeCell ref="B33:E33"/>
    <mergeCell ref="A35:E35"/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73"/>
  <sheetViews>
    <sheetView zoomScale="85" zoomScaleNormal="85" workbookViewId="0">
      <selection activeCell="E3" sqref="E3"/>
    </sheetView>
  </sheetViews>
  <sheetFormatPr defaultRowHeight="15" x14ac:dyDescent="0.25"/>
  <cols>
    <col min="1" max="1" width="8.5703125" style="15" customWidth="1"/>
    <col min="2" max="7" width="10.7109375" style="15" customWidth="1"/>
    <col min="8" max="8" width="5.7109375" style="15" customWidth="1"/>
    <col min="9" max="15" width="10.7109375" style="15" customWidth="1"/>
    <col min="16" max="16" width="5.7109375" style="15" customWidth="1"/>
    <col min="17" max="23" width="10.7109375" style="15" customWidth="1"/>
    <col min="24" max="24" width="5.7109375" style="15" customWidth="1"/>
    <col min="25" max="31" width="10.7109375" style="15" customWidth="1"/>
    <col min="32" max="32" width="16.5703125" customWidth="1"/>
  </cols>
  <sheetData>
    <row r="1" spans="1:31" ht="15.75" x14ac:dyDescent="0.25">
      <c r="A1" s="69" t="s">
        <v>21</v>
      </c>
      <c r="B1" s="70"/>
      <c r="C1" s="70"/>
      <c r="D1" s="70"/>
      <c r="E1" s="70"/>
      <c r="F1" s="70"/>
      <c r="G1" s="71"/>
      <c r="I1" s="69" t="s">
        <v>22</v>
      </c>
      <c r="J1" s="70"/>
      <c r="K1" s="70"/>
      <c r="L1" s="70"/>
      <c r="M1" s="70"/>
      <c r="N1" s="70"/>
      <c r="O1" s="71"/>
      <c r="Q1" s="69" t="s">
        <v>23</v>
      </c>
      <c r="R1" s="70"/>
      <c r="S1" s="70"/>
      <c r="T1" s="70"/>
      <c r="U1" s="70"/>
      <c r="V1" s="70"/>
      <c r="W1" s="71"/>
      <c r="Y1" s="69" t="s">
        <v>24</v>
      </c>
      <c r="Z1" s="70"/>
      <c r="AA1" s="70"/>
      <c r="AB1" s="70"/>
      <c r="AC1" s="70"/>
      <c r="AD1" s="70"/>
      <c r="AE1" s="71"/>
    </row>
    <row r="2" spans="1:31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25">
      <c r="A3" s="16">
        <v>5.223518518518519E-2</v>
      </c>
      <c r="B3" s="17">
        <f>A3/Parâmetros!$G$3</f>
        <v>5.233986491501522E-5</v>
      </c>
      <c r="C3" s="17">
        <f>B3/Parâmetros!$B$13</f>
        <v>8.5001512469252402E-2</v>
      </c>
      <c r="D3" s="17">
        <f>C3/Parâmetros!$B$6</f>
        <v>0.25556678433329044</v>
      </c>
      <c r="E3" s="17">
        <f>(Parâmetros!$G$3*Parâmetros!$B$10*Modelo_1_Ø28mm!D3)/Parâmetros!$H$3</f>
        <v>858.76742700368175</v>
      </c>
      <c r="F3" s="17">
        <v>4610.5925925925931</v>
      </c>
      <c r="G3" s="18">
        <f>F3/0.12</f>
        <v>38421.604938271608</v>
      </c>
      <c r="I3" s="16">
        <v>5.4386296296296287E-2</v>
      </c>
      <c r="J3" s="17">
        <f>I3/Parâmetros!$G$3</f>
        <v>5.4495286870036358E-5</v>
      </c>
      <c r="K3" s="17">
        <f>J3/Parâmetros!$B$13</f>
        <v>8.8501982454868844E-2</v>
      </c>
      <c r="L3" s="17">
        <f>K3/Parâmetros!$C$6</f>
        <v>0.2363203803868327</v>
      </c>
      <c r="M3" s="17">
        <f>(Parâmetros!$G$3*Parâmetros!$C$10*Modelo_1_Ø28mm!L3)/Parâmetros!$H$3</f>
        <v>1122.7341339656957</v>
      </c>
      <c r="N3" s="17">
        <v>2318.0740740740744</v>
      </c>
      <c r="O3" s="18">
        <f>N3/0.12</f>
        <v>19317.283950617286</v>
      </c>
      <c r="Q3" s="16">
        <v>5.5077499999999995E-2</v>
      </c>
      <c r="R3" s="17">
        <f>Q3/Parâmetros!$G$3</f>
        <v>5.5187875751502998E-5</v>
      </c>
      <c r="S3" s="17">
        <f>R3/Parâmetros!$B$13</f>
        <v>8.9626767597888263E-2</v>
      </c>
      <c r="T3" s="17">
        <f>S3/Parâmetros!$D$6</f>
        <v>0.22429121020492557</v>
      </c>
      <c r="U3" s="17">
        <f>(Parâmetros!$G$3*Parâmetros!$D$10*Modelo_1_Ø28mm!T3)/Parâmetros!$H$3</f>
        <v>1380.2272821671904</v>
      </c>
      <c r="V3" s="17">
        <v>1700.25</v>
      </c>
      <c r="W3" s="18">
        <f>V3/0.12</f>
        <v>14168.75</v>
      </c>
      <c r="Y3" s="16">
        <v>6.3462499999999991E-2</v>
      </c>
      <c r="Z3" s="17">
        <f>Y3/Parâmetros!$G$3</f>
        <v>6.3589679358717424E-5</v>
      </c>
      <c r="AA3" s="17">
        <f>Z3/Parâmetros!$B$13</f>
        <v>0.1032715489751892</v>
      </c>
      <c r="AB3" s="17">
        <f>AA3/Parâmetros!$E$6</f>
        <v>0.24812962271789812</v>
      </c>
      <c r="AC3" s="17">
        <f>(Parâmetros!$G$3*Parâmetros!$E$10*Modelo_1_Ø28mm!AB3)/Parâmetros!$H$3</f>
        <v>1921.4044726709149</v>
      </c>
      <c r="AD3" s="17">
        <v>1701.6666666666665</v>
      </c>
      <c r="AE3" s="18">
        <f>AD3/0.12</f>
        <v>14180.555555555555</v>
      </c>
    </row>
    <row r="4" spans="1:31" x14ac:dyDescent="0.25">
      <c r="A4" s="16">
        <v>6.6125238095238084E-2</v>
      </c>
      <c r="B4" s="17">
        <f>A4/Parâmetros!$G$3</f>
        <v>6.6257753602442967E-5</v>
      </c>
      <c r="C4" s="17">
        <f>B4/Parâmetros!$B$13</f>
        <v>0.10760458167340441</v>
      </c>
      <c r="D4" s="17">
        <f>C4/Parâmetros!$B$6</f>
        <v>0.32352550112268313</v>
      </c>
      <c r="E4" s="17">
        <f>(Parâmetros!$G$3*Parâmetros!$B$10*Modelo_1_Ø28mm!D4)/Parâmetros!$H$3</f>
        <v>1087.1254763955351</v>
      </c>
      <c r="F4" s="17">
        <v>7269.1428571428578</v>
      </c>
      <c r="G4" s="18">
        <f t="shared" ref="G4:G16" si="0">F4/0.12</f>
        <v>60576.190476190481</v>
      </c>
      <c r="I4" s="16">
        <v>6.9251666666666656E-2</v>
      </c>
      <c r="J4" s="17">
        <f>I4/Parâmetros!$G$3</f>
        <v>6.9390447561790239E-5</v>
      </c>
      <c r="K4" s="17">
        <f>J4/Parâmetros!$B$13</f>
        <v>0.11269217074303951</v>
      </c>
      <c r="L4" s="17">
        <f>K4/Parâmetros!$C$6</f>
        <v>0.30091367354616694</v>
      </c>
      <c r="M4" s="17">
        <f>(Parâmetros!$G$3*Parâmetros!$C$10*Modelo_1_Ø28mm!L4)/Parâmetros!$H$3</f>
        <v>1429.6103117059638</v>
      </c>
      <c r="N4" s="17">
        <v>3616.8333333333335</v>
      </c>
      <c r="O4" s="18">
        <f t="shared" ref="O4:O68" si="1">N4/0.12</f>
        <v>30140.277777777781</v>
      </c>
      <c r="Q4" s="16">
        <v>6.9934166666666672E-2</v>
      </c>
      <c r="R4" s="17">
        <f>Q4/Parâmetros!$G$3</f>
        <v>7.0074315297261194E-5</v>
      </c>
      <c r="S4" s="17">
        <f>R4/Parâmetros!$B$13</f>
        <v>0.11380279248305239</v>
      </c>
      <c r="T4" s="17">
        <f>S4/Parâmetros!$D$6</f>
        <v>0.28479177298061159</v>
      </c>
      <c r="U4" s="17">
        <f>(Parâmetros!$G$3*Parâmetros!$D$10*Modelo_1_Ø28mm!T4)/Parâmetros!$H$3</f>
        <v>1752.5313383679484</v>
      </c>
      <c r="V4" s="17">
        <v>2739.3333333333335</v>
      </c>
      <c r="W4" s="18">
        <f t="shared" ref="W4:W68" si="2">V4/0.12</f>
        <v>22827.777777777781</v>
      </c>
      <c r="Y4" s="16">
        <v>7.6547500000000004E-2</v>
      </c>
      <c r="Z4" s="17">
        <f>Y4/Parâmetros!$G$3</f>
        <v>7.670090180360722E-5</v>
      </c>
      <c r="AA4" s="17">
        <f>Z4/Parâmetros!$B$13</f>
        <v>0.12456456797602201</v>
      </c>
      <c r="AB4" s="17">
        <f>AA4/Parâmetros!$E$6</f>
        <v>0.29929016813075926</v>
      </c>
      <c r="AC4" s="17">
        <f>(Parâmetros!$G$3*Parâmetros!$E$10*Modelo_1_Ø28mm!AB4)/Parâmetros!$H$3</f>
        <v>2317.5687826949279</v>
      </c>
      <c r="AD4" s="17">
        <v>2476.166666666667</v>
      </c>
      <c r="AE4" s="18">
        <f t="shared" ref="AE4:AE16" si="3">AD4/0.12</f>
        <v>20634.722222222226</v>
      </c>
    </row>
    <row r="5" spans="1:31" x14ac:dyDescent="0.25">
      <c r="A5" s="16">
        <v>7.877045454545456E-2</v>
      </c>
      <c r="B5" s="17">
        <f>A5/Parâmetros!$G$3</f>
        <v>7.8928311167790144E-5</v>
      </c>
      <c r="C5" s="17">
        <f>B5/Parâmetros!$B$13</f>
        <v>0.12818194767601068</v>
      </c>
      <c r="D5" s="17">
        <f>C5/Parâmetros!$B$6</f>
        <v>0.38539370918824617</v>
      </c>
      <c r="E5" s="17">
        <f>(Parâmetros!$G$3*Parâmetros!$B$10*Modelo_1_Ø28mm!D5)/Parâmetros!$H$3</f>
        <v>1295.0179143443706</v>
      </c>
      <c r="F5" s="17">
        <v>10185.818181818184</v>
      </c>
      <c r="G5" s="18">
        <f t="shared" si="0"/>
        <v>84881.818181818206</v>
      </c>
      <c r="I5" s="16">
        <v>8.2537727272727249E-2</v>
      </c>
      <c r="J5" s="17">
        <f>I5/Parâmetros!$G$3</f>
        <v>8.2703133539806868E-5</v>
      </c>
      <c r="K5" s="17">
        <f>J5/Parâmetros!$B$13</f>
        <v>0.13431237257193246</v>
      </c>
      <c r="L5" s="17">
        <f>K5/Parâmetros!$C$6</f>
        <v>0.35864451955122151</v>
      </c>
      <c r="M5" s="17">
        <f>(Parâmetros!$G$3*Parâmetros!$C$10*Modelo_1_Ø28mm!L5)/Parâmetros!$H$3</f>
        <v>1703.8836997501689</v>
      </c>
      <c r="N5" s="17">
        <v>5045.272727272727</v>
      </c>
      <c r="O5" s="18">
        <f t="shared" si="1"/>
        <v>42043.939393939392</v>
      </c>
      <c r="Q5" s="16">
        <v>8.36861111111111E-2</v>
      </c>
      <c r="R5" s="17">
        <f>Q5/Parâmetros!$G$3</f>
        <v>8.3853818748608311E-5</v>
      </c>
      <c r="S5" s="17">
        <f>R5/Parâmetros!$B$13</f>
        <v>0.13618111990788634</v>
      </c>
      <c r="T5" s="17">
        <f>S5/Parâmetros!$D$6</f>
        <v>0.34079359336307891</v>
      </c>
      <c r="U5" s="17">
        <f>(Parâmetros!$G$3*Parâmetros!$D$10*Modelo_1_Ø28mm!T5)/Parâmetros!$H$3</f>
        <v>2097.1513538927948</v>
      </c>
      <c r="V5" s="17">
        <v>3868.9999999999995</v>
      </c>
      <c r="W5" s="18">
        <f t="shared" si="2"/>
        <v>32241.666666666664</v>
      </c>
      <c r="Y5" s="16">
        <v>8.9482727272727269E-2</v>
      </c>
      <c r="Z5" s="17">
        <f>Y5/Parâmetros!$G$3</f>
        <v>8.9662051375478222E-5</v>
      </c>
      <c r="AA5" s="17">
        <f>Z5/Parâmetros!$B$13</f>
        <v>0.14561386412415134</v>
      </c>
      <c r="AB5" s="17">
        <f>AA5/Parâmetros!$E$6</f>
        <v>0.349865122835539</v>
      </c>
      <c r="AC5" s="17">
        <f>(Parâmetros!$G$3*Parâmetros!$E$10*Modelo_1_Ø28mm!AB5)/Parâmetros!$H$3</f>
        <v>2709.1985410062616</v>
      </c>
      <c r="AD5" s="17">
        <v>3366.636363636364</v>
      </c>
      <c r="AE5" s="18">
        <f t="shared" si="3"/>
        <v>28055.303030303035</v>
      </c>
    </row>
    <row r="6" spans="1:31" x14ac:dyDescent="0.25">
      <c r="A6" s="16">
        <v>9.1548333333333343E-2</v>
      </c>
      <c r="B6" s="17">
        <f>A6/Parâmetros!$G$3</f>
        <v>9.1731796927187713E-5</v>
      </c>
      <c r="C6" s="17">
        <f>B6/Parâmetros!$B$13</f>
        <v>0.14897519305779447</v>
      </c>
      <c r="D6" s="17">
        <f>C6/Parâmetros!$B$6</f>
        <v>0.44791098333672419</v>
      </c>
      <c r="E6" s="17">
        <f>(Parâmetros!$G$3*Parâmetros!$B$10*Modelo_1_Ø28mm!D6)/Parâmetros!$H$3</f>
        <v>1505.091374414036</v>
      </c>
      <c r="F6" s="17">
        <v>13427.583333333332</v>
      </c>
      <c r="G6" s="18">
        <f t="shared" si="0"/>
        <v>111896.52777777777</v>
      </c>
      <c r="I6" s="16">
        <v>9.5538333333333322E-2</v>
      </c>
      <c r="J6" s="17">
        <f>I6/Parâmetros!$G$3</f>
        <v>9.5729792919171665E-5</v>
      </c>
      <c r="K6" s="17">
        <f>J6/Parâmetros!$B$13</f>
        <v>0.15546805861479274</v>
      </c>
      <c r="L6" s="17">
        <f>K6/Parâmetros!$C$6</f>
        <v>0.41513500297674966</v>
      </c>
      <c r="M6" s="17">
        <f>(Parâmetros!$G$3*Parâmetros!$C$10*Modelo_1_Ø28mm!L6)/Parâmetros!$H$3</f>
        <v>1972.2642511111876</v>
      </c>
      <c r="N6" s="17">
        <v>6611.666666666667</v>
      </c>
      <c r="O6" s="18">
        <f t="shared" si="1"/>
        <v>55097.222222222226</v>
      </c>
      <c r="Q6" s="16">
        <v>9.7630833333333319E-2</v>
      </c>
      <c r="R6" s="17">
        <f>Q6/Parâmetros!$G$3</f>
        <v>9.7826486305945215E-5</v>
      </c>
      <c r="S6" s="17">
        <f>R6/Parâmetros!$B$13</f>
        <v>0.15887315164186516</v>
      </c>
      <c r="T6" s="17">
        <f>S6/Parâmetros!$D$6</f>
        <v>0.39758045956422711</v>
      </c>
      <c r="U6" s="17">
        <f>(Parâmetros!$G$3*Parâmetros!$D$10*Modelo_1_Ø28mm!T6)/Parâmetros!$H$3</f>
        <v>2446.6023284895755</v>
      </c>
      <c r="V6" s="17">
        <v>5087.9166666666661</v>
      </c>
      <c r="W6" s="18">
        <f t="shared" si="2"/>
        <v>42399.305555555555</v>
      </c>
      <c r="Y6" s="16">
        <v>0.10228909090909093</v>
      </c>
      <c r="Z6" s="17">
        <f>Y6/Parâmetros!$G$3</f>
        <v>1.0249407906722538E-4</v>
      </c>
      <c r="AA6" s="17">
        <f>Z6/Parâmetros!$B$13</f>
        <v>0.16645346246122933</v>
      </c>
      <c r="AB6" s="17">
        <f>AA6/Parâmetros!$E$6</f>
        <v>0.39993623849406373</v>
      </c>
      <c r="AC6" s="17">
        <f>(Parâmetros!$G$3*Parâmetros!$E$10*Modelo_1_Ø28mm!AB6)/Parâmetros!$H$3</f>
        <v>3096.9267957954562</v>
      </c>
      <c r="AD6" s="17">
        <v>4342.272727272727</v>
      </c>
      <c r="AE6" s="18">
        <f t="shared" si="3"/>
        <v>36185.606060606056</v>
      </c>
    </row>
    <row r="7" spans="1:31" x14ac:dyDescent="0.25">
      <c r="A7" s="16">
        <v>0.10299750000000001</v>
      </c>
      <c r="B7" s="17">
        <f>A7/Parâmetros!$G$3</f>
        <v>1.0320390781563127E-4</v>
      </c>
      <c r="C7" s="17">
        <f>B7/Parâmetros!$B$13</f>
        <v>0.16760624566589802</v>
      </c>
      <c r="D7" s="17">
        <f>C7/Parâmetros!$B$6</f>
        <v>0.50392737722759473</v>
      </c>
      <c r="E7" s="17">
        <f>(Parâmetros!$G$3*Parâmetros!$B$10*Modelo_1_Ø28mm!D7)/Parâmetros!$H$3</f>
        <v>1693.320273475319</v>
      </c>
      <c r="F7" s="17">
        <v>16876.166666666661</v>
      </c>
      <c r="G7" s="18">
        <f t="shared" si="0"/>
        <v>140634.72222222219</v>
      </c>
      <c r="I7" s="16">
        <v>0.10785</v>
      </c>
      <c r="J7" s="17">
        <f>I7/Parâmetros!$G$3</f>
        <v>1.0806613226452906E-4</v>
      </c>
      <c r="K7" s="17">
        <f>J7/Parâmetros!$B$13</f>
        <v>0.17550264419104444</v>
      </c>
      <c r="L7" s="17">
        <f>K7/Parâmetros!$C$6</f>
        <v>0.46863189370105324</v>
      </c>
      <c r="M7" s="17">
        <f>(Parâmetros!$G$3*Parâmetros!$C$10*Modelo_1_Ø28mm!L7)/Parâmetros!$H$3</f>
        <v>2226.4225474836448</v>
      </c>
      <c r="N7" s="17">
        <v>8318.0833333333321</v>
      </c>
      <c r="O7" s="18">
        <f t="shared" si="1"/>
        <v>69317.361111111109</v>
      </c>
      <c r="Q7" s="16">
        <v>0.11044</v>
      </c>
      <c r="R7" s="17">
        <f>Q7/Parâmetros!$G$3</f>
        <v>1.1066132264529057E-4</v>
      </c>
      <c r="S7" s="17">
        <f>R7/Parâmetros!$B$13</f>
        <v>0.1797173113069907</v>
      </c>
      <c r="T7" s="17">
        <f>S7/Parâmetros!$D$6</f>
        <v>0.44974302128876553</v>
      </c>
      <c r="U7" s="17">
        <f>(Parâmetros!$G$3*Parâmetros!$D$10*Modelo_1_Ø28mm!T7)/Parâmetros!$H$3</f>
        <v>2767.5965874003818</v>
      </c>
      <c r="V7" s="17">
        <v>6389.8333333333321</v>
      </c>
      <c r="W7" s="18">
        <f t="shared" si="2"/>
        <v>53248.611111111102</v>
      </c>
      <c r="Y7" s="16">
        <v>0.11519583333333333</v>
      </c>
      <c r="Z7" s="17">
        <f>Y7/Parâmetros!$G$3</f>
        <v>1.1542668670674682E-4</v>
      </c>
      <c r="AA7" s="17">
        <f>Z7/Parâmetros!$B$13</f>
        <v>0.18745640565406449</v>
      </c>
      <c r="AB7" s="17">
        <f>AA7/Parâmetros!$E$6</f>
        <v>0.45039982136968881</v>
      </c>
      <c r="AC7" s="17">
        <f>(Parâmetros!$G$3*Parâmetros!$E$10*Modelo_1_Ø28mm!AB7)/Parâmetros!$H$3</f>
        <v>3487.6941406298201</v>
      </c>
      <c r="AD7" s="17">
        <v>5429.75</v>
      </c>
      <c r="AE7" s="18">
        <f t="shared" si="3"/>
        <v>45247.916666666672</v>
      </c>
    </row>
    <row r="8" spans="1:31" x14ac:dyDescent="0.25">
      <c r="A8" s="16">
        <v>0.1149957894736842</v>
      </c>
      <c r="B8" s="17">
        <f>A8/Parâmetros!$G$3</f>
        <v>1.1522624195759941E-4</v>
      </c>
      <c r="C8" s="17">
        <f>B8/Parâmetros!$B$13</f>
        <v>0.1871308773617826</v>
      </c>
      <c r="D8" s="17">
        <f>C8/Parâmetros!$B$6</f>
        <v>0.5626304190071636</v>
      </c>
      <c r="E8" s="17">
        <f>(Parâmetros!$G$3*Parâmetros!$B$10*Modelo_1_Ø28mm!D8)/Parâmetros!$H$3</f>
        <v>1890.5769720632943</v>
      </c>
      <c r="F8" s="17">
        <v>20635.368421052633</v>
      </c>
      <c r="G8" s="18">
        <f t="shared" si="0"/>
        <v>171961.40350877194</v>
      </c>
      <c r="I8" s="16">
        <v>0.12068294117647058</v>
      </c>
      <c r="J8" s="17">
        <f>I8/Parâmetros!$G$3</f>
        <v>1.2092479075798655E-4</v>
      </c>
      <c r="K8" s="17">
        <f>J8/Parâmetros!$B$13</f>
        <v>0.19638549174986428</v>
      </c>
      <c r="L8" s="17">
        <f>K8/Parâmetros!$C$6</f>
        <v>0.52439383644823567</v>
      </c>
      <c r="M8" s="17">
        <f>(Parâmetros!$G$3*Parâmetros!$C$10*Modelo_1_Ø28mm!L8)/Parâmetros!$H$3</f>
        <v>2491.3418760494801</v>
      </c>
      <c r="N8" s="17">
        <v>10124.588235294119</v>
      </c>
      <c r="O8" s="18">
        <f t="shared" si="1"/>
        <v>84371.568627450994</v>
      </c>
      <c r="Q8" s="16">
        <v>0.12319583333333334</v>
      </c>
      <c r="R8" s="17">
        <f>Q8/Parâmetros!$G$3</f>
        <v>1.234427187708751E-4</v>
      </c>
      <c r="S8" s="17">
        <f>R8/Parâmetros!$B$13</f>
        <v>0.20047468246007616</v>
      </c>
      <c r="T8" s="17">
        <f>S8/Parâmetros!$D$6</f>
        <v>0.50168839454473513</v>
      </c>
      <c r="U8" s="17">
        <f>(Parâmetros!$G$3*Parâmetros!$D$10*Modelo_1_Ø28mm!T8)/Parâmetros!$H$3</f>
        <v>3087.2543273748602</v>
      </c>
      <c r="V8" s="17">
        <v>7800.6666666666652</v>
      </c>
      <c r="W8" s="18">
        <f t="shared" si="2"/>
        <v>65005.555555555547</v>
      </c>
      <c r="Y8" s="16">
        <v>0.12755666666666665</v>
      </c>
      <c r="Z8" s="17">
        <f>Y8/Parâmetros!$G$3</f>
        <v>1.2781229124916499E-4</v>
      </c>
      <c r="AA8" s="17">
        <f>Z8/Parâmetros!$B$13</f>
        <v>0.2075709993898531</v>
      </c>
      <c r="AB8" s="17">
        <f>AA8/Parâmetros!$E$6</f>
        <v>0.49872897498763358</v>
      </c>
      <c r="AC8" s="17">
        <f>(Parâmetros!$G$3*Parâmetros!$E$10*Modelo_1_Ø28mm!AB8)/Parâmetros!$H$3</f>
        <v>3861.9334229241895</v>
      </c>
      <c r="AD8" s="17">
        <v>6623.3333333333339</v>
      </c>
      <c r="AE8" s="18">
        <f t="shared" si="3"/>
        <v>55194.444444444453</v>
      </c>
    </row>
    <row r="9" spans="1:31" x14ac:dyDescent="0.25">
      <c r="A9" s="16">
        <v>0.12678692307692307</v>
      </c>
      <c r="B9" s="17">
        <f>A9/Parâmetros!$G$3</f>
        <v>1.2704100508709727E-4</v>
      </c>
      <c r="C9" s="17">
        <f>B9/Parâmetros!$B$13</f>
        <v>0.20631840749973621</v>
      </c>
      <c r="D9" s="17">
        <f>C9/Parâmetros!$B$6</f>
        <v>0.62031992633715038</v>
      </c>
      <c r="E9" s="17">
        <f>(Parâmetros!$G$3*Parâmetros!$B$10*Modelo_1_Ø28mm!D9)/Parâmetros!$H$3</f>
        <v>2084.4279449278829</v>
      </c>
      <c r="F9" s="17">
        <v>24663.461538461539</v>
      </c>
      <c r="G9" s="18">
        <f t="shared" si="0"/>
        <v>205528.84615384616</v>
      </c>
      <c r="I9" s="16">
        <v>0.13321769230769229</v>
      </c>
      <c r="J9" s="17">
        <f>I9/Parâmetros!$G$3</f>
        <v>1.3348466163095419E-4</v>
      </c>
      <c r="K9" s="17">
        <f>J9/Parâmetros!$B$13</f>
        <v>0.21678309923995323</v>
      </c>
      <c r="L9" s="17">
        <f>K9/Parâmetros!$C$6</f>
        <v>0.57886007807731166</v>
      </c>
      <c r="M9" s="17">
        <f>(Parâmetros!$G$3*Parâmetros!$C$10*Modelo_1_Ø28mm!L9)/Parâmetros!$H$3</f>
        <v>2750.1054601537744</v>
      </c>
      <c r="N9" s="17">
        <v>12085.692307692307</v>
      </c>
      <c r="O9" s="18">
        <f t="shared" si="1"/>
        <v>100714.10256410256</v>
      </c>
      <c r="Q9" s="16">
        <v>0.13629749999999999</v>
      </c>
      <c r="R9" s="17">
        <f>Q9/Parâmetros!$G$3</f>
        <v>1.3657064128256511E-4</v>
      </c>
      <c r="S9" s="17">
        <f>R9/Parâmetros!$B$13</f>
        <v>0.22179482287092142</v>
      </c>
      <c r="T9" s="17">
        <f>S9/Parâmetros!$D$6</f>
        <v>0.5550420992765801</v>
      </c>
      <c r="U9" s="17">
        <f>(Parâmetros!$G$3*Parâmetros!$D$10*Modelo_1_Ø28mm!T9)/Parâmetros!$H$3</f>
        <v>3415.5785573270869</v>
      </c>
      <c r="V9" s="17">
        <v>9282.0833333333303</v>
      </c>
      <c r="W9" s="18">
        <f t="shared" si="2"/>
        <v>77350.694444444423</v>
      </c>
      <c r="Y9" s="16">
        <v>0.14248333333333335</v>
      </c>
      <c r="Z9" s="17">
        <f>Y9/Parâmetros!$G$3</f>
        <v>1.4276887107548433E-4</v>
      </c>
      <c r="AA9" s="17">
        <f>Z9/Parâmetros!$B$13</f>
        <v>0.23186093419706988</v>
      </c>
      <c r="AB9" s="17">
        <f>AA9/Parâmetros!$E$6</f>
        <v>0.55709018307801506</v>
      </c>
      <c r="AC9" s="17">
        <f>(Parâmetros!$G$3*Parâmetros!$E$10*Modelo_1_Ø28mm!AB9)/Parâmetros!$H$3</f>
        <v>4313.856434078828</v>
      </c>
      <c r="AD9" s="17">
        <v>8161.166666666667</v>
      </c>
      <c r="AE9" s="18">
        <f t="shared" si="3"/>
        <v>68009.722222222234</v>
      </c>
    </row>
    <row r="10" spans="1:31" x14ac:dyDescent="0.25">
      <c r="A10" s="16">
        <v>0.13850600000000002</v>
      </c>
      <c r="B10" s="17">
        <f>A10/Parâmetros!$G$3</f>
        <v>1.3878356713426855E-4</v>
      </c>
      <c r="C10" s="17">
        <f>B10/Parâmetros!$B$13</f>
        <v>0.22538868091168104</v>
      </c>
      <c r="D10" s="17">
        <f>C10/Parâmetros!$B$6</f>
        <v>0.67765688788839762</v>
      </c>
      <c r="E10" s="17">
        <f>(Parâmetros!$G$3*Parâmetros!$B$10*Modelo_1_Ø28mm!D10)/Parâmetros!$H$3</f>
        <v>2277.0942770258748</v>
      </c>
      <c r="F10" s="17">
        <v>28907.8</v>
      </c>
      <c r="G10" s="18">
        <f t="shared" si="0"/>
        <v>240898.33333333334</v>
      </c>
      <c r="I10" s="16">
        <v>0.14332866666666669</v>
      </c>
      <c r="J10" s="17">
        <f>I10/Parâmetros!$G$3</f>
        <v>1.4361589846359387E-4</v>
      </c>
      <c r="K10" s="17">
        <f>J10/Parâmetros!$B$13</f>
        <v>0.2332365321129051</v>
      </c>
      <c r="L10" s="17">
        <f>K10/Parâmetros!$C$6</f>
        <v>0.62279447827210976</v>
      </c>
      <c r="M10" s="17">
        <f>(Parâmetros!$G$3*Parâmetros!$C$10*Modelo_1_Ø28mm!L10)/Parâmetros!$H$3</f>
        <v>2958.8333348858064</v>
      </c>
      <c r="N10" s="17">
        <v>13817.666666666668</v>
      </c>
      <c r="O10" s="18">
        <f t="shared" si="1"/>
        <v>115147.22222222223</v>
      </c>
      <c r="Q10" s="16">
        <v>0.14797466666666664</v>
      </c>
      <c r="R10" s="17">
        <f>Q10/Parâmetros!$G$3</f>
        <v>1.4827120908483631E-4</v>
      </c>
      <c r="S10" s="17">
        <f>R10/Parâmetros!$B$13</f>
        <v>0.24079689636799628</v>
      </c>
      <c r="T10" s="17">
        <f>S10/Parâmetros!$D$6</f>
        <v>0.60259483575574646</v>
      </c>
      <c r="U10" s="17">
        <f>(Parâmetros!$G$3*Parâmetros!$D$10*Modelo_1_Ø28mm!T10)/Parâmetros!$H$3</f>
        <v>3708.2052018143395</v>
      </c>
      <c r="V10" s="17">
        <v>10867.666666666666</v>
      </c>
      <c r="W10" s="18">
        <f t="shared" si="2"/>
        <v>90563.888888888891</v>
      </c>
      <c r="Y10" s="16">
        <v>0.15645833333333334</v>
      </c>
      <c r="Z10" s="17">
        <f>Y10/Parâmetros!$G$3</f>
        <v>1.5677187708750836E-4</v>
      </c>
      <c r="AA10" s="17">
        <f>Z10/Parâmetros!$B$13</f>
        <v>0.25460223649257141</v>
      </c>
      <c r="AB10" s="17">
        <f>AA10/Parâmetros!$E$6</f>
        <v>0.61173050574860977</v>
      </c>
      <c r="AC10" s="17">
        <f>(Parâmetros!$G$3*Parâmetros!$E$10*Modelo_1_Ø28mm!AB10)/Parâmetros!$H$3</f>
        <v>4736.9665779523903</v>
      </c>
      <c r="AD10" s="17">
        <v>9671.6666666666661</v>
      </c>
      <c r="AE10" s="18">
        <f t="shared" si="3"/>
        <v>80597.222222222219</v>
      </c>
    </row>
    <row r="11" spans="1:31" x14ac:dyDescent="0.25">
      <c r="A11" s="16">
        <v>0.152580625</v>
      </c>
      <c r="B11" s="17">
        <f>A11/Parâmetros!$G$3</f>
        <v>1.5288639779559117E-4</v>
      </c>
      <c r="C11" s="17">
        <f>B11/Parâmetros!$B$13</f>
        <v>0.24829210143553249</v>
      </c>
      <c r="D11" s="17">
        <f>C11/Parâmetros!$B$6</f>
        <v>0.74651864532631529</v>
      </c>
      <c r="E11" s="17">
        <f>(Parâmetros!$G$3*Parâmetros!$B$10*Modelo_1_Ø28mm!D11)/Parâmetros!$H$3</f>
        <v>2508.4867657179552</v>
      </c>
      <c r="F11" s="17">
        <v>34514.000000000007</v>
      </c>
      <c r="G11" s="18">
        <f t="shared" si="0"/>
        <v>287616.66666666674</v>
      </c>
      <c r="I11" s="16">
        <v>0.15611615384615382</v>
      </c>
      <c r="J11" s="17">
        <f>I11/Parâmetros!$G$3</f>
        <v>1.5642901186989361E-4</v>
      </c>
      <c r="K11" s="17">
        <f>J11/Parâmetros!$B$13</f>
        <v>0.25404541308239115</v>
      </c>
      <c r="L11" s="17">
        <f>K11/Parâmetros!$C$6</f>
        <v>0.67835891343762655</v>
      </c>
      <c r="M11" s="17">
        <f>(Parâmetros!$G$3*Parâmetros!$C$10*Modelo_1_Ø28mm!L11)/Parâmetros!$H$3</f>
        <v>3222.8143249837958</v>
      </c>
      <c r="N11" s="17">
        <v>15984.692307692309</v>
      </c>
      <c r="O11" s="18">
        <f t="shared" si="1"/>
        <v>133205.76923076925</v>
      </c>
      <c r="Q11" s="16">
        <v>0.16510769230769232</v>
      </c>
      <c r="R11" s="17">
        <f>Q11/Parâmetros!$G$3</f>
        <v>1.6543856944658549E-4</v>
      </c>
      <c r="S11" s="17">
        <f>R11/Parâmetros!$B$13</f>
        <v>0.26867720515791721</v>
      </c>
      <c r="T11" s="17">
        <f>S11/Parâmetros!$D$6</f>
        <v>0.67236537827306608</v>
      </c>
      <c r="U11" s="17">
        <f>(Parâmetros!$G$3*Parâmetros!$D$10*Modelo_1_Ø28mm!T11)/Parâmetros!$H$3</f>
        <v>4137.5541994234118</v>
      </c>
      <c r="V11" s="17">
        <v>13242.23076923077</v>
      </c>
      <c r="W11" s="18">
        <f t="shared" si="2"/>
        <v>110351.92307692308</v>
      </c>
      <c r="Y11" s="16">
        <v>0.1690753846153846</v>
      </c>
      <c r="Z11" s="17">
        <f>Y11/Parâmetros!$G$3</f>
        <v>1.6941421304146753E-4</v>
      </c>
      <c r="AA11" s="17">
        <f>Z11/Parâmetros!$B$13</f>
        <v>0.27513376975074483</v>
      </c>
      <c r="AB11" s="17">
        <f>AA11/Parâmetros!$E$6</f>
        <v>0.66106143621034319</v>
      </c>
      <c r="AC11" s="17">
        <f>(Parâmetros!$G$3*Parâmetros!$E$10*Modelo_1_Ø28mm!AB11)/Parâmetros!$H$3</f>
        <v>5118.9631706685868</v>
      </c>
      <c r="AD11" s="17">
        <v>11222.615384615385</v>
      </c>
      <c r="AE11" s="18">
        <f t="shared" si="3"/>
        <v>93521.794871794875</v>
      </c>
    </row>
    <row r="12" spans="1:31" x14ac:dyDescent="0.25">
      <c r="A12" s="16">
        <v>0.16547241379310343</v>
      </c>
      <c r="B12" s="17">
        <f>A12/Parâmetros!$G$3</f>
        <v>1.6580402183677699E-4</v>
      </c>
      <c r="C12" s="17">
        <f>B12/Parâmetros!$B$13</f>
        <v>0.2692707108146899</v>
      </c>
      <c r="D12" s="17">
        <f>C12/Parâmetros!$B$6</f>
        <v>0.80959323756671642</v>
      </c>
      <c r="E12" s="17">
        <f>(Parâmetros!$G$3*Parâmetros!$B$10*Modelo_1_Ø28mm!D12)/Parâmetros!$H$3</f>
        <v>2720.4329520304764</v>
      </c>
      <c r="F12" s="17">
        <v>40051.310344827587</v>
      </c>
      <c r="G12" s="18">
        <f t="shared" si="0"/>
        <v>333760.91954022989</v>
      </c>
      <c r="I12" s="16">
        <v>0.17387399999999997</v>
      </c>
      <c r="J12" s="17">
        <f>I12/Parâmetros!$G$3</f>
        <v>1.7422244488977953E-4</v>
      </c>
      <c r="K12" s="17">
        <f>J12/Parâmetros!$B$13</f>
        <v>0.28294248267105848</v>
      </c>
      <c r="L12" s="17">
        <f>K12/Parâmetros!$C$6</f>
        <v>0.75552064798680507</v>
      </c>
      <c r="M12" s="17">
        <f>(Parâmetros!$G$3*Parâmetros!$C$10*Modelo_1_Ø28mm!L12)/Parâmetros!$H$3</f>
        <v>3589.4018917122971</v>
      </c>
      <c r="N12" s="17">
        <v>19428.699999999997</v>
      </c>
      <c r="O12" s="18">
        <f t="shared" si="1"/>
        <v>161905.83333333331</v>
      </c>
      <c r="Q12" s="16">
        <v>0.17760214285714285</v>
      </c>
      <c r="R12" s="17">
        <f>Q12/Parâmetros!$G$3</f>
        <v>1.7795805897509304E-4</v>
      </c>
      <c r="S12" s="17">
        <f>R12/Parâmetros!$B$13</f>
        <v>0.28900923213188862</v>
      </c>
      <c r="T12" s="17">
        <f>S12/Parâmetros!$D$6</f>
        <v>0.72324632665637789</v>
      </c>
      <c r="U12" s="17">
        <f>(Parâmetros!$G$3*Parâmetros!$D$10*Modelo_1_Ø28mm!T12)/Parâmetros!$H$3</f>
        <v>4450.6617573924632</v>
      </c>
      <c r="V12" s="17">
        <v>15091.357142857139</v>
      </c>
      <c r="W12" s="18">
        <f t="shared" si="2"/>
        <v>125761.3095238095</v>
      </c>
      <c r="Y12" s="16">
        <v>0.18208071428571429</v>
      </c>
      <c r="Z12" s="17">
        <f>Y12/Parâmetros!$G$3</f>
        <v>1.824456054967077E-4</v>
      </c>
      <c r="AA12" s="17">
        <f>Z12/Parâmetros!$B$13</f>
        <v>0.29629714245096833</v>
      </c>
      <c r="AB12" s="17">
        <f>AA12/Parâmetros!$E$6</f>
        <v>0.71191048162174031</v>
      </c>
      <c r="AC12" s="17">
        <f>(Parâmetros!$G$3*Parâmetros!$E$10*Modelo_1_Ø28mm!AB12)/Parâmetros!$H$3</f>
        <v>5512.7153644386281</v>
      </c>
      <c r="AD12" s="17">
        <v>12816.571428571428</v>
      </c>
      <c r="AE12" s="18">
        <f t="shared" si="3"/>
        <v>106804.76190476189</v>
      </c>
    </row>
    <row r="13" spans="1:31" x14ac:dyDescent="0.25">
      <c r="A13" s="16">
        <v>0.17682533333333333</v>
      </c>
      <c r="B13" s="17">
        <f>A13/Parâmetros!$G$3</f>
        <v>1.7717969271877087E-4</v>
      </c>
      <c r="C13" s="17">
        <f>B13/Parâmetros!$B$13</f>
        <v>0.28774514195607631</v>
      </c>
      <c r="D13" s="17">
        <f>C13/Parâmetros!$B$6</f>
        <v>0.86513873107659744</v>
      </c>
      <c r="E13" s="17">
        <f>(Parâmetros!$G$3*Parâmetros!$B$10*Modelo_1_Ø28mm!D13)/Parâmetros!$H$3</f>
        <v>2907.0795096712486</v>
      </c>
      <c r="F13" s="17">
        <v>45269.4</v>
      </c>
      <c r="G13" s="18">
        <f t="shared" si="0"/>
        <v>377245</v>
      </c>
      <c r="I13" s="16">
        <v>0.18664142857142857</v>
      </c>
      <c r="J13" s="17">
        <f>I13/Parâmetros!$G$3</f>
        <v>1.8701545949040938E-4</v>
      </c>
      <c r="K13" s="17">
        <f>J13/Parâmetros!$B$13</f>
        <v>0.30371872257653837</v>
      </c>
      <c r="L13" s="17">
        <f>K13/Parâmetros!$C$6</f>
        <v>0.81099792410290616</v>
      </c>
      <c r="M13" s="17">
        <f>(Parâmetros!$G$3*Parâmetros!$C$10*Modelo_1_Ø28mm!L13)/Parâmetros!$H$3</f>
        <v>3852.9687980156395</v>
      </c>
      <c r="N13" s="17">
        <v>21923.642857142859</v>
      </c>
      <c r="O13" s="18">
        <f t="shared" si="1"/>
        <v>182697.02380952382</v>
      </c>
      <c r="Q13" s="16">
        <v>0.19096428571428573</v>
      </c>
      <c r="R13" s="17">
        <f>Q13/Parâmetros!$G$3</f>
        <v>1.91346979673633E-4</v>
      </c>
      <c r="S13" s="17">
        <f>R13/Parâmetros!$B$13</f>
        <v>0.31075324143635824</v>
      </c>
      <c r="T13" s="17">
        <f>S13/Parâmetros!$D$6</f>
        <v>0.77766076435525078</v>
      </c>
      <c r="U13" s="17">
        <f>(Parâmetros!$G$3*Parâmetros!$D$10*Modelo_1_Ø28mm!T13)/Parâmetros!$H$3</f>
        <v>4785.5134503640766</v>
      </c>
      <c r="V13" s="17">
        <v>17242.142857142851</v>
      </c>
      <c r="W13" s="18">
        <f t="shared" si="2"/>
        <v>143684.52380952376</v>
      </c>
      <c r="Y13" s="16">
        <v>0.19526333333333301</v>
      </c>
      <c r="Z13" s="17">
        <f>Y13/Parâmetros!$G$3</f>
        <v>1.9565464261857014E-4</v>
      </c>
      <c r="AA13" s="17">
        <f>Z13/Parâmetros!$B$13</f>
        <v>0.31774901542473111</v>
      </c>
      <c r="AB13" s="17">
        <f>AA13/Parâmetros!$E$6</f>
        <v>0.76345270404788823</v>
      </c>
      <c r="AC13" s="17">
        <f>(Parâmetros!$G$3*Parâmetros!$E$10*Modelo_1_Ø28mm!AB13)/Parâmetros!$H$3</f>
        <v>5911.8352100106022</v>
      </c>
      <c r="AD13" s="17">
        <v>14559.916666666666</v>
      </c>
      <c r="AE13" s="18">
        <f t="shared" si="3"/>
        <v>121332.63888888889</v>
      </c>
    </row>
    <row r="14" spans="1:31" x14ac:dyDescent="0.25">
      <c r="A14" s="16">
        <v>0.18852307692307693</v>
      </c>
      <c r="B14" s="17">
        <f>A14/Parâmetros!$G$3</f>
        <v>1.889008786804378E-4</v>
      </c>
      <c r="C14" s="17">
        <f>B14/Parâmetros!$B$13</f>
        <v>0.30678069996320512</v>
      </c>
      <c r="D14" s="17">
        <f>C14/Parâmetros!$B$6</f>
        <v>0.92237131678654571</v>
      </c>
      <c r="E14" s="17">
        <f>(Parâmetros!$G$3*Parâmetros!$B$10*Modelo_1_Ø28mm!D14)/Parâmetros!$H$3</f>
        <v>3099.3951131997696</v>
      </c>
      <c r="F14" s="17">
        <v>50808.41025641025</v>
      </c>
      <c r="G14" s="18">
        <f t="shared" si="0"/>
        <v>423403.41880341875</v>
      </c>
      <c r="I14" s="16">
        <v>0.19916333333333333</v>
      </c>
      <c r="J14" s="17">
        <f>I14/Parâmetros!$G$3</f>
        <v>1.9956245824983299E-4</v>
      </c>
      <c r="K14" s="17">
        <f>J14/Parâmetros!$B$13</f>
        <v>0.32409542536766228</v>
      </c>
      <c r="L14" s="17">
        <f>K14/Parâmetros!$C$6</f>
        <v>0.86540834544102074</v>
      </c>
      <c r="M14" s="17">
        <f>(Parâmetros!$G$3*Parâmetros!$C$10*Modelo_1_Ø28mm!L14)/Parâmetros!$H$3</f>
        <v>4111.4671855849256</v>
      </c>
      <c r="N14" s="17">
        <v>24612</v>
      </c>
      <c r="O14" s="18">
        <f t="shared" si="1"/>
        <v>205100</v>
      </c>
      <c r="Q14" s="16">
        <v>0.20378749999999998</v>
      </c>
      <c r="R14" s="17">
        <f>Q14/Parâmetros!$G$3</f>
        <v>2.0419589178356711E-4</v>
      </c>
      <c r="S14" s="17">
        <f>R14/Parâmetros!$B$13</f>
        <v>0.33162026057563709</v>
      </c>
      <c r="T14" s="17">
        <f>S14/Parâmetros!$D$6</f>
        <v>0.82988053197106382</v>
      </c>
      <c r="U14" s="17">
        <f>(Parâmetros!$G$3*Parâmetros!$D$10*Modelo_1_Ø28mm!T14)/Parâmetros!$H$3</f>
        <v>5106.859738816147</v>
      </c>
      <c r="V14" s="17">
        <v>19610.083333333336</v>
      </c>
      <c r="W14" s="18">
        <f t="shared" si="2"/>
        <v>163417.36111111112</v>
      </c>
      <c r="Y14" s="16">
        <v>0.20782</v>
      </c>
      <c r="Z14" s="17">
        <f>Y14/Parâmetros!$G$3</f>
        <v>2.0823647294589178E-4</v>
      </c>
      <c r="AA14" s="17">
        <f>Z14/Parâmetros!$B$13</f>
        <v>0.33818228572816739</v>
      </c>
      <c r="AB14" s="17">
        <f>AA14/Parâmetros!$E$6</f>
        <v>0.81254753899127197</v>
      </c>
      <c r="AC14" s="17">
        <f>(Parâmetros!$G$3*Parâmetros!$E$10*Modelo_1_Ø28mm!AB14)/Parâmetros!$H$3</f>
        <v>6292.0035849591432</v>
      </c>
      <c r="AD14" s="17">
        <v>16310.083333333334</v>
      </c>
      <c r="AE14" s="18">
        <f t="shared" si="3"/>
        <v>135917.36111111112</v>
      </c>
    </row>
    <row r="15" spans="1:31" x14ac:dyDescent="0.25">
      <c r="A15" s="16">
        <v>0.19990294117647101</v>
      </c>
      <c r="B15" s="17">
        <f>A15/Parâmetros!$G$3</f>
        <v>2.0030354827301703E-4</v>
      </c>
      <c r="C15" s="17">
        <f>B15/Parâmetros!$B$13</f>
        <v>0.32529897782139522</v>
      </c>
      <c r="D15" s="17">
        <f>C15/Parâmetros!$B$6</f>
        <v>0.9780486404732267</v>
      </c>
      <c r="E15" s="17">
        <f>(Parâmetros!$G$3*Parâmetros!$B$10*Modelo_1_Ø28mm!D15)/Parâmetros!$H$3</f>
        <v>3286.4846527484883</v>
      </c>
      <c r="F15" s="17">
        <v>56338.705882352944</v>
      </c>
      <c r="G15" s="18">
        <f t="shared" si="0"/>
        <v>469489.21568627458</v>
      </c>
      <c r="I15" s="16">
        <v>0.21175583333333328</v>
      </c>
      <c r="J15" s="17">
        <f>I15/Parâmetros!$G$3</f>
        <v>2.1218019372077482E-4</v>
      </c>
      <c r="K15" s="17">
        <f>J15/Parâmetros!$B$13</f>
        <v>0.34458700670262488</v>
      </c>
      <c r="L15" s="17">
        <f>K15/Parâmetros!$C$6</f>
        <v>0.9201255185650864</v>
      </c>
      <c r="M15" s="17">
        <f>(Parâmetros!$G$3*Parâmetros!$C$10*Modelo_1_Ø28mm!L15)/Parâmetros!$H$3</f>
        <v>4371.4229197452187</v>
      </c>
      <c r="N15" s="17">
        <v>27426.583333333332</v>
      </c>
      <c r="O15" s="18">
        <f t="shared" si="1"/>
        <v>228554.86111111109</v>
      </c>
      <c r="Q15" s="16">
        <v>0.21636083333333334</v>
      </c>
      <c r="R15" s="17">
        <f>Q15/Parâmetros!$G$3</f>
        <v>2.1679442217768872E-4</v>
      </c>
      <c r="S15" s="17">
        <f>R15/Parâmetros!$B$13</f>
        <v>0.35208065228908547</v>
      </c>
      <c r="T15" s="17">
        <f>S15/Parâmetros!$D$6</f>
        <v>0.88108271343614986</v>
      </c>
      <c r="U15" s="17">
        <f>(Parâmetros!$G$3*Parâmetros!$D$10*Modelo_1_Ø28mm!T15)/Parâmetros!$H$3</f>
        <v>5421.9440780553805</v>
      </c>
      <c r="V15" s="17">
        <v>21914.083333333336</v>
      </c>
      <c r="W15" s="18">
        <f t="shared" si="2"/>
        <v>182617.36111111112</v>
      </c>
      <c r="Y15" s="16">
        <v>0.22033666666666665</v>
      </c>
      <c r="Z15" s="17">
        <f>Y15/Parâmetros!$G$3</f>
        <v>2.2077822311289243E-4</v>
      </c>
      <c r="AA15" s="17">
        <f>Z15/Parâmetros!$B$13</f>
        <v>0.35855046464757306</v>
      </c>
      <c r="AB15" s="17">
        <f>AA15/Parâmetros!$E$6</f>
        <v>0.86148597945116068</v>
      </c>
      <c r="AC15" s="17">
        <f>(Parâmetros!$G$3*Parâmetros!$E$10*Modelo_1_Ø28mm!AB15)/Parâmetros!$H$3</f>
        <v>6670.9609111953341</v>
      </c>
      <c r="AD15" s="17">
        <v>18105</v>
      </c>
      <c r="AE15" s="18">
        <f t="shared" si="3"/>
        <v>150875</v>
      </c>
    </row>
    <row r="16" spans="1:31" x14ac:dyDescent="0.25">
      <c r="A16" s="16">
        <v>0.21117487179487177</v>
      </c>
      <c r="B16" s="17">
        <f>A16/Parâmetros!$G$3</f>
        <v>2.1159806793073324E-4</v>
      </c>
      <c r="C16" s="17">
        <f>B16/Parâmetros!$B$13</f>
        <v>0.34364161693745765</v>
      </c>
      <c r="D16" s="17">
        <f>C16/Parâmetros!$B$6</f>
        <v>1.0331978861619291</v>
      </c>
      <c r="E16" s="17">
        <f>(Parâmetros!$G$3*Parâmetros!$B$10*Modelo_1_Ø28mm!D16)/Parâmetros!$H$3</f>
        <v>3471.7997199816277</v>
      </c>
      <c r="F16" s="17">
        <v>62457.846153846163</v>
      </c>
      <c r="G16" s="18">
        <f t="shared" si="0"/>
        <v>520482.05128205137</v>
      </c>
      <c r="I16" s="16">
        <v>0.22401307692307695</v>
      </c>
      <c r="J16" s="17">
        <f>I16/Parâmetros!$G$3</f>
        <v>2.2446200092492681E-4</v>
      </c>
      <c r="K16" s="17">
        <f>J16/Parâmetros!$B$13</f>
        <v>0.36453303044387431</v>
      </c>
      <c r="L16" s="17">
        <f>K16/Parâmetros!$C$6</f>
        <v>0.97338592908911692</v>
      </c>
      <c r="M16" s="17">
        <f>(Parâmetros!$G$3*Parâmetros!$C$10*Modelo_1_Ø28mm!L16)/Parâmetros!$H$3</f>
        <v>4624.457722695658</v>
      </c>
      <c r="N16" s="17">
        <v>30282.076923076929</v>
      </c>
      <c r="O16" s="18">
        <f t="shared" si="1"/>
        <v>252350.64102564109</v>
      </c>
      <c r="Q16" s="16">
        <v>0.22875076923076923</v>
      </c>
      <c r="R16" s="17">
        <f>Q16/Parâmetros!$G$3</f>
        <v>2.292091876059812E-4</v>
      </c>
      <c r="S16" s="17">
        <f>R16/Parâmetros!$B$13</f>
        <v>0.37224260417928057</v>
      </c>
      <c r="T16" s="17">
        <f>S16/Parâmetros!$D$6</f>
        <v>0.93153804849669808</v>
      </c>
      <c r="U16" s="17">
        <f>(Parâmetros!$G$3*Parâmetros!$D$10*Modelo_1_Ø28mm!T16)/Parâmetros!$H$3</f>
        <v>5732.4325270580339</v>
      </c>
      <c r="V16" s="17">
        <v>24356.846153846156</v>
      </c>
      <c r="W16" s="18">
        <f t="shared" si="2"/>
        <v>202973.71794871797</v>
      </c>
      <c r="Y16" s="16">
        <v>0.23332538461538499</v>
      </c>
      <c r="Z16" s="17">
        <f>Y16/Parâmetros!$G$3</f>
        <v>2.3379297055649799E-4</v>
      </c>
      <c r="AA16" s="17">
        <f>Z16/Parâmetros!$B$13</f>
        <v>0.37968680534902649</v>
      </c>
      <c r="AB16" s="17">
        <f>AA16/Parâmetros!$E$6</f>
        <v>0.9122700753220242</v>
      </c>
      <c r="AC16" s="17">
        <f>(Parâmetros!$G$3*Parâmetros!$E$10*Modelo_1_Ø28mm!AB16)/Parâmetros!$H$3</f>
        <v>7064.2101648636954</v>
      </c>
      <c r="AD16" s="17">
        <v>19965.076923076926</v>
      </c>
      <c r="AE16" s="18">
        <f t="shared" si="3"/>
        <v>166375.64102564106</v>
      </c>
    </row>
    <row r="17" spans="1:31" ht="15.75" x14ac:dyDescent="0.25">
      <c r="A17" s="72" t="s">
        <v>6</v>
      </c>
      <c r="B17" s="73"/>
      <c r="C17" s="73"/>
      <c r="D17" s="73"/>
      <c r="E17" s="73"/>
      <c r="F17" s="73"/>
      <c r="G17" s="74"/>
      <c r="I17" s="72" t="s">
        <v>6</v>
      </c>
      <c r="J17" s="73"/>
      <c r="K17" s="73"/>
      <c r="L17" s="73"/>
      <c r="M17" s="73"/>
      <c r="N17" s="73"/>
      <c r="O17" s="74"/>
      <c r="Q17" s="72" t="s">
        <v>6</v>
      </c>
      <c r="R17" s="73"/>
      <c r="S17" s="73"/>
      <c r="T17" s="73"/>
      <c r="U17" s="73"/>
      <c r="V17" s="73"/>
      <c r="W17" s="74"/>
      <c r="Y17" s="72" t="s">
        <v>6</v>
      </c>
      <c r="Z17" s="73"/>
      <c r="AA17" s="73"/>
      <c r="AB17" s="73"/>
      <c r="AC17" s="73"/>
      <c r="AD17" s="73"/>
      <c r="AE17" s="74"/>
    </row>
    <row r="18" spans="1:31" x14ac:dyDescent="0.25">
      <c r="A18" s="22">
        <v>0.01</v>
      </c>
      <c r="B18" s="23">
        <f>A18/Parâmetros!$G$3</f>
        <v>1.0020040080160322E-5</v>
      </c>
      <c r="C18" s="23">
        <f>B18/Parâmetros!$B$13</f>
        <v>1.6272846007514552E-2</v>
      </c>
      <c r="D18" s="23">
        <f>C18/Parâmetros!$B$6</f>
        <v>4.8926175608883196E-2</v>
      </c>
      <c r="E18" s="23">
        <f>(Parâmetros!$G$3*Parâmetros!$B$10*Modelo_1_Ø28mm!D18)/Parâmetros!$H$3</f>
        <v>164.4040169397625</v>
      </c>
      <c r="F18" s="23">
        <v>220.430193</v>
      </c>
      <c r="G18" s="24">
        <f t="shared" ref="G18:G68" si="4">F18/0.12</f>
        <v>1836.918275</v>
      </c>
      <c r="I18" s="22">
        <v>0.01</v>
      </c>
      <c r="J18" s="23">
        <f>I18/Parâmetros!$G$3</f>
        <v>1.0020040080160322E-5</v>
      </c>
      <c r="K18" s="23">
        <f>J18/Parâmetros!$B$13</f>
        <v>1.6272846007514552E-2</v>
      </c>
      <c r="L18" s="23">
        <f>K18/Parâmetros!$C$6</f>
        <v>4.3452192276407349E-2</v>
      </c>
      <c r="M18" s="23">
        <f>(Parâmetros!$G$3*Parâmetros!$C$10*Modelo_1_Ø28mm!L18)/Parâmetros!$H$3</f>
        <v>206.43695386960084</v>
      </c>
      <c r="N18" s="23">
        <v>115.65431599999999</v>
      </c>
      <c r="O18" s="24">
        <f t="shared" si="1"/>
        <v>963.7859666666667</v>
      </c>
      <c r="Q18" s="22">
        <v>0.01</v>
      </c>
      <c r="R18" s="23">
        <f>Q18/Parâmetros!$G$3</f>
        <v>1.0020040080160322E-5</v>
      </c>
      <c r="S18" s="23">
        <f>R18/Parâmetros!$B$13</f>
        <v>1.6272846007514552E-2</v>
      </c>
      <c r="T18" s="23">
        <f>S18/Parâmetros!$D$6</f>
        <v>4.0722837856643025E-2</v>
      </c>
      <c r="U18" s="23">
        <f>(Parâmetros!$G$3*Parâmetros!$D$10*Modelo_1_Ø28mm!T18)/Parâmetros!$H$3</f>
        <v>250.59730056142544</v>
      </c>
      <c r="V18" s="23">
        <v>84.809808000000004</v>
      </c>
      <c r="W18" s="24">
        <f t="shared" si="2"/>
        <v>706.74840000000006</v>
      </c>
      <c r="Y18" s="22">
        <v>0.01</v>
      </c>
      <c r="Z18" s="23">
        <f>Y18/Parâmetros!$G$3</f>
        <v>1.0020040080160322E-5</v>
      </c>
      <c r="AA18" s="23">
        <f>Z18/Parâmetros!$B$13</f>
        <v>1.6272846007514552E-2</v>
      </c>
      <c r="AB18" s="23">
        <f>AA18/Parâmetros!$E$6</f>
        <v>3.9098620873413148E-2</v>
      </c>
      <c r="AC18" s="23">
        <f>(Parâmetros!$G$3*Parâmetros!$E$10*Modelo_1_Ø28mm!AB18)/Parâmetros!$H$3</f>
        <v>302.76217808483989</v>
      </c>
      <c r="AD18" s="23">
        <v>56.967462999999995</v>
      </c>
      <c r="AE18" s="24">
        <f t="shared" ref="AE18:AE68" si="5">AD18/0.12</f>
        <v>474.72885833333333</v>
      </c>
    </row>
    <row r="19" spans="1:31" x14ac:dyDescent="0.25">
      <c r="A19" s="22">
        <v>0.02</v>
      </c>
      <c r="B19" s="23">
        <f>A19/Parâmetros!$G$3</f>
        <v>2.0040080160320643E-5</v>
      </c>
      <c r="C19" s="23">
        <f>B19/Parâmetros!$B$13</f>
        <v>3.2545692015029104E-2</v>
      </c>
      <c r="D19" s="23">
        <f>C19/Parâmetros!$B$6</f>
        <v>9.7852351217766392E-2</v>
      </c>
      <c r="E19" s="23">
        <f>(Parâmetros!$G$3*Parâmetros!$B$10*Modelo_1_Ø28mm!D19)/Parâmetros!$H$3</f>
        <v>328.808033879525</v>
      </c>
      <c r="F19" s="23">
        <v>693.63958700000001</v>
      </c>
      <c r="G19" s="24">
        <f t="shared" si="4"/>
        <v>5780.3298916666672</v>
      </c>
      <c r="I19" s="22">
        <v>0.02</v>
      </c>
      <c r="J19" s="23">
        <f>I19/Parâmetros!$G$3</f>
        <v>2.0040080160320643E-5</v>
      </c>
      <c r="K19" s="23">
        <f>J19/Parâmetros!$B$13</f>
        <v>3.2545692015029104E-2</v>
      </c>
      <c r="L19" s="23">
        <f>K19/Parâmetros!$C$6</f>
        <v>8.6904384552814698E-2</v>
      </c>
      <c r="M19" s="23">
        <f>(Parâmetros!$G$3*Parâmetros!$C$10*Modelo_1_Ø28mm!L19)/Parâmetros!$H$3</f>
        <v>412.87390773920168</v>
      </c>
      <c r="N19" s="23">
        <v>366.42627699999997</v>
      </c>
      <c r="O19" s="24">
        <f t="shared" si="1"/>
        <v>3053.5523083333333</v>
      </c>
      <c r="Q19" s="22">
        <v>0.02</v>
      </c>
      <c r="R19" s="23">
        <f>Q19/Parâmetros!$G$3</f>
        <v>2.0040080160320643E-5</v>
      </c>
      <c r="S19" s="23">
        <f>R19/Parâmetros!$B$13</f>
        <v>3.2545692015029104E-2</v>
      </c>
      <c r="T19" s="23">
        <f>S19/Parâmetros!$D$6</f>
        <v>8.144567571328605E-2</v>
      </c>
      <c r="U19" s="23">
        <f>(Parâmetros!$G$3*Parâmetros!$D$10*Modelo_1_Ø28mm!T19)/Parâmetros!$H$3</f>
        <v>501.19460112285088</v>
      </c>
      <c r="V19" s="23">
        <v>276.98520400000001</v>
      </c>
      <c r="W19" s="24">
        <f t="shared" si="2"/>
        <v>2308.2100333333333</v>
      </c>
      <c r="Y19" s="22">
        <v>0.02</v>
      </c>
      <c r="Z19" s="23">
        <f>Y19/Parâmetros!$G$3</f>
        <v>2.0040080160320643E-5</v>
      </c>
      <c r="AA19" s="23">
        <f>Z19/Parâmetros!$B$13</f>
        <v>3.2545692015029104E-2</v>
      </c>
      <c r="AB19" s="23">
        <f>AA19/Parâmetros!$E$6</f>
        <v>7.8197241746826296E-2</v>
      </c>
      <c r="AC19" s="23">
        <f>(Parâmetros!$G$3*Parâmetros!$E$10*Modelo_1_Ø28mm!AB19)/Parâmetros!$H$3</f>
        <v>605.52435616967978</v>
      </c>
      <c r="AD19" s="23">
        <v>183.00507400000001</v>
      </c>
      <c r="AE19" s="24">
        <f t="shared" si="5"/>
        <v>1525.0422833333334</v>
      </c>
    </row>
    <row r="20" spans="1:31" x14ac:dyDescent="0.25">
      <c r="A20" s="22">
        <v>0.04</v>
      </c>
      <c r="B20" s="23">
        <f>A20/Parâmetros!$G$3</f>
        <v>4.0080160320641287E-5</v>
      </c>
      <c r="C20" s="23">
        <f>B20/Parâmetros!$B$13</f>
        <v>6.5091384030058208E-2</v>
      </c>
      <c r="D20" s="23">
        <f>C20/Parâmetros!$B$6</f>
        <v>0.19570470243553278</v>
      </c>
      <c r="E20" s="23">
        <f>(Parâmetros!$G$3*Parâmetros!$B$10*Modelo_1_Ø28mm!D20)/Parâmetros!$H$3</f>
        <v>657.61606775905</v>
      </c>
      <c r="F20" s="23">
        <v>2340.4524420000002</v>
      </c>
      <c r="G20" s="24">
        <f t="shared" si="4"/>
        <v>19503.770350000003</v>
      </c>
      <c r="I20" s="22">
        <v>0.04</v>
      </c>
      <c r="J20" s="23">
        <f>I20/Parâmetros!$G$3</f>
        <v>4.0080160320641287E-5</v>
      </c>
      <c r="K20" s="23">
        <f>J20/Parâmetros!$B$13</f>
        <v>6.5091384030058208E-2</v>
      </c>
      <c r="L20" s="23">
        <f>K20/Parâmetros!$C$6</f>
        <v>0.1738087691056294</v>
      </c>
      <c r="M20" s="23">
        <f>(Parâmetros!$G$3*Parâmetros!$C$10*Modelo_1_Ø28mm!L20)/Parâmetros!$H$3</f>
        <v>825.74781547840337</v>
      </c>
      <c r="N20" s="23">
        <v>1252.6293520000002</v>
      </c>
      <c r="O20" s="24">
        <f t="shared" si="1"/>
        <v>10438.577933333336</v>
      </c>
      <c r="Q20" s="22">
        <v>0.04</v>
      </c>
      <c r="R20" s="23">
        <f>Q20/Parâmetros!$G$3</f>
        <v>4.0080160320641287E-5</v>
      </c>
      <c r="S20" s="23">
        <f>R20/Parâmetros!$B$13</f>
        <v>6.5091384030058208E-2</v>
      </c>
      <c r="T20" s="23">
        <f>S20/Parâmetros!$D$6</f>
        <v>0.1628913514265721</v>
      </c>
      <c r="U20" s="23">
        <f>(Parâmetros!$G$3*Parâmetros!$D$10*Modelo_1_Ø28mm!T20)/Parâmetros!$H$3</f>
        <v>1002.3892022457018</v>
      </c>
      <c r="V20" s="23">
        <v>968.78620799999999</v>
      </c>
      <c r="W20" s="24">
        <f t="shared" si="2"/>
        <v>8073.2183999999997</v>
      </c>
      <c r="Y20" s="22">
        <v>0.04</v>
      </c>
      <c r="Z20" s="23">
        <f>Y20/Parâmetros!$G$3</f>
        <v>4.0080160320641287E-5</v>
      </c>
      <c r="AA20" s="23">
        <f>Z20/Parâmetros!$B$13</f>
        <v>6.5091384030058208E-2</v>
      </c>
      <c r="AB20" s="23">
        <f>AA20/Parâmetros!$E$6</f>
        <v>0.15639448349365259</v>
      </c>
      <c r="AC20" s="23">
        <f>(Parâmetros!$G$3*Parâmetros!$E$10*Modelo_1_Ø28mm!AB20)/Parâmetros!$H$3</f>
        <v>1211.0487123393596</v>
      </c>
      <c r="AD20" s="23">
        <v>628.30154099999993</v>
      </c>
      <c r="AE20" s="24">
        <f t="shared" si="5"/>
        <v>5235.8461749999997</v>
      </c>
    </row>
    <row r="21" spans="1:31" x14ac:dyDescent="0.25">
      <c r="A21" s="22">
        <v>0.06</v>
      </c>
      <c r="B21" s="23">
        <f>A21/Parâmetros!$G$3</f>
        <v>6.012024048096192E-5</v>
      </c>
      <c r="C21" s="23">
        <f>B21/Parâmetros!$B$13</f>
        <v>9.7637076045087298E-2</v>
      </c>
      <c r="D21" s="23">
        <f>C21/Parâmetros!$B$6</f>
        <v>0.29355705365329915</v>
      </c>
      <c r="E21" s="23">
        <f>(Parâmetros!$G$3*Parâmetros!$B$10*Modelo_1_Ø28mm!D21)/Parâmetros!$H$3</f>
        <v>986.42410163857505</v>
      </c>
      <c r="F21" s="23">
        <v>4857.7826770000001</v>
      </c>
      <c r="G21" s="24">
        <f t="shared" si="4"/>
        <v>40481.522308333333</v>
      </c>
      <c r="I21" s="22">
        <v>0.06</v>
      </c>
      <c r="J21" s="23">
        <f>I21/Parâmetros!$G$3</f>
        <v>6.012024048096192E-5</v>
      </c>
      <c r="K21" s="23">
        <f>J21/Parâmetros!$B$13</f>
        <v>9.7637076045087298E-2</v>
      </c>
      <c r="L21" s="23">
        <f>K21/Parâmetros!$C$6</f>
        <v>0.26071315365844405</v>
      </c>
      <c r="M21" s="23">
        <f>(Parâmetros!$G$3*Parâmetros!$C$10*Modelo_1_Ø28mm!L21)/Parâmetros!$H$3</f>
        <v>1238.6217232176048</v>
      </c>
      <c r="N21" s="23">
        <v>2634.2592279999999</v>
      </c>
      <c r="O21" s="24">
        <f t="shared" si="1"/>
        <v>21952.160233333332</v>
      </c>
      <c r="Q21" s="22">
        <v>0.06</v>
      </c>
      <c r="R21" s="23">
        <f>Q21/Parâmetros!$G$3</f>
        <v>6.012024048096192E-5</v>
      </c>
      <c r="S21" s="23">
        <f>R21/Parâmetros!$B$13</f>
        <v>9.7637076045087298E-2</v>
      </c>
      <c r="T21" s="23">
        <f>S21/Parâmetros!$D$6</f>
        <v>0.24433702713985811</v>
      </c>
      <c r="U21" s="23">
        <f>(Parâmetros!$G$3*Parâmetros!$D$10*Modelo_1_Ø28mm!T21)/Parâmetros!$H$3</f>
        <v>1503.5838033685523</v>
      </c>
      <c r="V21" s="23">
        <v>2051.1036819999999</v>
      </c>
      <c r="W21" s="24">
        <f t="shared" si="2"/>
        <v>17092.530683333334</v>
      </c>
      <c r="Y21" s="22">
        <v>0.06</v>
      </c>
      <c r="Z21" s="23">
        <f>Y21/Parâmetros!$G$3</f>
        <v>6.012024048096192E-5</v>
      </c>
      <c r="AA21" s="23">
        <f>Z21/Parâmetros!$B$13</f>
        <v>9.7637076045087298E-2</v>
      </c>
      <c r="AB21" s="23">
        <f>AA21/Parâmetros!$E$6</f>
        <v>0.23459172524047883</v>
      </c>
      <c r="AC21" s="23">
        <f>(Parâmetros!$G$3*Parâmetros!$E$10*Modelo_1_Ø28mm!AB21)/Parâmetros!$H$3</f>
        <v>1816.5730685090391</v>
      </c>
      <c r="AD21" s="23">
        <v>1323.0474830000001</v>
      </c>
      <c r="AE21" s="24">
        <f t="shared" si="5"/>
        <v>11025.395691666668</v>
      </c>
    </row>
    <row r="22" spans="1:31" x14ac:dyDescent="0.25">
      <c r="A22" s="22">
        <v>0.08</v>
      </c>
      <c r="B22" s="23">
        <f>A22/Parâmetros!$G$3</f>
        <v>8.0160320641282573E-5</v>
      </c>
      <c r="C22" s="23">
        <f>B22/Parâmetros!$B$13</f>
        <v>0.13018276806011642</v>
      </c>
      <c r="D22" s="23">
        <f>C22/Parâmetros!$B$6</f>
        <v>0.39140940487106557</v>
      </c>
      <c r="E22" s="23">
        <f>(Parâmetros!$G$3*Parâmetros!$B$10*Modelo_1_Ø28mm!D22)/Parâmetros!$H$3</f>
        <v>1315.2321355181</v>
      </c>
      <c r="F22" s="23">
        <v>8199.4963260000004</v>
      </c>
      <c r="G22" s="24">
        <f t="shared" si="4"/>
        <v>68329.136050000001</v>
      </c>
      <c r="I22" s="22">
        <v>0.08</v>
      </c>
      <c r="J22" s="23">
        <f>I22/Parâmetros!$G$3</f>
        <v>8.0160320641282573E-5</v>
      </c>
      <c r="K22" s="23">
        <f>J22/Parâmetros!$B$13</f>
        <v>0.13018276806011642</v>
      </c>
      <c r="L22" s="23">
        <f>K22/Parâmetros!$C$6</f>
        <v>0.34761753821125879</v>
      </c>
      <c r="M22" s="23">
        <f>(Parâmetros!$G$3*Parâmetros!$C$10*Modelo_1_Ø28mm!L22)/Parâmetros!$H$3</f>
        <v>1651.4956309568067</v>
      </c>
      <c r="N22" s="23">
        <v>4493.2084050000003</v>
      </c>
      <c r="O22" s="24">
        <f t="shared" si="1"/>
        <v>37443.403375000002</v>
      </c>
      <c r="Q22" s="22">
        <v>0.08</v>
      </c>
      <c r="R22" s="23">
        <f>Q22/Parâmetros!$G$3</f>
        <v>8.0160320641282573E-5</v>
      </c>
      <c r="S22" s="23">
        <f>R22/Parâmetros!$B$13</f>
        <v>0.13018276806011642</v>
      </c>
      <c r="T22" s="23">
        <f>S22/Parâmetros!$D$6</f>
        <v>0.3257827028531442</v>
      </c>
      <c r="U22" s="23">
        <f>(Parâmetros!$G$3*Parâmetros!$D$10*Modelo_1_Ø28mm!T22)/Parâmetros!$H$3</f>
        <v>2004.7784044914035</v>
      </c>
      <c r="V22" s="23">
        <v>3510.0767860000001</v>
      </c>
      <c r="W22" s="24">
        <f t="shared" si="2"/>
        <v>29250.639883333337</v>
      </c>
      <c r="Y22" s="22">
        <v>0.08</v>
      </c>
      <c r="Z22" s="23">
        <f>Y22/Parâmetros!$G$3</f>
        <v>8.0160320641282573E-5</v>
      </c>
      <c r="AA22" s="23">
        <f>Z22/Parâmetros!$B$13</f>
        <v>0.13018276806011642</v>
      </c>
      <c r="AB22" s="23">
        <f>AA22/Parâmetros!$E$6</f>
        <v>0.31278896698730518</v>
      </c>
      <c r="AC22" s="23">
        <f>(Parâmetros!$G$3*Parâmetros!$E$10*Modelo_1_Ø28mm!AB22)/Parâmetros!$H$3</f>
        <v>2422.0974246787191</v>
      </c>
      <c r="AD22" s="23">
        <v>2259.560285</v>
      </c>
      <c r="AE22" s="24">
        <f t="shared" si="5"/>
        <v>18829.669041666668</v>
      </c>
    </row>
    <row r="23" spans="1:31" x14ac:dyDescent="0.25">
      <c r="A23" s="22">
        <v>0.1</v>
      </c>
      <c r="B23" s="23">
        <f>A23/Parâmetros!$G$3</f>
        <v>1.0020040080160321E-4</v>
      </c>
      <c r="C23" s="23">
        <f>B23/Parâmetros!$B$13</f>
        <v>0.16272846007514552</v>
      </c>
      <c r="D23" s="23">
        <f>C23/Parâmetros!$B$6</f>
        <v>0.48926175608883199</v>
      </c>
      <c r="E23" s="23">
        <f>(Parâmetros!$G$3*Parâmetros!$B$10*Modelo_1_Ø28mm!D23)/Parâmetros!$H$3</f>
        <v>1644.0401693976253</v>
      </c>
      <c r="F23" s="23">
        <v>12338.1476</v>
      </c>
      <c r="G23" s="24">
        <f t="shared" si="4"/>
        <v>102817.89666666667</v>
      </c>
      <c r="I23" s="22">
        <v>0.1</v>
      </c>
      <c r="J23" s="23">
        <f>I23/Parâmetros!$G$3</f>
        <v>1.0020040080160321E-4</v>
      </c>
      <c r="K23" s="23">
        <f>J23/Parâmetros!$B$13</f>
        <v>0.16272846007514552</v>
      </c>
      <c r="L23" s="23">
        <f>K23/Parâmetros!$C$6</f>
        <v>0.43452192276407348</v>
      </c>
      <c r="M23" s="23">
        <f>(Parâmetros!$G$3*Parâmetros!$C$10*Modelo_1_Ø28mm!L23)/Parâmetros!$H$3</f>
        <v>2064.3695386960085</v>
      </c>
      <c r="N23" s="23">
        <v>6817.5233079999998</v>
      </c>
      <c r="O23" s="24">
        <f t="shared" si="1"/>
        <v>56812.694233333335</v>
      </c>
      <c r="Q23" s="22">
        <v>0.1</v>
      </c>
      <c r="R23" s="23">
        <f>Q23/Parâmetros!$G$3</f>
        <v>1.0020040080160321E-4</v>
      </c>
      <c r="S23" s="23">
        <f>R23/Parâmetros!$B$13</f>
        <v>0.16272846007514552</v>
      </c>
      <c r="T23" s="23">
        <f>S23/Parâmetros!$D$6</f>
        <v>0.40722837856643024</v>
      </c>
      <c r="U23" s="23">
        <f>(Parâmetros!$G$3*Parâmetros!$D$10*Modelo_1_Ø28mm!T23)/Parâmetros!$H$3</f>
        <v>2505.9730056142539</v>
      </c>
      <c r="V23" s="23">
        <v>5335.6771170000002</v>
      </c>
      <c r="W23" s="24">
        <f t="shared" si="2"/>
        <v>44463.975975000001</v>
      </c>
      <c r="Y23" s="22">
        <v>0.1</v>
      </c>
      <c r="Z23" s="23">
        <f>Y23/Parâmetros!$G$3</f>
        <v>1.0020040080160321E-4</v>
      </c>
      <c r="AA23" s="23">
        <f>Z23/Parâmetros!$B$13</f>
        <v>0.16272846007514552</v>
      </c>
      <c r="AB23" s="23">
        <f>AA23/Parâmetros!$E$6</f>
        <v>0.39098620873413148</v>
      </c>
      <c r="AC23" s="23">
        <f>(Parâmetros!$G$3*Parâmetros!$E$10*Modelo_1_Ø28mm!AB23)/Parâmetros!$H$3</f>
        <v>3027.6217808483993</v>
      </c>
      <c r="AD23" s="23">
        <v>3432.4312010000003</v>
      </c>
      <c r="AE23" s="24">
        <f t="shared" si="5"/>
        <v>28603.59334166667</v>
      </c>
    </row>
    <row r="24" spans="1:31" x14ac:dyDescent="0.25">
      <c r="A24" s="22">
        <v>0.12</v>
      </c>
      <c r="B24" s="23">
        <f>A24/Parâmetros!$G$3</f>
        <v>1.2024048096192384E-4</v>
      </c>
      <c r="C24" s="23">
        <f>B24/Parâmetros!$B$13</f>
        <v>0.1952741520901746</v>
      </c>
      <c r="D24" s="23">
        <f>C24/Parâmetros!$B$6</f>
        <v>0.5871141073065983</v>
      </c>
      <c r="E24" s="23">
        <f>(Parâmetros!$G$3*Parâmetros!$B$10*Modelo_1_Ø28mm!D24)/Parâmetros!$H$3</f>
        <v>1972.8482032771501</v>
      </c>
      <c r="F24" s="23">
        <v>17252.524226999998</v>
      </c>
      <c r="G24" s="24">
        <f t="shared" si="4"/>
        <v>143771.035225</v>
      </c>
      <c r="I24" s="22">
        <v>0.12</v>
      </c>
      <c r="J24" s="23">
        <f>I24/Parâmetros!$G$3</f>
        <v>1.2024048096192384E-4</v>
      </c>
      <c r="K24" s="23">
        <f>J24/Parâmetros!$B$13</f>
        <v>0.1952741520901746</v>
      </c>
      <c r="L24" s="23">
        <f>K24/Parâmetros!$C$6</f>
        <v>0.5214263073168881</v>
      </c>
      <c r="M24" s="23">
        <f>(Parâmetros!$G$3*Parâmetros!$C$10*Modelo_1_Ø28mm!L24)/Parâmetros!$H$3</f>
        <v>2477.2434464352095</v>
      </c>
      <c r="N24" s="23">
        <v>9596.7702960000006</v>
      </c>
      <c r="O24" s="24">
        <f t="shared" si="1"/>
        <v>79973.085800000001</v>
      </c>
      <c r="Q24" s="22">
        <v>0.12</v>
      </c>
      <c r="R24" s="23">
        <f>Q24/Parâmetros!$G$3</f>
        <v>1.2024048096192384E-4</v>
      </c>
      <c r="S24" s="23">
        <f>R24/Parâmetros!$B$13</f>
        <v>0.1952741520901746</v>
      </c>
      <c r="T24" s="23">
        <f>S24/Parâmetros!$D$6</f>
        <v>0.48867405427971622</v>
      </c>
      <c r="U24" s="23">
        <f>(Parâmetros!$G$3*Parâmetros!$D$10*Modelo_1_Ø28mm!T24)/Parâmetros!$H$3</f>
        <v>3007.1676067371045</v>
      </c>
      <c r="V24" s="23">
        <v>7519.6666649999997</v>
      </c>
      <c r="W24" s="24">
        <f t="shared" si="2"/>
        <v>62663.888874999997</v>
      </c>
      <c r="Y24" s="22">
        <v>0.12</v>
      </c>
      <c r="Z24" s="23">
        <f>Y24/Parâmetros!$G$3</f>
        <v>1.2024048096192384E-4</v>
      </c>
      <c r="AA24" s="23">
        <f>Z24/Parâmetros!$B$13</f>
        <v>0.1952741520901746</v>
      </c>
      <c r="AB24" s="23">
        <f>AA24/Parâmetros!$E$6</f>
        <v>0.46918345048095766</v>
      </c>
      <c r="AC24" s="23">
        <f>(Parâmetros!$G$3*Parâmetros!$E$10*Modelo_1_Ø28mm!AB24)/Parâmetros!$H$3</f>
        <v>3633.1461370180782</v>
      </c>
      <c r="AD24" s="23">
        <v>4837.8920159999998</v>
      </c>
      <c r="AE24" s="24">
        <f t="shared" si="5"/>
        <v>40315.766799999998</v>
      </c>
    </row>
    <row r="25" spans="1:31" x14ac:dyDescent="0.25">
      <c r="A25" s="22">
        <v>0.14000000000000001</v>
      </c>
      <c r="B25" s="23">
        <f>A25/Parâmetros!$G$3</f>
        <v>1.4028056112224451E-4</v>
      </c>
      <c r="C25" s="23">
        <f>B25/Parâmetros!$B$13</f>
        <v>0.22781984410520376</v>
      </c>
      <c r="D25" s="23">
        <f>C25/Parâmetros!$B$6</f>
        <v>0.68496645852436489</v>
      </c>
      <c r="E25" s="23">
        <f>(Parâmetros!$G$3*Parâmetros!$B$10*Modelo_1_Ø28mm!D25)/Parâmetros!$H$3</f>
        <v>2301.6562371566756</v>
      </c>
      <c r="F25" s="23">
        <v>22926.744575999997</v>
      </c>
      <c r="G25" s="24">
        <f t="shared" si="4"/>
        <v>191056.20479999998</v>
      </c>
      <c r="I25" s="22">
        <v>0.14000000000000001</v>
      </c>
      <c r="J25" s="23">
        <f>I25/Parâmetros!$G$3</f>
        <v>1.4028056112224451E-4</v>
      </c>
      <c r="K25" s="23">
        <f>J25/Parâmetros!$B$13</f>
        <v>0.22781984410520376</v>
      </c>
      <c r="L25" s="23">
        <f>K25/Parâmetros!$C$6</f>
        <v>0.6083306918697029</v>
      </c>
      <c r="M25" s="23">
        <f>(Parâmetros!$G$3*Parâmetros!$C$10*Modelo_1_Ø28mm!L25)/Parâmetros!$H$3</f>
        <v>2890.117354174412</v>
      </c>
      <c r="N25" s="23">
        <v>12823.560840999999</v>
      </c>
      <c r="O25" s="24">
        <f t="shared" si="1"/>
        <v>106863.00700833333</v>
      </c>
      <c r="Q25" s="22">
        <v>0.14000000000000001</v>
      </c>
      <c r="R25" s="23">
        <f>Q25/Parâmetros!$G$3</f>
        <v>1.4028056112224451E-4</v>
      </c>
      <c r="S25" s="23">
        <f>R25/Parâmetros!$B$13</f>
        <v>0.22781984410520376</v>
      </c>
      <c r="T25" s="23">
        <f>S25/Parâmetros!$D$6</f>
        <v>0.57011972999300242</v>
      </c>
      <c r="U25" s="23">
        <f>(Parâmetros!$G$3*Parâmetros!$D$10*Modelo_1_Ø28mm!T25)/Parâmetros!$H$3</f>
        <v>3508.3622078599565</v>
      </c>
      <c r="V25" s="23">
        <v>10054.705676</v>
      </c>
      <c r="W25" s="24">
        <f t="shared" si="2"/>
        <v>83789.213966666663</v>
      </c>
      <c r="Y25" s="22">
        <v>0.14000000000000001</v>
      </c>
      <c r="Z25" s="23">
        <f>Y25/Parâmetros!$G$3</f>
        <v>1.4028056112224451E-4</v>
      </c>
      <c r="AA25" s="23">
        <f>Z25/Parâmetros!$B$13</f>
        <v>0.22781984410520376</v>
      </c>
      <c r="AB25" s="23">
        <f>AA25/Parâmetros!$E$6</f>
        <v>0.54738069222778407</v>
      </c>
      <c r="AC25" s="23">
        <f>(Parâmetros!$G$3*Parâmetros!$E$10*Modelo_1_Ø28mm!AB25)/Parâmetros!$H$3</f>
        <v>4238.6704931877593</v>
      </c>
      <c r="AD25" s="23">
        <v>6472.0491300000003</v>
      </c>
      <c r="AE25" s="24">
        <f t="shared" si="5"/>
        <v>53933.742750000005</v>
      </c>
    </row>
    <row r="26" spans="1:31" x14ac:dyDescent="0.25">
      <c r="A26" s="22">
        <v>0.16</v>
      </c>
      <c r="B26" s="23">
        <f>A26/Parâmetros!$G$3</f>
        <v>1.6032064128256515E-4</v>
      </c>
      <c r="C26" s="23">
        <f>B26/Parâmetros!$B$13</f>
        <v>0.26036553612023283</v>
      </c>
      <c r="D26" s="23">
        <f>C26/Parâmetros!$B$6</f>
        <v>0.78281880974213114</v>
      </c>
      <c r="E26" s="23">
        <f>(Parâmetros!$G$3*Parâmetros!$B$10*Modelo_1_Ø28mm!D26)/Parâmetros!$H$3</f>
        <v>2630.4642710362</v>
      </c>
      <c r="F26" s="23">
        <v>29346.811819999999</v>
      </c>
      <c r="G26" s="24">
        <f t="shared" si="4"/>
        <v>244556.76516666668</v>
      </c>
      <c r="I26" s="22">
        <v>0.16</v>
      </c>
      <c r="J26" s="23">
        <f>I26/Parâmetros!$G$3</f>
        <v>1.6032064128256515E-4</v>
      </c>
      <c r="K26" s="23">
        <f>J26/Parâmetros!$B$13</f>
        <v>0.26036553612023283</v>
      </c>
      <c r="L26" s="23">
        <f>K26/Parâmetros!$C$6</f>
        <v>0.69523507642251758</v>
      </c>
      <c r="M26" s="23">
        <f>(Parâmetros!$G$3*Parâmetros!$C$10*Modelo_1_Ø28mm!L26)/Parâmetros!$H$3</f>
        <v>3302.9912619136135</v>
      </c>
      <c r="N26" s="23">
        <v>16488.478544000001</v>
      </c>
      <c r="O26" s="24">
        <f t="shared" si="1"/>
        <v>137403.98786666669</v>
      </c>
      <c r="Q26" s="22">
        <v>0.16</v>
      </c>
      <c r="R26" s="23">
        <f>Q26/Parâmetros!$G$3</f>
        <v>1.6032064128256515E-4</v>
      </c>
      <c r="S26" s="23">
        <f>R26/Parâmetros!$B$13</f>
        <v>0.26036553612023283</v>
      </c>
      <c r="T26" s="23">
        <f>S26/Parâmetros!$D$6</f>
        <v>0.6515654057062884</v>
      </c>
      <c r="U26" s="23">
        <f>(Parâmetros!$G$3*Parâmetros!$D$10*Modelo_1_Ø28mm!T26)/Parâmetros!$H$3</f>
        <v>4009.5568089828071</v>
      </c>
      <c r="V26" s="23">
        <v>12935.764491</v>
      </c>
      <c r="W26" s="24">
        <f t="shared" si="2"/>
        <v>107798.037425</v>
      </c>
      <c r="Y26" s="22">
        <v>0.16</v>
      </c>
      <c r="Z26" s="23">
        <f>Y26/Parâmetros!$G$3</f>
        <v>1.6032064128256515E-4</v>
      </c>
      <c r="AA26" s="23">
        <f>Z26/Parâmetros!$B$13</f>
        <v>0.26036553612023283</v>
      </c>
      <c r="AB26" s="23">
        <f>AA26/Parâmetros!$E$6</f>
        <v>0.62557793397461037</v>
      </c>
      <c r="AC26" s="23">
        <f>(Parâmetros!$G$3*Parâmetros!$E$10*Modelo_1_Ø28mm!AB26)/Parâmetros!$H$3</f>
        <v>4844.1948493574382</v>
      </c>
      <c r="AD26" s="23">
        <v>8332.3185049999993</v>
      </c>
      <c r="AE26" s="24">
        <f t="shared" si="5"/>
        <v>69435.987541666662</v>
      </c>
    </row>
    <row r="27" spans="1:31" x14ac:dyDescent="0.25">
      <c r="A27" s="22">
        <v>0.18</v>
      </c>
      <c r="B27" s="23">
        <f>A27/Parâmetros!$G$3</f>
        <v>1.8036072144288575E-4</v>
      </c>
      <c r="C27" s="23">
        <f>B27/Parâmetros!$B$13</f>
        <v>0.29291122813526188</v>
      </c>
      <c r="D27" s="23">
        <f>C27/Parâmetros!$B$6</f>
        <v>0.88067116095989739</v>
      </c>
      <c r="E27" s="23">
        <f>(Parâmetros!$G$3*Parâmetros!$B$10*Modelo_1_Ø28mm!D27)/Parâmetros!$H$3</f>
        <v>2959.2723049157248</v>
      </c>
      <c r="F27" s="23">
        <v>36501.196480999999</v>
      </c>
      <c r="G27" s="24">
        <f t="shared" si="4"/>
        <v>304176.63734166668</v>
      </c>
      <c r="I27" s="22">
        <v>0.18</v>
      </c>
      <c r="J27" s="23">
        <f>I27/Parâmetros!$G$3</f>
        <v>1.8036072144288575E-4</v>
      </c>
      <c r="K27" s="23">
        <f>J27/Parâmetros!$B$13</f>
        <v>0.29291122813526188</v>
      </c>
      <c r="L27" s="23">
        <f>K27/Parâmetros!$C$6</f>
        <v>0.78213946097533216</v>
      </c>
      <c r="M27" s="23">
        <f>(Parâmetros!$G$3*Parâmetros!$C$10*Modelo_1_Ø28mm!L27)/Parâmetros!$H$3</f>
        <v>3715.8651696528145</v>
      </c>
      <c r="N27" s="23">
        <v>20586.803072999999</v>
      </c>
      <c r="O27" s="24">
        <f t="shared" si="1"/>
        <v>171556.69227500001</v>
      </c>
      <c r="Q27" s="22">
        <v>0.18</v>
      </c>
      <c r="R27" s="23">
        <f>Q27/Parâmetros!$G$3</f>
        <v>1.8036072144288575E-4</v>
      </c>
      <c r="S27" s="23">
        <f>R27/Parâmetros!$B$13</f>
        <v>0.29291122813526188</v>
      </c>
      <c r="T27" s="23">
        <f>S27/Parâmetros!$D$6</f>
        <v>0.73301108141957427</v>
      </c>
      <c r="U27" s="23">
        <f>(Parâmetros!$G$3*Parâmetros!$D$10*Modelo_1_Ø28mm!T27)/Parâmetros!$H$3</f>
        <v>4510.7514101056559</v>
      </c>
      <c r="V27" s="23">
        <v>16157.465668000001</v>
      </c>
      <c r="W27" s="24">
        <f t="shared" si="2"/>
        <v>134645.54723333335</v>
      </c>
      <c r="Y27" s="22">
        <v>0.18</v>
      </c>
      <c r="Z27" s="23">
        <f>Y27/Parâmetros!$G$3</f>
        <v>1.8036072144288575E-4</v>
      </c>
      <c r="AA27" s="23">
        <f>Z27/Parâmetros!$B$13</f>
        <v>0.29291122813526188</v>
      </c>
      <c r="AB27" s="23">
        <f>AA27/Parâmetros!$E$6</f>
        <v>0.70377517572143655</v>
      </c>
      <c r="AC27" s="23">
        <f>(Parâmetros!$G$3*Parâmetros!$E$10*Modelo_1_Ø28mm!AB27)/Parâmetros!$H$3</f>
        <v>5449.7192055271171</v>
      </c>
      <c r="AD27" s="23">
        <v>10415.020031</v>
      </c>
      <c r="AE27" s="24">
        <f t="shared" si="5"/>
        <v>86791.833591666669</v>
      </c>
    </row>
    <row r="28" spans="1:31" x14ac:dyDescent="0.25">
      <c r="A28" s="22">
        <v>0.2</v>
      </c>
      <c r="B28" s="23">
        <f>A28/Parâmetros!$G$3</f>
        <v>2.0040080160320641E-4</v>
      </c>
      <c r="C28" s="23">
        <f>B28/Parâmetros!$B$13</f>
        <v>0.32545692015029104</v>
      </c>
      <c r="D28" s="23">
        <f>C28/Parâmetros!$B$6</f>
        <v>0.97852351217766398</v>
      </c>
      <c r="E28" s="23">
        <f>(Parâmetros!$G$3*Parâmetros!$B$10*Modelo_1_Ø28mm!D28)/Parâmetros!$H$3</f>
        <v>3288.0803387952506</v>
      </c>
      <c r="F28" s="23">
        <v>44378.859519999998</v>
      </c>
      <c r="G28" s="24">
        <f t="shared" si="4"/>
        <v>369823.82933333336</v>
      </c>
      <c r="I28" s="22">
        <v>0.2</v>
      </c>
      <c r="J28" s="23">
        <f>I28/Parâmetros!$G$3</f>
        <v>2.0040080160320641E-4</v>
      </c>
      <c r="K28" s="23">
        <f>J28/Parâmetros!$B$13</f>
        <v>0.32545692015029104</v>
      </c>
      <c r="L28" s="23">
        <f>K28/Parâmetros!$C$6</f>
        <v>0.86904384552814695</v>
      </c>
      <c r="M28" s="23">
        <f>(Parâmetros!$G$3*Parâmetros!$C$10*Modelo_1_Ø28mm!L28)/Parâmetros!$H$3</f>
        <v>4128.739077392017</v>
      </c>
      <c r="N28" s="23">
        <v>25112.570694000002</v>
      </c>
      <c r="O28" s="24">
        <f t="shared" si="1"/>
        <v>209271.42245000001</v>
      </c>
      <c r="Q28" s="22">
        <v>0.2</v>
      </c>
      <c r="R28" s="23">
        <f>Q28/Parâmetros!$G$3</f>
        <v>2.0040080160320641E-4</v>
      </c>
      <c r="S28" s="23">
        <f>R28/Parâmetros!$B$13</f>
        <v>0.32545692015029104</v>
      </c>
      <c r="T28" s="23">
        <f>S28/Parâmetros!$D$6</f>
        <v>0.81445675713286048</v>
      </c>
      <c r="U28" s="23">
        <f>(Parâmetros!$G$3*Parâmetros!$D$10*Modelo_1_Ø28mm!T28)/Parâmetros!$H$3</f>
        <v>5011.9460112285078</v>
      </c>
      <c r="V28" s="23">
        <v>19715.634368999999</v>
      </c>
      <c r="W28" s="24">
        <f t="shared" si="2"/>
        <v>164296.953075</v>
      </c>
      <c r="Y28" s="22">
        <v>0.2</v>
      </c>
      <c r="Z28" s="23">
        <f>Y28/Parâmetros!$G$3</f>
        <v>2.0040080160320641E-4</v>
      </c>
      <c r="AA28" s="23">
        <f>Z28/Parâmetros!$B$13</f>
        <v>0.32545692015029104</v>
      </c>
      <c r="AB28" s="23">
        <f>AA28/Parâmetros!$E$6</f>
        <v>0.78197241746826296</v>
      </c>
      <c r="AC28" s="23">
        <f>(Parâmetros!$G$3*Parâmetros!$E$10*Modelo_1_Ø28mm!AB28)/Parâmetros!$H$3</f>
        <v>6055.2435616967987</v>
      </c>
      <c r="AD28" s="23">
        <v>12717.018005999998</v>
      </c>
      <c r="AE28" s="24">
        <f t="shared" si="5"/>
        <v>105975.15005</v>
      </c>
    </row>
    <row r="29" spans="1:31" x14ac:dyDescent="0.25">
      <c r="A29" s="22">
        <v>0.22</v>
      </c>
      <c r="B29" s="23">
        <f>A29/Parâmetros!$G$3</f>
        <v>2.2044088176352705E-4</v>
      </c>
      <c r="C29" s="23">
        <f>B29/Parâmetros!$B$13</f>
        <v>0.35800261216532009</v>
      </c>
      <c r="D29" s="23">
        <f>C29/Parâmetros!$B$6</f>
        <v>1.0763758633954301</v>
      </c>
      <c r="E29" s="23">
        <f>(Parâmetros!$G$3*Parâmetros!$B$10*Modelo_1_Ø28mm!D29)/Parâmetros!$H$3</f>
        <v>3616.8883726747745</v>
      </c>
      <c r="F29" s="23">
        <v>52964.987822000003</v>
      </c>
      <c r="G29" s="24">
        <f t="shared" si="4"/>
        <v>441374.89851666673</v>
      </c>
      <c r="I29" s="22">
        <v>0.22</v>
      </c>
      <c r="J29" s="23">
        <f>I29/Parâmetros!$G$3</f>
        <v>2.2044088176352705E-4</v>
      </c>
      <c r="K29" s="23">
        <f>J29/Parâmetros!$B$13</f>
        <v>0.35800261216532009</v>
      </c>
      <c r="L29" s="23">
        <f>K29/Parâmetros!$C$6</f>
        <v>0.95594823008096153</v>
      </c>
      <c r="M29" s="23">
        <f>(Parâmetros!$G$3*Parâmetros!$C$10*Modelo_1_Ø28mm!L29)/Parâmetros!$H$3</f>
        <v>4541.612985131218</v>
      </c>
      <c r="N29" s="23">
        <v>30054.261243000001</v>
      </c>
      <c r="O29" s="24">
        <f t="shared" si="1"/>
        <v>250452.17702500001</v>
      </c>
      <c r="Q29" s="22">
        <v>0.22</v>
      </c>
      <c r="R29" s="23">
        <f>Q29/Parâmetros!$G$3</f>
        <v>2.2044088176352705E-4</v>
      </c>
      <c r="S29" s="23">
        <f>R29/Parâmetros!$B$13</f>
        <v>0.35800261216532009</v>
      </c>
      <c r="T29" s="23">
        <f>S29/Parâmetros!$D$6</f>
        <v>0.89590243284614635</v>
      </c>
      <c r="U29" s="23">
        <f>(Parâmetros!$G$3*Parâmetros!$D$10*Modelo_1_Ø28mm!T29)/Parâmetros!$H$3</f>
        <v>5513.140612351358</v>
      </c>
      <c r="V29" s="23">
        <v>23605.561322999998</v>
      </c>
      <c r="W29" s="24">
        <f t="shared" si="2"/>
        <v>196713.01102499999</v>
      </c>
      <c r="Y29" s="22">
        <v>0.22</v>
      </c>
      <c r="Z29" s="23">
        <f>Y29/Parâmetros!$G$3</f>
        <v>2.2044088176352705E-4</v>
      </c>
      <c r="AA29" s="23">
        <f>Z29/Parâmetros!$B$13</f>
        <v>0.35800261216532009</v>
      </c>
      <c r="AB29" s="23">
        <f>AA29/Parâmetros!$E$6</f>
        <v>0.86016965921508903</v>
      </c>
      <c r="AC29" s="23">
        <f>(Parâmetros!$G$3*Parâmetros!$E$10*Modelo_1_Ø28mm!AB29)/Parâmetros!$H$3</f>
        <v>6660.7679178664766</v>
      </c>
      <c r="AD29" s="23">
        <v>15232.683872</v>
      </c>
      <c r="AE29" s="24">
        <f t="shared" si="5"/>
        <v>126939.03226666666</v>
      </c>
    </row>
    <row r="30" spans="1:31" x14ac:dyDescent="0.25">
      <c r="A30" s="22">
        <v>0.24</v>
      </c>
      <c r="B30" s="23">
        <f>A30/Parâmetros!$G$3</f>
        <v>2.4048096192384768E-4</v>
      </c>
      <c r="C30" s="23">
        <f>B30/Parâmetros!$B$13</f>
        <v>0.39054830418034919</v>
      </c>
      <c r="D30" s="23">
        <f>C30/Parâmetros!$B$6</f>
        <v>1.1742282146131966</v>
      </c>
      <c r="E30" s="23">
        <f>(Parâmetros!$G$3*Parâmetros!$B$10*Modelo_1_Ø28mm!D30)/Parâmetros!$H$3</f>
        <v>3945.6964065543002</v>
      </c>
      <c r="F30" s="23">
        <v>62252.290809999999</v>
      </c>
      <c r="G30" s="24">
        <f t="shared" si="4"/>
        <v>518769.09008333331</v>
      </c>
      <c r="I30" s="22">
        <v>0.24</v>
      </c>
      <c r="J30" s="23">
        <f>I30/Parâmetros!$G$3</f>
        <v>2.4048096192384768E-4</v>
      </c>
      <c r="K30" s="23">
        <f>J30/Parâmetros!$B$13</f>
        <v>0.39054830418034919</v>
      </c>
      <c r="L30" s="23">
        <f>K30/Parâmetros!$C$6</f>
        <v>1.0428526146337762</v>
      </c>
      <c r="M30" s="23">
        <f>(Parâmetros!$G$3*Parâmetros!$C$10*Modelo_1_Ø28mm!L30)/Parâmetros!$H$3</f>
        <v>4954.4868928704191</v>
      </c>
      <c r="N30" s="23">
        <v>35409.813610000005</v>
      </c>
      <c r="O30" s="24">
        <f t="shared" si="1"/>
        <v>295081.78008333337</v>
      </c>
      <c r="Q30" s="22">
        <v>0.24</v>
      </c>
      <c r="R30" s="23">
        <f>Q30/Parâmetros!$G$3</f>
        <v>2.4048096192384768E-4</v>
      </c>
      <c r="S30" s="23">
        <f>R30/Parâmetros!$B$13</f>
        <v>0.39054830418034919</v>
      </c>
      <c r="T30" s="23">
        <f>S30/Parâmetros!$D$6</f>
        <v>0.97734810855943244</v>
      </c>
      <c r="U30" s="23">
        <f>(Parâmetros!$G$3*Parâmetros!$D$10*Modelo_1_Ø28mm!T30)/Parâmetros!$H$3</f>
        <v>6014.335213474209</v>
      </c>
      <c r="V30" s="23">
        <v>27822.940734000003</v>
      </c>
      <c r="W30" s="24">
        <f t="shared" si="2"/>
        <v>231857.83945000003</v>
      </c>
      <c r="Y30" s="22">
        <v>0.24</v>
      </c>
      <c r="Z30" s="23">
        <f>Y30/Parâmetros!$G$3</f>
        <v>2.4048096192384768E-4</v>
      </c>
      <c r="AA30" s="23">
        <f>Z30/Parâmetros!$B$13</f>
        <v>0.39054830418034919</v>
      </c>
      <c r="AB30" s="23">
        <f>AA30/Parâmetros!$E$6</f>
        <v>0.93836690096191533</v>
      </c>
      <c r="AC30" s="23">
        <f>(Parâmetros!$G$3*Parâmetros!$E$10*Modelo_1_Ø28mm!AB30)/Parâmetros!$H$3</f>
        <v>7266.2922740361564</v>
      </c>
      <c r="AD30" s="23">
        <v>17961.306708</v>
      </c>
      <c r="AE30" s="24">
        <f t="shared" si="5"/>
        <v>149677.55590000001</v>
      </c>
    </row>
    <row r="31" spans="1:31" x14ac:dyDescent="0.25">
      <c r="A31" s="22">
        <v>0.26</v>
      </c>
      <c r="B31" s="23">
        <f>A31/Parâmetros!$G$3</f>
        <v>2.6052104208416834E-4</v>
      </c>
      <c r="C31" s="23">
        <f>B31/Parâmetros!$B$13</f>
        <v>0.42309399619537835</v>
      </c>
      <c r="D31" s="23">
        <f>C31/Parâmetros!$B$6</f>
        <v>1.2720805658309631</v>
      </c>
      <c r="E31" s="23">
        <f>(Parâmetros!$G$3*Parâmetros!$B$10*Modelo_1_Ø28mm!D31)/Parâmetros!$H$3</f>
        <v>4274.504440433825</v>
      </c>
      <c r="F31" s="23">
        <v>72231.490902000005</v>
      </c>
      <c r="G31" s="24">
        <f t="shared" si="4"/>
        <v>601929.09085000004</v>
      </c>
      <c r="I31" s="22">
        <v>0.26</v>
      </c>
      <c r="J31" s="23">
        <f>I31/Parâmetros!$G$3</f>
        <v>2.6052104208416834E-4</v>
      </c>
      <c r="K31" s="23">
        <f>J31/Parâmetros!$B$13</f>
        <v>0.42309399619537835</v>
      </c>
      <c r="L31" s="23">
        <f>K31/Parâmetros!$C$6</f>
        <v>1.129756999186591</v>
      </c>
      <c r="M31" s="23">
        <f>(Parâmetros!$G$3*Parâmetros!$C$10*Modelo_1_Ø28mm!L31)/Parâmetros!$H$3</f>
        <v>5367.360800609621</v>
      </c>
      <c r="N31" s="23">
        <v>41162.570529999997</v>
      </c>
      <c r="O31" s="24">
        <f t="shared" si="1"/>
        <v>343021.42108333332</v>
      </c>
      <c r="Q31" s="22">
        <v>0.26</v>
      </c>
      <c r="R31" s="23">
        <f>Q31/Parâmetros!$G$3</f>
        <v>2.6052104208416834E-4</v>
      </c>
      <c r="S31" s="23">
        <f>R31/Parâmetros!$B$13</f>
        <v>0.42309399619537835</v>
      </c>
      <c r="T31" s="23">
        <f>S31/Parâmetros!$D$6</f>
        <v>1.0587937842727186</v>
      </c>
      <c r="U31" s="23">
        <f>(Parâmetros!$G$3*Parâmetros!$D$10*Modelo_1_Ø28mm!T31)/Parâmetros!$H$3</f>
        <v>6515.529814597061</v>
      </c>
      <c r="V31" s="23">
        <v>32362.411062000003</v>
      </c>
      <c r="W31" s="24">
        <f t="shared" si="2"/>
        <v>269686.75885000004</v>
      </c>
      <c r="Y31" s="22">
        <v>0.26</v>
      </c>
      <c r="Z31" s="23">
        <f>Y31/Parâmetros!$G$3</f>
        <v>2.6052104208416834E-4</v>
      </c>
      <c r="AA31" s="23">
        <f>Z31/Parâmetros!$B$13</f>
        <v>0.42309399619537835</v>
      </c>
      <c r="AB31" s="23">
        <f>AA31/Parâmetros!$E$6</f>
        <v>1.0165641427087417</v>
      </c>
      <c r="AC31" s="23">
        <f>(Parâmetros!$G$3*Parâmetros!$E$10*Modelo_1_Ø28mm!AB31)/Parâmetros!$H$3</f>
        <v>7871.8166302058371</v>
      </c>
      <c r="AD31" s="23">
        <v>20899.256508000002</v>
      </c>
      <c r="AE31" s="24">
        <f t="shared" si="5"/>
        <v>174160.47090000001</v>
      </c>
    </row>
    <row r="32" spans="1:31" x14ac:dyDescent="0.25">
      <c r="A32" s="22">
        <v>0.28000000000000003</v>
      </c>
      <c r="B32" s="23">
        <f>A32/Parâmetros!$G$3</f>
        <v>2.8056112224448903E-4</v>
      </c>
      <c r="C32" s="23">
        <f>B32/Parâmetros!$B$13</f>
        <v>0.45563968821040751</v>
      </c>
      <c r="D32" s="23">
        <f>C32/Parâmetros!$B$6</f>
        <v>1.3699329170487298</v>
      </c>
      <c r="E32" s="23">
        <f>(Parâmetros!$G$3*Parâmetros!$B$10*Modelo_1_Ø28mm!D32)/Parâmetros!$H$3</f>
        <v>4603.3124743133512</v>
      </c>
      <c r="F32" s="23">
        <v>82896.591925000001</v>
      </c>
      <c r="G32" s="24">
        <f t="shared" si="4"/>
        <v>690804.93270833336</v>
      </c>
      <c r="I32" s="22">
        <v>0.28000000000000003</v>
      </c>
      <c r="J32" s="23">
        <f>I32/Parâmetros!$G$3</f>
        <v>2.8056112224448903E-4</v>
      </c>
      <c r="K32" s="23">
        <f>J32/Parâmetros!$B$13</f>
        <v>0.45563968821040751</v>
      </c>
      <c r="L32" s="23">
        <f>K32/Parâmetros!$C$6</f>
        <v>1.2166613837394058</v>
      </c>
      <c r="M32" s="23">
        <f>(Parâmetros!$G$3*Parâmetros!$C$10*Modelo_1_Ø28mm!L32)/Parâmetros!$H$3</f>
        <v>5780.2347083488239</v>
      </c>
      <c r="N32" s="23">
        <v>47318.858385000007</v>
      </c>
      <c r="O32" s="24">
        <f t="shared" si="1"/>
        <v>394323.81987500004</v>
      </c>
      <c r="Q32" s="22">
        <v>0.28000000000000003</v>
      </c>
      <c r="R32" s="23">
        <f>Q32/Parâmetros!$G$3</f>
        <v>2.8056112224448903E-4</v>
      </c>
      <c r="S32" s="23">
        <f>R32/Parâmetros!$B$13</f>
        <v>0.45563968821040751</v>
      </c>
      <c r="T32" s="23">
        <f>S32/Parâmetros!$D$6</f>
        <v>1.1402394599860048</v>
      </c>
      <c r="U32" s="23">
        <f>(Parâmetros!$G$3*Parâmetros!$D$10*Modelo_1_Ø28mm!T32)/Parâmetros!$H$3</f>
        <v>7016.7244157199129</v>
      </c>
      <c r="V32" s="23">
        <v>37219.777541999996</v>
      </c>
      <c r="W32" s="24">
        <f t="shared" si="2"/>
        <v>310164.81284999999</v>
      </c>
      <c r="Y32" s="22">
        <v>0.28000000000000003</v>
      </c>
      <c r="Z32" s="23">
        <f>Y32/Parâmetros!$G$3</f>
        <v>2.8056112224448903E-4</v>
      </c>
      <c r="AA32" s="23">
        <f>Z32/Parâmetros!$B$13</f>
        <v>0.45563968821040751</v>
      </c>
      <c r="AB32" s="23">
        <f>AA32/Parâmetros!$E$6</f>
        <v>1.0947613844555681</v>
      </c>
      <c r="AC32" s="23">
        <f>(Parâmetros!$G$3*Parâmetros!$E$10*Modelo_1_Ø28mm!AB32)/Parâmetros!$H$3</f>
        <v>8477.3409863755187</v>
      </c>
      <c r="AD32" s="23">
        <v>24047.031311999999</v>
      </c>
      <c r="AE32" s="24">
        <f t="shared" si="5"/>
        <v>200391.9276</v>
      </c>
    </row>
    <row r="33" spans="1:31" x14ac:dyDescent="0.25">
      <c r="A33" s="22">
        <v>0.3</v>
      </c>
      <c r="B33" s="23">
        <f>A33/Parâmetros!$G$3</f>
        <v>3.0060120240480961E-4</v>
      </c>
      <c r="C33" s="23">
        <f>B33/Parâmetros!$B$13</f>
        <v>0.4881853802254365</v>
      </c>
      <c r="D33" s="23">
        <f>C33/Parâmetros!$B$6</f>
        <v>1.4677852682664958</v>
      </c>
      <c r="E33" s="23">
        <f>(Parâmetros!$G$3*Parâmetros!$B$10*Modelo_1_Ø28mm!D33)/Parâmetros!$H$3</f>
        <v>4932.1205081928756</v>
      </c>
      <c r="F33" s="23">
        <v>94222.424702999997</v>
      </c>
      <c r="G33" s="24">
        <f t="shared" si="4"/>
        <v>785186.87252500001</v>
      </c>
      <c r="I33" s="22">
        <v>0.3</v>
      </c>
      <c r="J33" s="23">
        <f>I33/Parâmetros!$G$3</f>
        <v>3.0060120240480961E-4</v>
      </c>
      <c r="K33" s="23">
        <f>J33/Parâmetros!$B$13</f>
        <v>0.4881853802254365</v>
      </c>
      <c r="L33" s="23">
        <f>K33/Parâmetros!$C$6</f>
        <v>1.3035657682922204</v>
      </c>
      <c r="M33" s="23">
        <f>(Parâmetros!$G$3*Parâmetros!$C$10*Modelo_1_Ø28mm!L33)/Parâmetros!$H$3</f>
        <v>6193.1086160880241</v>
      </c>
      <c r="N33" s="23">
        <v>53866.643775000004</v>
      </c>
      <c r="O33" s="24">
        <f t="shared" si="1"/>
        <v>448888.69812500005</v>
      </c>
      <c r="Q33" s="22">
        <v>0.3</v>
      </c>
      <c r="R33" s="23">
        <f>Q33/Parâmetros!$G$3</f>
        <v>3.0060120240480961E-4</v>
      </c>
      <c r="S33" s="23">
        <f>R33/Parâmetros!$B$13</f>
        <v>0.4881853802254365</v>
      </c>
      <c r="T33" s="23">
        <f>S33/Parâmetros!$D$6</f>
        <v>1.2216851356992906</v>
      </c>
      <c r="U33" s="23">
        <f>(Parâmetros!$G$3*Parâmetros!$D$10*Modelo_1_Ø28mm!T33)/Parâmetros!$H$3</f>
        <v>7517.9190168427622</v>
      </c>
      <c r="V33" s="23">
        <v>42387.526424000003</v>
      </c>
      <c r="W33" s="24">
        <f t="shared" si="2"/>
        <v>353229.38686666673</v>
      </c>
      <c r="Y33" s="22">
        <v>0.3</v>
      </c>
      <c r="Z33" s="23">
        <f>Y33/Parâmetros!$G$3</f>
        <v>3.0060120240480961E-4</v>
      </c>
      <c r="AA33" s="23">
        <f>Z33/Parâmetros!$B$13</f>
        <v>0.4881853802254365</v>
      </c>
      <c r="AB33" s="23">
        <f>AA33/Parâmetros!$E$6</f>
        <v>1.1729586262023943</v>
      </c>
      <c r="AC33" s="23">
        <f>(Parâmetros!$G$3*Parâmetros!$E$10*Modelo_1_Ø28mm!AB33)/Parâmetros!$H$3</f>
        <v>9082.8653425451976</v>
      </c>
      <c r="AD33" s="23">
        <v>27394.366877</v>
      </c>
      <c r="AE33" s="24">
        <f t="shared" si="5"/>
        <v>228286.39064166669</v>
      </c>
    </row>
    <row r="34" spans="1:31" x14ac:dyDescent="0.25">
      <c r="A34" s="22">
        <v>0.32</v>
      </c>
      <c r="B34" s="23">
        <f>A34/Parâmetros!$G$3</f>
        <v>3.2064128256513029E-4</v>
      </c>
      <c r="C34" s="23">
        <f>B34/Parâmetros!$B$13</f>
        <v>0.52073107224046566</v>
      </c>
      <c r="D34" s="23">
        <f>C34/Parâmetros!$B$6</f>
        <v>1.5656376194842623</v>
      </c>
      <c r="E34" s="23">
        <f>(Parâmetros!$G$3*Parâmetros!$B$10*Modelo_1_Ø28mm!D34)/Parâmetros!$H$3</f>
        <v>5260.9285420724</v>
      </c>
      <c r="F34" s="23">
        <v>106223.474824</v>
      </c>
      <c r="G34" s="24">
        <f t="shared" si="4"/>
        <v>885195.62353333342</v>
      </c>
      <c r="I34" s="22">
        <v>0.32</v>
      </c>
      <c r="J34" s="23">
        <f>I34/Parâmetros!$G$3</f>
        <v>3.2064128256513029E-4</v>
      </c>
      <c r="K34" s="23">
        <f>J34/Parâmetros!$B$13</f>
        <v>0.52073107224046566</v>
      </c>
      <c r="L34" s="23">
        <f>K34/Parâmetros!$C$6</f>
        <v>1.3904701528450352</v>
      </c>
      <c r="M34" s="23">
        <f>(Parâmetros!$G$3*Parâmetros!$C$10*Modelo_1_Ø28mm!L34)/Parâmetros!$H$3</f>
        <v>6605.9825238272269</v>
      </c>
      <c r="N34" s="23">
        <v>60796.413807999998</v>
      </c>
      <c r="O34" s="24">
        <f t="shared" si="1"/>
        <v>506636.78173333331</v>
      </c>
      <c r="Q34" s="22">
        <v>0.32</v>
      </c>
      <c r="R34" s="23">
        <f>Q34/Parâmetros!$G$3</f>
        <v>3.2064128256513029E-4</v>
      </c>
      <c r="S34" s="23">
        <f>R34/Parâmetros!$B$13</f>
        <v>0.52073107224046566</v>
      </c>
      <c r="T34" s="23">
        <f>S34/Parâmetros!$D$6</f>
        <v>1.3031308114125768</v>
      </c>
      <c r="U34" s="23">
        <f>(Parâmetros!$G$3*Parâmetros!$D$10*Modelo_1_Ø28mm!T34)/Parâmetros!$H$3</f>
        <v>8019.1136179656141</v>
      </c>
      <c r="V34" s="23">
        <v>47867.480970999997</v>
      </c>
      <c r="W34" s="24">
        <f t="shared" si="2"/>
        <v>398895.67475833331</v>
      </c>
      <c r="Y34" s="22">
        <v>0.32</v>
      </c>
      <c r="Z34" s="23">
        <f>Y34/Parâmetros!$G$3</f>
        <v>3.2064128256513029E-4</v>
      </c>
      <c r="AA34" s="23">
        <f>Z34/Parâmetros!$B$13</f>
        <v>0.52073107224046566</v>
      </c>
      <c r="AB34" s="23">
        <f>AA34/Parâmetros!$E$6</f>
        <v>1.2511558679492207</v>
      </c>
      <c r="AC34" s="23">
        <f>(Parâmetros!$G$3*Parâmetros!$E$10*Modelo_1_Ø28mm!AB34)/Parâmetros!$H$3</f>
        <v>9688.3896987148764</v>
      </c>
      <c r="AD34" s="23">
        <v>30947.877547</v>
      </c>
      <c r="AE34" s="24">
        <f t="shared" si="5"/>
        <v>257898.97955833335</v>
      </c>
    </row>
    <row r="35" spans="1:31" x14ac:dyDescent="0.25">
      <c r="A35" s="22">
        <v>0.34</v>
      </c>
      <c r="B35" s="23">
        <f>A35/Parâmetros!$G$3</f>
        <v>3.4068136272545093E-4</v>
      </c>
      <c r="C35" s="23">
        <f>B35/Parâmetros!$B$13</f>
        <v>0.55327676425549477</v>
      </c>
      <c r="D35" s="23">
        <f>C35/Parâmetros!$B$6</f>
        <v>1.6634899707020288</v>
      </c>
      <c r="E35" s="23">
        <f>(Parâmetros!$G$3*Parâmetros!$B$10*Modelo_1_Ø28mm!D35)/Parâmetros!$H$3</f>
        <v>5589.7365759519262</v>
      </c>
      <c r="F35" s="23">
        <v>118881.75438599999</v>
      </c>
      <c r="G35" s="24">
        <f t="shared" si="4"/>
        <v>990681.28654999996</v>
      </c>
      <c r="I35" s="22">
        <v>0.34</v>
      </c>
      <c r="J35" s="23">
        <f>I35/Parâmetros!$G$3</f>
        <v>3.4068136272545093E-4</v>
      </c>
      <c r="K35" s="23">
        <f>J35/Parâmetros!$B$13</f>
        <v>0.55327676425549477</v>
      </c>
      <c r="L35" s="23">
        <f>K35/Parâmetros!$C$6</f>
        <v>1.4773745373978497</v>
      </c>
      <c r="M35" s="23">
        <f>(Parâmetros!$G$3*Parâmetros!$C$10*Modelo_1_Ø28mm!L35)/Parâmetros!$H$3</f>
        <v>7018.8564315664271</v>
      </c>
      <c r="N35" s="23">
        <v>68118.236506000001</v>
      </c>
      <c r="O35" s="24">
        <f t="shared" si="1"/>
        <v>567651.97088333336</v>
      </c>
      <c r="Q35" s="22">
        <v>0.34</v>
      </c>
      <c r="R35" s="23">
        <f>Q35/Parâmetros!$G$3</f>
        <v>3.4068136272545093E-4</v>
      </c>
      <c r="S35" s="23">
        <f>R35/Parâmetros!$B$13</f>
        <v>0.55327676425549477</v>
      </c>
      <c r="T35" s="23">
        <f>S35/Parâmetros!$D$6</f>
        <v>1.3845764871258628</v>
      </c>
      <c r="U35" s="23">
        <f>(Parâmetros!$G$3*Parâmetros!$D$10*Modelo_1_Ø28mm!T35)/Parâmetros!$H$3</f>
        <v>8520.3082190884634</v>
      </c>
      <c r="V35" s="23">
        <v>53651.610412000002</v>
      </c>
      <c r="W35" s="24">
        <f t="shared" si="2"/>
        <v>447096.75343333336</v>
      </c>
      <c r="Y35" s="22">
        <v>0.34</v>
      </c>
      <c r="Z35" s="23">
        <f>Y35/Parâmetros!$G$3</f>
        <v>3.4068136272545093E-4</v>
      </c>
      <c r="AA35" s="23">
        <f>Z35/Parâmetros!$B$13</f>
        <v>0.55327676425549477</v>
      </c>
      <c r="AB35" s="23">
        <f>AA35/Parâmetros!$E$6</f>
        <v>1.3293531096960469</v>
      </c>
      <c r="AC35" s="23">
        <f>(Parâmetros!$G$3*Parâmetros!$E$10*Modelo_1_Ø28mm!AB35)/Parâmetros!$H$3</f>
        <v>10293.914054884555</v>
      </c>
      <c r="AD35" s="23">
        <v>34698.207324000003</v>
      </c>
      <c r="AE35" s="24">
        <f t="shared" si="5"/>
        <v>289151.72770000005</v>
      </c>
    </row>
    <row r="36" spans="1:31" x14ac:dyDescent="0.25">
      <c r="A36" s="22">
        <v>0.36</v>
      </c>
      <c r="B36" s="23">
        <f>A36/Parâmetros!$G$3</f>
        <v>3.607214428857715E-4</v>
      </c>
      <c r="C36" s="23">
        <f>B36/Parâmetros!$B$13</f>
        <v>0.58582245627052376</v>
      </c>
      <c r="D36" s="23">
        <f>C36/Parâmetros!$B$6</f>
        <v>1.7613423219197948</v>
      </c>
      <c r="E36" s="23">
        <f>(Parâmetros!$G$3*Parâmetros!$B$10*Modelo_1_Ø28mm!D36)/Parâmetros!$H$3</f>
        <v>5918.5446098314496</v>
      </c>
      <c r="F36" s="23">
        <v>132188.12957300001</v>
      </c>
      <c r="G36" s="24">
        <f t="shared" si="4"/>
        <v>1101567.7464416667</v>
      </c>
      <c r="I36" s="22">
        <v>0.36</v>
      </c>
      <c r="J36" s="23">
        <f>I36/Parâmetros!$G$3</f>
        <v>3.607214428857715E-4</v>
      </c>
      <c r="K36" s="23">
        <f>J36/Parâmetros!$B$13</f>
        <v>0.58582245627052376</v>
      </c>
      <c r="L36" s="23">
        <f>K36/Parâmetros!$C$6</f>
        <v>1.5642789219506643</v>
      </c>
      <c r="M36" s="23">
        <f>(Parâmetros!$G$3*Parâmetros!$C$10*Modelo_1_Ø28mm!L36)/Parâmetros!$H$3</f>
        <v>7431.7303393056291</v>
      </c>
      <c r="N36" s="23">
        <v>75793.887566000005</v>
      </c>
      <c r="O36" s="24">
        <f t="shared" si="1"/>
        <v>631615.72971666674</v>
      </c>
      <c r="Q36" s="22">
        <v>0.36</v>
      </c>
      <c r="R36" s="23">
        <f>Q36/Parâmetros!$G$3</f>
        <v>3.607214428857715E-4</v>
      </c>
      <c r="S36" s="23">
        <f>R36/Parâmetros!$B$13</f>
        <v>0.58582245627052376</v>
      </c>
      <c r="T36" s="23">
        <f>S36/Parâmetros!$D$6</f>
        <v>1.4660221628391485</v>
      </c>
      <c r="U36" s="23">
        <f>(Parâmetros!$G$3*Parâmetros!$D$10*Modelo_1_Ø28mm!T36)/Parâmetros!$H$3</f>
        <v>9021.5028202113117</v>
      </c>
      <c r="V36" s="23">
        <v>59740.308010000001</v>
      </c>
      <c r="W36" s="24">
        <f t="shared" si="2"/>
        <v>497835.90008333337</v>
      </c>
      <c r="Y36" s="22">
        <v>0.36</v>
      </c>
      <c r="Z36" s="23">
        <f>Y36/Parâmetros!$G$3</f>
        <v>3.607214428857715E-4</v>
      </c>
      <c r="AA36" s="23">
        <f>Z36/Parâmetros!$B$13</f>
        <v>0.58582245627052376</v>
      </c>
      <c r="AB36" s="23">
        <f>AA36/Parâmetros!$E$6</f>
        <v>1.4075503514428731</v>
      </c>
      <c r="AC36" s="23">
        <f>(Parâmetros!$G$3*Parâmetros!$E$10*Modelo_1_Ø28mm!AB36)/Parâmetros!$H$3</f>
        <v>10899.438411054234</v>
      </c>
      <c r="AD36" s="23">
        <v>38648.919005999996</v>
      </c>
      <c r="AE36" s="24">
        <f t="shared" si="5"/>
        <v>322074.32504999998</v>
      </c>
    </row>
    <row r="37" spans="1:31" x14ac:dyDescent="0.25">
      <c r="A37" s="22">
        <v>0.38</v>
      </c>
      <c r="B37" s="23">
        <f>A37/Parâmetros!$G$3</f>
        <v>3.8076152304609219E-4</v>
      </c>
      <c r="C37" s="23">
        <f>B37/Parâmetros!$B$13</f>
        <v>0.61836814828555298</v>
      </c>
      <c r="D37" s="23">
        <f>C37/Parâmetros!$B$6</f>
        <v>1.8591946731375615</v>
      </c>
      <c r="E37" s="23">
        <f>(Parâmetros!$G$3*Parâmetros!$B$10*Modelo_1_Ø28mm!D37)/Parâmetros!$H$3</f>
        <v>6247.3526437109758</v>
      </c>
      <c r="F37" s="23">
        <v>146137.34860900001</v>
      </c>
      <c r="G37" s="24">
        <f t="shared" si="4"/>
        <v>1217811.2384083334</v>
      </c>
      <c r="I37" s="22">
        <v>0.38</v>
      </c>
      <c r="J37" s="23">
        <f>I37/Parâmetros!$G$3</f>
        <v>3.8076152304609219E-4</v>
      </c>
      <c r="K37" s="23">
        <f>J37/Parâmetros!$B$13</f>
        <v>0.61836814828555298</v>
      </c>
      <c r="L37" s="23">
        <f>K37/Parâmetros!$C$6</f>
        <v>1.6511833065034793</v>
      </c>
      <c r="M37" s="23">
        <f>(Parâmetros!$G$3*Parâmetros!$C$10*Modelo_1_Ø28mm!L37)/Parâmetros!$H$3</f>
        <v>7844.6042470448319</v>
      </c>
      <c r="N37" s="23">
        <v>83862.571129000004</v>
      </c>
      <c r="O37" s="24">
        <f t="shared" si="1"/>
        <v>698854.75940833334</v>
      </c>
      <c r="Q37" s="22">
        <v>0.38</v>
      </c>
      <c r="R37" s="23">
        <f>Q37/Parâmetros!$G$3</f>
        <v>3.8076152304609219E-4</v>
      </c>
      <c r="S37" s="23">
        <f>R37/Parâmetros!$B$13</f>
        <v>0.61836814828555298</v>
      </c>
      <c r="T37" s="23">
        <f>S37/Parâmetros!$D$6</f>
        <v>1.5474678385524347</v>
      </c>
      <c r="U37" s="23">
        <f>(Parâmetros!$G$3*Parâmetros!$D$10*Modelo_1_Ø28mm!T37)/Parâmetros!$H$3</f>
        <v>9522.6974213341655</v>
      </c>
      <c r="V37" s="23">
        <v>66131.155684999991</v>
      </c>
      <c r="W37" s="24">
        <f t="shared" si="2"/>
        <v>551092.96404166659</v>
      </c>
      <c r="Y37" s="22">
        <v>0.38</v>
      </c>
      <c r="Z37" s="23">
        <f>Y37/Parâmetros!$G$3</f>
        <v>3.8076152304609219E-4</v>
      </c>
      <c r="AA37" s="23">
        <f>Z37/Parâmetros!$B$13</f>
        <v>0.61836814828555298</v>
      </c>
      <c r="AB37" s="23">
        <f>AA37/Parâmetros!$E$6</f>
        <v>1.4857475931896995</v>
      </c>
      <c r="AC37" s="23">
        <f>(Parâmetros!$G$3*Parâmetros!$E$10*Modelo_1_Ø28mm!AB37)/Parâmetros!$H$3</f>
        <v>11504.962767223917</v>
      </c>
      <c r="AD37" s="23">
        <v>42805.137087999996</v>
      </c>
      <c r="AE37" s="24">
        <f t="shared" si="5"/>
        <v>356709.47573333333</v>
      </c>
    </row>
    <row r="38" spans="1:31" x14ac:dyDescent="0.25">
      <c r="A38" s="22">
        <v>0.4</v>
      </c>
      <c r="B38" s="23">
        <f>A38/Parâmetros!$G$3</f>
        <v>4.0080160320641282E-4</v>
      </c>
      <c r="C38" s="23">
        <f>B38/Parâmetros!$B$13</f>
        <v>0.65091384030058208</v>
      </c>
      <c r="D38" s="23">
        <f>C38/Parâmetros!$B$6</f>
        <v>1.957047024355328</v>
      </c>
      <c r="E38" s="23">
        <f>(Parâmetros!$G$3*Parâmetros!$B$10*Modelo_1_Ø28mm!D38)/Parâmetros!$H$3</f>
        <v>6576.1606775905011</v>
      </c>
      <c r="F38" s="23">
        <v>160723.59544399998</v>
      </c>
      <c r="G38" s="24">
        <f t="shared" si="4"/>
        <v>1339363.2953666665</v>
      </c>
      <c r="I38" s="22">
        <v>0.4</v>
      </c>
      <c r="J38" s="23">
        <f>I38/Parâmetros!$G$3</f>
        <v>4.0080160320641282E-4</v>
      </c>
      <c r="K38" s="23">
        <f>J38/Parâmetros!$B$13</f>
        <v>0.65091384030058208</v>
      </c>
      <c r="L38" s="23">
        <f>K38/Parâmetros!$C$6</f>
        <v>1.7380876910562939</v>
      </c>
      <c r="M38" s="23">
        <f>(Parâmetros!$G$3*Parâmetros!$C$10*Modelo_1_Ø28mm!L38)/Parâmetros!$H$3</f>
        <v>8257.4781547840339</v>
      </c>
      <c r="N38" s="23">
        <v>92277.006070999909</v>
      </c>
      <c r="O38" s="24">
        <f t="shared" si="1"/>
        <v>768975.0505916659</v>
      </c>
      <c r="Q38" s="22">
        <v>0.4</v>
      </c>
      <c r="R38" s="23">
        <f>Q38/Parâmetros!$G$3</f>
        <v>4.0080160320641282E-4</v>
      </c>
      <c r="S38" s="23">
        <f>R38/Parâmetros!$B$13</f>
        <v>0.65091384030058208</v>
      </c>
      <c r="T38" s="23">
        <f>S38/Parâmetros!$D$6</f>
        <v>1.628913514265721</v>
      </c>
      <c r="U38" s="23">
        <f>(Parâmetros!$G$3*Parâmetros!$D$10*Modelo_1_Ø28mm!T38)/Parâmetros!$H$3</f>
        <v>10023.892022457016</v>
      </c>
      <c r="V38" s="23">
        <v>72820.067951000005</v>
      </c>
      <c r="W38" s="24">
        <f t="shared" si="2"/>
        <v>606833.89959166676</v>
      </c>
      <c r="Y38" s="22">
        <v>0.4</v>
      </c>
      <c r="Z38" s="23">
        <f>Y38/Parâmetros!$G$3</f>
        <v>4.0080160320641282E-4</v>
      </c>
      <c r="AA38" s="23">
        <f>Z38/Parâmetros!$B$13</f>
        <v>0.65091384030058208</v>
      </c>
      <c r="AB38" s="23">
        <f>AA38/Parâmetros!$E$6</f>
        <v>1.5639448349365259</v>
      </c>
      <c r="AC38" s="23">
        <f>(Parâmetros!$G$3*Parâmetros!$E$10*Modelo_1_Ø28mm!AB38)/Parâmetros!$H$3</f>
        <v>12110.487123393597</v>
      </c>
      <c r="AD38" s="23">
        <v>47158.593394000003</v>
      </c>
      <c r="AE38" s="24">
        <f t="shared" si="5"/>
        <v>392988.27828333335</v>
      </c>
    </row>
    <row r="39" spans="1:31" x14ac:dyDescent="0.25">
      <c r="A39" s="22">
        <v>0.42</v>
      </c>
      <c r="B39" s="23">
        <f>A39/Parâmetros!$G$3</f>
        <v>4.2084168336673346E-4</v>
      </c>
      <c r="C39" s="23">
        <f>B39/Parâmetros!$B$13</f>
        <v>0.68345953231561118</v>
      </c>
      <c r="D39" s="23">
        <f>C39/Parâmetros!$B$6</f>
        <v>2.0548993755730942</v>
      </c>
      <c r="E39" s="23">
        <f>(Parâmetros!$G$3*Parâmetros!$B$10*Modelo_1_Ø28mm!D39)/Parâmetros!$H$3</f>
        <v>6904.9687114700255</v>
      </c>
      <c r="F39" s="23">
        <v>175935.73971699999</v>
      </c>
      <c r="G39" s="24">
        <f t="shared" si="4"/>
        <v>1466131.1643083333</v>
      </c>
      <c r="I39" s="22">
        <v>0.42</v>
      </c>
      <c r="J39" s="23">
        <f>I39/Parâmetros!$G$3</f>
        <v>4.2084168336673346E-4</v>
      </c>
      <c r="K39" s="23">
        <f>J39/Parâmetros!$B$13</f>
        <v>0.68345953231561118</v>
      </c>
      <c r="L39" s="23">
        <f>K39/Parâmetros!$C$6</f>
        <v>1.8249920756091087</v>
      </c>
      <c r="M39" s="23">
        <f>(Parâmetros!$G$3*Parâmetros!$C$10*Modelo_1_Ø28mm!L39)/Parâmetros!$H$3</f>
        <v>8670.3520625232341</v>
      </c>
      <c r="N39" s="23">
        <v>101078.867222</v>
      </c>
      <c r="O39" s="24">
        <f t="shared" si="1"/>
        <v>842323.89351666672</v>
      </c>
      <c r="Q39" s="22">
        <v>0.42</v>
      </c>
      <c r="R39" s="23">
        <f>Q39/Parâmetros!$G$3</f>
        <v>4.2084168336673346E-4</v>
      </c>
      <c r="S39" s="23">
        <f>R39/Parâmetros!$B$13</f>
        <v>0.68345953231561118</v>
      </c>
      <c r="T39" s="23">
        <f>S39/Parâmetros!$D$6</f>
        <v>1.7103591899790069</v>
      </c>
      <c r="U39" s="23">
        <f>(Parâmetros!$G$3*Parâmetros!$D$10*Modelo_1_Ø28mm!T39)/Parâmetros!$H$3</f>
        <v>10525.086623579868</v>
      </c>
      <c r="V39" s="23">
        <v>79804.4100819999</v>
      </c>
      <c r="W39" s="24">
        <f t="shared" si="2"/>
        <v>665036.75068333256</v>
      </c>
      <c r="Y39" s="22">
        <v>0.42</v>
      </c>
      <c r="Z39" s="23">
        <f>Y39/Parâmetros!$G$3</f>
        <v>4.2084168336673346E-4</v>
      </c>
      <c r="AA39" s="23">
        <f>Z39/Parâmetros!$B$13</f>
        <v>0.68345953231561118</v>
      </c>
      <c r="AB39" s="23">
        <f>AA39/Parâmetros!$E$6</f>
        <v>1.6421420766833521</v>
      </c>
      <c r="AC39" s="23">
        <f>(Parâmetros!$G$3*Parâmetros!$E$10*Modelo_1_Ø28mm!AB39)/Parâmetros!$H$3</f>
        <v>12716.011479563276</v>
      </c>
      <c r="AD39" s="23">
        <v>51709.170796999999</v>
      </c>
      <c r="AE39" s="24">
        <f t="shared" si="5"/>
        <v>430909.7566416667</v>
      </c>
    </row>
    <row r="40" spans="1:31" x14ac:dyDescent="0.25">
      <c r="A40" s="22">
        <v>0.44</v>
      </c>
      <c r="B40" s="23">
        <f>A40/Parâmetros!$G$3</f>
        <v>4.4088176352705409E-4</v>
      </c>
      <c r="C40" s="23">
        <f>B40/Parâmetros!$B$13</f>
        <v>0.71600522433064018</v>
      </c>
      <c r="D40" s="23">
        <f>C40/Parâmetros!$B$6</f>
        <v>2.1527517267908602</v>
      </c>
      <c r="E40" s="23">
        <f>(Parâmetros!$G$3*Parâmetros!$B$10*Modelo_1_Ø28mm!D40)/Parâmetros!$H$3</f>
        <v>7233.7767453495489</v>
      </c>
      <c r="F40" s="23">
        <v>191774.73004299999</v>
      </c>
      <c r="G40" s="24">
        <f t="shared" si="4"/>
        <v>1598122.7503583333</v>
      </c>
      <c r="I40" s="22">
        <v>0.44</v>
      </c>
      <c r="J40" s="23">
        <f>I40/Parâmetros!$G$3</f>
        <v>4.4088176352705409E-4</v>
      </c>
      <c r="K40" s="23">
        <f>J40/Parâmetros!$B$13</f>
        <v>0.71600522433064018</v>
      </c>
      <c r="L40" s="23">
        <f>K40/Parâmetros!$C$6</f>
        <v>1.9118964601619231</v>
      </c>
      <c r="M40" s="23">
        <f>(Parâmetros!$G$3*Parâmetros!$C$10*Modelo_1_Ø28mm!L40)/Parâmetros!$H$3</f>
        <v>9083.225970262436</v>
      </c>
      <c r="N40" s="23">
        <v>110227.10316299999</v>
      </c>
      <c r="O40" s="24">
        <f t="shared" si="1"/>
        <v>918559.19302499993</v>
      </c>
      <c r="Q40" s="22">
        <v>0.44</v>
      </c>
      <c r="R40" s="23">
        <f>Q40/Parâmetros!$G$3</f>
        <v>4.4088176352705409E-4</v>
      </c>
      <c r="S40" s="23">
        <f>R40/Parâmetros!$B$13</f>
        <v>0.71600522433064018</v>
      </c>
      <c r="T40" s="23">
        <f>S40/Parâmetros!$D$6</f>
        <v>1.7918048656922927</v>
      </c>
      <c r="U40" s="23">
        <f>(Parâmetros!$G$3*Parâmetros!$D$10*Modelo_1_Ø28mm!T40)/Parâmetros!$H$3</f>
        <v>11026.281224702716</v>
      </c>
      <c r="V40" s="23">
        <v>87081.011166999902</v>
      </c>
      <c r="W40" s="24">
        <f t="shared" si="2"/>
        <v>725675.09305833257</v>
      </c>
      <c r="Y40" s="22">
        <v>0.44</v>
      </c>
      <c r="Z40" s="23">
        <f>Y40/Parâmetros!$G$3</f>
        <v>4.4088176352705409E-4</v>
      </c>
      <c r="AA40" s="23">
        <f>Z40/Parâmetros!$B$13</f>
        <v>0.71600522433064018</v>
      </c>
      <c r="AB40" s="23">
        <f>AA40/Parâmetros!$E$6</f>
        <v>1.7203393184301781</v>
      </c>
      <c r="AC40" s="23">
        <f>(Parâmetros!$G$3*Parâmetros!$E$10*Modelo_1_Ø28mm!AB40)/Parâmetros!$H$3</f>
        <v>13321.535835732953</v>
      </c>
      <c r="AD40" s="23">
        <v>56465.442520999997</v>
      </c>
      <c r="AE40" s="24">
        <f t="shared" si="5"/>
        <v>470545.35434166668</v>
      </c>
    </row>
    <row r="41" spans="1:31" x14ac:dyDescent="0.25">
      <c r="A41" s="22">
        <v>0.46</v>
      </c>
      <c r="B41" s="23">
        <f>A41/Parâmetros!$G$3</f>
        <v>4.6092184368737478E-4</v>
      </c>
      <c r="C41" s="23">
        <f>B41/Parâmetros!$B$13</f>
        <v>0.74855091634566939</v>
      </c>
      <c r="D41" s="23">
        <f>C41/Parâmetros!$B$6</f>
        <v>2.2506040780086272</v>
      </c>
      <c r="E41" s="23">
        <f>(Parâmetros!$G$3*Parâmetros!$B$10*Modelo_1_Ø28mm!D41)/Parâmetros!$H$3</f>
        <v>7562.584779229076</v>
      </c>
      <c r="F41" s="23">
        <v>208237.579994</v>
      </c>
      <c r="G41" s="24">
        <f t="shared" si="4"/>
        <v>1735313.1666166668</v>
      </c>
      <c r="I41" s="22">
        <v>0.46</v>
      </c>
      <c r="J41" s="23">
        <f>I41/Parâmetros!$G$3</f>
        <v>4.6092184368737478E-4</v>
      </c>
      <c r="K41" s="23">
        <f>J41/Parâmetros!$B$13</f>
        <v>0.74855091634566939</v>
      </c>
      <c r="L41" s="23">
        <f>K41/Parâmetros!$C$6</f>
        <v>1.9988008447147381</v>
      </c>
      <c r="M41" s="23">
        <f>(Parâmetros!$G$3*Parâmetros!$C$10*Modelo_1_Ø28mm!L41)/Parâmetros!$H$3</f>
        <v>9496.099878001638</v>
      </c>
      <c r="N41" s="23">
        <v>119728.18334800001</v>
      </c>
      <c r="O41" s="24">
        <f t="shared" si="1"/>
        <v>997734.86123333347</v>
      </c>
      <c r="Q41" s="22">
        <v>0.46</v>
      </c>
      <c r="R41" s="23">
        <f>Q41/Parâmetros!$G$3</f>
        <v>4.6092184368737478E-4</v>
      </c>
      <c r="S41" s="23">
        <f>R41/Parâmetros!$B$13</f>
        <v>0.74855091634566939</v>
      </c>
      <c r="T41" s="23">
        <f>S41/Parâmetros!$D$6</f>
        <v>1.8732505414055791</v>
      </c>
      <c r="U41" s="23">
        <f>(Parâmetros!$G$3*Parâmetros!$D$10*Modelo_1_Ø28mm!T41)/Parâmetros!$H$3</f>
        <v>11527.47582582557</v>
      </c>
      <c r="V41" s="23">
        <v>94648.580622000009</v>
      </c>
      <c r="W41" s="24">
        <f t="shared" si="2"/>
        <v>788738.17185000016</v>
      </c>
      <c r="Y41" s="22">
        <v>0.46</v>
      </c>
      <c r="Z41" s="23">
        <f>Y41/Parâmetros!$G$3</f>
        <v>4.6092184368737478E-4</v>
      </c>
      <c r="AA41" s="23">
        <f>Z41/Parâmetros!$B$13</f>
        <v>0.74855091634566939</v>
      </c>
      <c r="AB41" s="23">
        <f>AA41/Parâmetros!$E$6</f>
        <v>1.7985365601770047</v>
      </c>
      <c r="AC41" s="23">
        <f>(Parâmetros!$G$3*Parâmetros!$E$10*Modelo_1_Ø28mm!AB41)/Parâmetros!$H$3</f>
        <v>13927.060191902636</v>
      </c>
      <c r="AD41" s="23">
        <v>61417.50692</v>
      </c>
      <c r="AE41" s="24">
        <f t="shared" si="5"/>
        <v>511812.55766666669</v>
      </c>
    </row>
    <row r="42" spans="1:31" x14ac:dyDescent="0.25">
      <c r="A42" s="22">
        <v>0.48</v>
      </c>
      <c r="B42" s="23">
        <f>A42/Parâmetros!$G$3</f>
        <v>4.8096192384769536E-4</v>
      </c>
      <c r="C42" s="23">
        <f>B42/Parâmetros!$B$13</f>
        <v>0.78109660836069839</v>
      </c>
      <c r="D42" s="23">
        <f>C42/Parâmetros!$B$6</f>
        <v>2.3484564292263932</v>
      </c>
      <c r="E42" s="23">
        <f>(Parâmetros!$G$3*Parâmetros!$B$10*Modelo_1_Ø28mm!D42)/Parâmetros!$H$3</f>
        <v>7891.3928131086004</v>
      </c>
      <c r="F42" s="23">
        <v>225304.30484299999</v>
      </c>
      <c r="G42" s="24">
        <f t="shared" si="4"/>
        <v>1877535.8736916666</v>
      </c>
      <c r="I42" s="22">
        <v>0.48</v>
      </c>
      <c r="J42" s="23">
        <f>I42/Parâmetros!$G$3</f>
        <v>4.8096192384769536E-4</v>
      </c>
      <c r="K42" s="23">
        <f>J42/Parâmetros!$B$13</f>
        <v>0.78109660836069839</v>
      </c>
      <c r="L42" s="23">
        <f>K42/Parâmetros!$C$6</f>
        <v>2.0857052292675524</v>
      </c>
      <c r="M42" s="23">
        <f>(Parâmetros!$G$3*Parâmetros!$C$10*Modelo_1_Ø28mm!L42)/Parâmetros!$H$3</f>
        <v>9908.9737857408381</v>
      </c>
      <c r="N42" s="23">
        <v>129599.09481699999</v>
      </c>
      <c r="O42" s="24">
        <f t="shared" si="1"/>
        <v>1079992.4568083333</v>
      </c>
      <c r="Q42" s="22">
        <v>0.48</v>
      </c>
      <c r="R42" s="23">
        <f>Q42/Parâmetros!$G$3</f>
        <v>4.8096192384769536E-4</v>
      </c>
      <c r="S42" s="23">
        <f>R42/Parâmetros!$B$13</f>
        <v>0.78109660836069839</v>
      </c>
      <c r="T42" s="23">
        <f>S42/Parâmetros!$D$6</f>
        <v>1.9546962171188649</v>
      </c>
      <c r="U42" s="23">
        <f>(Parâmetros!$G$3*Parâmetros!$D$10*Modelo_1_Ø28mm!T42)/Parâmetros!$H$3</f>
        <v>12028.670426948418</v>
      </c>
      <c r="V42" s="23">
        <v>102504.05285000001</v>
      </c>
      <c r="W42" s="24">
        <f t="shared" si="2"/>
        <v>854200.4404166668</v>
      </c>
      <c r="Y42" s="22">
        <v>0.48</v>
      </c>
      <c r="Z42" s="23">
        <f>Y42/Parâmetros!$G$3</f>
        <v>4.8096192384769536E-4</v>
      </c>
      <c r="AA42" s="23">
        <f>Z42/Parâmetros!$B$13</f>
        <v>0.78109660836069839</v>
      </c>
      <c r="AB42" s="23">
        <f>AA42/Parâmetros!$E$6</f>
        <v>1.8767338019238307</v>
      </c>
      <c r="AC42" s="23">
        <f>(Parâmetros!$G$3*Parâmetros!$E$10*Modelo_1_Ø28mm!AB42)/Parâmetros!$H$3</f>
        <v>14532.584548072313</v>
      </c>
      <c r="AD42" s="23">
        <v>66574.780616999997</v>
      </c>
      <c r="AE42" s="24">
        <f t="shared" si="5"/>
        <v>554789.838475</v>
      </c>
    </row>
    <row r="43" spans="1:31" x14ac:dyDescent="0.25">
      <c r="A43" s="22">
        <v>0.5</v>
      </c>
      <c r="B43" s="23">
        <f>A43/Parâmetros!$G$3</f>
        <v>5.0100200400801599E-4</v>
      </c>
      <c r="C43" s="23">
        <f>B43/Parâmetros!$B$13</f>
        <v>0.81364230037572749</v>
      </c>
      <c r="D43" s="23">
        <f>C43/Parâmetros!$B$6</f>
        <v>2.4463087804441597</v>
      </c>
      <c r="E43" s="23">
        <f>(Parâmetros!$G$3*Parâmetros!$B$10*Modelo_1_Ø28mm!D43)/Parâmetros!$H$3</f>
        <v>8220.2008469881257</v>
      </c>
      <c r="F43" s="23">
        <v>242979.35334999999</v>
      </c>
      <c r="G43" s="24">
        <f t="shared" si="4"/>
        <v>2024827.9445833333</v>
      </c>
      <c r="I43" s="22">
        <v>0.5</v>
      </c>
      <c r="J43" s="23">
        <f>I43/Parâmetros!$G$3</f>
        <v>5.0100200400801599E-4</v>
      </c>
      <c r="K43" s="23">
        <f>J43/Parâmetros!$B$13</f>
        <v>0.81364230037572749</v>
      </c>
      <c r="L43" s="23">
        <f>K43/Parâmetros!$C$6</f>
        <v>2.172609613820367</v>
      </c>
      <c r="M43" s="23">
        <f>(Parâmetros!$G$3*Parâmetros!$C$10*Modelo_1_Ø28mm!L43)/Parâmetros!$H$3</f>
        <v>10321.847693480038</v>
      </c>
      <c r="N43" s="23">
        <v>139824.40224299999</v>
      </c>
      <c r="O43" s="24">
        <f t="shared" si="1"/>
        <v>1165203.3520249999</v>
      </c>
      <c r="Q43" s="22">
        <v>0.5</v>
      </c>
      <c r="R43" s="23">
        <f>Q43/Parâmetros!$G$3</f>
        <v>5.0100200400801599E-4</v>
      </c>
      <c r="S43" s="23">
        <f>R43/Parâmetros!$B$13</f>
        <v>0.81364230037572749</v>
      </c>
      <c r="T43" s="23">
        <f>S43/Parâmetros!$D$6</f>
        <v>2.0361418928321506</v>
      </c>
      <c r="U43" s="23">
        <f>(Parâmetros!$G$3*Parâmetros!$D$10*Modelo_1_Ø28mm!T43)/Parâmetros!$H$3</f>
        <v>12529.865028071266</v>
      </c>
      <c r="V43" s="23">
        <v>110642.931662</v>
      </c>
      <c r="W43" s="24">
        <f t="shared" si="2"/>
        <v>922024.43051666673</v>
      </c>
      <c r="Y43" s="22">
        <v>0.5</v>
      </c>
      <c r="Z43" s="23">
        <f>Y43/Parâmetros!$G$3</f>
        <v>5.0100200400801599E-4</v>
      </c>
      <c r="AA43" s="23">
        <f>Z43/Parâmetros!$B$13</f>
        <v>0.81364230037572749</v>
      </c>
      <c r="AB43" s="23">
        <f>AA43/Parâmetros!$E$6</f>
        <v>1.9549310436706571</v>
      </c>
      <c r="AC43" s="23">
        <f>(Parâmetros!$G$3*Parâmetros!$E$10*Modelo_1_Ø28mm!AB43)/Parâmetros!$H$3</f>
        <v>15138.108904241992</v>
      </c>
      <c r="AD43" s="23">
        <v>71926.369481000002</v>
      </c>
      <c r="AE43" s="24">
        <f t="shared" si="5"/>
        <v>599386.41234166676</v>
      </c>
    </row>
    <row r="44" spans="1:31" x14ac:dyDescent="0.25">
      <c r="A44" s="22">
        <v>0.52</v>
      </c>
      <c r="B44" s="23">
        <f>A44/Parâmetros!$G$3</f>
        <v>5.2104208416833668E-4</v>
      </c>
      <c r="C44" s="23">
        <f>B44/Parâmetros!$B$13</f>
        <v>0.8461879923907567</v>
      </c>
      <c r="D44" s="23">
        <f>C44/Parâmetros!$B$6</f>
        <v>2.5441611316619261</v>
      </c>
      <c r="E44" s="23">
        <f>(Parâmetros!$G$3*Parâmetros!$B$10*Modelo_1_Ø28mm!D44)/Parâmetros!$H$3</f>
        <v>8549.0088808676501</v>
      </c>
      <c r="F44" s="23">
        <v>261236.388466</v>
      </c>
      <c r="G44" s="24">
        <f t="shared" si="4"/>
        <v>2176969.9038833333</v>
      </c>
      <c r="I44" s="22">
        <v>0.52</v>
      </c>
      <c r="J44" s="23">
        <f>I44/Parâmetros!$G$3</f>
        <v>5.2104208416833668E-4</v>
      </c>
      <c r="K44" s="23">
        <f>J44/Parâmetros!$B$13</f>
        <v>0.8461879923907567</v>
      </c>
      <c r="L44" s="23">
        <f>K44/Parâmetros!$C$6</f>
        <v>2.259513998373182</v>
      </c>
      <c r="M44" s="23">
        <f>(Parâmetros!$G$3*Parâmetros!$C$10*Modelo_1_Ø28mm!L44)/Parâmetros!$H$3</f>
        <v>10734.721601219242</v>
      </c>
      <c r="N44" s="23">
        <v>150403.58365000002</v>
      </c>
      <c r="O44" s="24">
        <f t="shared" si="1"/>
        <v>1253363.1970833335</v>
      </c>
      <c r="Q44" s="22">
        <v>0.52</v>
      </c>
      <c r="R44" s="23">
        <f>Q44/Parâmetros!$G$3</f>
        <v>5.2104208416833668E-4</v>
      </c>
      <c r="S44" s="23">
        <f>R44/Parâmetros!$B$13</f>
        <v>0.8461879923907567</v>
      </c>
      <c r="T44" s="23">
        <f>S44/Parâmetros!$D$6</f>
        <v>2.1175875685454373</v>
      </c>
      <c r="U44" s="23">
        <f>(Parâmetros!$G$3*Parâmetros!$D$10*Modelo_1_Ø28mm!T44)/Parâmetros!$H$3</f>
        <v>13031.059629194122</v>
      </c>
      <c r="V44" s="23">
        <v>119063.644376</v>
      </c>
      <c r="W44" s="24">
        <f t="shared" si="2"/>
        <v>992197.03646666673</v>
      </c>
      <c r="Y44" s="22">
        <v>0.52</v>
      </c>
      <c r="Z44" s="23">
        <f>Y44/Parâmetros!$G$3</f>
        <v>5.2104208416833668E-4</v>
      </c>
      <c r="AA44" s="23">
        <f>Z44/Parâmetros!$B$13</f>
        <v>0.8461879923907567</v>
      </c>
      <c r="AB44" s="23">
        <f>AA44/Parâmetros!$E$6</f>
        <v>2.0331282854174835</v>
      </c>
      <c r="AC44" s="23">
        <f>(Parâmetros!$G$3*Parâmetros!$E$10*Modelo_1_Ø28mm!AB44)/Parâmetros!$H$3</f>
        <v>15743.633260411674</v>
      </c>
      <c r="AD44" s="23">
        <v>77467.257468000011</v>
      </c>
      <c r="AE44" s="24">
        <f t="shared" si="5"/>
        <v>645560.4789000001</v>
      </c>
    </row>
    <row r="45" spans="1:31" x14ac:dyDescent="0.25">
      <c r="A45" s="22">
        <v>0.54</v>
      </c>
      <c r="B45" s="23">
        <f>A45/Parâmetros!$G$3</f>
        <v>5.4108216432865737E-4</v>
      </c>
      <c r="C45" s="23">
        <f>B45/Parâmetros!$B$13</f>
        <v>0.87873368440578581</v>
      </c>
      <c r="D45" s="23">
        <f>C45/Parâmetros!$B$6</f>
        <v>2.6420134828796926</v>
      </c>
      <c r="E45" s="23">
        <f>(Parâmetros!$G$3*Parâmetros!$B$10*Modelo_1_Ø28mm!D45)/Parâmetros!$H$3</f>
        <v>8877.8169147471763</v>
      </c>
      <c r="F45" s="23">
        <v>280110.84058699996</v>
      </c>
      <c r="G45" s="24">
        <f t="shared" si="4"/>
        <v>2334257.0048916666</v>
      </c>
      <c r="I45" s="22">
        <v>0.54</v>
      </c>
      <c r="J45" s="23">
        <f>I45/Parâmetros!$G$3</f>
        <v>5.4108216432865737E-4</v>
      </c>
      <c r="K45" s="23">
        <f>J45/Parâmetros!$B$13</f>
        <v>0.87873368440578581</v>
      </c>
      <c r="L45" s="23">
        <f>K45/Parâmetros!$C$6</f>
        <v>2.346418382925997</v>
      </c>
      <c r="M45" s="23">
        <f>(Parâmetros!$G$3*Parâmetros!$C$10*Modelo_1_Ø28mm!L45)/Parâmetros!$H$3</f>
        <v>11147.595508958444</v>
      </c>
      <c r="N45" s="23">
        <v>161298.58866099999</v>
      </c>
      <c r="O45" s="24">
        <f t="shared" si="1"/>
        <v>1344154.9055083334</v>
      </c>
      <c r="Q45" s="22">
        <v>0.54</v>
      </c>
      <c r="R45" s="23">
        <f>Q45/Parâmetros!$G$3</f>
        <v>5.4108216432865737E-4</v>
      </c>
      <c r="S45" s="23">
        <f>R45/Parâmetros!$B$13</f>
        <v>0.87873368440578581</v>
      </c>
      <c r="T45" s="23">
        <f>S45/Parâmetros!$D$6</f>
        <v>2.199033244258723</v>
      </c>
      <c r="U45" s="23">
        <f>(Parâmetros!$G$3*Parâmetros!$D$10*Modelo_1_Ø28mm!T45)/Parâmetros!$H$3</f>
        <v>13532.25423031697</v>
      </c>
      <c r="V45" s="23">
        <v>127766.153758</v>
      </c>
      <c r="W45" s="24">
        <f t="shared" si="2"/>
        <v>1064717.9479833334</v>
      </c>
      <c r="Y45" s="22">
        <v>0.54</v>
      </c>
      <c r="Z45" s="23">
        <f>Y45/Parâmetros!$G$3</f>
        <v>5.4108216432865737E-4</v>
      </c>
      <c r="AA45" s="23">
        <f>Z45/Parâmetros!$B$13</f>
        <v>0.87873368440578581</v>
      </c>
      <c r="AB45" s="23">
        <f>AA45/Parâmetros!$E$6</f>
        <v>2.1113255271643099</v>
      </c>
      <c r="AC45" s="23">
        <f>(Parâmetros!$G$3*Parâmetros!$E$10*Modelo_1_Ø28mm!AB45)/Parâmetros!$H$3</f>
        <v>16349.157616581355</v>
      </c>
      <c r="AD45" s="23">
        <v>83203.743896</v>
      </c>
      <c r="AE45" s="24">
        <f t="shared" si="5"/>
        <v>693364.53246666666</v>
      </c>
    </row>
    <row r="46" spans="1:31" x14ac:dyDescent="0.25">
      <c r="A46" s="22">
        <v>0.56000000000000005</v>
      </c>
      <c r="B46" s="23">
        <f>A46/Parâmetros!$G$3</f>
        <v>5.6112224448897805E-4</v>
      </c>
      <c r="C46" s="23">
        <f>B46/Parâmetros!$B$13</f>
        <v>0.91127937642081502</v>
      </c>
      <c r="D46" s="23">
        <f>C46/Parâmetros!$B$6</f>
        <v>2.7398658340974595</v>
      </c>
      <c r="E46" s="23">
        <f>(Parâmetros!$G$3*Parâmetros!$B$10*Modelo_1_Ø28mm!D46)/Parâmetros!$H$3</f>
        <v>9206.6249486267025</v>
      </c>
      <c r="F46" s="23">
        <v>299584.86598599999</v>
      </c>
      <c r="G46" s="24">
        <f t="shared" si="4"/>
        <v>2496540.5498833335</v>
      </c>
      <c r="I46" s="22">
        <v>0.56000000000000005</v>
      </c>
      <c r="J46" s="23">
        <f>I46/Parâmetros!$G$3</f>
        <v>5.6112224448897805E-4</v>
      </c>
      <c r="K46" s="23">
        <f>J46/Parâmetros!$B$13</f>
        <v>0.91127937642081502</v>
      </c>
      <c r="L46" s="23">
        <f>K46/Parâmetros!$C$6</f>
        <v>2.4333227674788116</v>
      </c>
      <c r="M46" s="23">
        <f>(Parâmetros!$G$3*Parâmetros!$C$10*Modelo_1_Ø28mm!L46)/Parâmetros!$H$3</f>
        <v>11560.469416697648</v>
      </c>
      <c r="N46" s="23">
        <v>172552.37718800001</v>
      </c>
      <c r="O46" s="24">
        <f t="shared" si="1"/>
        <v>1437936.4765666667</v>
      </c>
      <c r="Q46" s="22">
        <v>0.56000000000000005</v>
      </c>
      <c r="R46" s="23">
        <f>Q46/Parâmetros!$G$3</f>
        <v>5.6112224448897805E-4</v>
      </c>
      <c r="S46" s="23">
        <f>R46/Parâmetros!$B$13</f>
        <v>0.91127937642081502</v>
      </c>
      <c r="T46" s="23">
        <f>S46/Parâmetros!$D$6</f>
        <v>2.2804789199720097</v>
      </c>
      <c r="U46" s="23">
        <f>(Parâmetros!$G$3*Parâmetros!$D$10*Modelo_1_Ø28mm!T46)/Parâmetros!$H$3</f>
        <v>14033.448831439826</v>
      </c>
      <c r="V46" s="23">
        <v>136741.602511</v>
      </c>
      <c r="W46" s="24">
        <f t="shared" si="2"/>
        <v>1139513.3542583333</v>
      </c>
      <c r="Y46" s="22">
        <v>0.56000000000000005</v>
      </c>
      <c r="Z46" s="23">
        <f>Y46/Parâmetros!$G$3</f>
        <v>5.6112224448897805E-4</v>
      </c>
      <c r="AA46" s="23">
        <f>Z46/Parâmetros!$B$13</f>
        <v>0.91127937642081502</v>
      </c>
      <c r="AB46" s="23">
        <f>AA46/Parâmetros!$E$6</f>
        <v>2.1895227689111363</v>
      </c>
      <c r="AC46" s="23">
        <f>(Parâmetros!$G$3*Parâmetros!$E$10*Modelo_1_Ø28mm!AB46)/Parâmetros!$H$3</f>
        <v>16954.681972751037</v>
      </c>
      <c r="AD46" s="23">
        <v>89143.709949999902</v>
      </c>
      <c r="AE46" s="24">
        <f t="shared" si="5"/>
        <v>742864.24958333257</v>
      </c>
    </row>
    <row r="47" spans="1:31" x14ac:dyDescent="0.25">
      <c r="A47" s="22">
        <v>0.57999999999999996</v>
      </c>
      <c r="B47" s="23">
        <f>A47/Parâmetros!$G$3</f>
        <v>5.8116232464929852E-4</v>
      </c>
      <c r="C47" s="23">
        <f>B47/Parâmetros!$B$13</f>
        <v>0.94382506843584379</v>
      </c>
      <c r="D47" s="23">
        <f>C47/Parâmetros!$B$6</f>
        <v>2.8377181853152247</v>
      </c>
      <c r="E47" s="23">
        <f>(Parâmetros!$G$3*Parâmetros!$B$10*Modelo_1_Ø28mm!D47)/Parâmetros!$H$3</f>
        <v>9535.432982506225</v>
      </c>
      <c r="F47" s="23">
        <v>319654.67782599997</v>
      </c>
      <c r="G47" s="24">
        <f t="shared" si="4"/>
        <v>2663788.9818833331</v>
      </c>
      <c r="I47" s="22">
        <v>0.57999999999999996</v>
      </c>
      <c r="J47" s="23">
        <f>I47/Parâmetros!$G$3</f>
        <v>5.8116232464929852E-4</v>
      </c>
      <c r="K47" s="23">
        <f>J47/Parâmetros!$B$13</f>
        <v>0.94382506843584379</v>
      </c>
      <c r="L47" s="23">
        <f>K47/Parâmetros!$C$6</f>
        <v>2.5202271520316257</v>
      </c>
      <c r="M47" s="23">
        <f>(Parâmetros!$G$3*Parâmetros!$C$10*Modelo_1_Ø28mm!L47)/Parâmetros!$H$3</f>
        <v>11973.343324436846</v>
      </c>
      <c r="N47" s="23">
        <v>184123.94591299997</v>
      </c>
      <c r="O47" s="24">
        <f t="shared" si="1"/>
        <v>1534366.2159416664</v>
      </c>
      <c r="Q47" s="22">
        <v>0.57999999999999996</v>
      </c>
      <c r="R47" s="23">
        <f>Q47/Parâmetros!$G$3</f>
        <v>5.8116232464929852E-4</v>
      </c>
      <c r="S47" s="23">
        <f>R47/Parâmetros!$B$13</f>
        <v>0.94382506843584379</v>
      </c>
      <c r="T47" s="23">
        <f>S47/Parâmetros!$D$6</f>
        <v>2.3619245956852946</v>
      </c>
      <c r="U47" s="23">
        <f>(Parâmetros!$G$3*Parâmetros!$D$10*Modelo_1_Ø28mm!T47)/Parâmetros!$H$3</f>
        <v>14534.643432562669</v>
      </c>
      <c r="V47" s="23">
        <v>145992.731077</v>
      </c>
      <c r="W47" s="24">
        <f t="shared" si="2"/>
        <v>1216606.0923083334</v>
      </c>
      <c r="Y47" s="22">
        <v>0.57999999999999996</v>
      </c>
      <c r="Z47" s="23">
        <f>Y47/Parâmetros!$G$3</f>
        <v>5.8116232464929852E-4</v>
      </c>
      <c r="AA47" s="23">
        <f>Z47/Parâmetros!$B$13</f>
        <v>0.94382506843584379</v>
      </c>
      <c r="AB47" s="23">
        <f>AA47/Parâmetros!$E$6</f>
        <v>2.2677200106579618</v>
      </c>
      <c r="AC47" s="23">
        <f>(Parâmetros!$G$3*Parâmetros!$E$10*Modelo_1_Ø28mm!AB47)/Parâmetros!$H$3</f>
        <v>17560.206328920707</v>
      </c>
      <c r="AD47" s="23">
        <v>95260.120027999903</v>
      </c>
      <c r="AE47" s="24">
        <f t="shared" si="5"/>
        <v>793834.33356666588</v>
      </c>
    </row>
    <row r="48" spans="1:31" x14ac:dyDescent="0.25">
      <c r="A48" s="22">
        <v>0.6</v>
      </c>
      <c r="B48" s="23">
        <f>A48/Parâmetros!$G$3</f>
        <v>6.0120240480961921E-4</v>
      </c>
      <c r="C48" s="23">
        <f>B48/Parâmetros!$B$13</f>
        <v>0.97637076045087301</v>
      </c>
      <c r="D48" s="23">
        <f>C48/Parâmetros!$B$6</f>
        <v>2.9355705365329916</v>
      </c>
      <c r="E48" s="23">
        <f>(Parâmetros!$G$3*Parâmetros!$B$10*Modelo_1_Ø28mm!D48)/Parâmetros!$H$3</f>
        <v>9864.2410163857512</v>
      </c>
      <c r="F48" s="23">
        <v>340299.96965699998</v>
      </c>
      <c r="G48" s="24">
        <f t="shared" si="4"/>
        <v>2835833.0804749997</v>
      </c>
      <c r="I48" s="22">
        <v>0.6</v>
      </c>
      <c r="J48" s="23">
        <f>I48/Parâmetros!$G$3</f>
        <v>6.0120240480961921E-4</v>
      </c>
      <c r="K48" s="23">
        <f>J48/Parâmetros!$B$13</f>
        <v>0.97637076045087301</v>
      </c>
      <c r="L48" s="23">
        <f>K48/Parâmetros!$C$6</f>
        <v>2.6071315365844407</v>
      </c>
      <c r="M48" s="23">
        <f>(Parâmetros!$G$3*Parâmetros!$C$10*Modelo_1_Ø28mm!L48)/Parâmetros!$H$3</f>
        <v>12386.217232176048</v>
      </c>
      <c r="N48" s="23">
        <v>196028.81860100001</v>
      </c>
      <c r="O48" s="24">
        <f t="shared" si="1"/>
        <v>1633573.4883416668</v>
      </c>
      <c r="Q48" s="22">
        <v>0.6</v>
      </c>
      <c r="R48" s="23">
        <f>Q48/Parâmetros!$G$3</f>
        <v>6.0120240480961921E-4</v>
      </c>
      <c r="S48" s="23">
        <f>R48/Parâmetros!$B$13</f>
        <v>0.97637076045087301</v>
      </c>
      <c r="T48" s="23">
        <f>S48/Parâmetros!$D$6</f>
        <v>2.4433702713985812</v>
      </c>
      <c r="U48" s="23">
        <f>(Parâmetros!$G$3*Parâmetros!$D$10*Modelo_1_Ø28mm!T48)/Parâmetros!$H$3</f>
        <v>15035.838033685524</v>
      </c>
      <c r="V48" s="23">
        <v>155515.29933799998</v>
      </c>
      <c r="W48" s="24">
        <f t="shared" si="2"/>
        <v>1295960.8278166666</v>
      </c>
      <c r="Y48" s="22">
        <v>0.6</v>
      </c>
      <c r="Z48" s="23">
        <f>Y48/Parâmetros!$G$3</f>
        <v>6.0120240480961921E-4</v>
      </c>
      <c r="AA48" s="23">
        <f>Z48/Parâmetros!$B$13</f>
        <v>0.97637076045087301</v>
      </c>
      <c r="AB48" s="23">
        <f>AA48/Parâmetros!$E$6</f>
        <v>2.3459172524047887</v>
      </c>
      <c r="AC48" s="23">
        <f>(Parâmetros!$G$3*Parâmetros!$E$10*Modelo_1_Ø28mm!AB48)/Parâmetros!$H$3</f>
        <v>18165.730685090395</v>
      </c>
      <c r="AD48" s="23">
        <v>101562.837463</v>
      </c>
      <c r="AE48" s="24">
        <f t="shared" si="5"/>
        <v>846356.97885833343</v>
      </c>
    </row>
    <row r="49" spans="1:31" x14ac:dyDescent="0.25">
      <c r="A49" s="22">
        <v>0.62</v>
      </c>
      <c r="B49" s="23">
        <f>A49/Parâmetros!$G$3</f>
        <v>6.212424849699399E-4</v>
      </c>
      <c r="C49" s="23">
        <f>B49/Parâmetros!$B$13</f>
        <v>1.0089164524659022</v>
      </c>
      <c r="D49" s="23">
        <f>C49/Parâmetros!$B$6</f>
        <v>3.0334228877507581</v>
      </c>
      <c r="E49" s="23">
        <f>(Parâmetros!$G$3*Parâmetros!$B$10*Modelo_1_Ø28mm!D49)/Parâmetros!$H$3</f>
        <v>10193.049050265276</v>
      </c>
      <c r="F49" s="23">
        <v>361539.36365500005</v>
      </c>
      <c r="G49" s="24">
        <f t="shared" si="4"/>
        <v>3012828.0304583339</v>
      </c>
      <c r="I49" s="22">
        <v>0.62</v>
      </c>
      <c r="J49" s="23">
        <f>I49/Parâmetros!$G$3</f>
        <v>6.212424849699399E-4</v>
      </c>
      <c r="K49" s="23">
        <f>J49/Parâmetros!$B$13</f>
        <v>1.0089164524659022</v>
      </c>
      <c r="L49" s="23">
        <f>K49/Parâmetros!$C$6</f>
        <v>2.6940359211372558</v>
      </c>
      <c r="M49" s="23">
        <f>(Parâmetros!$G$3*Parâmetros!$C$10*Modelo_1_Ø28mm!L49)/Parâmetros!$H$3</f>
        <v>12799.09113991525</v>
      </c>
      <c r="N49" s="23">
        <v>208292.70475100001</v>
      </c>
      <c r="O49" s="24">
        <f t="shared" si="1"/>
        <v>1735772.5395916668</v>
      </c>
      <c r="Q49" s="22">
        <v>0.62</v>
      </c>
      <c r="R49" s="23">
        <f>Q49/Parâmetros!$G$3</f>
        <v>6.212424849699399E-4</v>
      </c>
      <c r="S49" s="23">
        <f>R49/Parâmetros!$B$13</f>
        <v>1.0089164524659022</v>
      </c>
      <c r="T49" s="23">
        <f>S49/Parâmetros!$D$6</f>
        <v>2.5248159471118674</v>
      </c>
      <c r="U49" s="23">
        <f>(Parâmetros!$G$3*Parâmetros!$D$10*Modelo_1_Ø28mm!T49)/Parâmetros!$H$3</f>
        <v>15537.032634808374</v>
      </c>
      <c r="V49" s="23">
        <v>165304.58212900002</v>
      </c>
      <c r="W49" s="24">
        <f t="shared" si="2"/>
        <v>1377538.1844083336</v>
      </c>
      <c r="Y49" s="22">
        <v>0.62</v>
      </c>
      <c r="Z49" s="23">
        <f>Y49/Parâmetros!$G$3</f>
        <v>6.212424849699399E-4</v>
      </c>
      <c r="AA49" s="23">
        <f>Z49/Parâmetros!$B$13</f>
        <v>1.0089164524659022</v>
      </c>
      <c r="AB49" s="23">
        <f>AA49/Parâmetros!$E$6</f>
        <v>2.4241144941516151</v>
      </c>
      <c r="AC49" s="23">
        <f>(Parâmetros!$G$3*Parâmetros!$E$10*Modelo_1_Ø28mm!AB49)/Parâmetros!$H$3</f>
        <v>18771.255041260072</v>
      </c>
      <c r="AD49" s="23">
        <v>108050.03485700001</v>
      </c>
      <c r="AE49" s="24">
        <f t="shared" si="5"/>
        <v>900416.95714166679</v>
      </c>
    </row>
    <row r="50" spans="1:31" x14ac:dyDescent="0.25">
      <c r="A50" s="22">
        <v>0.64</v>
      </c>
      <c r="B50" s="23">
        <f>A50/Parâmetros!$G$3</f>
        <v>6.4128256513026059E-4</v>
      </c>
      <c r="C50" s="23">
        <f>B50/Parâmetros!$B$13</f>
        <v>1.0414621444809313</v>
      </c>
      <c r="D50" s="23">
        <f>C50/Parâmetros!$B$6</f>
        <v>3.1312752389685246</v>
      </c>
      <c r="E50" s="23">
        <f>(Parâmetros!$G$3*Parâmetros!$B$10*Modelo_1_Ø28mm!D50)/Parâmetros!$H$3</f>
        <v>10521.8570841448</v>
      </c>
      <c r="F50" s="23">
        <v>383343.63491699996</v>
      </c>
      <c r="G50" s="24">
        <f t="shared" si="4"/>
        <v>3194530.2909749998</v>
      </c>
      <c r="I50" s="22">
        <v>0.64</v>
      </c>
      <c r="J50" s="23">
        <f>I50/Parâmetros!$G$3</f>
        <v>6.4128256513026059E-4</v>
      </c>
      <c r="K50" s="23">
        <f>J50/Parâmetros!$B$13</f>
        <v>1.0414621444809313</v>
      </c>
      <c r="L50" s="23">
        <f>K50/Parâmetros!$C$6</f>
        <v>2.7809403056900703</v>
      </c>
      <c r="M50" s="23">
        <f>(Parâmetros!$G$3*Parâmetros!$C$10*Modelo_1_Ø28mm!L50)/Parâmetros!$H$3</f>
        <v>13211.965047654454</v>
      </c>
      <c r="N50" s="23">
        <v>220909.91719199999</v>
      </c>
      <c r="O50" s="24">
        <f t="shared" si="1"/>
        <v>1840915.9765999999</v>
      </c>
      <c r="Q50" s="22">
        <v>0.64</v>
      </c>
      <c r="R50" s="23">
        <f>Q50/Parâmetros!$G$3</f>
        <v>6.4128256513026059E-4</v>
      </c>
      <c r="S50" s="23">
        <f>R50/Parâmetros!$B$13</f>
        <v>1.0414621444809313</v>
      </c>
      <c r="T50" s="23">
        <f>S50/Parâmetros!$D$6</f>
        <v>2.6062616228251536</v>
      </c>
      <c r="U50" s="23">
        <f>(Parâmetros!$G$3*Parâmetros!$D$10*Modelo_1_Ø28mm!T50)/Parâmetros!$H$3</f>
        <v>16038.227235931228</v>
      </c>
      <c r="V50" s="23">
        <v>175364.97762700001</v>
      </c>
      <c r="W50" s="24">
        <f t="shared" si="2"/>
        <v>1461374.8135583336</v>
      </c>
      <c r="Y50" s="22">
        <v>0.64</v>
      </c>
      <c r="Z50" s="23">
        <f>Y50/Parâmetros!$G$3</f>
        <v>6.4128256513026059E-4</v>
      </c>
      <c r="AA50" s="23">
        <f>Z50/Parâmetros!$B$13</f>
        <v>1.0414621444809313</v>
      </c>
      <c r="AB50" s="23">
        <f>AA50/Parâmetros!$E$6</f>
        <v>2.5023117358984415</v>
      </c>
      <c r="AC50" s="23">
        <f>(Parâmetros!$G$3*Parâmetros!$E$10*Modelo_1_Ø28mm!AB50)/Parâmetros!$H$3</f>
        <v>19376.779397429753</v>
      </c>
      <c r="AD50" s="23">
        <v>114729.724852</v>
      </c>
      <c r="AE50" s="24">
        <f t="shared" si="5"/>
        <v>956081.04043333337</v>
      </c>
    </row>
    <row r="51" spans="1:31" x14ac:dyDescent="0.25">
      <c r="A51" s="22">
        <v>0.66</v>
      </c>
      <c r="B51" s="23">
        <f>A51/Parâmetros!$G$3</f>
        <v>6.6132264529058116E-4</v>
      </c>
      <c r="C51" s="23">
        <f>B51/Parâmetros!$B$13</f>
        <v>1.0740078364959604</v>
      </c>
      <c r="D51" s="23">
        <f>C51/Parâmetros!$B$6</f>
        <v>3.229127590186291</v>
      </c>
      <c r="E51" s="23">
        <f>(Parâmetros!$G$3*Parâmetros!$B$10*Modelo_1_Ø28mm!D51)/Parâmetros!$H$3</f>
        <v>10850.665118024328</v>
      </c>
      <c r="F51" s="23">
        <v>405734.95816599997</v>
      </c>
      <c r="G51" s="24">
        <f t="shared" si="4"/>
        <v>3381124.6513833334</v>
      </c>
      <c r="I51" s="22">
        <v>0.66</v>
      </c>
      <c r="J51" s="23">
        <f>I51/Parâmetros!$G$3</f>
        <v>6.6132264529058116E-4</v>
      </c>
      <c r="K51" s="23">
        <f>J51/Parâmetros!$B$13</f>
        <v>1.0740078364959604</v>
      </c>
      <c r="L51" s="23">
        <f>K51/Parâmetros!$C$6</f>
        <v>2.8678446902428849</v>
      </c>
      <c r="M51" s="23">
        <f>(Parâmetros!$G$3*Parâmetros!$C$10*Modelo_1_Ø28mm!L51)/Parâmetros!$H$3</f>
        <v>13624.838955393654</v>
      </c>
      <c r="N51" s="23">
        <v>233761.27239600001</v>
      </c>
      <c r="O51" s="24">
        <f t="shared" si="1"/>
        <v>1948010.6033000003</v>
      </c>
      <c r="Q51" s="22">
        <v>0.66</v>
      </c>
      <c r="R51" s="23">
        <f>Q51/Parâmetros!$G$3</f>
        <v>6.6132264529058116E-4</v>
      </c>
      <c r="S51" s="23">
        <f>R51/Parâmetros!$B$13</f>
        <v>1.0740078364959604</v>
      </c>
      <c r="T51" s="23">
        <f>S51/Parâmetros!$D$6</f>
        <v>2.6877072985384394</v>
      </c>
      <c r="U51" s="23">
        <f>(Parâmetros!$G$3*Parâmetros!$D$10*Modelo_1_Ø28mm!T51)/Parâmetros!$H$3</f>
        <v>16539.421837054077</v>
      </c>
      <c r="V51" s="23">
        <v>185685.72825800002</v>
      </c>
      <c r="W51" s="24">
        <f t="shared" si="2"/>
        <v>1547381.068816667</v>
      </c>
      <c r="Y51" s="22">
        <v>0.66</v>
      </c>
      <c r="Z51" s="23">
        <f>Y51/Parâmetros!$G$3</f>
        <v>6.6132264529058116E-4</v>
      </c>
      <c r="AA51" s="23">
        <f>Z51/Parâmetros!$B$13</f>
        <v>1.0740078364959604</v>
      </c>
      <c r="AB51" s="23">
        <f>AA51/Parâmetros!$E$6</f>
        <v>2.5805089776452674</v>
      </c>
      <c r="AC51" s="23">
        <f>(Parâmetros!$G$3*Parâmetros!$E$10*Modelo_1_Ø28mm!AB51)/Parâmetros!$H$3</f>
        <v>19982.30375359943</v>
      </c>
      <c r="AD51" s="23">
        <v>121594.33209900001</v>
      </c>
      <c r="AE51" s="24">
        <f t="shared" si="5"/>
        <v>1013286.1008250001</v>
      </c>
    </row>
    <row r="52" spans="1:31" x14ac:dyDescent="0.25">
      <c r="A52" s="22">
        <v>0.68</v>
      </c>
      <c r="B52" s="23">
        <f>A52/Parâmetros!$G$3</f>
        <v>6.8136272545090185E-4</v>
      </c>
      <c r="C52" s="23">
        <f>B52/Parâmetros!$B$13</f>
        <v>1.1065535285109895</v>
      </c>
      <c r="D52" s="23">
        <f>C52/Parâmetros!$B$6</f>
        <v>3.3269799414040575</v>
      </c>
      <c r="E52" s="23">
        <f>(Parâmetros!$G$3*Parâmetros!$B$10*Modelo_1_Ø28mm!D52)/Parâmetros!$H$3</f>
        <v>11179.473151903852</v>
      </c>
      <c r="F52" s="23">
        <v>428696.45017000003</v>
      </c>
      <c r="G52" s="24">
        <f t="shared" si="4"/>
        <v>3572470.4180833339</v>
      </c>
      <c r="I52" s="22">
        <v>0.68</v>
      </c>
      <c r="J52" s="23">
        <f>I52/Parâmetros!$G$3</f>
        <v>6.8136272545090185E-4</v>
      </c>
      <c r="K52" s="23">
        <f>J52/Parâmetros!$B$13</f>
        <v>1.1065535285109895</v>
      </c>
      <c r="L52" s="23">
        <f>K52/Parâmetros!$C$6</f>
        <v>2.9547490747956995</v>
      </c>
      <c r="M52" s="23">
        <f>(Parâmetros!$G$3*Parâmetros!$C$10*Modelo_1_Ø28mm!L52)/Parâmetros!$H$3</f>
        <v>14037.712863132854</v>
      </c>
      <c r="N52" s="23">
        <v>247006.165182</v>
      </c>
      <c r="O52" s="24">
        <f t="shared" si="1"/>
        <v>2058384.70985</v>
      </c>
      <c r="Q52" s="22">
        <v>0.68</v>
      </c>
      <c r="R52" s="23">
        <f>Q52/Parâmetros!$G$3</f>
        <v>6.8136272545090185E-4</v>
      </c>
      <c r="S52" s="23">
        <f>R52/Parâmetros!$B$13</f>
        <v>1.1065535285109895</v>
      </c>
      <c r="T52" s="23">
        <f>S52/Parâmetros!$D$6</f>
        <v>2.7691529742517256</v>
      </c>
      <c r="U52" s="23">
        <f>(Parâmetros!$G$3*Parâmetros!$D$10*Modelo_1_Ø28mm!T52)/Parâmetros!$H$3</f>
        <v>17040.616438176927</v>
      </c>
      <c r="V52" s="23">
        <v>196271.712825</v>
      </c>
      <c r="W52" s="24">
        <f t="shared" si="2"/>
        <v>1635597.6068750001</v>
      </c>
      <c r="Y52" s="22">
        <v>0.68</v>
      </c>
      <c r="Z52" s="23">
        <f>Y52/Parâmetros!$G$3</f>
        <v>6.8136272545090185E-4</v>
      </c>
      <c r="AA52" s="23">
        <f>Z52/Parâmetros!$B$13</f>
        <v>1.1065535285109895</v>
      </c>
      <c r="AB52" s="23">
        <f>AA52/Parâmetros!$E$6</f>
        <v>2.6587062193920938</v>
      </c>
      <c r="AC52" s="23">
        <f>(Parâmetros!$G$3*Parâmetros!$E$10*Modelo_1_Ø28mm!AB52)/Parâmetros!$H$3</f>
        <v>20587.828109769111</v>
      </c>
      <c r="AD52" s="23">
        <v>128633.783587</v>
      </c>
      <c r="AE52" s="24">
        <f t="shared" si="5"/>
        <v>1071948.1965583335</v>
      </c>
    </row>
    <row r="53" spans="1:31" x14ac:dyDescent="0.25">
      <c r="A53" s="22">
        <v>0.7</v>
      </c>
      <c r="B53" s="23">
        <f>A53/Parâmetros!$G$3</f>
        <v>7.0140280561122243E-4</v>
      </c>
      <c r="C53" s="23">
        <f>B53/Parâmetros!$B$13</f>
        <v>1.1390992205260186</v>
      </c>
      <c r="D53" s="23">
        <f>C53/Parâmetros!$B$6</f>
        <v>3.424832292621824</v>
      </c>
      <c r="E53" s="23">
        <f>(Parâmetros!$G$3*Parâmetros!$B$10*Modelo_1_Ø28mm!D53)/Parâmetros!$H$3</f>
        <v>11508.281185783377</v>
      </c>
      <c r="F53" s="23">
        <v>452218.15461700002</v>
      </c>
      <c r="G53" s="24">
        <f t="shared" si="4"/>
        <v>3768484.6218083338</v>
      </c>
      <c r="I53" s="22">
        <v>0.7</v>
      </c>
      <c r="J53" s="23">
        <f>I53/Parâmetros!$G$3</f>
        <v>7.0140280561122243E-4</v>
      </c>
      <c r="K53" s="23">
        <f>J53/Parâmetros!$B$13</f>
        <v>1.1390992205260186</v>
      </c>
      <c r="L53" s="23">
        <f>K53/Parâmetros!$C$6</f>
        <v>3.0416534593485145</v>
      </c>
      <c r="M53" s="23">
        <f>(Parâmetros!$G$3*Parâmetros!$C$10*Modelo_1_Ø28mm!L53)/Parâmetros!$H$3</f>
        <v>14450.586770872058</v>
      </c>
      <c r="N53" s="23">
        <v>260469.60141199999</v>
      </c>
      <c r="O53" s="24">
        <f t="shared" si="1"/>
        <v>2170580.0117666665</v>
      </c>
      <c r="Q53" s="22">
        <v>0.7</v>
      </c>
      <c r="R53" s="23">
        <f>Q53/Parâmetros!$G$3</f>
        <v>7.0140280561122243E-4</v>
      </c>
      <c r="S53" s="23">
        <f>R53/Parâmetros!$B$13</f>
        <v>1.1390992205260186</v>
      </c>
      <c r="T53" s="23">
        <f>S53/Parâmetros!$D$6</f>
        <v>2.8505986499650113</v>
      </c>
      <c r="U53" s="23">
        <f>(Parâmetros!$G$3*Parâmetros!$D$10*Modelo_1_Ø28mm!T53)/Parâmetros!$H$3</f>
        <v>17541.811039299777</v>
      </c>
      <c r="V53" s="23">
        <v>207123.224024</v>
      </c>
      <c r="W53" s="24">
        <f t="shared" si="2"/>
        <v>1726026.8668666666</v>
      </c>
      <c r="Y53" s="22">
        <v>0.7</v>
      </c>
      <c r="Z53" s="23">
        <f>Y53/Parâmetros!$G$3</f>
        <v>7.0140280561122243E-4</v>
      </c>
      <c r="AA53" s="23">
        <f>Z53/Parâmetros!$B$13</f>
        <v>1.1390992205260186</v>
      </c>
      <c r="AB53" s="23">
        <f>AA53/Parâmetros!$E$6</f>
        <v>2.7369034611389202</v>
      </c>
      <c r="AC53" s="23">
        <f>(Parâmetros!$G$3*Parâmetros!$E$10*Modelo_1_Ø28mm!AB53)/Parâmetros!$H$3</f>
        <v>21193.352465938795</v>
      </c>
      <c r="AD53" s="23">
        <v>135864.78040399999</v>
      </c>
      <c r="AE53" s="24">
        <f t="shared" si="5"/>
        <v>1132206.5033666666</v>
      </c>
    </row>
    <row r="54" spans="1:31" x14ac:dyDescent="0.25">
      <c r="A54" s="22">
        <v>0.72</v>
      </c>
      <c r="B54" s="23">
        <f>A54/Parâmetros!$G$3</f>
        <v>7.2144288577154301E-4</v>
      </c>
      <c r="C54" s="23">
        <f>B54/Parâmetros!$B$13</f>
        <v>1.1716449125410475</v>
      </c>
      <c r="D54" s="23">
        <f>C54/Parâmetros!$B$6</f>
        <v>3.5226846438395896</v>
      </c>
      <c r="E54" s="23">
        <f>(Parâmetros!$G$3*Parâmetros!$B$10*Modelo_1_Ø28mm!D54)/Parâmetros!$H$3</f>
        <v>11837.089219662899</v>
      </c>
      <c r="F54" s="23">
        <v>476319.80437500001</v>
      </c>
      <c r="G54" s="24">
        <f t="shared" si="4"/>
        <v>3969331.703125</v>
      </c>
      <c r="I54" s="22">
        <v>0.72</v>
      </c>
      <c r="J54" s="23">
        <f>I54/Parâmetros!$G$3</f>
        <v>7.2144288577154301E-4</v>
      </c>
      <c r="K54" s="23">
        <f>J54/Parâmetros!$B$13</f>
        <v>1.1716449125410475</v>
      </c>
      <c r="L54" s="23">
        <f>K54/Parâmetros!$C$6</f>
        <v>3.1285578439013286</v>
      </c>
      <c r="M54" s="23">
        <f>(Parâmetros!$G$3*Parâmetros!$C$10*Modelo_1_Ø28mm!L54)/Parâmetros!$H$3</f>
        <v>14863.460678611258</v>
      </c>
      <c r="N54" s="23">
        <v>274372.68605000002</v>
      </c>
      <c r="O54" s="24">
        <f t="shared" si="1"/>
        <v>2286439.050416667</v>
      </c>
      <c r="Q54" s="22">
        <v>0.72</v>
      </c>
      <c r="R54" s="23">
        <f>Q54/Parâmetros!$G$3</f>
        <v>7.2144288577154301E-4</v>
      </c>
      <c r="S54" s="23">
        <f>R54/Parâmetros!$B$13</f>
        <v>1.1716449125410475</v>
      </c>
      <c r="T54" s="23">
        <f>S54/Parâmetros!$D$6</f>
        <v>2.9320443256782971</v>
      </c>
      <c r="U54" s="23">
        <f>(Parâmetros!$G$3*Parâmetros!$D$10*Modelo_1_Ø28mm!T54)/Parâmetros!$H$3</f>
        <v>18043.005640422623</v>
      </c>
      <c r="V54" s="23">
        <v>218229.12406599999</v>
      </c>
      <c r="W54" s="24">
        <f t="shared" si="2"/>
        <v>1818576.0338833332</v>
      </c>
      <c r="Y54" s="22">
        <v>0.72</v>
      </c>
      <c r="Z54" s="23">
        <f>Y54/Parâmetros!$G$3</f>
        <v>7.2144288577154301E-4</v>
      </c>
      <c r="AA54" s="23">
        <f>Z54/Parâmetros!$B$13</f>
        <v>1.1716449125410475</v>
      </c>
      <c r="AB54" s="23">
        <f>AA54/Parâmetros!$E$6</f>
        <v>2.8151007028857462</v>
      </c>
      <c r="AC54" s="23">
        <f>(Parâmetros!$G$3*Parâmetros!$E$10*Modelo_1_Ø28mm!AB54)/Parâmetros!$H$3</f>
        <v>21798.876822108468</v>
      </c>
      <c r="AD54" s="23">
        <v>143281.416073</v>
      </c>
      <c r="AE54" s="24">
        <f t="shared" si="5"/>
        <v>1194011.8006083334</v>
      </c>
    </row>
    <row r="55" spans="1:31" x14ac:dyDescent="0.25">
      <c r="A55" s="22">
        <v>0.74</v>
      </c>
      <c r="B55" s="23">
        <f>A55/Parâmetros!$G$3</f>
        <v>7.414829659318637E-4</v>
      </c>
      <c r="C55" s="23">
        <f>B55/Parâmetros!$B$13</f>
        <v>1.2041906045560766</v>
      </c>
      <c r="D55" s="23">
        <f>C55/Parâmetros!$B$6</f>
        <v>3.620536995057356</v>
      </c>
      <c r="E55" s="23">
        <f>(Parâmetros!$G$3*Parâmetros!$B$10*Modelo_1_Ø28mm!D55)/Parâmetros!$H$3</f>
        <v>12165.897253542424</v>
      </c>
      <c r="F55" s="23">
        <v>500963.78331600002</v>
      </c>
      <c r="G55" s="24">
        <f t="shared" si="4"/>
        <v>4174698.1943000001</v>
      </c>
      <c r="I55" s="22">
        <v>0.74</v>
      </c>
      <c r="J55" s="23">
        <f>I55/Parâmetros!$G$3</f>
        <v>7.414829659318637E-4</v>
      </c>
      <c r="K55" s="23">
        <f>J55/Parâmetros!$B$13</f>
        <v>1.2041906045560766</v>
      </c>
      <c r="L55" s="23">
        <f>K55/Parâmetros!$C$6</f>
        <v>3.2154622284541432</v>
      </c>
      <c r="M55" s="23">
        <f>(Parâmetros!$G$3*Parâmetros!$C$10*Modelo_1_Ø28mm!L55)/Parâmetros!$H$3</f>
        <v>15276.334586350458</v>
      </c>
      <c r="N55" s="23">
        <v>288558.46767499996</v>
      </c>
      <c r="O55" s="24">
        <f t="shared" si="1"/>
        <v>2404653.8972916664</v>
      </c>
      <c r="Q55" s="22">
        <v>0.74</v>
      </c>
      <c r="R55" s="23">
        <f>Q55/Parâmetros!$G$3</f>
        <v>7.414829659318637E-4</v>
      </c>
      <c r="S55" s="23">
        <f>R55/Parâmetros!$B$13</f>
        <v>1.2041906045560766</v>
      </c>
      <c r="T55" s="23">
        <f>S55/Parâmetros!$D$6</f>
        <v>3.0134900013915829</v>
      </c>
      <c r="U55" s="23">
        <f>(Parâmetros!$G$3*Parâmetros!$D$10*Modelo_1_Ø28mm!T55)/Parâmetros!$H$3</f>
        <v>18544.200241545474</v>
      </c>
      <c r="V55" s="23">
        <v>229594.09423299998</v>
      </c>
      <c r="W55" s="24">
        <f t="shared" si="2"/>
        <v>1913284.1186083332</v>
      </c>
      <c r="Y55" s="22">
        <v>0.74</v>
      </c>
      <c r="Z55" s="23">
        <f>Y55/Parâmetros!$G$3</f>
        <v>7.414829659318637E-4</v>
      </c>
      <c r="AA55" s="23">
        <f>Z55/Parâmetros!$B$13</f>
        <v>1.2041906045560766</v>
      </c>
      <c r="AB55" s="23">
        <f>AA55/Parâmetros!$E$6</f>
        <v>2.8932979446325722</v>
      </c>
      <c r="AC55" s="23">
        <f>(Parâmetros!$G$3*Parâmetros!$E$10*Modelo_1_Ø28mm!AB55)/Parâmetros!$H$3</f>
        <v>22404.401178278145</v>
      </c>
      <c r="AD55" s="23">
        <v>150866.06395000001</v>
      </c>
      <c r="AE55" s="24">
        <f t="shared" si="5"/>
        <v>1257217.1995833335</v>
      </c>
    </row>
    <row r="56" spans="1:31" x14ac:dyDescent="0.25">
      <c r="A56" s="22">
        <v>0.76</v>
      </c>
      <c r="B56" s="23">
        <f>A56/Parâmetros!$G$3</f>
        <v>7.6152304609218438E-4</v>
      </c>
      <c r="C56" s="23">
        <f>B56/Parâmetros!$B$13</f>
        <v>1.236736296571106</v>
      </c>
      <c r="D56" s="23">
        <f>C56/Parâmetros!$B$6</f>
        <v>3.718389346275123</v>
      </c>
      <c r="E56" s="23">
        <f>(Parâmetros!$G$3*Parâmetros!$B$10*Modelo_1_Ø28mm!D56)/Parâmetros!$H$3</f>
        <v>12494.705287421952</v>
      </c>
      <c r="F56" s="23">
        <v>526207.40443200001</v>
      </c>
      <c r="G56" s="24">
        <f t="shared" si="4"/>
        <v>4385061.7036000006</v>
      </c>
      <c r="I56" s="22">
        <v>0.76</v>
      </c>
      <c r="J56" s="23">
        <f>I56/Parâmetros!$G$3</f>
        <v>7.6152304609218438E-4</v>
      </c>
      <c r="K56" s="23">
        <f>J56/Parâmetros!$B$13</f>
        <v>1.236736296571106</v>
      </c>
      <c r="L56" s="23">
        <f>K56/Parâmetros!$C$6</f>
        <v>3.3023666130069587</v>
      </c>
      <c r="M56" s="23">
        <f>(Parâmetros!$G$3*Parâmetros!$C$10*Modelo_1_Ø28mm!L56)/Parâmetros!$H$3</f>
        <v>15689.208494089664</v>
      </c>
      <c r="N56" s="23">
        <v>303032.70567499998</v>
      </c>
      <c r="O56" s="24">
        <f t="shared" si="1"/>
        <v>2525272.5472916667</v>
      </c>
      <c r="Q56" s="22">
        <v>0.76</v>
      </c>
      <c r="R56" s="23">
        <f>Q56/Parâmetros!$G$3</f>
        <v>7.6152304609218438E-4</v>
      </c>
      <c r="S56" s="23">
        <f>R56/Parâmetros!$B$13</f>
        <v>1.236736296571106</v>
      </c>
      <c r="T56" s="23">
        <f>S56/Parâmetros!$D$6</f>
        <v>3.0949356771048695</v>
      </c>
      <c r="U56" s="23">
        <f>(Parâmetros!$G$3*Parâmetros!$D$10*Modelo_1_Ø28mm!T56)/Parâmetros!$H$3</f>
        <v>19045.394842668331</v>
      </c>
      <c r="V56" s="23">
        <v>241215.12857100001</v>
      </c>
      <c r="W56" s="24">
        <f t="shared" si="2"/>
        <v>2010126.0714250002</v>
      </c>
      <c r="Y56" s="22">
        <v>0.76</v>
      </c>
      <c r="Z56" s="23">
        <f>Y56/Parâmetros!$G$3</f>
        <v>7.6152304609218438E-4</v>
      </c>
      <c r="AA56" s="23">
        <f>Z56/Parâmetros!$B$13</f>
        <v>1.236736296571106</v>
      </c>
      <c r="AB56" s="23">
        <f>AA56/Parâmetros!$E$6</f>
        <v>2.971495186379399</v>
      </c>
      <c r="AC56" s="23">
        <f>(Parâmetros!$G$3*Parâmetros!$E$10*Modelo_1_Ø28mm!AB56)/Parâmetros!$H$3</f>
        <v>23009.925534447833</v>
      </c>
      <c r="AD56" s="23">
        <v>158622.73734700002</v>
      </c>
      <c r="AE56" s="24">
        <f t="shared" si="5"/>
        <v>1321856.1445583336</v>
      </c>
    </row>
    <row r="57" spans="1:31" x14ac:dyDescent="0.25">
      <c r="A57" s="22">
        <v>0.78</v>
      </c>
      <c r="B57" s="23">
        <f>A57/Parâmetros!$G$3</f>
        <v>7.8156312625250507E-4</v>
      </c>
      <c r="C57" s="23">
        <f>B57/Parâmetros!$B$13</f>
        <v>1.2692819885861351</v>
      </c>
      <c r="D57" s="23">
        <f>C57/Parâmetros!$B$6</f>
        <v>3.8162416974928894</v>
      </c>
      <c r="E57" s="23">
        <f>(Parâmetros!$G$3*Parâmetros!$B$10*Modelo_1_Ø28mm!D57)/Parâmetros!$H$3</f>
        <v>12823.513321301478</v>
      </c>
      <c r="F57" s="23">
        <v>551990.381651</v>
      </c>
      <c r="G57" s="24">
        <f t="shared" si="4"/>
        <v>4599919.8470916664</v>
      </c>
      <c r="I57" s="22">
        <v>0.78</v>
      </c>
      <c r="J57" s="23">
        <f>I57/Parâmetros!$G$3</f>
        <v>7.8156312625250507E-4</v>
      </c>
      <c r="K57" s="23">
        <f>J57/Parâmetros!$B$13</f>
        <v>1.2692819885861351</v>
      </c>
      <c r="L57" s="23">
        <f>K57/Parâmetros!$C$6</f>
        <v>3.3892709975597732</v>
      </c>
      <c r="M57" s="23">
        <f>(Parâmetros!$G$3*Parâmetros!$C$10*Modelo_1_Ø28mm!L57)/Parâmetros!$H$3</f>
        <v>16102.082401828864</v>
      </c>
      <c r="N57" s="23">
        <v>317876.37846000004</v>
      </c>
      <c r="O57" s="24">
        <f t="shared" si="1"/>
        <v>2648969.8205000004</v>
      </c>
      <c r="Q57" s="22">
        <v>0.78</v>
      </c>
      <c r="R57" s="23">
        <f>Q57/Parâmetros!$G$3</f>
        <v>7.8156312625250507E-4</v>
      </c>
      <c r="S57" s="23">
        <f>R57/Parâmetros!$B$13</f>
        <v>1.2692819885861351</v>
      </c>
      <c r="T57" s="23">
        <f>S57/Parâmetros!$D$6</f>
        <v>3.1763813528181557</v>
      </c>
      <c r="U57" s="23">
        <f>(Parâmetros!$G$3*Parâmetros!$D$10*Modelo_1_Ø28mm!T57)/Parâmetros!$H$3</f>
        <v>19546.589443791181</v>
      </c>
      <c r="V57" s="23">
        <v>253085.76796699999</v>
      </c>
      <c r="W57" s="24">
        <f t="shared" si="2"/>
        <v>2109048.0663916669</v>
      </c>
      <c r="Y57" s="22">
        <v>0.78</v>
      </c>
      <c r="Z57" s="23">
        <f>Y57/Parâmetros!$G$3</f>
        <v>7.8156312625250507E-4</v>
      </c>
      <c r="AA57" s="23">
        <f>Z57/Parâmetros!$B$13</f>
        <v>1.2692819885861351</v>
      </c>
      <c r="AB57" s="23">
        <f>AA57/Parâmetros!$E$6</f>
        <v>3.0496924281262254</v>
      </c>
      <c r="AC57" s="23">
        <f>(Parâmetros!$G$3*Parâmetros!$E$10*Modelo_1_Ø28mm!AB57)/Parâmetros!$H$3</f>
        <v>23615.449890617514</v>
      </c>
      <c r="AD57" s="23">
        <v>166544.387992</v>
      </c>
      <c r="AE57" s="24">
        <f t="shared" si="5"/>
        <v>1387869.8999333335</v>
      </c>
    </row>
    <row r="58" spans="1:31" x14ac:dyDescent="0.25">
      <c r="A58" s="22">
        <v>0.8</v>
      </c>
      <c r="B58" s="23">
        <f>A58/Parâmetros!$G$3</f>
        <v>8.0160320641282565E-4</v>
      </c>
      <c r="C58" s="23">
        <f>B58/Parâmetros!$B$13</f>
        <v>1.3018276806011642</v>
      </c>
      <c r="D58" s="23">
        <f>C58/Parâmetros!$B$6</f>
        <v>3.9140940487106559</v>
      </c>
      <c r="E58" s="23">
        <f>(Parâmetros!$G$3*Parâmetros!$B$10*Modelo_1_Ø28mm!D58)/Parâmetros!$H$3</f>
        <v>13152.321355181002</v>
      </c>
      <c r="F58" s="23">
        <v>578310.906602</v>
      </c>
      <c r="G58" s="24">
        <f t="shared" si="4"/>
        <v>4819257.5550166667</v>
      </c>
      <c r="I58" s="22">
        <v>0.8</v>
      </c>
      <c r="J58" s="23">
        <f>I58/Parâmetros!$G$3</f>
        <v>8.0160320641282565E-4</v>
      </c>
      <c r="K58" s="23">
        <f>J58/Parâmetros!$B$13</f>
        <v>1.3018276806011642</v>
      </c>
      <c r="L58" s="23">
        <f>K58/Parâmetros!$C$6</f>
        <v>3.4761753821125878</v>
      </c>
      <c r="M58" s="23">
        <f>(Parâmetros!$G$3*Parâmetros!$C$10*Modelo_1_Ø28mm!L58)/Parâmetros!$H$3</f>
        <v>16514.956309568068</v>
      </c>
      <c r="N58" s="23">
        <v>332981.26669300004</v>
      </c>
      <c r="O58" s="24">
        <f t="shared" si="1"/>
        <v>2774843.8891083337</v>
      </c>
      <c r="Q58" s="22">
        <v>0.8</v>
      </c>
      <c r="R58" s="23">
        <f>Q58/Parâmetros!$G$3</f>
        <v>8.0160320641282565E-4</v>
      </c>
      <c r="S58" s="23">
        <f>R58/Parâmetros!$B$13</f>
        <v>1.3018276806011642</v>
      </c>
      <c r="T58" s="23">
        <f>S58/Parâmetros!$D$6</f>
        <v>3.2578270285314419</v>
      </c>
      <c r="U58" s="23">
        <f>(Parâmetros!$G$3*Parâmetros!$D$10*Modelo_1_Ø28mm!T58)/Parâmetros!$H$3</f>
        <v>20047.784044914031</v>
      </c>
      <c r="V58" s="23">
        <v>265213.18795799999</v>
      </c>
      <c r="W58" s="24">
        <f t="shared" si="2"/>
        <v>2210109.89965</v>
      </c>
      <c r="Y58" s="22">
        <v>0.8</v>
      </c>
      <c r="Z58" s="23">
        <f>Y58/Parâmetros!$G$3</f>
        <v>8.0160320641282565E-4</v>
      </c>
      <c r="AA58" s="23">
        <f>Z58/Parâmetros!$B$13</f>
        <v>1.3018276806011642</v>
      </c>
      <c r="AB58" s="23">
        <f>AA58/Parâmetros!$E$6</f>
        <v>3.1278896698730518</v>
      </c>
      <c r="AC58" s="23">
        <f>(Parâmetros!$G$3*Parâmetros!$E$10*Modelo_1_Ø28mm!AB58)/Parâmetros!$H$3</f>
        <v>24220.974246787195</v>
      </c>
      <c r="AD58" s="23">
        <v>174655.234203</v>
      </c>
      <c r="AE58" s="24">
        <f t="shared" si="5"/>
        <v>1455460.2850250001</v>
      </c>
    </row>
    <row r="59" spans="1:31" x14ac:dyDescent="0.25">
      <c r="A59" s="22">
        <v>0.82</v>
      </c>
      <c r="B59" s="23">
        <f>A59/Parâmetros!$G$3</f>
        <v>8.2164328657314623E-4</v>
      </c>
      <c r="C59" s="23">
        <f>B59/Parâmetros!$B$13</f>
        <v>1.334373372616193</v>
      </c>
      <c r="D59" s="23">
        <f>C59/Parâmetros!$B$6</f>
        <v>4.0119463999284219</v>
      </c>
      <c r="E59" s="23">
        <f>(Parâmetros!$G$3*Parâmetros!$B$10*Modelo_1_Ø28mm!D59)/Parâmetros!$H$3</f>
        <v>13481.129389060527</v>
      </c>
      <c r="F59" s="23">
        <v>605197.27604800009</v>
      </c>
      <c r="G59" s="24">
        <f t="shared" si="4"/>
        <v>5043310.633733334</v>
      </c>
      <c r="I59" s="22">
        <v>0.82</v>
      </c>
      <c r="J59" s="23">
        <f>I59/Parâmetros!$G$3</f>
        <v>8.2164328657314623E-4</v>
      </c>
      <c r="K59" s="23">
        <f>J59/Parâmetros!$B$13</f>
        <v>1.334373372616193</v>
      </c>
      <c r="L59" s="23">
        <f>K59/Parâmetros!$C$6</f>
        <v>3.5630797666654019</v>
      </c>
      <c r="M59" s="23">
        <f>(Parâmetros!$G$3*Parâmetros!$C$10*Modelo_1_Ø28mm!L59)/Parâmetros!$H$3</f>
        <v>16927.830217307266</v>
      </c>
      <c r="N59" s="23">
        <v>348414.06394199998</v>
      </c>
      <c r="O59" s="24">
        <f t="shared" si="1"/>
        <v>2903450.5328500001</v>
      </c>
      <c r="Q59" s="22">
        <v>0.82</v>
      </c>
      <c r="R59" s="23">
        <f>Q59/Parâmetros!$G$3</f>
        <v>8.2164328657314623E-4</v>
      </c>
      <c r="S59" s="23">
        <f>R59/Parâmetros!$B$13</f>
        <v>1.334373372616193</v>
      </c>
      <c r="T59" s="23">
        <f>S59/Parâmetros!$D$6</f>
        <v>3.3392727042447272</v>
      </c>
      <c r="U59" s="23">
        <f>(Parâmetros!$G$3*Parâmetros!$D$10*Modelo_1_Ø28mm!T59)/Parâmetros!$H$3</f>
        <v>20548.978646036878</v>
      </c>
      <c r="V59" s="23">
        <v>277589.19896300003</v>
      </c>
      <c r="W59" s="24">
        <f t="shared" si="2"/>
        <v>2313243.3246916672</v>
      </c>
      <c r="Y59" s="22">
        <v>0.82</v>
      </c>
      <c r="Z59" s="23">
        <f>Y59/Parâmetros!$G$3</f>
        <v>8.2164328657314623E-4</v>
      </c>
      <c r="AA59" s="23">
        <f>Z59/Parâmetros!$B$13</f>
        <v>1.334373372616193</v>
      </c>
      <c r="AB59" s="23">
        <f>AA59/Parâmetros!$E$6</f>
        <v>3.2060869116198774</v>
      </c>
      <c r="AC59" s="23">
        <f>(Parâmetros!$G$3*Parâmetros!$E$10*Modelo_1_Ø28mm!AB59)/Parâmetros!$H$3</f>
        <v>24826.498602956868</v>
      </c>
      <c r="AD59" s="23">
        <v>182929.30064600002</v>
      </c>
      <c r="AE59" s="24">
        <f t="shared" si="5"/>
        <v>1524410.8387166669</v>
      </c>
    </row>
    <row r="60" spans="1:31" x14ac:dyDescent="0.25">
      <c r="A60" s="22">
        <v>0.84</v>
      </c>
      <c r="B60" s="23">
        <f>A60/Parâmetros!$G$3</f>
        <v>8.4168336673346692E-4</v>
      </c>
      <c r="C60" s="23">
        <f>B60/Parâmetros!$B$13</f>
        <v>1.3669190646312224</v>
      </c>
      <c r="D60" s="23">
        <f>C60/Parâmetros!$B$6</f>
        <v>4.1097987511461884</v>
      </c>
      <c r="E60" s="23">
        <f>(Parâmetros!$G$3*Parâmetros!$B$10*Modelo_1_Ø28mm!D60)/Parâmetros!$H$3</f>
        <v>13809.937422940051</v>
      </c>
      <c r="F60" s="23">
        <v>632633.34956200002</v>
      </c>
      <c r="G60" s="24">
        <f t="shared" si="4"/>
        <v>5271944.5796833336</v>
      </c>
      <c r="I60" s="22">
        <v>0.84</v>
      </c>
      <c r="J60" s="23">
        <f>I60/Parâmetros!$G$3</f>
        <v>8.4168336673346692E-4</v>
      </c>
      <c r="K60" s="23">
        <f>J60/Parâmetros!$B$13</f>
        <v>1.3669190646312224</v>
      </c>
      <c r="L60" s="23">
        <f>K60/Parâmetros!$C$6</f>
        <v>3.6499841512182174</v>
      </c>
      <c r="M60" s="23">
        <f>(Parâmetros!$G$3*Parâmetros!$C$10*Modelo_1_Ø28mm!L60)/Parâmetros!$H$3</f>
        <v>17340.704125046468</v>
      </c>
      <c r="N60" s="23">
        <v>364115.00014699996</v>
      </c>
      <c r="O60" s="24">
        <f t="shared" si="1"/>
        <v>3034291.6678916663</v>
      </c>
      <c r="Q60" s="22">
        <v>0.84</v>
      </c>
      <c r="R60" s="23">
        <f>Q60/Parâmetros!$G$3</f>
        <v>8.4168336673346692E-4</v>
      </c>
      <c r="S60" s="23">
        <f>R60/Parâmetros!$B$13</f>
        <v>1.3669190646312224</v>
      </c>
      <c r="T60" s="23">
        <f>S60/Parâmetros!$D$6</f>
        <v>3.4207183799580139</v>
      </c>
      <c r="U60" s="23">
        <f>(Parâmetros!$G$3*Parâmetros!$D$10*Modelo_1_Ø28mm!T60)/Parâmetros!$H$3</f>
        <v>21050.173247159735</v>
      </c>
      <c r="V60" s="23">
        <v>290215.71910599997</v>
      </c>
      <c r="W60" s="24">
        <f t="shared" si="2"/>
        <v>2418464.3258833331</v>
      </c>
      <c r="Y60" s="22">
        <v>0.84</v>
      </c>
      <c r="Z60" s="23">
        <f>Y60/Parâmetros!$G$3</f>
        <v>8.4168336673346692E-4</v>
      </c>
      <c r="AA60" s="23">
        <f>Z60/Parâmetros!$B$13</f>
        <v>1.3669190646312224</v>
      </c>
      <c r="AB60" s="23">
        <f>AA60/Parâmetros!$E$6</f>
        <v>3.2842841533667042</v>
      </c>
      <c r="AC60" s="23">
        <f>(Parâmetros!$G$3*Parâmetros!$E$10*Modelo_1_Ø28mm!AB60)/Parâmetros!$H$3</f>
        <v>25432.022959126552</v>
      </c>
      <c r="AD60" s="23">
        <v>191379.448741</v>
      </c>
      <c r="AE60" s="24">
        <f t="shared" si="5"/>
        <v>1594828.7395083334</v>
      </c>
    </row>
    <row r="61" spans="1:31" x14ac:dyDescent="0.25">
      <c r="A61" s="22">
        <v>0.86</v>
      </c>
      <c r="B61" s="23">
        <f>A61/Parâmetros!$G$3</f>
        <v>8.617234468937876E-4</v>
      </c>
      <c r="C61" s="23">
        <f>B61/Parâmetros!$B$13</f>
        <v>1.3994647566462515</v>
      </c>
      <c r="D61" s="23">
        <f>C61/Parâmetros!$B$6</f>
        <v>4.2076511023639549</v>
      </c>
      <c r="E61" s="23">
        <f>(Parâmetros!$G$3*Parâmetros!$B$10*Modelo_1_Ø28mm!D61)/Parâmetros!$H$3</f>
        <v>14138.745456819575</v>
      </c>
      <c r="F61" s="23">
        <v>660607.36788200005</v>
      </c>
      <c r="G61" s="24">
        <f t="shared" si="4"/>
        <v>5505061.3990166672</v>
      </c>
      <c r="I61" s="22">
        <v>0.86</v>
      </c>
      <c r="J61" s="23">
        <f>I61/Parâmetros!$G$3</f>
        <v>8.617234468937876E-4</v>
      </c>
      <c r="K61" s="23">
        <f>J61/Parâmetros!$B$13</f>
        <v>1.3994647566462515</v>
      </c>
      <c r="L61" s="23">
        <f>K61/Parâmetros!$C$6</f>
        <v>3.736888535771032</v>
      </c>
      <c r="M61" s="23">
        <f>(Parâmetros!$G$3*Parâmetros!$C$10*Modelo_1_Ø28mm!L61)/Parâmetros!$H$3</f>
        <v>17753.57803278567</v>
      </c>
      <c r="N61" s="23">
        <v>380151.193891</v>
      </c>
      <c r="O61" s="24">
        <f t="shared" si="1"/>
        <v>3167926.6157583334</v>
      </c>
      <c r="Q61" s="22">
        <v>0.86</v>
      </c>
      <c r="R61" s="23">
        <f>Q61/Parâmetros!$G$3</f>
        <v>8.617234468937876E-4</v>
      </c>
      <c r="S61" s="23">
        <f>R61/Parâmetros!$B$13</f>
        <v>1.3994647566462515</v>
      </c>
      <c r="T61" s="23">
        <f>S61/Parâmetros!$D$6</f>
        <v>3.5021640556713001</v>
      </c>
      <c r="U61" s="23">
        <f>(Parâmetros!$G$3*Parâmetros!$D$10*Modelo_1_Ø28mm!T61)/Parâmetros!$H$3</f>
        <v>21551.367848282582</v>
      </c>
      <c r="V61" s="23">
        <v>303096.58285900002</v>
      </c>
      <c r="W61" s="24">
        <f t="shared" si="2"/>
        <v>2525804.8571583335</v>
      </c>
      <c r="Y61" s="22">
        <v>0.86</v>
      </c>
      <c r="Z61" s="23">
        <f>Y61/Parâmetros!$G$3</f>
        <v>8.617234468937876E-4</v>
      </c>
      <c r="AA61" s="23">
        <f>Z61/Parâmetros!$B$13</f>
        <v>1.3994647566462515</v>
      </c>
      <c r="AB61" s="23">
        <f>AA61/Parâmetros!$E$6</f>
        <v>3.3624813951135306</v>
      </c>
      <c r="AC61" s="23">
        <f>(Parâmetros!$G$3*Parâmetros!$E$10*Modelo_1_Ø28mm!AB61)/Parâmetros!$H$3</f>
        <v>26037.547315296233</v>
      </c>
      <c r="AD61" s="23">
        <v>199976.84201000002</v>
      </c>
      <c r="AE61" s="24">
        <f t="shared" si="5"/>
        <v>1666473.6834166669</v>
      </c>
    </row>
    <row r="62" spans="1:31" x14ac:dyDescent="0.25">
      <c r="A62" s="22">
        <v>0.88</v>
      </c>
      <c r="B62" s="23">
        <f>A62/Parâmetros!$G$3</f>
        <v>8.8176352705410818E-4</v>
      </c>
      <c r="C62" s="23">
        <f>B62/Parâmetros!$B$13</f>
        <v>1.4320104486612804</v>
      </c>
      <c r="D62" s="23">
        <f>C62/Parâmetros!$B$6</f>
        <v>4.3055034535817205</v>
      </c>
      <c r="E62" s="23">
        <f>(Parâmetros!$G$3*Parâmetros!$B$10*Modelo_1_Ø28mm!D62)/Parâmetros!$H$3</f>
        <v>14467.553490699098</v>
      </c>
      <c r="F62" s="23">
        <v>689138.807873999</v>
      </c>
      <c r="G62" s="24">
        <f t="shared" si="4"/>
        <v>5742823.3989499919</v>
      </c>
      <c r="I62" s="22">
        <v>0.88</v>
      </c>
      <c r="J62" s="23">
        <f>I62/Parâmetros!$G$3</f>
        <v>8.8176352705410818E-4</v>
      </c>
      <c r="K62" s="23">
        <f>J62/Parâmetros!$B$13</f>
        <v>1.4320104486612804</v>
      </c>
      <c r="L62" s="23">
        <f>K62/Parâmetros!$C$6</f>
        <v>3.8237929203238461</v>
      </c>
      <c r="M62" s="23">
        <f>(Parâmetros!$G$3*Parâmetros!$C$10*Modelo_1_Ø28mm!L62)/Parâmetros!$H$3</f>
        <v>18166.451940524872</v>
      </c>
      <c r="N62" s="23">
        <v>396519.73676599999</v>
      </c>
      <c r="O62" s="24">
        <f t="shared" si="1"/>
        <v>3304331.1397166667</v>
      </c>
      <c r="Q62" s="22">
        <v>0.88</v>
      </c>
      <c r="R62" s="23">
        <f>Q62/Parâmetros!$G$3</f>
        <v>8.8176352705410818E-4</v>
      </c>
      <c r="S62" s="23">
        <f>R62/Parâmetros!$B$13</f>
        <v>1.4320104486612804</v>
      </c>
      <c r="T62" s="23">
        <f>S62/Parâmetros!$D$6</f>
        <v>3.5836097313845854</v>
      </c>
      <c r="U62" s="23">
        <f>(Parâmetros!$G$3*Parâmetros!$D$10*Modelo_1_Ø28mm!T62)/Parâmetros!$H$3</f>
        <v>22052.562449405432</v>
      </c>
      <c r="V62" s="23">
        <v>316203.55230500002</v>
      </c>
      <c r="W62" s="24">
        <f t="shared" si="2"/>
        <v>2635029.6025416669</v>
      </c>
      <c r="Y62" s="22">
        <v>0.88</v>
      </c>
      <c r="Z62" s="23">
        <f>Y62/Parâmetros!$G$3</f>
        <v>8.8176352705410818E-4</v>
      </c>
      <c r="AA62" s="23">
        <f>Z62/Parâmetros!$B$13</f>
        <v>1.4320104486612804</v>
      </c>
      <c r="AB62" s="23">
        <f>AA62/Parâmetros!$E$6</f>
        <v>3.4406786368603561</v>
      </c>
      <c r="AC62" s="23">
        <f>(Parâmetros!$G$3*Parâmetros!$E$10*Modelo_1_Ø28mm!AB62)/Parâmetros!$H$3</f>
        <v>26643.071671465907</v>
      </c>
      <c r="AD62" s="23">
        <v>208732.27803799999</v>
      </c>
      <c r="AE62" s="24">
        <f t="shared" si="5"/>
        <v>1739435.6503166666</v>
      </c>
    </row>
    <row r="63" spans="1:31" x14ac:dyDescent="0.25">
      <c r="A63" s="22">
        <v>0.9</v>
      </c>
      <c r="B63" s="23">
        <f>A63/Parâmetros!$G$3</f>
        <v>9.0180360721442887E-4</v>
      </c>
      <c r="C63" s="23">
        <f>B63/Parâmetros!$B$13</f>
        <v>1.4645561406763097</v>
      </c>
      <c r="D63" s="23">
        <f>C63/Parâmetros!$B$6</f>
        <v>4.4033558047994878</v>
      </c>
      <c r="E63" s="23">
        <f>(Parâmetros!$G$3*Parâmetros!$B$10*Modelo_1_Ø28mm!D63)/Parâmetros!$H$3</f>
        <v>14796.361524578628</v>
      </c>
      <c r="F63" s="23">
        <v>718200.20888699999</v>
      </c>
      <c r="G63" s="24">
        <f t="shared" si="4"/>
        <v>5985001.7407250004</v>
      </c>
      <c r="I63" s="22">
        <v>0.9</v>
      </c>
      <c r="J63" s="23">
        <f>I63/Parâmetros!$G$3</f>
        <v>9.0180360721442887E-4</v>
      </c>
      <c r="K63" s="23">
        <f>J63/Parâmetros!$B$13</f>
        <v>1.4645561406763097</v>
      </c>
      <c r="L63" s="23">
        <f>K63/Parâmetros!$C$6</f>
        <v>3.9106973048766616</v>
      </c>
      <c r="M63" s="23">
        <f>(Parâmetros!$G$3*Parâmetros!$C$10*Modelo_1_Ø28mm!L63)/Parâmetros!$H$3</f>
        <v>18579.325848264074</v>
      </c>
      <c r="N63" s="23">
        <v>413196.09149800002</v>
      </c>
      <c r="O63" s="24">
        <f t="shared" si="1"/>
        <v>3443300.7624833337</v>
      </c>
      <c r="Q63" s="22">
        <v>0.9</v>
      </c>
      <c r="R63" s="23">
        <f>Q63/Parâmetros!$G$3</f>
        <v>9.0180360721442887E-4</v>
      </c>
      <c r="S63" s="23">
        <f>R63/Parâmetros!$B$13</f>
        <v>1.4645561406763097</v>
      </c>
      <c r="T63" s="23">
        <f>S63/Parâmetros!$D$6</f>
        <v>3.665055407097872</v>
      </c>
      <c r="U63" s="23">
        <f>(Parâmetros!$G$3*Parâmetros!$D$10*Modelo_1_Ø28mm!T63)/Parâmetros!$H$3</f>
        <v>22553.757050528286</v>
      </c>
      <c r="V63" s="23">
        <v>329573.92722700001</v>
      </c>
      <c r="W63" s="24">
        <f t="shared" si="2"/>
        <v>2746449.3935583336</v>
      </c>
      <c r="Y63" s="22">
        <v>0.9</v>
      </c>
      <c r="Z63" s="23">
        <f>Y63/Parâmetros!$G$3</f>
        <v>9.0180360721442887E-4</v>
      </c>
      <c r="AA63" s="23">
        <f>Z63/Parâmetros!$B$13</f>
        <v>1.4645561406763097</v>
      </c>
      <c r="AB63" s="23">
        <f>AA63/Parâmetros!$E$6</f>
        <v>3.518875878607183</v>
      </c>
      <c r="AC63" s="23">
        <f>(Parâmetros!$G$3*Parâmetros!$E$10*Modelo_1_Ø28mm!AB63)/Parâmetros!$H$3</f>
        <v>27248.596027635591</v>
      </c>
      <c r="AD63" s="23">
        <v>217694.57307300001</v>
      </c>
      <c r="AE63" s="24">
        <f t="shared" si="5"/>
        <v>1814121.442275</v>
      </c>
    </row>
    <row r="64" spans="1:31" x14ac:dyDescent="0.25">
      <c r="A64" s="22">
        <v>0.92</v>
      </c>
      <c r="B64" s="23">
        <f>A64/Parâmetros!$G$3</f>
        <v>9.2184368737474956E-4</v>
      </c>
      <c r="C64" s="23">
        <f>B64/Parâmetros!$B$13</f>
        <v>1.4971018326913388</v>
      </c>
      <c r="D64" s="23">
        <f>C64/Parâmetros!$B$6</f>
        <v>4.5012081560172543</v>
      </c>
      <c r="E64" s="23">
        <f>(Parâmetros!$G$3*Parâmetros!$B$10*Modelo_1_Ø28mm!D64)/Parâmetros!$H$3</f>
        <v>15125.169558458152</v>
      </c>
      <c r="F64" s="23">
        <v>747812.29212500004</v>
      </c>
      <c r="G64" s="24">
        <f t="shared" si="4"/>
        <v>6231769.1010416672</v>
      </c>
      <c r="I64" s="22">
        <v>0.92</v>
      </c>
      <c r="J64" s="23">
        <f>I64/Parâmetros!$G$3</f>
        <v>9.2184368737474956E-4</v>
      </c>
      <c r="K64" s="23">
        <f>J64/Parâmetros!$B$13</f>
        <v>1.4971018326913388</v>
      </c>
      <c r="L64" s="23">
        <f>K64/Parâmetros!$C$6</f>
        <v>3.9976016894294761</v>
      </c>
      <c r="M64" s="23">
        <f>(Parâmetros!$G$3*Parâmetros!$C$10*Modelo_1_Ø28mm!L64)/Parâmetros!$H$3</f>
        <v>18992.199756003276</v>
      </c>
      <c r="N64" s="23">
        <v>430089.13647700002</v>
      </c>
      <c r="O64" s="24">
        <f t="shared" si="1"/>
        <v>3584076.1373083335</v>
      </c>
      <c r="Q64" s="22">
        <v>0.92</v>
      </c>
      <c r="R64" s="23">
        <f>Q64/Parâmetros!$G$3</f>
        <v>9.2184368737474956E-4</v>
      </c>
      <c r="S64" s="23">
        <f>R64/Parâmetros!$B$13</f>
        <v>1.4971018326913388</v>
      </c>
      <c r="T64" s="23">
        <f>S64/Parâmetros!$D$6</f>
        <v>3.7465010828111582</v>
      </c>
      <c r="U64" s="23">
        <f>(Parâmetros!$G$3*Parâmetros!$D$10*Modelo_1_Ø28mm!T64)/Parâmetros!$H$3</f>
        <v>23054.951651651139</v>
      </c>
      <c r="V64" s="23">
        <v>343179.49603599997</v>
      </c>
      <c r="W64" s="24">
        <f t="shared" si="2"/>
        <v>2859829.1336333333</v>
      </c>
      <c r="Y64" s="22">
        <v>0.92</v>
      </c>
      <c r="Z64" s="23">
        <f>Y64/Parâmetros!$G$3</f>
        <v>9.2184368737474956E-4</v>
      </c>
      <c r="AA64" s="23">
        <f>Z64/Parâmetros!$B$13</f>
        <v>1.4971018326913388</v>
      </c>
      <c r="AB64" s="23">
        <f>AA64/Parâmetros!$E$6</f>
        <v>3.5970731203540094</v>
      </c>
      <c r="AC64" s="23">
        <f>(Parâmetros!$G$3*Parâmetros!$E$10*Modelo_1_Ø28mm!AB64)/Parâmetros!$H$3</f>
        <v>27854.120383805272</v>
      </c>
      <c r="AD64" s="23">
        <v>226762.421183</v>
      </c>
      <c r="AE64" s="24">
        <f t="shared" si="5"/>
        <v>1889686.8431916668</v>
      </c>
    </row>
    <row r="65" spans="1:31" x14ac:dyDescent="0.25">
      <c r="A65" s="22">
        <v>0.93999999999999895</v>
      </c>
      <c r="B65" s="23">
        <f>A65/Parâmetros!$G$3</f>
        <v>9.4188376753506905E-4</v>
      </c>
      <c r="C65" s="23">
        <f>B65/Parâmetros!$B$13</f>
        <v>1.5296475247063661</v>
      </c>
      <c r="D65" s="23">
        <f>C65/Parâmetros!$B$6</f>
        <v>4.5990605072350155</v>
      </c>
      <c r="E65" s="23">
        <f>(Parâmetros!$G$3*Parâmetros!$B$10*Modelo_1_Ø28mm!D65)/Parâmetros!$H$3</f>
        <v>15453.97759233766</v>
      </c>
      <c r="F65" s="23">
        <v>777971.08478499996</v>
      </c>
      <c r="G65" s="24">
        <f t="shared" si="4"/>
        <v>6483092.3732083328</v>
      </c>
      <c r="I65" s="22">
        <v>0.93999999999999895</v>
      </c>
      <c r="J65" s="23">
        <f>I65/Parâmetros!$G$3</f>
        <v>9.4188376753506905E-4</v>
      </c>
      <c r="K65" s="23">
        <f>J65/Parâmetros!$B$13</f>
        <v>1.5296475247063661</v>
      </c>
      <c r="L65" s="23">
        <f>K65/Parâmetros!$C$6</f>
        <v>4.0845060739822863</v>
      </c>
      <c r="M65" s="23">
        <f>(Parâmetros!$G$3*Parâmetros!$C$10*Modelo_1_Ø28mm!L65)/Parâmetros!$H$3</f>
        <v>19405.073663742456</v>
      </c>
      <c r="N65" s="23">
        <v>447284.18983699998</v>
      </c>
      <c r="O65" s="24">
        <f t="shared" si="1"/>
        <v>3727368.2486416665</v>
      </c>
      <c r="Q65" s="22">
        <v>0.93999999999999895</v>
      </c>
      <c r="R65" s="23">
        <f>Q65/Parâmetros!$G$3</f>
        <v>9.4188376753506905E-4</v>
      </c>
      <c r="S65" s="23">
        <f>R65/Parâmetros!$B$13</f>
        <v>1.5296475247063661</v>
      </c>
      <c r="T65" s="23">
        <f>S65/Parâmetros!$D$6</f>
        <v>3.8279467585244396</v>
      </c>
      <c r="U65" s="23">
        <f>(Parâmetros!$G$3*Parâmetros!$D$10*Modelo_1_Ø28mm!T65)/Parâmetros!$H$3</f>
        <v>23556.146252773957</v>
      </c>
      <c r="V65" s="23">
        <v>357040.75249500002</v>
      </c>
      <c r="W65" s="24">
        <f t="shared" si="2"/>
        <v>2975339.6041250001</v>
      </c>
      <c r="Y65" s="22">
        <v>0.93999999999999895</v>
      </c>
      <c r="Z65" s="23">
        <f>Y65/Parâmetros!$G$3</f>
        <v>9.4188376753506905E-4</v>
      </c>
      <c r="AA65" s="23">
        <f>Z65/Parâmetros!$B$13</f>
        <v>1.5296475247063661</v>
      </c>
      <c r="AB65" s="23">
        <f>AA65/Parâmetros!$E$6</f>
        <v>3.6752703621008314</v>
      </c>
      <c r="AC65" s="23">
        <f>(Parâmetros!$G$3*Parâmetros!$E$10*Modelo_1_Ø28mm!AB65)/Parâmetros!$H$3</f>
        <v>28459.644739974916</v>
      </c>
      <c r="AD65" s="23">
        <v>236048.34555100001</v>
      </c>
      <c r="AE65" s="24">
        <f t="shared" si="5"/>
        <v>1967069.5462583334</v>
      </c>
    </row>
    <row r="66" spans="1:31" x14ac:dyDescent="0.25">
      <c r="A66" s="22">
        <v>0.96</v>
      </c>
      <c r="B66" s="23">
        <f>A66/Parâmetros!$G$3</f>
        <v>9.6192384769539071E-4</v>
      </c>
      <c r="C66" s="23">
        <f>B66/Parâmetros!$B$13</f>
        <v>1.5621932167213968</v>
      </c>
      <c r="D66" s="23">
        <f>C66/Parâmetros!$B$6</f>
        <v>4.6969128584527864</v>
      </c>
      <c r="E66" s="23">
        <f>(Parâmetros!$G$3*Parâmetros!$B$10*Modelo_1_Ø28mm!D66)/Parâmetros!$H$3</f>
        <v>15782.785626217201</v>
      </c>
      <c r="F66" s="23">
        <v>808639.37467300007</v>
      </c>
      <c r="G66" s="24">
        <f t="shared" si="4"/>
        <v>6738661.4556083344</v>
      </c>
      <c r="I66" s="22">
        <v>0.96</v>
      </c>
      <c r="J66" s="23">
        <f>I66/Parâmetros!$G$3</f>
        <v>9.6192384769539071E-4</v>
      </c>
      <c r="K66" s="23">
        <f>J66/Parâmetros!$B$13</f>
        <v>1.5621932167213968</v>
      </c>
      <c r="L66" s="23">
        <f>K66/Parâmetros!$C$6</f>
        <v>4.1714104585351048</v>
      </c>
      <c r="M66" s="23">
        <f>(Parâmetros!$G$3*Parâmetros!$C$10*Modelo_1_Ø28mm!L66)/Parâmetros!$H$3</f>
        <v>19817.947571481676</v>
      </c>
      <c r="N66" s="23">
        <v>464798.23363000003</v>
      </c>
      <c r="O66" s="24">
        <f t="shared" si="1"/>
        <v>3873318.6135833338</v>
      </c>
      <c r="Q66" s="22">
        <v>0.96</v>
      </c>
      <c r="R66" s="23">
        <f>Q66/Parâmetros!$G$3</f>
        <v>9.6192384769539071E-4</v>
      </c>
      <c r="S66" s="23">
        <f>R66/Parâmetros!$B$13</f>
        <v>1.5621932167213968</v>
      </c>
      <c r="T66" s="23">
        <f>S66/Parâmetros!$D$6</f>
        <v>3.9093924342377298</v>
      </c>
      <c r="U66" s="23">
        <f>(Parâmetros!$G$3*Parâmetros!$D$10*Modelo_1_Ø28mm!T66)/Parâmetros!$H$3</f>
        <v>24057.340853896836</v>
      </c>
      <c r="V66" s="23">
        <v>371131.48390399996</v>
      </c>
      <c r="W66" s="24">
        <f t="shared" si="2"/>
        <v>3092762.3658666667</v>
      </c>
      <c r="Y66" s="22">
        <v>0.96</v>
      </c>
      <c r="Z66" s="23">
        <f>Y66/Parâmetros!$G$3</f>
        <v>9.6192384769539071E-4</v>
      </c>
      <c r="AA66" s="23">
        <f>Z66/Parâmetros!$B$13</f>
        <v>1.5621932167213968</v>
      </c>
      <c r="AB66" s="23">
        <f>AA66/Parâmetros!$E$6</f>
        <v>3.7534676038476613</v>
      </c>
      <c r="AC66" s="23">
        <f>(Parâmetros!$G$3*Parâmetros!$E$10*Modelo_1_Ø28mm!AB66)/Parâmetros!$H$3</f>
        <v>29065.169096144626</v>
      </c>
      <c r="AD66" s="23">
        <v>245420.33575</v>
      </c>
      <c r="AE66" s="24">
        <f t="shared" si="5"/>
        <v>2045169.4645833333</v>
      </c>
    </row>
    <row r="67" spans="1:31" x14ac:dyDescent="0.25">
      <c r="A67" s="22">
        <v>0.98</v>
      </c>
      <c r="B67" s="23">
        <f>A67/Parâmetros!$G$3</f>
        <v>9.8196392785571151E-4</v>
      </c>
      <c r="C67" s="23">
        <f>B67/Parâmetros!$B$13</f>
        <v>1.5947389087364261</v>
      </c>
      <c r="D67" s="23">
        <f>C67/Parâmetros!$B$6</f>
        <v>4.7947652096705538</v>
      </c>
      <c r="E67" s="23">
        <f>(Parâmetros!$G$3*Parâmetros!$B$10*Modelo_1_Ø28mm!D67)/Parâmetros!$H$3</f>
        <v>16111.593660096727</v>
      </c>
      <c r="F67" s="23">
        <v>839867.28192500002</v>
      </c>
      <c r="G67" s="24">
        <f t="shared" si="4"/>
        <v>6998894.0160416672</v>
      </c>
      <c r="I67" s="22">
        <v>0.98</v>
      </c>
      <c r="J67" s="23">
        <f>I67/Parâmetros!$G$3</f>
        <v>9.8196392785571151E-4</v>
      </c>
      <c r="K67" s="23">
        <f>J67/Parâmetros!$B$13</f>
        <v>1.5947389087364261</v>
      </c>
      <c r="L67" s="23">
        <f>K67/Parâmetros!$C$6</f>
        <v>4.2583148430879199</v>
      </c>
      <c r="M67" s="23">
        <f>(Parâmetros!$G$3*Parâmetros!$C$10*Modelo_1_Ø28mm!L67)/Parâmetros!$H$3</f>
        <v>20230.821479220878</v>
      </c>
      <c r="N67" s="23">
        <v>482583.97454299999</v>
      </c>
      <c r="O67" s="24">
        <f t="shared" si="1"/>
        <v>4021533.1211916669</v>
      </c>
      <c r="Q67" s="22">
        <v>0.98</v>
      </c>
      <c r="R67" s="23">
        <f>Q67/Parâmetros!$G$3</f>
        <v>9.8196392785571151E-4</v>
      </c>
      <c r="S67" s="23">
        <f>R67/Parâmetros!$B$13</f>
        <v>1.5947389087364261</v>
      </c>
      <c r="T67" s="23">
        <f>S67/Parâmetros!$D$6</f>
        <v>3.990838109951016</v>
      </c>
      <c r="U67" s="23">
        <f>(Parâmetros!$G$3*Parâmetros!$D$10*Modelo_1_Ø28mm!T67)/Parâmetros!$H$3</f>
        <v>24558.53545501969</v>
      </c>
      <c r="V67" s="23">
        <v>385457.30660800001</v>
      </c>
      <c r="W67" s="24">
        <f t="shared" si="2"/>
        <v>3212144.2217333335</v>
      </c>
      <c r="Y67" s="22">
        <v>0.98</v>
      </c>
      <c r="Z67" s="23">
        <f>Y67/Parâmetros!$G$3</f>
        <v>9.8196392785571151E-4</v>
      </c>
      <c r="AA67" s="23">
        <f>Z67/Parâmetros!$B$13</f>
        <v>1.5947389087364261</v>
      </c>
      <c r="AB67" s="23">
        <f>AA67/Parâmetros!$E$6</f>
        <v>3.8316648455944882</v>
      </c>
      <c r="AC67" s="23">
        <f>(Parâmetros!$G$3*Parâmetros!$E$10*Modelo_1_Ø28mm!AB67)/Parâmetros!$H$3</f>
        <v>29670.693452314306</v>
      </c>
      <c r="AD67" s="23">
        <v>255000.64168199999</v>
      </c>
      <c r="AE67" s="24">
        <f t="shared" si="5"/>
        <v>2125005.3473499999</v>
      </c>
    </row>
    <row r="68" spans="1:31" ht="15.75" thickBot="1" x14ac:dyDescent="0.3">
      <c r="A68" s="22">
        <v>1</v>
      </c>
      <c r="B68" s="23">
        <f>A68/Parâmetros!$G$3</f>
        <v>1.002004008016032E-3</v>
      </c>
      <c r="C68" s="23">
        <f>B68/Parâmetros!$B$13</f>
        <v>1.627284600751455</v>
      </c>
      <c r="D68" s="23">
        <f>C68/Parâmetros!$B$6</f>
        <v>4.8926175608883193</v>
      </c>
      <c r="E68" s="23">
        <f>(Parâmetros!$G$3*Parâmetros!$B$10*Modelo_1_Ø28mm!D68)/Parâmetros!$H$3</f>
        <v>16440.401693976251</v>
      </c>
      <c r="F68" s="23">
        <v>871636.76789400005</v>
      </c>
      <c r="G68" s="24">
        <f t="shared" si="4"/>
        <v>7263639.7324500009</v>
      </c>
      <c r="I68" s="22">
        <v>1</v>
      </c>
      <c r="J68" s="23">
        <f>I68/Parâmetros!$G$3</f>
        <v>1.002004008016032E-3</v>
      </c>
      <c r="K68" s="23">
        <f>J68/Parâmetros!$B$13</f>
        <v>1.627284600751455</v>
      </c>
      <c r="L68" s="23">
        <f>K68/Parâmetros!$C$6</f>
        <v>4.345219227640734</v>
      </c>
      <c r="M68" s="23">
        <f>(Parâmetros!$G$3*Parâmetros!$C$10*Modelo_1_Ø28mm!L68)/Parâmetros!$H$3</f>
        <v>20643.695386960077</v>
      </c>
      <c r="N68" s="23">
        <v>500713.43433000002</v>
      </c>
      <c r="O68" s="24">
        <f t="shared" si="1"/>
        <v>4172611.9527500002</v>
      </c>
      <c r="Q68" s="22">
        <v>1</v>
      </c>
      <c r="R68" s="23">
        <f>Q68/Parâmetros!$G$3</f>
        <v>1.002004008016032E-3</v>
      </c>
      <c r="S68" s="23">
        <f>R68/Parâmetros!$B$13</f>
        <v>1.627284600751455</v>
      </c>
      <c r="T68" s="23">
        <f>S68/Parâmetros!$D$6</f>
        <v>4.0722837856643013</v>
      </c>
      <c r="U68" s="23">
        <f>(Parâmetros!$G$3*Parâmetros!$D$10*Modelo_1_Ø28mm!T68)/Parâmetros!$H$3</f>
        <v>25059.730056142533</v>
      </c>
      <c r="V68" s="23">
        <v>400035.80548799998</v>
      </c>
      <c r="W68" s="24">
        <f t="shared" si="2"/>
        <v>3333631.7124000001</v>
      </c>
      <c r="Y68" s="22">
        <v>1</v>
      </c>
      <c r="Z68" s="23">
        <f>Y68/Parâmetros!$G$3</f>
        <v>1.002004008016032E-3</v>
      </c>
      <c r="AA68" s="23">
        <f>Z68/Parâmetros!$B$13</f>
        <v>1.627284600751455</v>
      </c>
      <c r="AB68" s="23">
        <f>AA68/Parâmetros!$E$6</f>
        <v>3.9098620873413141</v>
      </c>
      <c r="AC68" s="23">
        <f>(Parâmetros!$G$3*Parâmetros!$E$10*Modelo_1_Ø28mm!AB68)/Parâmetros!$H$3</f>
        <v>30276.217808483983</v>
      </c>
      <c r="AD68" s="23">
        <v>264739.93543999997</v>
      </c>
      <c r="AE68" s="24">
        <f t="shared" si="5"/>
        <v>2206166.1286666663</v>
      </c>
    </row>
    <row r="69" spans="1:31" ht="15" customHeight="1" thickBot="1" x14ac:dyDescent="0.3">
      <c r="A69" s="67" t="s">
        <v>25</v>
      </c>
      <c r="B69" s="64">
        <f>Parâmetros!$H$3 / F69</f>
        <v>2.7269148022420438E-8</v>
      </c>
      <c r="C69" s="64"/>
      <c r="D69" s="65"/>
      <c r="F69" s="56">
        <v>31308</v>
      </c>
      <c r="G69" s="57"/>
      <c r="I69" s="66" t="s">
        <v>25</v>
      </c>
      <c r="J69" s="64">
        <f>Parâmetros!$H$3 / N69</f>
        <v>5.4298956069830125E-8</v>
      </c>
      <c r="K69" s="64"/>
      <c r="L69" s="65"/>
      <c r="N69" s="56">
        <v>15723</v>
      </c>
      <c r="O69" s="57"/>
      <c r="Q69" s="66" t="s">
        <v>25</v>
      </c>
      <c r="R69" s="64">
        <f>Parâmetros!$H$3 / V69</f>
        <v>7.7754324798355109E-8</v>
      </c>
      <c r="S69" s="64"/>
      <c r="T69" s="65"/>
      <c r="V69" s="56">
        <v>10980</v>
      </c>
      <c r="W69" s="57"/>
      <c r="Y69" s="66" t="s">
        <v>25</v>
      </c>
      <c r="Z69" s="64">
        <f>Parâmetros!$H$3 / AD69</f>
        <v>9.8334771514160225E-8</v>
      </c>
      <c r="AA69" s="64"/>
      <c r="AB69" s="65"/>
      <c r="AD69" s="56">
        <v>8682</v>
      </c>
      <c r="AE69" s="57"/>
    </row>
    <row r="70" spans="1:31" ht="15.75" customHeight="1" thickBot="1" x14ac:dyDescent="0.3">
      <c r="A70" s="68"/>
      <c r="B70" s="64"/>
      <c r="C70" s="64"/>
      <c r="D70" s="65"/>
      <c r="F70" s="58"/>
      <c r="G70" s="59"/>
      <c r="I70" s="66"/>
      <c r="J70" s="64"/>
      <c r="K70" s="64"/>
      <c r="L70" s="65"/>
      <c r="N70" s="58"/>
      <c r="O70" s="59"/>
      <c r="Q70" s="66"/>
      <c r="R70" s="64"/>
      <c r="S70" s="64"/>
      <c r="T70" s="65"/>
      <c r="V70" s="58"/>
      <c r="W70" s="59"/>
      <c r="Y70" s="66"/>
      <c r="Z70" s="64"/>
      <c r="AA70" s="64"/>
      <c r="AB70" s="65"/>
      <c r="AD70" s="58"/>
      <c r="AE70" s="59"/>
    </row>
    <row r="71" spans="1:31" ht="15" customHeight="1" thickBot="1" x14ac:dyDescent="0.3">
      <c r="A71" s="67" t="s">
        <v>26</v>
      </c>
      <c r="B71" s="64">
        <f>Parâmetros!$G$3 / F71</f>
        <v>8.3693236613694502E-3</v>
      </c>
      <c r="C71" s="64"/>
      <c r="D71" s="65"/>
      <c r="F71" s="60">
        <v>119245</v>
      </c>
      <c r="G71" s="61"/>
      <c r="I71" s="66" t="s">
        <v>26</v>
      </c>
      <c r="J71" s="64">
        <f>Parâmetros!$G$3 / N71</f>
        <v>1.2233390536896298E-2</v>
      </c>
      <c r="K71" s="64"/>
      <c r="L71" s="65"/>
      <c r="N71" s="60">
        <v>81580</v>
      </c>
      <c r="O71" s="61"/>
      <c r="Q71" s="66" t="s">
        <v>26</v>
      </c>
      <c r="R71" s="64">
        <f>Parâmetros!$G$3 / V71</f>
        <v>1.4981385853248468E-2</v>
      </c>
      <c r="S71" s="64"/>
      <c r="T71" s="65"/>
      <c r="V71" s="60">
        <v>66616</v>
      </c>
      <c r="W71" s="61"/>
      <c r="Y71" s="66" t="s">
        <v>26</v>
      </c>
      <c r="Z71" s="64">
        <f>Parâmetros!$G$3 / AD71</f>
        <v>1.6753399362095016E-2</v>
      </c>
      <c r="AA71" s="64"/>
      <c r="AB71" s="65"/>
      <c r="AD71" s="60">
        <v>59570</v>
      </c>
      <c r="AE71" s="61"/>
    </row>
    <row r="72" spans="1:31" ht="15.75" customHeight="1" thickBot="1" x14ac:dyDescent="0.3">
      <c r="A72" s="68"/>
      <c r="B72" s="64"/>
      <c r="C72" s="64"/>
      <c r="D72" s="65"/>
      <c r="F72" s="62"/>
      <c r="G72" s="63"/>
      <c r="I72" s="66"/>
      <c r="J72" s="64"/>
      <c r="K72" s="64"/>
      <c r="L72" s="65"/>
      <c r="N72" s="62"/>
      <c r="O72" s="63"/>
      <c r="Q72" s="66"/>
      <c r="R72" s="64"/>
      <c r="S72" s="64"/>
      <c r="T72" s="65"/>
      <c r="V72" s="62"/>
      <c r="W72" s="63"/>
      <c r="Y72" s="66"/>
      <c r="Z72" s="64"/>
      <c r="AA72" s="64"/>
      <c r="AB72" s="65"/>
      <c r="AD72" s="62"/>
      <c r="AE72" s="63"/>
    </row>
    <row r="73" spans="1:31" ht="25.5" x14ac:dyDescent="0.25">
      <c r="N73" s="28"/>
      <c r="O73" s="28"/>
    </row>
  </sheetData>
  <mergeCells count="32">
    <mergeCell ref="Q1:W1"/>
    <mergeCell ref="A1:G1"/>
    <mergeCell ref="I1:O1"/>
    <mergeCell ref="Y1:AE1"/>
    <mergeCell ref="Q17:W17"/>
    <mergeCell ref="A17:G17"/>
    <mergeCell ref="I17:O17"/>
    <mergeCell ref="Y17:AE17"/>
    <mergeCell ref="J69:L70"/>
    <mergeCell ref="I71:I72"/>
    <mergeCell ref="J71:L72"/>
    <mergeCell ref="Q69:Q70"/>
    <mergeCell ref="A69:A70"/>
    <mergeCell ref="A71:A72"/>
    <mergeCell ref="B69:D70"/>
    <mergeCell ref="B71:D72"/>
    <mergeCell ref="AD69:AE70"/>
    <mergeCell ref="AD71:AE72"/>
    <mergeCell ref="F69:G70"/>
    <mergeCell ref="F71:G72"/>
    <mergeCell ref="N69:O70"/>
    <mergeCell ref="N71:O72"/>
    <mergeCell ref="V69:W70"/>
    <mergeCell ref="V71:W72"/>
    <mergeCell ref="R69:T70"/>
    <mergeCell ref="Q71:Q72"/>
    <mergeCell ref="R71:T72"/>
    <mergeCell ref="Y69:Y70"/>
    <mergeCell ref="Z69:AB70"/>
    <mergeCell ref="Y71:Y72"/>
    <mergeCell ref="Z71:AB72"/>
    <mergeCell ref="I69:I7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I89"/>
  <sheetViews>
    <sheetView tabSelected="1" topLeftCell="F29" zoomScale="85" zoomScaleNormal="85" workbookViewId="0">
      <selection activeCell="L54" sqref="L54"/>
    </sheetView>
  </sheetViews>
  <sheetFormatPr defaultRowHeight="15" x14ac:dyDescent="0.25"/>
  <cols>
    <col min="1" max="1" width="8.5703125" style="15" customWidth="1"/>
    <col min="2" max="7" width="10.7109375" style="15" customWidth="1"/>
    <col min="8" max="8" width="5.7109375" style="15" customWidth="1"/>
    <col min="9" max="15" width="10.7109375" style="15" customWidth="1"/>
    <col min="16" max="16" width="5.7109375" style="15" customWidth="1"/>
    <col min="17" max="23" width="10.7109375" style="15" customWidth="1"/>
    <col min="24" max="24" width="5.7109375" style="15" customWidth="1"/>
    <col min="25" max="32" width="10.7109375" style="15" customWidth="1"/>
    <col min="33" max="33" width="16.5703125" customWidth="1"/>
  </cols>
  <sheetData>
    <row r="1" spans="1:35" ht="15.75" x14ac:dyDescent="0.25">
      <c r="A1" s="69" t="s">
        <v>21</v>
      </c>
      <c r="B1" s="70"/>
      <c r="C1" s="70"/>
      <c r="D1" s="70"/>
      <c r="E1" s="70"/>
      <c r="F1" s="70"/>
      <c r="G1" s="71"/>
      <c r="I1" s="69" t="s">
        <v>22</v>
      </c>
      <c r="J1" s="70"/>
      <c r="K1" s="70"/>
      <c r="L1" s="70"/>
      <c r="M1" s="70"/>
      <c r="N1" s="70"/>
      <c r="O1" s="71"/>
      <c r="Q1" s="69" t="s">
        <v>23</v>
      </c>
      <c r="R1" s="70"/>
      <c r="S1" s="70"/>
      <c r="T1" s="70"/>
      <c r="U1" s="70"/>
      <c r="V1" s="70"/>
      <c r="W1" s="71"/>
      <c r="Y1" s="69" t="s">
        <v>24</v>
      </c>
      <c r="Z1" s="70"/>
      <c r="AA1" s="70"/>
      <c r="AB1" s="70"/>
      <c r="AC1" s="70"/>
      <c r="AD1" s="70"/>
      <c r="AE1" s="70"/>
      <c r="AF1" s="71"/>
    </row>
    <row r="2" spans="1:35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0" t="s">
        <v>20</v>
      </c>
      <c r="AF2" s="21" t="s">
        <v>5</v>
      </c>
    </row>
    <row r="3" spans="1:35" x14ac:dyDescent="0.25">
      <c r="A3" s="16">
        <v>0.1104253125</v>
      </c>
      <c r="B3" s="17">
        <f>A3/Parâmetros!$G$3</f>
        <v>1.1064660571142284E-4</v>
      </c>
      <c r="C3" s="17">
        <f>B3/Parâmetros!$B$23</f>
        <v>0.208401825269975</v>
      </c>
      <c r="D3" s="17">
        <f>C3/Parâmetros!$B$6</f>
        <v>0.62658396052307574</v>
      </c>
      <c r="E3" s="17">
        <f>(Parâmetros!$G$3*Parâmetros!$B$20*Modelo_2_Ø26mm!D3)/Parâmetros!$H$3</f>
        <v>2032.0523606955664</v>
      </c>
      <c r="F3" s="17">
        <v>26265.687499999996</v>
      </c>
      <c r="G3" s="18">
        <f>F3/0.12</f>
        <v>218880.72916666666</v>
      </c>
      <c r="I3" s="16">
        <v>0.16824250000000002</v>
      </c>
      <c r="J3" s="17">
        <f>I3/Parâmetros!$G$3</f>
        <v>1.6857965931863728E-4</v>
      </c>
      <c r="K3" s="17">
        <f>J3/Parâmetros!$B$23</f>
        <v>0.31751817852436481</v>
      </c>
      <c r="L3" s="17">
        <f>K3/Parâmetros!$C$6</f>
        <v>0.84784560353635463</v>
      </c>
      <c r="M3" s="17">
        <f>(Parâmetros!$G$3*Parâmetros!$C$20*Modelo_2_Ø26mm!L3)/Parâmetros!$H$3</f>
        <v>3961.2577264276838</v>
      </c>
      <c r="N3" s="17">
        <v>25961.90625</v>
      </c>
      <c r="O3" s="18">
        <f>N3/0.12</f>
        <v>216349.21875</v>
      </c>
      <c r="Q3" s="16">
        <v>0.20351968749999994</v>
      </c>
      <c r="R3" s="17">
        <f>Q3/Parâmetros!$G$3</f>
        <v>2.0392754258517028E-4</v>
      </c>
      <c r="S3" s="17">
        <f>R3/Parâmetros!$B$23</f>
        <v>0.38409557911257802</v>
      </c>
      <c r="T3" s="17">
        <f>S3/Parâmetros!$D$6</f>
        <v>0.96120014792937436</v>
      </c>
      <c r="U3" s="17">
        <f>(Parâmetros!$G$3*Parâmetros!$D$20*Modelo_2_Ø26mm!T3)/Parâmetros!$H$3</f>
        <v>5939.0066691009552</v>
      </c>
      <c r="V3" s="17">
        <v>24836.375</v>
      </c>
      <c r="W3" s="18">
        <f>V3/0.12</f>
        <v>206969.79166666669</v>
      </c>
      <c r="Y3" s="16">
        <v>0.23116612244897966</v>
      </c>
      <c r="Z3" s="17">
        <f>Y3/Parâmetros!$G$3</f>
        <v>2.3162938121140247E-4</v>
      </c>
      <c r="AA3" s="17">
        <f>Z3/Parâmetros!$B$23</f>
        <v>0.43627172763445798</v>
      </c>
      <c r="AB3" s="17">
        <f>AA3/Parâmetros!$E$6</f>
        <v>1.0482261596214753</v>
      </c>
      <c r="AC3" s="17">
        <f>(Parâmetros!$G$3*Parâmetros!$E$20*Modelo_2_Ø26mm!AB3)/Parâmetros!$H$3</f>
        <v>8005.3697688966085</v>
      </c>
      <c r="AD3" s="17">
        <v>23761.306122448987</v>
      </c>
      <c r="AE3" s="17">
        <v>11488.714285714286</v>
      </c>
      <c r="AF3" s="18">
        <f>AD3/0.12</f>
        <v>198010.88435374157</v>
      </c>
    </row>
    <row r="4" spans="1:35" x14ac:dyDescent="0.25">
      <c r="A4" s="16">
        <v>0.12893838709677419</v>
      </c>
      <c r="B4" s="17">
        <f>A4/Parâmetros!$G$3</f>
        <v>1.2919678065809038E-4</v>
      </c>
      <c r="C4" s="17">
        <f>B4/Parâmetros!$B$23</f>
        <v>0.24334090264253802</v>
      </c>
      <c r="D4" s="17">
        <f>C4/Parâmetros!$B$6</f>
        <v>0.73163229898538185</v>
      </c>
      <c r="E4" s="17">
        <f>(Parâmetros!$G$3*Parâmetros!$B$20*Modelo_2_Ø26mm!D4)/Parâmetros!$H$3</f>
        <v>2372.7309251153697</v>
      </c>
      <c r="F4" s="17">
        <v>35365.935483870962</v>
      </c>
      <c r="G4" s="18">
        <f t="shared" ref="G4:G16" si="0">F4/0.12</f>
        <v>294716.129032258</v>
      </c>
      <c r="I4" s="16">
        <v>0.19625258064516132</v>
      </c>
      <c r="J4" s="17">
        <f>I4/Parâmetros!$G$3</f>
        <v>1.966458723899412E-4</v>
      </c>
      <c r="K4" s="17">
        <f>J4/Parâmetros!$B$23</f>
        <v>0.37038062283404982</v>
      </c>
      <c r="L4" s="17">
        <f>K4/Parâmetros!$C$6</f>
        <v>0.98900032799479254</v>
      </c>
      <c r="M4" s="17">
        <f>(Parâmetros!$G$3*Parâmetros!$C$20*Modelo_2_Ø26mm!L4)/Parâmetros!$H$3</f>
        <v>4620.7530880248287</v>
      </c>
      <c r="N4" s="17">
        <v>34615.580645161281</v>
      </c>
      <c r="O4" s="18">
        <f t="shared" ref="O4:O67" si="1">N4/0.12</f>
        <v>288463.17204301071</v>
      </c>
      <c r="Q4" s="16">
        <v>0.23782774193548384</v>
      </c>
      <c r="R4" s="17">
        <f>Q4/Parâmetros!$G$3</f>
        <v>2.3830435063675734E-4</v>
      </c>
      <c r="S4" s="17">
        <f>R4/Parâmetros!$B$23</f>
        <v>0.44884396880644017</v>
      </c>
      <c r="T4" s="17">
        <f>S4/Parâmetros!$D$6</f>
        <v>1.1232331551712718</v>
      </c>
      <c r="U4" s="17">
        <f>(Parâmetros!$G$3*Parâmetros!$D$20*Modelo_2_Ø26mm!T4)/Parâmetros!$H$3</f>
        <v>6940.1666384342298</v>
      </c>
      <c r="V4" s="17">
        <v>33066.129032258075</v>
      </c>
      <c r="W4" s="18">
        <f t="shared" ref="W4:W67" si="2">V4/0.12</f>
        <v>275551.07526881731</v>
      </c>
      <c r="Y4" s="16">
        <v>0.26978548387096768</v>
      </c>
      <c r="Z4" s="17">
        <f>Y4/Parâmetros!$G$3</f>
        <v>2.7032613614325421E-4</v>
      </c>
      <c r="AA4" s="17">
        <f>Z4/Parâmetros!$B$23</f>
        <v>0.50915669602522584</v>
      </c>
      <c r="AB4" s="17">
        <f>AA4/Parâmetros!$E$6</f>
        <v>1.2233462182249539</v>
      </c>
      <c r="AC4" s="17">
        <f>(Parâmetros!$G$3*Parâmetros!$E$20*Modelo_2_Ø26mm!AB4)/Parâmetros!$H$3</f>
        <v>9342.7727808362561</v>
      </c>
      <c r="AD4" s="17">
        <v>31617.290322580637</v>
      </c>
      <c r="AE4" s="17">
        <v>15157.129032258063</v>
      </c>
      <c r="AF4" s="18">
        <f t="shared" ref="AF4:AF16" si="3">AD4/0.12</f>
        <v>263477.41935483867</v>
      </c>
    </row>
    <row r="5" spans="1:35" x14ac:dyDescent="0.25">
      <c r="A5" s="16">
        <v>0.14772709677419354</v>
      </c>
      <c r="B5" s="17">
        <f>A5/Parâmetros!$G$3</f>
        <v>1.4802314306031417E-4</v>
      </c>
      <c r="C5" s="17">
        <f>B5/Parâmetros!$B$23</f>
        <v>0.27880017645026967</v>
      </c>
      <c r="D5" s="17">
        <f>C5/Parâmetros!$B$6</f>
        <v>0.83824466761957206</v>
      </c>
      <c r="E5" s="17">
        <f>(Parâmetros!$G$3*Parâmetros!$B$20*Modelo_2_Ø26mm!D5)/Parâmetros!$H$3</f>
        <v>2718.4817406670445</v>
      </c>
      <c r="F5" s="17">
        <v>45708.000000000007</v>
      </c>
      <c r="G5" s="18">
        <f t="shared" si="0"/>
        <v>380900.00000000006</v>
      </c>
      <c r="I5" s="16">
        <v>0.22511096774193545</v>
      </c>
      <c r="J5" s="17">
        <f>I5/Parâmetros!$G$3</f>
        <v>2.2556209192578703E-4</v>
      </c>
      <c r="K5" s="17">
        <f>J5/Parâmetros!$B$23</f>
        <v>0.42484404620281074</v>
      </c>
      <c r="L5" s="17">
        <f>K5/Parâmetros!$C$6</f>
        <v>1.1344300299140473</v>
      </c>
      <c r="M5" s="17">
        <f>(Parâmetros!$G$3*Parâmetros!$C$20*Modelo_2_Ø26mm!L5)/Parâmetros!$H$3</f>
        <v>5300.2217648415517</v>
      </c>
      <c r="N5" s="17">
        <v>44407.193548387091</v>
      </c>
      <c r="O5" s="18">
        <f t="shared" si="1"/>
        <v>370059.94623655913</v>
      </c>
      <c r="Q5" s="16">
        <v>0.27213193548387099</v>
      </c>
      <c r="R5" s="17">
        <f>Q5/Parâmetros!$G$3</f>
        <v>2.72677290063999E-4</v>
      </c>
      <c r="S5" s="17">
        <f>R5/Parâmetros!$B$23</f>
        <v>0.51358507198329006</v>
      </c>
      <c r="T5" s="17">
        <f>S5/Parâmetros!$D$6</f>
        <v>1.2852479278861113</v>
      </c>
      <c r="U5" s="17">
        <f>(Parâmetros!$G$3*Parâmetros!$D$20*Modelo_2_Ø26mm!T5)/Parâmetros!$H$3</f>
        <v>7941.2139413493433</v>
      </c>
      <c r="V5" s="17">
        <v>42372.290322580644</v>
      </c>
      <c r="W5" s="18">
        <f t="shared" si="2"/>
        <v>353102.41935483873</v>
      </c>
      <c r="Y5" s="16">
        <v>0.30873516129032252</v>
      </c>
      <c r="Z5" s="17">
        <f>Y5/Parâmetros!$G$3</f>
        <v>3.0935386902837926E-4</v>
      </c>
      <c r="AA5" s="17">
        <f>Z5/Parâmetros!$B$23</f>
        <v>0.5826650582304066</v>
      </c>
      <c r="AB5" s="17">
        <f>AA5/Parâmetros!$E$6</f>
        <v>1.3999640995444655</v>
      </c>
      <c r="AC5" s="17">
        <f>(Parâmetros!$G$3*Parâmetros!$E$20*Modelo_2_Ø26mm!AB5)/Parâmetros!$H$3</f>
        <v>10691.614760006436</v>
      </c>
      <c r="AD5" s="17">
        <v>40455.354838709682</v>
      </c>
      <c r="AE5" s="17">
        <v>19377.806451612902</v>
      </c>
      <c r="AF5" s="18">
        <f t="shared" si="3"/>
        <v>337127.95698924735</v>
      </c>
    </row>
    <row r="6" spans="1:35" x14ac:dyDescent="0.25">
      <c r="A6" s="16">
        <v>0.16699146341463414</v>
      </c>
      <c r="B6" s="17">
        <f>A6/Parâmetros!$G$3</f>
        <v>1.67326115645926E-4</v>
      </c>
      <c r="C6" s="17">
        <f>B6/Parâmetros!$B$23</f>
        <v>0.3151571409871628</v>
      </c>
      <c r="D6" s="17">
        <f>C6/Parâmetros!$B$6</f>
        <v>0.94755604626326762</v>
      </c>
      <c r="E6" s="17">
        <f>(Parâmetros!$G$3*Parâmetros!$B$20*Modelo_2_Ø26mm!D6)/Parâmetros!$H$3</f>
        <v>3072.9856204637381</v>
      </c>
      <c r="F6" s="17">
        <v>57422.780487804877</v>
      </c>
      <c r="G6" s="18">
        <f t="shared" si="0"/>
        <v>478523.1707317073</v>
      </c>
      <c r="I6" s="16">
        <v>0.25404562500000005</v>
      </c>
      <c r="J6" s="17">
        <f>I6/Parâmetros!$G$3</f>
        <v>2.5455473446893791E-4</v>
      </c>
      <c r="K6" s="17">
        <f>J6/Parâmetros!$B$23</f>
        <v>0.47945141157605148</v>
      </c>
      <c r="L6" s="17">
        <f>K6/Parâmetros!$C$6</f>
        <v>1.2802440896556782</v>
      </c>
      <c r="M6" s="17">
        <f>(Parâmetros!$G$3*Parâmetros!$C$20*Modelo_2_Ø26mm!L6)/Parâmetros!$H$3</f>
        <v>5981.4862171948225</v>
      </c>
      <c r="N6" s="17">
        <v>55480.781250000022</v>
      </c>
      <c r="O6" s="18">
        <f t="shared" si="1"/>
        <v>462339.84375000017</v>
      </c>
      <c r="Q6" s="16">
        <v>0.30763843749999997</v>
      </c>
      <c r="R6" s="17">
        <f>Q6/Parâmetros!$G$3</f>
        <v>3.0825494739478957E-4</v>
      </c>
      <c r="S6" s="17">
        <f>R6/Parâmetros!$B$23</f>
        <v>0.58059524982737198</v>
      </c>
      <c r="T6" s="17">
        <f>S6/Parâmetros!$D$6</f>
        <v>1.452941065634064</v>
      </c>
      <c r="U6" s="17">
        <f>(Parâmetros!$G$3*Parâmetros!$D$20*Modelo_2_Ø26mm!T6)/Parâmetros!$H$3</f>
        <v>8977.3463905515182</v>
      </c>
      <c r="V6" s="17">
        <v>52928.093750000007</v>
      </c>
      <c r="W6" s="18">
        <f t="shared" si="2"/>
        <v>441067.44791666674</v>
      </c>
      <c r="Y6" s="16">
        <v>0.34824166666666673</v>
      </c>
      <c r="Z6" s="17">
        <f>Y6/Parâmetros!$G$3</f>
        <v>3.489395457581831E-4</v>
      </c>
      <c r="AA6" s="17">
        <f>Z6/Parâmetros!$B$23</f>
        <v>0.65722430233911777</v>
      </c>
      <c r="AB6" s="17">
        <f>AA6/Parâmetros!$E$6</f>
        <v>1.5791069253702974</v>
      </c>
      <c r="AC6" s="17">
        <f>(Parâmetros!$G$3*Parâmetros!$E$20*Modelo_2_Ø26mm!AB6)/Parâmetros!$H$3</f>
        <v>12059.739900766799</v>
      </c>
      <c r="AD6" s="17">
        <v>50447.900000000009</v>
      </c>
      <c r="AE6" s="17">
        <v>23878.933333333338</v>
      </c>
      <c r="AF6" s="18">
        <f t="shared" si="3"/>
        <v>420399.16666666674</v>
      </c>
      <c r="AG6">
        <v>4661</v>
      </c>
      <c r="AH6" s="41">
        <v>4632</v>
      </c>
      <c r="AI6">
        <v>0.34820000000000001</v>
      </c>
    </row>
    <row r="7" spans="1:35" x14ac:dyDescent="0.25">
      <c r="A7" s="16">
        <v>0.18578384615384616</v>
      </c>
      <c r="B7" s="17">
        <f>A7/Parâmetros!$G$3</f>
        <v>1.8615615847078775E-4</v>
      </c>
      <c r="C7" s="17">
        <f>B7/Parâmetros!$B$23</f>
        <v>0.35062334683578794</v>
      </c>
      <c r="D7" s="17">
        <f>C7/Parâmetros!$B$6</f>
        <v>1.0541892568724833</v>
      </c>
      <c r="E7" s="17">
        <f>(Parâmetros!$G$3*Parâmetros!$B$20*Modelo_2_Ø26mm!D7)/Parâmetros!$H$3</f>
        <v>3418.804027890119</v>
      </c>
      <c r="F7" s="17">
        <v>70106.512820512813</v>
      </c>
      <c r="G7" s="18">
        <f t="shared" si="0"/>
        <v>584220.94017094013</v>
      </c>
      <c r="I7" s="16">
        <v>0.2824080645161291</v>
      </c>
      <c r="J7" s="17">
        <f>I7/Parâmetros!$G$3</f>
        <v>2.8297401254121152E-4</v>
      </c>
      <c r="K7" s="17">
        <f>J7/Parâmetros!$B$23</f>
        <v>0.53297885044357163</v>
      </c>
      <c r="L7" s="17">
        <f>K7/Parâmetros!$C$6</f>
        <v>1.4231745005168801</v>
      </c>
      <c r="M7" s="17">
        <f>(Parâmetros!$G$3*Parâmetros!$C$20*Modelo_2_Ø26mm!L7)/Parâmetros!$H$3</f>
        <v>6649.2778434105758</v>
      </c>
      <c r="N7" s="17">
        <v>67430.741935483878</v>
      </c>
      <c r="O7" s="18">
        <f t="shared" si="1"/>
        <v>561922.84946236573</v>
      </c>
      <c r="Q7" s="16">
        <v>0.34234906250000002</v>
      </c>
      <c r="R7" s="17">
        <f>Q7/Parâmetros!$G$3</f>
        <v>3.430351327655311E-4</v>
      </c>
      <c r="S7" s="17">
        <f>R7/Parâmetros!$B$23</f>
        <v>0.64610339684992746</v>
      </c>
      <c r="T7" s="17">
        <f>S7/Parâmetros!$D$6</f>
        <v>1.6168753674923109</v>
      </c>
      <c r="U7" s="17">
        <f>(Parâmetros!$G$3*Parâmetros!$D$20*Modelo_2_Ø26mm!T7)/Parâmetros!$H$3</f>
        <v>9990.2539666977445</v>
      </c>
      <c r="V7" s="17">
        <v>64272.125000000022</v>
      </c>
      <c r="W7" s="18">
        <f t="shared" si="2"/>
        <v>535601.04166666686</v>
      </c>
      <c r="Y7" s="16">
        <v>0.38712375000000004</v>
      </c>
      <c r="Z7" s="17">
        <f>Y7/Parâmetros!$G$3</f>
        <v>3.8789954909819642E-4</v>
      </c>
      <c r="AA7" s="17">
        <f>Z7/Parâmetros!$B$23</f>
        <v>0.73060509659284412</v>
      </c>
      <c r="AB7" s="17">
        <f>AA7/Parâmetros!$E$6</f>
        <v>1.7554183003191832</v>
      </c>
      <c r="AC7" s="17">
        <f>(Parâmetros!$G$3*Parâmetros!$E$20*Modelo_2_Ø26mm!AB7)/Parâmetros!$H$3</f>
        <v>13406.241071313896</v>
      </c>
      <c r="AD7" s="17">
        <v>61240.375</v>
      </c>
      <c r="AE7" s="17">
        <v>28824.312499999993</v>
      </c>
      <c r="AF7" s="18">
        <f t="shared" si="3"/>
        <v>510336.45833333337</v>
      </c>
    </row>
    <row r="8" spans="1:35" x14ac:dyDescent="0.25">
      <c r="A8" s="16">
        <v>0.20489500000000002</v>
      </c>
      <c r="B8" s="17">
        <f>A8/Parâmetros!$G$3</f>
        <v>2.0530561122244492E-4</v>
      </c>
      <c r="C8" s="17">
        <f>B8/Parâmetros!$B$23</f>
        <v>0.38669115823142031</v>
      </c>
      <c r="D8" s="17">
        <f>C8/Parâmetros!$B$6</f>
        <v>1.1626312634739036</v>
      </c>
      <c r="E8" s="17">
        <f>(Parâmetros!$G$3*Parâmetros!$B$20*Modelo_2_Ø26mm!D8)/Parâmetros!$H$3</f>
        <v>3770.4884778543706</v>
      </c>
      <c r="F8" s="17">
        <v>84227.633333333331</v>
      </c>
      <c r="G8" s="18">
        <f t="shared" si="0"/>
        <v>701896.9444444445</v>
      </c>
      <c r="I8" s="16">
        <v>0.31162999999999996</v>
      </c>
      <c r="J8" s="17">
        <f>I8/Parâmetros!$G$3</f>
        <v>3.1225450901803604E-4</v>
      </c>
      <c r="K8" s="17">
        <f>J8/Parâmetros!$B$23</f>
        <v>0.58812838595210948</v>
      </c>
      <c r="L8" s="17">
        <f>K8/Parâmetros!$C$6</f>
        <v>1.5704362775757263</v>
      </c>
      <c r="M8" s="17">
        <f>(Parâmetros!$G$3*Parâmetros!$C$20*Modelo_2_Ø26mm!L8)/Parâmetros!$H$3</f>
        <v>7337.3062412093186</v>
      </c>
      <c r="N8" s="17">
        <v>80750.766666666677</v>
      </c>
      <c r="O8" s="18">
        <f t="shared" si="1"/>
        <v>672923.05555555562</v>
      </c>
      <c r="Q8" s="16">
        <v>0.37744000000000005</v>
      </c>
      <c r="R8" s="17">
        <f>Q8/Parâmetros!$G$3</f>
        <v>3.7819639278557118E-4</v>
      </c>
      <c r="S8" s="17">
        <f>R8/Parâmetros!$B$23</f>
        <v>0.71232929433547565</v>
      </c>
      <c r="T8" s="17">
        <f>S8/Parâmetros!$D$6</f>
        <v>1.7826058416803694</v>
      </c>
      <c r="U8" s="17">
        <f>(Parâmetros!$G$3*Parâmetros!$D$20*Modelo_2_Ø26mm!T8)/Parâmetros!$H$3</f>
        <v>11014.259626285371</v>
      </c>
      <c r="V8" s="17">
        <v>76785.466666666674</v>
      </c>
      <c r="W8" s="18">
        <f t="shared" si="2"/>
        <v>639878.88888888899</v>
      </c>
      <c r="Y8" s="16">
        <v>0.42627225806451602</v>
      </c>
      <c r="Z8" s="17">
        <f>Y8/Parâmetros!$G$3</f>
        <v>4.2712651108668941E-4</v>
      </c>
      <c r="AA8" s="17">
        <f>Z8/Parâmetros!$B$23</f>
        <v>0.80448870491173807</v>
      </c>
      <c r="AB8" s="17">
        <f>AA8/Parâmetros!$E$6</f>
        <v>1.932937782104128</v>
      </c>
      <c r="AC8" s="17">
        <f>(Parâmetros!$G$3*Parâmetros!$E$20*Modelo_2_Ø26mm!AB8)/Parâmetros!$H$3</f>
        <v>14761.968630512158</v>
      </c>
      <c r="AD8" s="17">
        <v>73094.161290322561</v>
      </c>
      <c r="AE8" s="17">
        <v>34330.935483870962</v>
      </c>
      <c r="AF8" s="18">
        <f t="shared" si="3"/>
        <v>609118.01075268805</v>
      </c>
    </row>
    <row r="9" spans="1:35" x14ac:dyDescent="0.25">
      <c r="A9" s="16">
        <v>0.22598533333333332</v>
      </c>
      <c r="B9" s="17">
        <f>A9/Parâmetros!$G$3</f>
        <v>2.2643820975283899E-4</v>
      </c>
      <c r="C9" s="17">
        <f>B9/Parâmetros!$B$23</f>
        <v>0.42649420576383146</v>
      </c>
      <c r="D9" s="17">
        <f>C9/Parâmetros!$B$6</f>
        <v>1.282303685399373</v>
      </c>
      <c r="E9" s="17">
        <f>(Parâmetros!$G$3*Parâmetros!$B$20*Modelo_2_Ø26mm!D9)/Parâmetros!$H$3</f>
        <v>4158.5938919808314</v>
      </c>
      <c r="F9" s="17">
        <v>100341.30000000003</v>
      </c>
      <c r="G9" s="18">
        <f t="shared" si="0"/>
        <v>836177.50000000035</v>
      </c>
      <c r="I9" s="16">
        <v>0.34070033333333327</v>
      </c>
      <c r="J9" s="17">
        <f>I9/Parâmetros!$G$3</f>
        <v>3.4138309953239806E-4</v>
      </c>
      <c r="K9" s="17">
        <f>J9/Parâmetros!$B$23</f>
        <v>0.64299180803093092</v>
      </c>
      <c r="L9" s="17">
        <f>K9/Parâmetros!$C$6</f>
        <v>1.7169340668382669</v>
      </c>
      <c r="M9" s="17">
        <f>(Parâmetros!$G$3*Parâmetros!$C$20*Modelo_2_Ø26mm!L9)/Parâmetros!$H$3</f>
        <v>8021.7651771291648</v>
      </c>
      <c r="N9" s="17">
        <v>95057.800000000017</v>
      </c>
      <c r="O9" s="18">
        <f t="shared" si="1"/>
        <v>792148.33333333349</v>
      </c>
      <c r="Q9" s="16">
        <v>0.41247966666666669</v>
      </c>
      <c r="R9" s="17">
        <f>Q9/Parâmetros!$G$3</f>
        <v>4.1330627922511694E-4</v>
      </c>
      <c r="S9" s="17">
        <f>R9/Parâmetros!$B$23</f>
        <v>0.77845843017273963</v>
      </c>
      <c r="T9" s="17">
        <f>S9/Parâmetros!$D$6</f>
        <v>1.9480941696014504</v>
      </c>
      <c r="U9" s="17">
        <f>(Parâmetros!$G$3*Parâmetros!$D$20*Modelo_2_Ø26mm!T9)/Parâmetros!$H$3</f>
        <v>12036.769126828938</v>
      </c>
      <c r="V9" s="17">
        <v>90449.46666666666</v>
      </c>
      <c r="W9" s="18">
        <f t="shared" si="2"/>
        <v>753745.5555555555</v>
      </c>
      <c r="Y9" s="16">
        <v>0.4661191428571429</v>
      </c>
      <c r="Z9" s="17">
        <f>Y9/Parâmetros!$G$3</f>
        <v>4.6705324935585458E-4</v>
      </c>
      <c r="AA9" s="17">
        <f>Z9/Parâmetros!$B$23</f>
        <v>0.87969033517296868</v>
      </c>
      <c r="AB9" s="17">
        <f>AA9/Parâmetros!$E$6</f>
        <v>2.1136240633660948</v>
      </c>
      <c r="AC9" s="17">
        <f>(Parâmetros!$G$3*Parâmetros!$E$20*Modelo_2_Ø26mm!AB9)/Parâmetros!$H$3</f>
        <v>16141.881238485259</v>
      </c>
      <c r="AD9" s="17">
        <v>86200.000000000015</v>
      </c>
      <c r="AE9" s="17">
        <v>40135.885714285716</v>
      </c>
      <c r="AF9" s="18">
        <f t="shared" si="3"/>
        <v>718333.33333333349</v>
      </c>
    </row>
    <row r="10" spans="1:35" x14ac:dyDescent="0.25">
      <c r="A10" s="16">
        <v>0.24494677419354835</v>
      </c>
      <c r="B10" s="17">
        <f>A10/Parâmetros!$G$3</f>
        <v>2.4543764949253342E-4</v>
      </c>
      <c r="C10" s="17">
        <f>B10/Parâmetros!$B$23</f>
        <v>0.46227946908393752</v>
      </c>
      <c r="D10" s="17">
        <f>C10/Parâmetros!$B$6</f>
        <v>1.3898961788452722</v>
      </c>
      <c r="E10" s="17">
        <f>(Parâmetros!$G$3*Parâmetros!$B$20*Modelo_2_Ø26mm!D10)/Parâmetros!$H$3</f>
        <v>4507.5233157684188</v>
      </c>
      <c r="F10" s="17">
        <v>116668.4193548387</v>
      </c>
      <c r="G10" s="18">
        <f t="shared" si="0"/>
        <v>972236.82795698917</v>
      </c>
      <c r="I10" s="16">
        <v>0.37005580645161301</v>
      </c>
      <c r="J10" s="17">
        <f>I10/Parâmetros!$G$3</f>
        <v>3.7079740125412126E-4</v>
      </c>
      <c r="K10" s="17">
        <f>J10/Parâmetros!$B$23</f>
        <v>0.69839336444050137</v>
      </c>
      <c r="L10" s="17">
        <f>K10/Parâmetros!$C$6</f>
        <v>1.8648687969038755</v>
      </c>
      <c r="M10" s="17">
        <f>(Parâmetros!$G$3*Parâmetros!$C$20*Modelo_2_Ø26mm!L10)/Parâmetros!$H$3</f>
        <v>8712.937709056152</v>
      </c>
      <c r="N10" s="17">
        <v>110583.58064516129</v>
      </c>
      <c r="O10" s="18">
        <f t="shared" si="1"/>
        <v>921529.83870967745</v>
      </c>
      <c r="Q10" s="16">
        <v>0.44826935483870944</v>
      </c>
      <c r="R10" s="17">
        <f>Q10/Parâmetros!$G$3</f>
        <v>4.4916769021914772E-4</v>
      </c>
      <c r="S10" s="17">
        <f>R10/Parâmetros!$B$23</f>
        <v>0.84600305533191178</v>
      </c>
      <c r="T10" s="17">
        <f>S10/Parâmetros!$D$6</f>
        <v>2.1171247630928725</v>
      </c>
      <c r="U10" s="17">
        <f>(Parâmetros!$G$3*Parâmetros!$D$20*Modelo_2_Ø26mm!T10)/Parâmetros!$H$3</f>
        <v>13081.165368538015</v>
      </c>
      <c r="V10" s="17">
        <v>105190.51612903226</v>
      </c>
      <c r="W10" s="18">
        <f t="shared" si="2"/>
        <v>876587.63440860214</v>
      </c>
      <c r="Y10" s="16">
        <v>0.50568303030303041</v>
      </c>
      <c r="Z10" s="17">
        <f>Y10/Parâmetros!$G$3</f>
        <v>5.0669642314932911E-4</v>
      </c>
      <c r="AA10" s="17">
        <f>Z10/Parâmetros!$B$23</f>
        <v>0.95435787445205222</v>
      </c>
      <c r="AB10" s="17">
        <f>AA10/Parâmetros!$E$6</f>
        <v>2.2930270890246329</v>
      </c>
      <c r="AC10" s="17">
        <f>(Parâmetros!$G$3*Parâmetros!$E$20*Modelo_2_Ø26mm!AB10)/Parâmetros!$H$3</f>
        <v>17511.99354189702</v>
      </c>
      <c r="AD10" s="17">
        <v>100151.00000000001</v>
      </c>
      <c r="AE10" s="17">
        <v>46483.181818181809</v>
      </c>
      <c r="AF10" s="18">
        <f t="shared" si="3"/>
        <v>834591.66666666686</v>
      </c>
    </row>
    <row r="11" spans="1:35" x14ac:dyDescent="0.25">
      <c r="A11" s="16">
        <v>0.26443448275862064</v>
      </c>
      <c r="B11" s="17">
        <f>A11/Parâmetros!$G$3</f>
        <v>2.6496441158178419E-4</v>
      </c>
      <c r="C11" s="17">
        <f>B11/Parâmetros!$B$23</f>
        <v>0.49905793901392198</v>
      </c>
      <c r="D11" s="17">
        <f>C11/Parâmetros!$B$6</f>
        <v>1.5004748617375887</v>
      </c>
      <c r="E11" s="17">
        <f>(Parâmetros!$G$3*Parâmetros!$B$20*Modelo_2_Ø26mm!D11)/Parâmetros!$H$3</f>
        <v>4866.1371453122774</v>
      </c>
      <c r="F11" s="17">
        <v>134257.41379310342</v>
      </c>
      <c r="G11" s="18">
        <f t="shared" si="0"/>
        <v>1118811.7816091953</v>
      </c>
      <c r="I11" s="36">
        <v>0.39890413793103441</v>
      </c>
      <c r="J11" s="17">
        <f>I11/Parâmetros!$G$3</f>
        <v>3.9970354502107656E-4</v>
      </c>
      <c r="K11" s="17">
        <f>J11/Parâmetros!$B$23</f>
        <v>0.75283781019477258</v>
      </c>
      <c r="L11" s="17">
        <f>K11/Parâmetros!$C$6</f>
        <v>2.010247824285107</v>
      </c>
      <c r="M11" s="17">
        <f>(Parâmetros!$G$3*Parâmetros!$C$20*Modelo_2_Ø26mm!L11)/Parâmetros!$H$3</f>
        <v>9392.1696270757056</v>
      </c>
      <c r="N11" s="17">
        <v>127182.27586206899</v>
      </c>
      <c r="O11" s="18">
        <f t="shared" si="1"/>
        <v>1059852.298850575</v>
      </c>
      <c r="Q11" s="16">
        <v>0.48328965517241379</v>
      </c>
      <c r="R11" s="17">
        <f>Q11/Parâmetros!$G$3</f>
        <v>4.8425817151544469E-4</v>
      </c>
      <c r="S11" s="17">
        <f>R11/Parâmetros!$B$23</f>
        <v>0.91209564176717051</v>
      </c>
      <c r="T11" s="17">
        <f>S11/Parâmetros!$D$6</f>
        <v>2.28252162604397</v>
      </c>
      <c r="U11" s="17">
        <f>(Parâmetros!$G$3*Parâmetros!$D$20*Modelo_2_Ø26mm!T11)/Parâmetros!$H$3</f>
        <v>14103.109730730435</v>
      </c>
      <c r="V11" s="17">
        <v>120963.96551724138</v>
      </c>
      <c r="W11" s="18">
        <f t="shared" si="2"/>
        <v>1008033.0459770116</v>
      </c>
      <c r="Y11" s="16">
        <v>0.54455666666666658</v>
      </c>
      <c r="Z11" s="17">
        <f>Y11/Parâmetros!$G$3</f>
        <v>5.4564796259185032E-4</v>
      </c>
      <c r="AA11" s="17">
        <f>Z11/Parâmetros!$B$23</f>
        <v>1.0277227270356757</v>
      </c>
      <c r="AB11" s="17">
        <f>AA11/Parâmetros!$E$6</f>
        <v>2.4693001610660157</v>
      </c>
      <c r="AC11" s="17">
        <f>(Parâmetros!$G$3*Parâmetros!$E$20*Modelo_2_Ø26mm!AB11)/Parâmetros!$H$3</f>
        <v>18858.20219070635</v>
      </c>
      <c r="AD11" s="17">
        <v>115104.54761904757</v>
      </c>
      <c r="AE11" s="17">
        <v>53327.57142857142</v>
      </c>
      <c r="AF11" s="18">
        <f t="shared" si="3"/>
        <v>959204.5634920632</v>
      </c>
    </row>
    <row r="12" spans="1:35" x14ac:dyDescent="0.25">
      <c r="A12" s="16">
        <v>0.28374724137931034</v>
      </c>
      <c r="B12" s="17">
        <f>A12/Parâmetros!$G$3</f>
        <v>2.8431587312556148E-4</v>
      </c>
      <c r="C12" s="17">
        <f>B12/Parâmetros!$B$23</f>
        <v>0.53550623204048853</v>
      </c>
      <c r="D12" s="17">
        <f>C12/Parâmetros!$B$6</f>
        <v>1.6100608299473498</v>
      </c>
      <c r="E12" s="17">
        <f>(Parâmetros!$G$3*Parâmetros!$B$20*Modelo_2_Ø26mm!D12)/Parâmetros!$H$3</f>
        <v>5221.5315368537658</v>
      </c>
      <c r="F12" s="17">
        <v>152982.75862068968</v>
      </c>
      <c r="G12" s="18">
        <f t="shared" si="0"/>
        <v>1274856.3218390807</v>
      </c>
      <c r="I12" s="16">
        <v>0.42763448275862059</v>
      </c>
      <c r="J12" s="17">
        <f>I12/Parâmetros!$G$3</f>
        <v>4.2849146569000059E-4</v>
      </c>
      <c r="K12" s="17">
        <f>J12/Parâmetros!$B$23</f>
        <v>0.80705958387283883</v>
      </c>
      <c r="L12" s="17">
        <f>K12/Parâmetros!$C$6</f>
        <v>2.1550322666831478</v>
      </c>
      <c r="M12" s="17">
        <f>(Parâmetros!$G$3*Parâmetros!$C$20*Modelo_2_Ø26mm!L12)/Parâmetros!$H$3</f>
        <v>10068.62355774844</v>
      </c>
      <c r="N12" s="17">
        <v>144864.24137931032</v>
      </c>
      <c r="O12" s="18">
        <f t="shared" si="1"/>
        <v>1207202.0114942526</v>
      </c>
      <c r="Q12" s="16">
        <v>0.51875379310344827</v>
      </c>
      <c r="R12" s="17">
        <f>Q12/Parâmetros!$G$3</f>
        <v>5.1979337986317461E-4</v>
      </c>
      <c r="S12" s="17">
        <f>R12/Parâmetros!$B$23</f>
        <v>0.97902586735701191</v>
      </c>
      <c r="T12" s="17">
        <f>S12/Parâmetros!$D$6</f>
        <v>2.4500146830756053</v>
      </c>
      <c r="U12" s="17">
        <f>(Parâmetros!$G$3*Parâmetros!$D$20*Modelo_2_Ø26mm!T12)/Parâmetros!$H$3</f>
        <v>15138.005933026985</v>
      </c>
      <c r="V12" s="17">
        <v>137574.68965517246</v>
      </c>
      <c r="W12" s="18">
        <f t="shared" si="2"/>
        <v>1146455.7471264373</v>
      </c>
      <c r="Y12" s="16">
        <v>0.58366092592592589</v>
      </c>
      <c r="Z12" s="17">
        <f>Y12/Parâmetros!$G$3</f>
        <v>5.8483058710012616E-4</v>
      </c>
      <c r="AA12" s="17">
        <f>Z12/Parâmetros!$B$23</f>
        <v>1.1015228261339685</v>
      </c>
      <c r="AB12" s="17">
        <f>AA12/Parâmetros!$E$6</f>
        <v>2.646618995997041</v>
      </c>
      <c r="AC12" s="17">
        <f>(Parâmetros!$G$3*Parâmetros!$E$20*Modelo_2_Ø26mm!AB12)/Parâmetros!$H$3</f>
        <v>20212.397397135272</v>
      </c>
      <c r="AD12" s="17">
        <v>130929.22222222225</v>
      </c>
      <c r="AE12" s="17">
        <v>60290.722222222241</v>
      </c>
      <c r="AF12" s="18">
        <f t="shared" si="3"/>
        <v>1091076.8518518521</v>
      </c>
    </row>
    <row r="13" spans="1:35" x14ac:dyDescent="0.25">
      <c r="A13" s="16">
        <v>0.30405161290322591</v>
      </c>
      <c r="B13" s="17">
        <f>A13/Parâmetros!$G$3</f>
        <v>3.0466093477277145E-4</v>
      </c>
      <c r="C13" s="17">
        <f>B13/Parâmetros!$B$23</f>
        <v>0.57382596137377617</v>
      </c>
      <c r="D13" s="17">
        <f>C13/Parâmetros!$B$6</f>
        <v>1.7252734857900667</v>
      </c>
      <c r="E13" s="17">
        <f>(Parâmetros!$G$3*Parâmetros!$B$20*Modelo_2_Ø26mm!D13)/Parâmetros!$H$3</f>
        <v>5595.1736407655153</v>
      </c>
      <c r="F13" s="17">
        <v>173021.19354838709</v>
      </c>
      <c r="G13" s="18">
        <f t="shared" si="0"/>
        <v>1441843.2795698924</v>
      </c>
      <c r="I13" s="16">
        <v>0.45752838709677413</v>
      </c>
      <c r="J13" s="17">
        <f>I13/Parâmetros!$G$3</f>
        <v>4.5844527765207828E-4</v>
      </c>
      <c r="K13" s="17">
        <f>J13/Parâmetros!$B$23</f>
        <v>0.8634773026682212</v>
      </c>
      <c r="L13" s="17">
        <f>K13/Parâmetros!$C$6</f>
        <v>2.3056803809565318</v>
      </c>
      <c r="M13" s="17">
        <f>(Parâmetros!$G$3*Parâmetros!$C$20*Modelo_2_Ø26mm!L13)/Parâmetros!$H$3</f>
        <v>10772.473414548003</v>
      </c>
      <c r="N13" s="17">
        <v>163613.58064516124</v>
      </c>
      <c r="O13" s="18">
        <f t="shared" si="1"/>
        <v>1363446.5053763438</v>
      </c>
      <c r="Q13" s="16">
        <v>0.55384</v>
      </c>
      <c r="R13" s="17">
        <f>Q13/Parâmetros!$G$3</f>
        <v>5.549498997995992E-4</v>
      </c>
      <c r="S13" s="17">
        <f>R13/Parâmetros!$B$23</f>
        <v>1.0452428369403344</v>
      </c>
      <c r="T13" s="17">
        <f>S13/Parâmetros!$D$6</f>
        <v>2.6157228151660017</v>
      </c>
      <c r="U13" s="17">
        <f>(Parâmetros!$G$3*Parâmetros!$D$20*Modelo_2_Ø26mm!T13)/Parâmetros!$H$3</f>
        <v>16161.873546581946</v>
      </c>
      <c r="V13" s="17">
        <v>155351.90322580648</v>
      </c>
      <c r="W13" s="18">
        <f t="shared" si="2"/>
        <v>1294599.1935483874</v>
      </c>
      <c r="Y13" s="16">
        <v>0.62288999999999983</v>
      </c>
      <c r="Z13" s="17">
        <f>Y13/Parâmetros!$G$3</f>
        <v>6.2413827655310604E-4</v>
      </c>
      <c r="AA13" s="17">
        <f>Z13/Parâmetros!$B$23</f>
        <v>1.1755584838613402</v>
      </c>
      <c r="AB13" s="17">
        <f>AA13/Parâmetros!$E$6</f>
        <v>2.8245038055294094</v>
      </c>
      <c r="AC13" s="17">
        <f>(Parâmetros!$G$3*Parâmetros!$E$20*Modelo_2_Ø26mm!AB13)/Parâmetros!$H$3</f>
        <v>21570.914987547807</v>
      </c>
      <c r="AD13" s="17">
        <v>147927.11764705883</v>
      </c>
      <c r="AE13" s="17">
        <v>67802.029411764684</v>
      </c>
      <c r="AF13" s="18">
        <f t="shared" si="3"/>
        <v>1232725.9803921569</v>
      </c>
    </row>
    <row r="14" spans="1:35" x14ac:dyDescent="0.25">
      <c r="A14" s="16">
        <v>0.32344612903225806</v>
      </c>
      <c r="B14" s="17">
        <f>A14/Parâmetros!$G$3</f>
        <v>3.2409431766759322E-4</v>
      </c>
      <c r="C14" s="17">
        <f>B14/Parâmetros!$B$23</f>
        <v>0.61042855248275096</v>
      </c>
      <c r="D14" s="17">
        <f>C14/Parâmetros!$B$6</f>
        <v>1.8353233688597443</v>
      </c>
      <c r="E14" s="17">
        <f>(Parâmetros!$G$3*Parâmetros!$B$20*Modelo_2_Ø26mm!D14)/Parâmetros!$H$3</f>
        <v>5952.0725382402043</v>
      </c>
      <c r="F14" s="17">
        <v>194260.67741935485</v>
      </c>
      <c r="G14" s="18">
        <f t="shared" si="0"/>
        <v>1618838.9784946239</v>
      </c>
      <c r="I14" s="16">
        <v>0.48682322580645154</v>
      </c>
      <c r="J14" s="17">
        <f>I14/Parâmetros!$G$3</f>
        <v>4.8779882345335824E-4</v>
      </c>
      <c r="K14" s="17">
        <f>J14/Parâmetros!$B$23</f>
        <v>0.91876442588180762</v>
      </c>
      <c r="L14" s="17">
        <f>K14/Parâmetros!$C$6</f>
        <v>2.4533095484160419</v>
      </c>
      <c r="M14" s="17">
        <f>(Parâmetros!$G$3*Parâmetros!$C$20*Modelo_2_Ø26mm!L14)/Parâmetros!$H$3</f>
        <v>11462.218313626194</v>
      </c>
      <c r="N14" s="17">
        <v>183601.80645161288</v>
      </c>
      <c r="O14" s="18">
        <f t="shared" si="1"/>
        <v>1530015.0537634408</v>
      </c>
      <c r="Q14" s="16">
        <v>0.58942870967741956</v>
      </c>
      <c r="R14" s="17">
        <f>Q14/Parâmetros!$G$3</f>
        <v>5.9060992953649256E-4</v>
      </c>
      <c r="S14" s="17">
        <f>R14/Parâmetros!$B$23</f>
        <v>1.1124081624247195</v>
      </c>
      <c r="T14" s="17">
        <f>S14/Parâmetros!$D$6</f>
        <v>2.7838042102720708</v>
      </c>
      <c r="U14" s="17">
        <f>(Parâmetros!$G$3*Parâmetros!$D$20*Modelo_2_Ø26mm!T14)/Parâmetros!$H$3</f>
        <v>17200.404937403251</v>
      </c>
      <c r="V14" s="17">
        <v>174214.03225806454</v>
      </c>
      <c r="W14" s="18">
        <f t="shared" si="2"/>
        <v>1451783.602150538</v>
      </c>
      <c r="Y14" s="16">
        <v>0.66196967741935486</v>
      </c>
      <c r="Z14" s="17">
        <f>Y14/Parâmetros!$G$3</f>
        <v>6.6329626995927343E-4</v>
      </c>
      <c r="AA14" s="17">
        <f>Z14/Parâmetros!$B$23</f>
        <v>1.2493121905140192</v>
      </c>
      <c r="AB14" s="17">
        <f>AA14/Parâmetros!$E$6</f>
        <v>3.001711173748244</v>
      </c>
      <c r="AC14" s="17">
        <f>(Parâmetros!$G$3*Parâmetros!$E$20*Modelo_2_Ø26mm!AB14)/Parâmetros!$H$3</f>
        <v>22924.258915614879</v>
      </c>
      <c r="AD14" s="17">
        <v>166027.03225806446</v>
      </c>
      <c r="AE14" s="17">
        <v>76753.290322580637</v>
      </c>
      <c r="AF14" s="18">
        <f t="shared" si="3"/>
        <v>1383558.6021505373</v>
      </c>
    </row>
    <row r="15" spans="1:35" x14ac:dyDescent="0.25">
      <c r="A15" s="16">
        <v>0.3434303225806451</v>
      </c>
      <c r="B15" s="17">
        <f>A15/Parâmetros!$G$3</f>
        <v>3.4411855970004518E-4</v>
      </c>
      <c r="C15" s="17">
        <f>B15/Parâmetros!$B$23</f>
        <v>0.6481440211352153</v>
      </c>
      <c r="D15" s="17">
        <f>C15/Parâmetros!$B$6</f>
        <v>1.9487192457462876</v>
      </c>
      <c r="E15" s="17">
        <f>(Parâmetros!$G$3*Parâmetros!$B$20*Modelo_2_Ø26mm!D15)/Parâmetros!$H$3</f>
        <v>6319.8227103449653</v>
      </c>
      <c r="F15" s="17">
        <v>216350.19354838709</v>
      </c>
      <c r="G15" s="18">
        <f t="shared" si="0"/>
        <v>1802918.2795698924</v>
      </c>
      <c r="I15" s="16">
        <v>0.51588548387096766</v>
      </c>
      <c r="J15" s="17">
        <f>I15/Parâmetros!$G$3</f>
        <v>5.1691932251599971E-4</v>
      </c>
      <c r="K15" s="17">
        <f>J15/Parâmetros!$B$23</f>
        <v>0.97361260778858039</v>
      </c>
      <c r="L15" s="17">
        <f>K15/Parâmetros!$C$6</f>
        <v>2.5997666429601614</v>
      </c>
      <c r="M15" s="17">
        <f>(Parâmetros!$G$3*Parâmetros!$C$20*Modelo_2_Ø26mm!L15)/Parâmetros!$H$3</f>
        <v>12146.487117914647</v>
      </c>
      <c r="N15" s="17">
        <v>204429.51612903227</v>
      </c>
      <c r="O15" s="18">
        <f t="shared" si="1"/>
        <v>1703579.301075269</v>
      </c>
      <c r="Q15" s="16">
        <v>0.62413774193548377</v>
      </c>
      <c r="R15" s="17">
        <f>Q15/Parâmetros!$G$3</f>
        <v>6.2538851897343058E-4</v>
      </c>
      <c r="S15" s="17">
        <f>R15/Parâmetros!$B$23</f>
        <v>1.1779133035211962</v>
      </c>
      <c r="T15" s="17">
        <f>S15/Parâmetros!$D$6</f>
        <v>2.9477309897927833</v>
      </c>
      <c r="U15" s="17">
        <f>(Parâmetros!$G$3*Parâmetros!$D$20*Modelo_2_Ø26mm!T15)/Parâmetros!$H$3</f>
        <v>18213.266034974877</v>
      </c>
      <c r="V15" s="17">
        <v>193937.6451612903</v>
      </c>
      <c r="W15" s="18">
        <f t="shared" si="2"/>
        <v>1616147.0430107526</v>
      </c>
      <c r="Y15" s="16">
        <v>0.70107666666666668</v>
      </c>
      <c r="Z15" s="17">
        <f>Y15/Parâmetros!$G$3</f>
        <v>7.0248162992651972E-4</v>
      </c>
      <c r="AA15" s="17">
        <f>Z15/Parâmetros!$B$23</f>
        <v>1.3231174418231615</v>
      </c>
      <c r="AB15" s="17">
        <f>AA15/Parâmetros!$E$6</f>
        <v>3.1790423878499796</v>
      </c>
      <c r="AC15" s="17">
        <f>(Parâmetros!$G$3*Parâmetros!$E$20*Modelo_2_Ø26mm!AB15)/Parâmetros!$H$3</f>
        <v>24278.548662556892</v>
      </c>
      <c r="AD15" s="17">
        <v>184896.27272727271</v>
      </c>
      <c r="AE15" s="17">
        <v>84127.242424242417</v>
      </c>
      <c r="AF15" s="18">
        <f t="shared" si="3"/>
        <v>1540802.2727272727</v>
      </c>
    </row>
    <row r="16" spans="1:35" x14ac:dyDescent="0.25">
      <c r="A16" s="16">
        <v>0.36382818181818199</v>
      </c>
      <c r="B16" s="17">
        <f>A16/Parâmetros!$G$3</f>
        <v>3.6455729641100398E-4</v>
      </c>
      <c r="C16" s="17">
        <f>B16/Parâmetros!$B$23</f>
        <v>0.68664018655655112</v>
      </c>
      <c r="D16" s="17">
        <f>C16/Parâmetros!$B$6</f>
        <v>2.0644623768988306</v>
      </c>
      <c r="E16" s="17">
        <f>(Parâmetros!$G$3*Parâmetros!$B$20*Modelo_2_Ø26mm!D16)/Parâmetros!$H$3</f>
        <v>6695.1851800393351</v>
      </c>
      <c r="F16" s="17">
        <v>239836.84848484851</v>
      </c>
      <c r="G16" s="18">
        <f t="shared" si="0"/>
        <v>1998640.4040404044</v>
      </c>
      <c r="I16" s="16">
        <v>0.54502272727272738</v>
      </c>
      <c r="J16" s="17">
        <f>I16/Parâmetros!$G$3</f>
        <v>5.461149571871016E-4</v>
      </c>
      <c r="K16" s="17">
        <f>J16/Parâmetros!$B$23</f>
        <v>1.0286023068964028</v>
      </c>
      <c r="L16" s="17">
        <f>K16/Parâmetros!$C$6</f>
        <v>2.7466016205511421</v>
      </c>
      <c r="M16" s="17">
        <f>(Parâmetros!$G$3*Parâmetros!$C$20*Modelo_2_Ø26mm!L16)/Parâmetros!$H$3</f>
        <v>12832.521446648614</v>
      </c>
      <c r="N16" s="17">
        <v>226261.54545454544</v>
      </c>
      <c r="O16" s="18">
        <f t="shared" si="1"/>
        <v>1885512.8787878787</v>
      </c>
      <c r="Q16" s="16">
        <v>0.6592078787878789</v>
      </c>
      <c r="R16" s="17">
        <f>Q16/Parâmetros!$G$3</f>
        <v>6.6052893666120125E-4</v>
      </c>
      <c r="S16" s="17">
        <f>R16/Parâmetros!$B$23</f>
        <v>1.2440999446729426</v>
      </c>
      <c r="T16" s="17">
        <f>S16/Parâmetros!$D$6</f>
        <v>3.1133632249072636</v>
      </c>
      <c r="U16" s="17">
        <f>(Parâmetros!$G$3*Parâmetros!$D$20*Modelo_2_Ø26mm!T16)/Parâmetros!$H$3</f>
        <v>19236.664700780402</v>
      </c>
      <c r="V16" s="17">
        <v>214737.03030303027</v>
      </c>
      <c r="W16" s="18">
        <f t="shared" si="2"/>
        <v>1789475.2525252523</v>
      </c>
      <c r="Y16" s="16">
        <v>0.73935774193548398</v>
      </c>
      <c r="Z16" s="17">
        <f>Y16/Parâmetros!$G$3</f>
        <v>7.4083942077703808E-4</v>
      </c>
      <c r="AA16" s="17">
        <f>Z16/Parâmetros!$B$23</f>
        <v>1.3953639746035766</v>
      </c>
      <c r="AB16" s="17">
        <f>AA16/Parâmetros!$E$6</f>
        <v>3.3526284829494872</v>
      </c>
      <c r="AC16" s="17">
        <f>(Parâmetros!$G$3*Parâmetros!$E$20*Modelo_2_Ø26mm!AB16)/Parâmetros!$H$3</f>
        <v>25604.236697772703</v>
      </c>
      <c r="AD16" s="17">
        <v>204561.48387096773</v>
      </c>
      <c r="AE16" s="17">
        <v>93361.87096774191</v>
      </c>
      <c r="AF16" s="18">
        <f t="shared" si="3"/>
        <v>1704679.0322580645</v>
      </c>
    </row>
    <row r="17" spans="1:32" ht="15.75" x14ac:dyDescent="0.25">
      <c r="A17" s="72" t="s">
        <v>6</v>
      </c>
      <c r="B17" s="73"/>
      <c r="C17" s="73"/>
      <c r="D17" s="73"/>
      <c r="E17" s="73"/>
      <c r="F17" s="73"/>
      <c r="G17" s="74"/>
      <c r="I17" s="72" t="s">
        <v>6</v>
      </c>
      <c r="J17" s="73"/>
      <c r="K17" s="73"/>
      <c r="L17" s="73"/>
      <c r="M17" s="73"/>
      <c r="N17" s="73"/>
      <c r="O17" s="74"/>
      <c r="Q17" s="72" t="s">
        <v>6</v>
      </c>
      <c r="R17" s="73"/>
      <c r="S17" s="73"/>
      <c r="T17" s="73"/>
      <c r="U17" s="73"/>
      <c r="V17" s="73"/>
      <c r="W17" s="74"/>
      <c r="Y17" s="72" t="s">
        <v>6</v>
      </c>
      <c r="Z17" s="73"/>
      <c r="AA17" s="73"/>
      <c r="AB17" s="73"/>
      <c r="AC17" s="73"/>
      <c r="AD17" s="73"/>
      <c r="AE17" s="73"/>
      <c r="AF17" s="74"/>
    </row>
    <row r="18" spans="1:32" x14ac:dyDescent="0.25">
      <c r="A18" s="22">
        <v>0.01</v>
      </c>
      <c r="B18" s="23">
        <f>A18/Parâmetros!$G$3</f>
        <v>1.0020040080160322E-5</v>
      </c>
      <c r="C18" s="23">
        <f>B18/Parâmetros!$B$23</f>
        <v>1.8872649807531679E-2</v>
      </c>
      <c r="D18" s="23">
        <f>C18/Parâmetros!$B$6</f>
        <v>5.6742783546397106E-2</v>
      </c>
      <c r="E18" s="23">
        <f>(Parâmetros!$G$3*Parâmetros!$B$20*Modelo_2_Ø26mm!D18)/Parâmetros!$H$3</f>
        <v>184.02052162592403</v>
      </c>
      <c r="F18" s="23">
        <v>68.708423999999994</v>
      </c>
      <c r="G18" s="24">
        <f t="shared" ref="G18:G68" si="4">F18/0.12</f>
        <v>572.5702</v>
      </c>
      <c r="I18" s="22">
        <v>0.01</v>
      </c>
      <c r="J18" s="23">
        <f>I18/Parâmetros!$G$3</f>
        <v>1.0020040080160322E-5</v>
      </c>
      <c r="K18" s="23">
        <f>J18/Parâmetros!$B$23</f>
        <v>1.8872649807531679E-2</v>
      </c>
      <c r="L18" s="23">
        <f>K18/Parâmetros!$C$6</f>
        <v>5.039425849808192E-2</v>
      </c>
      <c r="M18" s="23">
        <f>(Parâmetros!$G$3*Parâmetros!$C$20*Modelo_2_Ø26mm!L18)/Parâmetros!$H$3</f>
        <v>235.44929054357158</v>
      </c>
      <c r="N18" s="23">
        <v>144.502003</v>
      </c>
      <c r="O18" s="24">
        <f t="shared" si="1"/>
        <v>1204.1833583333334</v>
      </c>
      <c r="Q18" s="22">
        <v>0.01</v>
      </c>
      <c r="R18" s="23">
        <f>Q18/Parâmetros!$G$3</f>
        <v>1.0020040080160322E-5</v>
      </c>
      <c r="S18" s="23">
        <f>R18/Parâmetros!$B$23</f>
        <v>1.8872649807531679E-2</v>
      </c>
      <c r="T18" s="23">
        <f>S18/Parâmetros!$D$6</f>
        <v>4.7228853372201396E-2</v>
      </c>
      <c r="U18" s="23">
        <f>(Parâmetros!$G$3*Parâmetros!$D$20*Modelo_2_Ø26mm!T18)/Parâmetros!$H$3</f>
        <v>291.81484808937506</v>
      </c>
      <c r="V18" s="23">
        <v>95.983440000000002</v>
      </c>
      <c r="W18" s="24">
        <f t="shared" si="2"/>
        <v>799.86200000000008</v>
      </c>
      <c r="Y18" s="22">
        <v>0.01</v>
      </c>
      <c r="Z18" s="23">
        <f>Y18/Parâmetros!$G$3</f>
        <v>1.0020040080160322E-5</v>
      </c>
      <c r="AA18" s="23">
        <f>Z18/Parâmetros!$B$23</f>
        <v>1.8872649807531679E-2</v>
      </c>
      <c r="AB18" s="23">
        <f>AA18/Parâmetros!$E$6</f>
        <v>4.5345146101709942E-2</v>
      </c>
      <c r="AC18" s="23">
        <f>(Parâmetros!$G$3*Parâmetros!$E$20*Modelo_2_Ø26mm!AB18)/Parâmetros!$H$3</f>
        <v>346.30376129891022</v>
      </c>
      <c r="AD18" s="23">
        <v>68.715813000000011</v>
      </c>
      <c r="AE18" s="23">
        <v>35.830674000000002</v>
      </c>
      <c r="AF18" s="24">
        <f t="shared" ref="AF18:AF68" si="5">AD18/0.12</f>
        <v>572.63177500000006</v>
      </c>
    </row>
    <row r="19" spans="1:32" x14ac:dyDescent="0.25">
      <c r="A19" s="22">
        <v>0.02</v>
      </c>
      <c r="B19" s="23">
        <f>A19/Parâmetros!$G$3</f>
        <v>2.0040080160320643E-5</v>
      </c>
      <c r="C19" s="23">
        <f>B19/Parâmetros!$B$23</f>
        <v>3.7745299615063357E-2</v>
      </c>
      <c r="D19" s="23">
        <f>C19/Parâmetros!$B$6</f>
        <v>0.11348556709279421</v>
      </c>
      <c r="E19" s="23">
        <f>(Parâmetros!$G$3*Parâmetros!$B$20*Modelo_2_Ø26mm!D19)/Parâmetros!$H$3</f>
        <v>368.04104325184807</v>
      </c>
      <c r="F19" s="23">
        <v>227.21900400000001</v>
      </c>
      <c r="G19" s="24">
        <f t="shared" si="4"/>
        <v>1893.4917000000003</v>
      </c>
      <c r="I19" s="22">
        <v>0.02</v>
      </c>
      <c r="J19" s="23">
        <f>I19/Parâmetros!$G$3</f>
        <v>2.0040080160320643E-5</v>
      </c>
      <c r="K19" s="23">
        <f>J19/Parâmetros!$B$23</f>
        <v>3.7745299615063357E-2</v>
      </c>
      <c r="L19" s="23">
        <f>K19/Parâmetros!$C$6</f>
        <v>0.10078851699616384</v>
      </c>
      <c r="M19" s="23">
        <f>(Parâmetros!$G$3*Parâmetros!$C$20*Modelo_2_Ø26mm!L19)/Parâmetros!$H$3</f>
        <v>470.89858108714316</v>
      </c>
      <c r="N19" s="23">
        <v>466.61174400000004</v>
      </c>
      <c r="O19" s="24">
        <f t="shared" si="1"/>
        <v>3888.4312000000004</v>
      </c>
      <c r="Q19" s="22">
        <v>0.02</v>
      </c>
      <c r="R19" s="23">
        <f>Q19/Parâmetros!$G$3</f>
        <v>2.0040080160320643E-5</v>
      </c>
      <c r="S19" s="23">
        <f>R19/Parâmetros!$B$23</f>
        <v>3.7745299615063357E-2</v>
      </c>
      <c r="T19" s="23">
        <f>S19/Parâmetros!$D$6</f>
        <v>9.4457706744402792E-2</v>
      </c>
      <c r="U19" s="23">
        <f>(Parâmetros!$G$3*Parâmetros!$D$20*Modelo_2_Ø26mm!T19)/Parâmetros!$H$3</f>
        <v>583.62969617875012</v>
      </c>
      <c r="V19" s="23">
        <v>312.09425300000004</v>
      </c>
      <c r="W19" s="24">
        <f t="shared" si="2"/>
        <v>2600.7854416666669</v>
      </c>
      <c r="Y19" s="22">
        <v>0.02</v>
      </c>
      <c r="Z19" s="23">
        <f>Y19/Parâmetros!$G$3</f>
        <v>2.0040080160320643E-5</v>
      </c>
      <c r="AA19" s="23">
        <f>Z19/Parâmetros!$B$23</f>
        <v>3.7745299615063357E-2</v>
      </c>
      <c r="AB19" s="23">
        <f>AA19/Parâmetros!$E$6</f>
        <v>9.0690292203419884E-2</v>
      </c>
      <c r="AC19" s="23">
        <f>(Parâmetros!$G$3*Parâmetros!$E$20*Modelo_2_Ø26mm!AB19)/Parâmetros!$H$3</f>
        <v>692.60752259782043</v>
      </c>
      <c r="AD19" s="23">
        <v>227.124551</v>
      </c>
      <c r="AE19" s="23">
        <v>120.79186899999999</v>
      </c>
      <c r="AF19" s="24">
        <f t="shared" si="5"/>
        <v>1892.7045916666666</v>
      </c>
    </row>
    <row r="20" spans="1:32" x14ac:dyDescent="0.25">
      <c r="A20" s="22">
        <v>0.04</v>
      </c>
      <c r="B20" s="23">
        <f>A20/Parâmetros!$G$3</f>
        <v>4.0080160320641287E-5</v>
      </c>
      <c r="C20" s="23">
        <f>B20/Parâmetros!$B$23</f>
        <v>7.5490599230126715E-2</v>
      </c>
      <c r="D20" s="23">
        <f>C20/Parâmetros!$B$6</f>
        <v>0.22697113418558842</v>
      </c>
      <c r="E20" s="23">
        <f>(Parâmetros!$G$3*Parâmetros!$B$20*Modelo_2_Ø26mm!D20)/Parâmetros!$H$3</f>
        <v>736.08208650369613</v>
      </c>
      <c r="F20" s="23">
        <v>789.75533100000007</v>
      </c>
      <c r="G20" s="24">
        <f t="shared" si="4"/>
        <v>6581.294425000001</v>
      </c>
      <c r="I20" s="22">
        <v>0.04</v>
      </c>
      <c r="J20" s="23">
        <f>I20/Parâmetros!$G$3</f>
        <v>4.0080160320641287E-5</v>
      </c>
      <c r="K20" s="23">
        <f>J20/Parâmetros!$B$23</f>
        <v>7.5490599230126715E-2</v>
      </c>
      <c r="L20" s="23">
        <f>K20/Parâmetros!$C$6</f>
        <v>0.20157703399232768</v>
      </c>
      <c r="M20" s="23">
        <f>(Parâmetros!$G$3*Parâmetros!$C$20*Modelo_2_Ø26mm!L20)/Parâmetros!$H$3</f>
        <v>941.79716217428631</v>
      </c>
      <c r="N20" s="23">
        <v>1606.002156</v>
      </c>
      <c r="O20" s="24">
        <f t="shared" si="1"/>
        <v>13383.3513</v>
      </c>
      <c r="Q20" s="22">
        <v>0.04</v>
      </c>
      <c r="R20" s="23">
        <f>Q20/Parâmetros!$G$3</f>
        <v>4.0080160320641287E-5</v>
      </c>
      <c r="S20" s="23">
        <f>R20/Parâmetros!$B$23</f>
        <v>7.5490599230126715E-2</v>
      </c>
      <c r="T20" s="23">
        <f>S20/Parâmetros!$D$6</f>
        <v>0.18891541348880558</v>
      </c>
      <c r="U20" s="23">
        <f>(Parâmetros!$G$3*Parâmetros!$D$20*Modelo_2_Ø26mm!T20)/Parâmetros!$H$3</f>
        <v>1167.2593923575002</v>
      </c>
      <c r="V20" s="23">
        <v>1082.955827</v>
      </c>
      <c r="W20" s="24">
        <f t="shared" si="2"/>
        <v>9024.6318916666678</v>
      </c>
      <c r="Y20" s="22">
        <v>0.04</v>
      </c>
      <c r="Z20" s="23">
        <f>Y20/Parâmetros!$G$3</f>
        <v>4.0080160320641287E-5</v>
      </c>
      <c r="AA20" s="23">
        <f>Z20/Parâmetros!$B$23</f>
        <v>7.5490599230126715E-2</v>
      </c>
      <c r="AB20" s="23">
        <f>AA20/Parâmetros!$E$6</f>
        <v>0.18138058440683977</v>
      </c>
      <c r="AC20" s="23">
        <f>(Parâmetros!$G$3*Parâmetros!$E$20*Modelo_2_Ø26mm!AB20)/Parâmetros!$H$3</f>
        <v>1385.2150451956409</v>
      </c>
      <c r="AD20" s="23">
        <v>788.90574300000003</v>
      </c>
      <c r="AE20" s="23">
        <v>248.947405</v>
      </c>
      <c r="AF20" s="24">
        <f t="shared" si="5"/>
        <v>6574.2145250000003</v>
      </c>
    </row>
    <row r="21" spans="1:32" x14ac:dyDescent="0.25">
      <c r="A21" s="22">
        <v>0.06</v>
      </c>
      <c r="B21" s="23">
        <f>A21/Parâmetros!$G$3</f>
        <v>6.012024048096192E-5</v>
      </c>
      <c r="C21" s="23">
        <f>B21/Parâmetros!$B$23</f>
        <v>0.11323589884519004</v>
      </c>
      <c r="D21" s="23">
        <f>C21/Parâmetros!$B$6</f>
        <v>0.34045670127838257</v>
      </c>
      <c r="E21" s="23">
        <f>(Parâmetros!$G$3*Parâmetros!$B$20*Modelo_2_Ø26mm!D21)/Parâmetros!$H$3</f>
        <v>1104.1231297555439</v>
      </c>
      <c r="F21" s="23">
        <v>1673.40209</v>
      </c>
      <c r="G21" s="24">
        <f t="shared" si="4"/>
        <v>13945.017416666667</v>
      </c>
      <c r="I21" s="22">
        <v>0.06</v>
      </c>
      <c r="J21" s="23">
        <f>I21/Parâmetros!$G$3</f>
        <v>6.012024048096192E-5</v>
      </c>
      <c r="K21" s="23">
        <f>J21/Parâmetros!$B$23</f>
        <v>0.11323589884519004</v>
      </c>
      <c r="L21" s="23">
        <f>K21/Parâmetros!$C$6</f>
        <v>0.30236555098849144</v>
      </c>
      <c r="M21" s="23">
        <f>(Parâmetros!$G$3*Parâmetros!$C$20*Modelo_2_Ø26mm!L21)/Parâmetros!$H$3</f>
        <v>1412.695743261429</v>
      </c>
      <c r="N21" s="23">
        <v>3374.104159</v>
      </c>
      <c r="O21" s="24">
        <f t="shared" si="1"/>
        <v>28117.534658333334</v>
      </c>
      <c r="Q21" s="22">
        <v>0.06</v>
      </c>
      <c r="R21" s="23">
        <f>Q21/Parâmetros!$G$3</f>
        <v>6.012024048096192E-5</v>
      </c>
      <c r="S21" s="23">
        <f>R21/Parâmetros!$B$23</f>
        <v>0.11323589884519004</v>
      </c>
      <c r="T21" s="23">
        <f>S21/Parâmetros!$D$6</f>
        <v>0.28337312023320832</v>
      </c>
      <c r="U21" s="23">
        <f>(Parâmetros!$G$3*Parâmetros!$D$20*Modelo_2_Ø26mm!T21)/Parâmetros!$H$3</f>
        <v>1750.88908853625</v>
      </c>
      <c r="V21" s="23">
        <v>2284.3090769999999</v>
      </c>
      <c r="W21" s="24">
        <f t="shared" si="2"/>
        <v>19035.908974999998</v>
      </c>
      <c r="Y21" s="22">
        <v>0.06</v>
      </c>
      <c r="Z21" s="23">
        <f>Y21/Parâmetros!$G$3</f>
        <v>6.012024048096192E-5</v>
      </c>
      <c r="AA21" s="23">
        <f>Z21/Parâmetros!$B$23</f>
        <v>0.11323589884519004</v>
      </c>
      <c r="AB21" s="23">
        <f>AA21/Parâmetros!$E$6</f>
        <v>0.27207087661025958</v>
      </c>
      <c r="AC21" s="23">
        <f>(Parâmetros!$G$3*Parâmetros!$E$20*Modelo_2_Ø26mm!AB21)/Parâmetros!$H$3</f>
        <v>2077.8225677934606</v>
      </c>
      <c r="AD21" s="23">
        <v>1670.326364</v>
      </c>
      <c r="AE21" s="23">
        <v>418.33646500000009</v>
      </c>
      <c r="AF21" s="24">
        <f t="shared" si="5"/>
        <v>13919.386366666668</v>
      </c>
    </row>
    <row r="22" spans="1:32" x14ac:dyDescent="0.25">
      <c r="A22" s="22">
        <v>0.08</v>
      </c>
      <c r="B22" s="23">
        <f>A22/Parâmetros!$G$3</f>
        <v>8.0160320641282573E-5</v>
      </c>
      <c r="C22" s="23">
        <f>B22/Parâmetros!$B$23</f>
        <v>0.15098119846025343</v>
      </c>
      <c r="D22" s="23">
        <f>C22/Parâmetros!$B$6</f>
        <v>0.45394226837117685</v>
      </c>
      <c r="E22" s="23">
        <f>(Parâmetros!$G$3*Parâmetros!$B$20*Modelo_2_Ø26mm!D22)/Parâmetros!$H$3</f>
        <v>1472.1641730073923</v>
      </c>
      <c r="F22" s="23">
        <v>2871.7361409999999</v>
      </c>
      <c r="G22" s="24">
        <f t="shared" si="4"/>
        <v>23931.134508333333</v>
      </c>
      <c r="I22" s="22">
        <v>0.08</v>
      </c>
      <c r="J22" s="23">
        <f>I22/Parâmetros!$G$3</f>
        <v>8.0160320641282573E-5</v>
      </c>
      <c r="K22" s="23">
        <f>J22/Parâmetros!$B$23</f>
        <v>0.15098119846025343</v>
      </c>
      <c r="L22" s="23">
        <f>K22/Parâmetros!$C$6</f>
        <v>0.40315406798465536</v>
      </c>
      <c r="M22" s="23">
        <f>(Parâmetros!$G$3*Parâmetros!$C$20*Modelo_2_Ø26mm!L22)/Parâmetros!$H$3</f>
        <v>1883.5943243485726</v>
      </c>
      <c r="N22" s="23">
        <v>5746.7769520000002</v>
      </c>
      <c r="O22" s="24">
        <f t="shared" si="1"/>
        <v>47889.807933333337</v>
      </c>
      <c r="Q22" s="22">
        <v>0.08</v>
      </c>
      <c r="R22" s="23">
        <f>Q22/Parâmetros!$G$3</f>
        <v>8.0160320641282573E-5</v>
      </c>
      <c r="S22" s="23">
        <f>R22/Parâmetros!$B$23</f>
        <v>0.15098119846025343</v>
      </c>
      <c r="T22" s="23">
        <f>S22/Parâmetros!$D$6</f>
        <v>0.37783082697761117</v>
      </c>
      <c r="U22" s="23">
        <f>(Parâmetros!$G$3*Parâmetros!$D$20*Modelo_2_Ø26mm!T22)/Parâmetros!$H$3</f>
        <v>2334.5187847150005</v>
      </c>
      <c r="V22" s="23">
        <v>3901.9556079999998</v>
      </c>
      <c r="W22" s="24">
        <f t="shared" si="2"/>
        <v>32516.296733333333</v>
      </c>
      <c r="Y22" s="22">
        <v>0.08</v>
      </c>
      <c r="Z22" s="23">
        <f>Y22/Parâmetros!$G$3</f>
        <v>8.0160320641282573E-5</v>
      </c>
      <c r="AA22" s="23">
        <f>Z22/Parâmetros!$B$23</f>
        <v>0.15098119846025343</v>
      </c>
      <c r="AB22" s="23">
        <f>AA22/Parâmetros!$E$6</f>
        <v>0.36276116881367954</v>
      </c>
      <c r="AC22" s="23">
        <f>(Parâmetros!$G$3*Parâmetros!$E$20*Modelo_2_Ø26mm!AB22)/Parâmetros!$H$3</f>
        <v>2770.4300903912817</v>
      </c>
      <c r="AD22" s="23">
        <v>2867.8135520000001</v>
      </c>
      <c r="AE22" s="23">
        <v>626.67390699999999</v>
      </c>
      <c r="AF22" s="24">
        <f t="shared" si="5"/>
        <v>23898.44626666667</v>
      </c>
    </row>
    <row r="23" spans="1:32" x14ac:dyDescent="0.25">
      <c r="A23" s="22">
        <v>0.1</v>
      </c>
      <c r="B23" s="23">
        <f>A23/Parâmetros!$G$3</f>
        <v>1.0020040080160321E-4</v>
      </c>
      <c r="C23" s="23">
        <f>B23/Parâmetros!$B$23</f>
        <v>0.18872649807531675</v>
      </c>
      <c r="D23" s="23">
        <f>C23/Parâmetros!$B$6</f>
        <v>0.56742783546397091</v>
      </c>
      <c r="E23" s="23">
        <f>(Parâmetros!$G$3*Parâmetros!$B$20*Modelo_2_Ø26mm!D23)/Parâmetros!$H$3</f>
        <v>1840.2052162592397</v>
      </c>
      <c r="F23" s="23">
        <v>4387.4217710000003</v>
      </c>
      <c r="G23" s="24">
        <f t="shared" si="4"/>
        <v>36561.848091666667</v>
      </c>
      <c r="I23" s="22">
        <v>0.1</v>
      </c>
      <c r="J23" s="23">
        <f>I23/Parâmetros!$G$3</f>
        <v>1.0020040080160321E-4</v>
      </c>
      <c r="K23" s="23">
        <f>J23/Parâmetros!$B$23</f>
        <v>0.18872649807531675</v>
      </c>
      <c r="L23" s="23">
        <f>K23/Parâmetros!$C$6</f>
        <v>0.50394258498081912</v>
      </c>
      <c r="M23" s="23">
        <f>(Parâmetros!$G$3*Parâmetros!$C$20*Modelo_2_Ø26mm!L23)/Parâmetros!$H$3</f>
        <v>2354.4929054357158</v>
      </c>
      <c r="N23" s="23">
        <v>8706.1481289999901</v>
      </c>
      <c r="O23" s="24">
        <f t="shared" si="1"/>
        <v>72551.234408333257</v>
      </c>
      <c r="Q23" s="22">
        <v>0.1</v>
      </c>
      <c r="R23" s="23">
        <f>Q23/Parâmetros!$G$3</f>
        <v>1.0020040080160321E-4</v>
      </c>
      <c r="S23" s="23">
        <f>R23/Parâmetros!$B$23</f>
        <v>0.18872649807531675</v>
      </c>
      <c r="T23" s="23">
        <f>S23/Parâmetros!$D$6</f>
        <v>0.47228853372201385</v>
      </c>
      <c r="U23" s="23">
        <f>(Parâmetros!$G$3*Parâmetros!$D$20*Modelo_2_Ø26mm!T23)/Parâmetros!$H$3</f>
        <v>2918.1484808937503</v>
      </c>
      <c r="V23" s="23">
        <v>5926.3413569999993</v>
      </c>
      <c r="W23" s="24">
        <f t="shared" si="2"/>
        <v>49386.177974999999</v>
      </c>
      <c r="Y23" s="22">
        <v>0.1</v>
      </c>
      <c r="Z23" s="23">
        <f>Y23/Parâmetros!$G$3</f>
        <v>1.0020040080160321E-4</v>
      </c>
      <c r="AA23" s="23">
        <f>Z23/Parâmetros!$B$23</f>
        <v>0.18872649807531675</v>
      </c>
      <c r="AB23" s="23">
        <f>AA23/Parâmetros!$E$6</f>
        <v>0.45345146101709932</v>
      </c>
      <c r="AC23" s="23">
        <f>(Parâmetros!$G$3*Parâmetros!$E$20*Modelo_2_Ø26mm!AB23)/Parâmetros!$H$3</f>
        <v>3463.037612989101</v>
      </c>
      <c r="AD23" s="23">
        <v>4386.1819800000003</v>
      </c>
      <c r="AE23" s="23">
        <v>872.44679099999996</v>
      </c>
      <c r="AF23" s="24">
        <f t="shared" si="5"/>
        <v>36551.516500000005</v>
      </c>
    </row>
    <row r="24" spans="1:32" x14ac:dyDescent="0.25">
      <c r="A24" s="22">
        <v>0.12</v>
      </c>
      <c r="B24" s="23">
        <f>A24/Parâmetros!$G$3</f>
        <v>1.2024048096192384E-4</v>
      </c>
      <c r="C24" s="23">
        <f>B24/Parâmetros!$B$23</f>
        <v>0.22647179769038009</v>
      </c>
      <c r="D24" s="23">
        <f>C24/Parâmetros!$B$6</f>
        <v>0.68091340255676513</v>
      </c>
      <c r="E24" s="23">
        <f>(Parâmetros!$G$3*Parâmetros!$B$20*Modelo_2_Ø26mm!D24)/Parâmetros!$H$3</f>
        <v>2208.2462595110878</v>
      </c>
      <c r="F24" s="23">
        <v>6210.810434</v>
      </c>
      <c r="G24" s="24">
        <f t="shared" si="4"/>
        <v>51756.753616666669</v>
      </c>
      <c r="I24" s="22">
        <v>0.12</v>
      </c>
      <c r="J24" s="23">
        <f>I24/Parâmetros!$G$3</f>
        <v>1.2024048096192384E-4</v>
      </c>
      <c r="K24" s="23">
        <f>J24/Parâmetros!$B$23</f>
        <v>0.22647179769038009</v>
      </c>
      <c r="L24" s="23">
        <f>K24/Parâmetros!$C$6</f>
        <v>0.60473110197698288</v>
      </c>
      <c r="M24" s="23">
        <f>(Parâmetros!$G$3*Parâmetros!$C$20*Modelo_2_Ø26mm!L24)/Parâmetros!$H$3</f>
        <v>2825.391486522858</v>
      </c>
      <c r="N24" s="23">
        <v>12237.642125999999</v>
      </c>
      <c r="O24" s="24">
        <f t="shared" si="1"/>
        <v>101980.35105</v>
      </c>
      <c r="Q24" s="22">
        <v>0.12</v>
      </c>
      <c r="R24" s="23">
        <f>Q24/Parâmetros!$G$3</f>
        <v>1.2024048096192384E-4</v>
      </c>
      <c r="S24" s="23">
        <f>R24/Parâmetros!$B$23</f>
        <v>0.22647179769038009</v>
      </c>
      <c r="T24" s="23">
        <f>S24/Parâmetros!$D$6</f>
        <v>0.56674624046641664</v>
      </c>
      <c r="U24" s="23">
        <f>(Parâmetros!$G$3*Parâmetros!$D$20*Modelo_2_Ø26mm!T24)/Parâmetros!$H$3</f>
        <v>3501.7781770725001</v>
      </c>
      <c r="V24" s="23">
        <v>8350.9072969999906</v>
      </c>
      <c r="W24" s="24">
        <f t="shared" si="2"/>
        <v>69590.894141666591</v>
      </c>
      <c r="Y24" s="22">
        <v>0.12</v>
      </c>
      <c r="Z24" s="23">
        <f>Y24/Parâmetros!$G$3</f>
        <v>1.2024048096192384E-4</v>
      </c>
      <c r="AA24" s="23">
        <f>Z24/Parâmetros!$B$23</f>
        <v>0.22647179769038009</v>
      </c>
      <c r="AB24" s="23">
        <f>AA24/Parâmetros!$E$6</f>
        <v>0.54414175322051916</v>
      </c>
      <c r="AC24" s="23">
        <f>(Parâmetros!$G$3*Parâmetros!$E$20*Modelo_2_Ø26mm!AB24)/Parâmetros!$H$3</f>
        <v>4155.6451355869212</v>
      </c>
      <c r="AD24" s="23">
        <v>6212.7056620000003</v>
      </c>
      <c r="AE24" s="23">
        <v>1155.3128790000001</v>
      </c>
      <c r="AF24" s="24">
        <f t="shared" si="5"/>
        <v>51772.547183333336</v>
      </c>
    </row>
    <row r="25" spans="1:32" x14ac:dyDescent="0.25">
      <c r="A25" s="22">
        <v>0.14000000000000001</v>
      </c>
      <c r="B25" s="23">
        <f>A25/Parâmetros!$G$3</f>
        <v>1.4028056112224451E-4</v>
      </c>
      <c r="C25" s="23">
        <f>B25/Parâmetros!$B$23</f>
        <v>0.26421709730544352</v>
      </c>
      <c r="D25" s="23">
        <f>C25/Parâmetros!$B$6</f>
        <v>0.79439896964955958</v>
      </c>
      <c r="E25" s="23">
        <f>(Parâmetros!$G$3*Parâmetros!$B$20*Modelo_2_Ø26mm!D25)/Parâmetros!$H$3</f>
        <v>2576.2873027629366</v>
      </c>
      <c r="F25" s="23">
        <v>8335.2824440000004</v>
      </c>
      <c r="G25" s="24">
        <f t="shared" si="4"/>
        <v>69460.687033333335</v>
      </c>
      <c r="I25" s="22">
        <v>0.14000000000000001</v>
      </c>
      <c r="J25" s="23">
        <f>I25/Parâmetros!$G$3</f>
        <v>1.4028056112224451E-4</v>
      </c>
      <c r="K25" s="23">
        <f>J25/Parâmetros!$B$23</f>
        <v>0.26421709730544352</v>
      </c>
      <c r="L25" s="23">
        <f>K25/Parâmetros!$C$6</f>
        <v>0.70551961897314686</v>
      </c>
      <c r="M25" s="23">
        <f>(Parâmetros!$G$3*Parâmetros!$C$20*Modelo_2_Ø26mm!L25)/Parâmetros!$H$3</f>
        <v>3296.2900676100021</v>
      </c>
      <c r="N25" s="23">
        <v>16327.821039</v>
      </c>
      <c r="O25" s="24">
        <f t="shared" si="1"/>
        <v>136065.17532500002</v>
      </c>
      <c r="Q25" s="22">
        <v>0.14000000000000001</v>
      </c>
      <c r="R25" s="23">
        <f>Q25/Parâmetros!$G$3</f>
        <v>1.4028056112224451E-4</v>
      </c>
      <c r="S25" s="23">
        <f>R25/Parâmetros!$B$23</f>
        <v>0.26421709730544352</v>
      </c>
      <c r="T25" s="23">
        <f>S25/Parâmetros!$D$6</f>
        <v>0.66120394721081954</v>
      </c>
      <c r="U25" s="23">
        <f>(Parâmetros!$G$3*Parâmetros!$D$20*Modelo_2_Ø26mm!T25)/Parâmetros!$H$3</f>
        <v>4085.4078732512512</v>
      </c>
      <c r="V25" s="23">
        <v>11171.218441999999</v>
      </c>
      <c r="W25" s="24">
        <f t="shared" si="2"/>
        <v>93093.487016666666</v>
      </c>
      <c r="Y25" s="22">
        <v>0.14000000000000001</v>
      </c>
      <c r="Z25" s="23">
        <f>Y25/Parâmetros!$G$3</f>
        <v>1.4028056112224451E-4</v>
      </c>
      <c r="AA25" s="23">
        <f>Z25/Parâmetros!$B$23</f>
        <v>0.26421709730544352</v>
      </c>
      <c r="AB25" s="23">
        <f>AA25/Parâmetros!$E$6</f>
        <v>0.63483204542393923</v>
      </c>
      <c r="AC25" s="23">
        <f>(Parâmetros!$G$3*Parâmetros!$E$20*Modelo_2_Ø26mm!AB25)/Parâmetros!$H$3</f>
        <v>4848.2526581847433</v>
      </c>
      <c r="AD25" s="23">
        <v>8340.4409520000008</v>
      </c>
      <c r="AE25" s="23">
        <v>1472.5427590000011</v>
      </c>
      <c r="AF25" s="24">
        <f t="shared" si="5"/>
        <v>69503.674600000013</v>
      </c>
    </row>
    <row r="26" spans="1:32" x14ac:dyDescent="0.25">
      <c r="A26" s="22">
        <v>0.16</v>
      </c>
      <c r="B26" s="23">
        <f>A26/Parâmetros!$G$3</f>
        <v>1.6032064128256515E-4</v>
      </c>
      <c r="C26" s="23">
        <f>B26/Parâmetros!$B$23</f>
        <v>0.30196239692050686</v>
      </c>
      <c r="D26" s="23">
        <f>C26/Parâmetros!$B$6</f>
        <v>0.9078845367423537</v>
      </c>
      <c r="E26" s="23">
        <f>(Parâmetros!$G$3*Parâmetros!$B$20*Modelo_2_Ø26mm!D26)/Parâmetros!$H$3</f>
        <v>2944.3283460147845</v>
      </c>
      <c r="F26" s="23">
        <v>10755.516223000001</v>
      </c>
      <c r="G26" s="24">
        <f t="shared" si="4"/>
        <v>89629.301858333347</v>
      </c>
      <c r="I26" s="22">
        <v>0.16</v>
      </c>
      <c r="J26" s="23">
        <f>I26/Parâmetros!$G$3</f>
        <v>1.6032064128256515E-4</v>
      </c>
      <c r="K26" s="23">
        <f>J26/Parâmetros!$B$23</f>
        <v>0.30196239692050686</v>
      </c>
      <c r="L26" s="23">
        <f>K26/Parâmetros!$C$6</f>
        <v>0.80630813596931072</v>
      </c>
      <c r="M26" s="23">
        <f>(Parâmetros!$G$3*Parâmetros!$C$20*Modelo_2_Ø26mm!L26)/Parâmetros!$H$3</f>
        <v>3767.1886486971453</v>
      </c>
      <c r="N26" s="23">
        <v>20965.302043</v>
      </c>
      <c r="O26" s="24">
        <f t="shared" si="1"/>
        <v>174710.85035833335</v>
      </c>
      <c r="Q26" s="22">
        <v>0.16</v>
      </c>
      <c r="R26" s="23">
        <f>Q26/Parâmetros!$G$3</f>
        <v>1.6032064128256515E-4</v>
      </c>
      <c r="S26" s="23">
        <f>R26/Parâmetros!$B$23</f>
        <v>0.30196239692050686</v>
      </c>
      <c r="T26" s="23">
        <f>S26/Parâmetros!$D$6</f>
        <v>0.75566165395522233</v>
      </c>
      <c r="U26" s="23">
        <f>(Parâmetros!$G$3*Parâmetros!$D$20*Modelo_2_Ø26mm!T26)/Parâmetros!$H$3</f>
        <v>4669.037569430001</v>
      </c>
      <c r="V26" s="23">
        <v>14383.806579</v>
      </c>
      <c r="W26" s="24">
        <f t="shared" si="2"/>
        <v>119865.054825</v>
      </c>
      <c r="Y26" s="22">
        <v>0.16</v>
      </c>
      <c r="Z26" s="23">
        <f>Y26/Parâmetros!$G$3</f>
        <v>1.6032064128256515E-4</v>
      </c>
      <c r="AA26" s="23">
        <f>Z26/Parâmetros!$B$23</f>
        <v>0.30196239692050686</v>
      </c>
      <c r="AB26" s="23">
        <f>AA26/Parâmetros!$E$6</f>
        <v>0.72552233762735907</v>
      </c>
      <c r="AC26" s="23">
        <f>(Parâmetros!$G$3*Parâmetros!$E$20*Modelo_2_Ø26mm!AB26)/Parâmetros!$H$3</f>
        <v>5540.8601807825635</v>
      </c>
      <c r="AD26" s="23">
        <v>10764.710998</v>
      </c>
      <c r="AE26" s="23">
        <v>1822.9920789999999</v>
      </c>
      <c r="AF26" s="24">
        <f t="shared" si="5"/>
        <v>89705.924983333345</v>
      </c>
    </row>
    <row r="27" spans="1:32" x14ac:dyDescent="0.25">
      <c r="A27" s="22">
        <v>0.18</v>
      </c>
      <c r="B27" s="23">
        <f>A27/Parâmetros!$G$3</f>
        <v>1.8036072144288575E-4</v>
      </c>
      <c r="C27" s="23">
        <f>B27/Parâmetros!$B$23</f>
        <v>0.33970769653557009</v>
      </c>
      <c r="D27" s="23">
        <f>C27/Parâmetros!$B$6</f>
        <v>1.0213701038351475</v>
      </c>
      <c r="E27" s="23">
        <f>(Parâmetros!$G$3*Parâmetros!$B$20*Modelo_2_Ø26mm!D27)/Parâmetros!$H$3</f>
        <v>3312.3693892666311</v>
      </c>
      <c r="F27" s="23">
        <v>13466.048824000001</v>
      </c>
      <c r="G27" s="24">
        <f t="shared" si="4"/>
        <v>112217.07353333334</v>
      </c>
      <c r="I27" s="22">
        <v>0.18</v>
      </c>
      <c r="J27" s="23">
        <f>I27/Parâmetros!$G$3</f>
        <v>1.8036072144288575E-4</v>
      </c>
      <c r="K27" s="23">
        <f>J27/Parâmetros!$B$23</f>
        <v>0.33970769653557009</v>
      </c>
      <c r="L27" s="23">
        <f>K27/Parâmetros!$C$6</f>
        <v>0.90709665296547426</v>
      </c>
      <c r="M27" s="23">
        <f>(Parâmetros!$G$3*Parâmetros!$C$20*Modelo_2_Ø26mm!L27)/Parâmetros!$H$3</f>
        <v>4238.087229784287</v>
      </c>
      <c r="N27" s="23">
        <v>26140.447667</v>
      </c>
      <c r="O27" s="24">
        <f t="shared" si="1"/>
        <v>217837.06389166668</v>
      </c>
      <c r="Q27" s="22">
        <v>0.18</v>
      </c>
      <c r="R27" s="23">
        <f>Q27/Parâmetros!$G$3</f>
        <v>1.8036072144288575E-4</v>
      </c>
      <c r="S27" s="23">
        <f>R27/Parâmetros!$B$23</f>
        <v>0.33970769653557009</v>
      </c>
      <c r="T27" s="23">
        <f>S27/Parâmetros!$D$6</f>
        <v>0.85011936069962479</v>
      </c>
      <c r="U27" s="23">
        <f>(Parâmetros!$G$3*Parâmetros!$D$20*Modelo_2_Ø26mm!T27)/Parâmetros!$H$3</f>
        <v>5252.6672656087485</v>
      </c>
      <c r="V27" s="23">
        <v>17985.834734</v>
      </c>
      <c r="W27" s="24">
        <f t="shared" si="2"/>
        <v>149881.95611666667</v>
      </c>
      <c r="Y27" s="22">
        <v>0.18</v>
      </c>
      <c r="Z27" s="23">
        <f>Y27/Parâmetros!$G$3</f>
        <v>1.8036072144288575E-4</v>
      </c>
      <c r="AA27" s="23">
        <f>Z27/Parâmetros!$B$23</f>
        <v>0.33970769653557009</v>
      </c>
      <c r="AB27" s="23">
        <f>AA27/Parâmetros!$E$6</f>
        <v>0.81621262983077869</v>
      </c>
      <c r="AC27" s="23">
        <f>(Parâmetros!$G$3*Parâmetros!$E$20*Modelo_2_Ø26mm!AB27)/Parâmetros!$H$3</f>
        <v>6233.467703380381</v>
      </c>
      <c r="AD27" s="23">
        <v>13478.744712</v>
      </c>
      <c r="AE27" s="23">
        <v>2206.0428460000003</v>
      </c>
      <c r="AF27" s="24">
        <f t="shared" si="5"/>
        <v>112322.8726</v>
      </c>
    </row>
    <row r="28" spans="1:32" x14ac:dyDescent="0.25">
      <c r="A28" s="22">
        <v>0.2</v>
      </c>
      <c r="B28" s="23">
        <f>A28/Parâmetros!$G$3</f>
        <v>2.0040080160320641E-4</v>
      </c>
      <c r="C28" s="23">
        <f>B28/Parâmetros!$B$23</f>
        <v>0.37745299615063349</v>
      </c>
      <c r="D28" s="23">
        <f>C28/Parâmetros!$B$6</f>
        <v>1.1348556709279418</v>
      </c>
      <c r="E28" s="23">
        <f>(Parâmetros!$G$3*Parâmetros!$B$20*Modelo_2_Ø26mm!D28)/Parâmetros!$H$3</f>
        <v>3680.4104325184794</v>
      </c>
      <c r="F28" s="23">
        <v>16463.879918999999</v>
      </c>
      <c r="G28" s="24">
        <f t="shared" si="4"/>
        <v>137198.99932500001</v>
      </c>
      <c r="I28" s="22">
        <v>0.2</v>
      </c>
      <c r="J28" s="23">
        <f>I28/Parâmetros!$G$3</f>
        <v>2.0040080160320641E-4</v>
      </c>
      <c r="K28" s="23">
        <f>J28/Parâmetros!$B$23</f>
        <v>0.37745299615063349</v>
      </c>
      <c r="L28" s="23">
        <f>K28/Parâmetros!$C$6</f>
        <v>1.0078851699616382</v>
      </c>
      <c r="M28" s="23">
        <f>(Parâmetros!$G$3*Parâmetros!$C$20*Modelo_2_Ø26mm!L28)/Parâmetros!$H$3</f>
        <v>4708.9858108714316</v>
      </c>
      <c r="N28" s="23">
        <v>31844.495362000001</v>
      </c>
      <c r="O28" s="24">
        <f t="shared" si="1"/>
        <v>265370.79468333337</v>
      </c>
      <c r="Q28" s="22">
        <v>0.2</v>
      </c>
      <c r="R28" s="23">
        <f>Q28/Parâmetros!$G$3</f>
        <v>2.0040080160320641E-4</v>
      </c>
      <c r="S28" s="23">
        <f>R28/Parâmetros!$B$23</f>
        <v>0.37745299615063349</v>
      </c>
      <c r="T28" s="23">
        <f>S28/Parâmetros!$D$6</f>
        <v>0.9445770674440277</v>
      </c>
      <c r="U28" s="23">
        <f>(Parâmetros!$G$3*Parâmetros!$D$20*Modelo_2_Ø26mm!T28)/Parâmetros!$H$3</f>
        <v>5836.2969617875005</v>
      </c>
      <c r="V28" s="23">
        <v>21971.712230000001</v>
      </c>
      <c r="W28" s="24">
        <f t="shared" si="2"/>
        <v>183097.6019166667</v>
      </c>
      <c r="Y28" s="22">
        <v>0.2</v>
      </c>
      <c r="Z28" s="23">
        <f>Y28/Parâmetros!$G$3</f>
        <v>2.0040080160320641E-4</v>
      </c>
      <c r="AA28" s="23">
        <f>Z28/Parâmetros!$B$23</f>
        <v>0.37745299615063349</v>
      </c>
      <c r="AB28" s="23">
        <f>AA28/Parâmetros!$E$6</f>
        <v>0.90690292203419864</v>
      </c>
      <c r="AC28" s="23">
        <f>(Parâmetros!$G$3*Parâmetros!$E$20*Modelo_2_Ø26mm!AB28)/Parâmetros!$H$3</f>
        <v>6926.0752259782021</v>
      </c>
      <c r="AD28" s="23">
        <v>16478.169734999999</v>
      </c>
      <c r="AE28" s="23">
        <v>4569.2701589999997</v>
      </c>
      <c r="AF28" s="24">
        <f t="shared" si="5"/>
        <v>137318.081125</v>
      </c>
    </row>
    <row r="29" spans="1:32" x14ac:dyDescent="0.25">
      <c r="A29" s="22">
        <v>0.22</v>
      </c>
      <c r="B29" s="23">
        <f>A29/Parâmetros!$G$3</f>
        <v>2.2044088176352705E-4</v>
      </c>
      <c r="C29" s="23">
        <f>B29/Parâmetros!$B$23</f>
        <v>0.41519829576569683</v>
      </c>
      <c r="D29" s="23">
        <f>C29/Parâmetros!$B$6</f>
        <v>1.2483412380207362</v>
      </c>
      <c r="E29" s="23">
        <f>(Parâmetros!$G$3*Parâmetros!$B$20*Modelo_2_Ø26mm!D29)/Parâmetros!$H$3</f>
        <v>4048.4514757703282</v>
      </c>
      <c r="F29" s="23">
        <v>19742.263071000001</v>
      </c>
      <c r="G29" s="24">
        <f t="shared" si="4"/>
        <v>164518.85892500001</v>
      </c>
      <c r="I29" s="22">
        <v>0.22</v>
      </c>
      <c r="J29" s="23">
        <f>I29/Parâmetros!$G$3</f>
        <v>2.2044088176352705E-4</v>
      </c>
      <c r="K29" s="23">
        <f>J29/Parâmetros!$B$23</f>
        <v>0.41519829576569683</v>
      </c>
      <c r="L29" s="23">
        <f>K29/Parâmetros!$C$6</f>
        <v>1.108673686957802</v>
      </c>
      <c r="M29" s="23">
        <f>(Parâmetros!$G$3*Parâmetros!$C$20*Modelo_2_Ø26mm!L29)/Parâmetros!$H$3</f>
        <v>5179.8843919585734</v>
      </c>
      <c r="N29" s="23">
        <v>38068.154886999997</v>
      </c>
      <c r="O29" s="24">
        <f t="shared" si="1"/>
        <v>317234.62405833334</v>
      </c>
      <c r="Q29" s="22">
        <v>0.22</v>
      </c>
      <c r="R29" s="23">
        <f>Q29/Parâmetros!$G$3</f>
        <v>2.2044088176352705E-4</v>
      </c>
      <c r="S29" s="23">
        <f>R29/Parâmetros!$B$23</f>
        <v>0.41519829576569683</v>
      </c>
      <c r="T29" s="23">
        <f>S29/Parâmetros!$D$6</f>
        <v>1.0390347741884305</v>
      </c>
      <c r="U29" s="23">
        <f>(Parâmetros!$G$3*Parâmetros!$D$20*Modelo_2_Ø26mm!T29)/Parâmetros!$H$3</f>
        <v>6419.9266579662508</v>
      </c>
      <c r="V29" s="23">
        <v>26335.403009000001</v>
      </c>
      <c r="W29" s="24">
        <f t="shared" si="2"/>
        <v>219461.6917416667</v>
      </c>
      <c r="Y29" s="22">
        <v>0.22</v>
      </c>
      <c r="Z29" s="23">
        <f>Y29/Parâmetros!$G$3</f>
        <v>2.2044088176352705E-4</v>
      </c>
      <c r="AA29" s="23">
        <f>Z29/Parâmetros!$B$23</f>
        <v>0.41519829576569683</v>
      </c>
      <c r="AB29" s="23">
        <f>AA29/Parâmetros!$E$6</f>
        <v>0.99759321423761849</v>
      </c>
      <c r="AC29" s="23">
        <f>(Parâmetros!$G$3*Parâmetros!$E$20*Modelo_2_Ø26mm!AB29)/Parâmetros!$H$3</f>
        <v>7618.6827485760223</v>
      </c>
      <c r="AD29" s="23">
        <v>19760.518297999999</v>
      </c>
      <c r="AE29" s="23">
        <v>7644.9971269999996</v>
      </c>
      <c r="AF29" s="24">
        <f t="shared" si="5"/>
        <v>164670.98581666665</v>
      </c>
    </row>
    <row r="30" spans="1:32" x14ac:dyDescent="0.25">
      <c r="A30" s="22">
        <v>0.24</v>
      </c>
      <c r="B30" s="23">
        <f>A30/Parâmetros!$G$3</f>
        <v>2.4048096192384768E-4</v>
      </c>
      <c r="C30" s="23">
        <f>B30/Parâmetros!$B$23</f>
        <v>0.45294359538076018</v>
      </c>
      <c r="D30" s="23">
        <f>C30/Parâmetros!$B$6</f>
        <v>1.3618268051135303</v>
      </c>
      <c r="E30" s="23">
        <f>(Parâmetros!$G$3*Parâmetros!$B$20*Modelo_2_Ø26mm!D30)/Parâmetros!$H$3</f>
        <v>4416.4925190221757</v>
      </c>
      <c r="F30" s="23">
        <v>23300.726738000001</v>
      </c>
      <c r="G30" s="24">
        <f t="shared" si="4"/>
        <v>194172.72281666668</v>
      </c>
      <c r="I30" s="22">
        <v>0.24</v>
      </c>
      <c r="J30" s="23">
        <f>I30/Parâmetros!$G$3</f>
        <v>2.4048096192384768E-4</v>
      </c>
      <c r="K30" s="23">
        <f>J30/Parâmetros!$B$23</f>
        <v>0.45294359538076018</v>
      </c>
      <c r="L30" s="23">
        <f>K30/Parâmetros!$C$6</f>
        <v>1.2094622039539658</v>
      </c>
      <c r="M30" s="23">
        <f>(Parâmetros!$G$3*Parâmetros!$C$20*Modelo_2_Ø26mm!L30)/Parâmetros!$H$3</f>
        <v>5650.7829730457161</v>
      </c>
      <c r="N30" s="23">
        <v>44804.444797000004</v>
      </c>
      <c r="O30" s="24">
        <f t="shared" si="1"/>
        <v>373370.37330833339</v>
      </c>
      <c r="Q30" s="22">
        <v>0.24</v>
      </c>
      <c r="R30" s="23">
        <f>Q30/Parâmetros!$G$3</f>
        <v>2.4048096192384768E-4</v>
      </c>
      <c r="S30" s="23">
        <f>R30/Parâmetros!$B$23</f>
        <v>0.45294359538076018</v>
      </c>
      <c r="T30" s="23">
        <f>S30/Parâmetros!$D$6</f>
        <v>1.1334924809328333</v>
      </c>
      <c r="U30" s="23">
        <f>(Parâmetros!$G$3*Parâmetros!$D$20*Modelo_2_Ø26mm!T30)/Parâmetros!$H$3</f>
        <v>7003.5563541450001</v>
      </c>
      <c r="V30" s="23">
        <v>31070.741549999999</v>
      </c>
      <c r="W30" s="24">
        <f t="shared" si="2"/>
        <v>258922.84625</v>
      </c>
      <c r="Y30" s="22">
        <v>0.24</v>
      </c>
      <c r="Z30" s="23">
        <f>Y30/Parâmetros!$G$3</f>
        <v>2.4048096192384768E-4</v>
      </c>
      <c r="AA30" s="23">
        <f>Z30/Parâmetros!$B$23</f>
        <v>0.45294359538076018</v>
      </c>
      <c r="AB30" s="23">
        <f>AA30/Parâmetros!$E$6</f>
        <v>1.0882835064410383</v>
      </c>
      <c r="AC30" s="23">
        <f>(Parâmetros!$G$3*Parâmetros!$E$20*Modelo_2_Ø26mm!AB30)/Parâmetros!$H$3</f>
        <v>8311.2902711738425</v>
      </c>
      <c r="AD30" s="23">
        <v>23323.558594000002</v>
      </c>
      <c r="AE30" s="23">
        <v>11426.549859999999</v>
      </c>
      <c r="AF30" s="24">
        <f t="shared" si="5"/>
        <v>194362.98828333337</v>
      </c>
    </row>
    <row r="31" spans="1:32" x14ac:dyDescent="0.25">
      <c r="A31" s="22">
        <v>0.26</v>
      </c>
      <c r="B31" s="23">
        <f>A31/Parâmetros!$G$3</f>
        <v>2.6052104208416834E-4</v>
      </c>
      <c r="C31" s="23">
        <f>B31/Parâmetros!$B$23</f>
        <v>0.49068889499582358</v>
      </c>
      <c r="D31" s="23">
        <f>C31/Parâmetros!$B$6</f>
        <v>1.4753123722063246</v>
      </c>
      <c r="E31" s="23">
        <f>(Parâmetros!$G$3*Parâmetros!$B$20*Modelo_2_Ø26mm!D31)/Parâmetros!$H$3</f>
        <v>4784.533562274024</v>
      </c>
      <c r="F31" s="23">
        <v>27136.061570000002</v>
      </c>
      <c r="G31" s="24">
        <f t="shared" si="4"/>
        <v>226133.8464166667</v>
      </c>
      <c r="I31" s="22">
        <v>0.26</v>
      </c>
      <c r="J31" s="23">
        <f>I31/Parâmetros!$G$3</f>
        <v>2.6052104208416834E-4</v>
      </c>
      <c r="K31" s="23">
        <f>J31/Parâmetros!$B$23</f>
        <v>0.49068889499582358</v>
      </c>
      <c r="L31" s="23">
        <f>K31/Parâmetros!$C$6</f>
        <v>1.3102507209501297</v>
      </c>
      <c r="M31" s="23">
        <f>(Parâmetros!$G$3*Parâmetros!$C$20*Modelo_2_Ø26mm!L31)/Parâmetros!$H$3</f>
        <v>6121.6815541328606</v>
      </c>
      <c r="N31" s="23">
        <v>52046.431211000003</v>
      </c>
      <c r="O31" s="24">
        <f t="shared" si="1"/>
        <v>433720.26009166671</v>
      </c>
      <c r="Q31" s="22">
        <v>0.26</v>
      </c>
      <c r="R31" s="23">
        <f>Q31/Parâmetros!$G$3</f>
        <v>2.6052104208416834E-4</v>
      </c>
      <c r="S31" s="23">
        <f>R31/Parâmetros!$B$23</f>
        <v>0.49068889499582358</v>
      </c>
      <c r="T31" s="23">
        <f>S31/Parâmetros!$D$6</f>
        <v>1.2279501876772361</v>
      </c>
      <c r="U31" s="23">
        <f>(Parâmetros!$G$3*Parâmetros!$D$20*Modelo_2_Ø26mm!T31)/Parâmetros!$H$3</f>
        <v>7587.1860503237504</v>
      </c>
      <c r="V31" s="23">
        <v>36168.550536999996</v>
      </c>
      <c r="W31" s="24">
        <f t="shared" si="2"/>
        <v>301404.58780833328</v>
      </c>
      <c r="Y31" s="22">
        <v>0.26</v>
      </c>
      <c r="Z31" s="23">
        <f>Y31/Parâmetros!$G$3</f>
        <v>2.6052104208416834E-4</v>
      </c>
      <c r="AA31" s="23">
        <f>Z31/Parâmetros!$B$23</f>
        <v>0.49068889499582358</v>
      </c>
      <c r="AB31" s="23">
        <f>AA31/Parâmetros!$E$6</f>
        <v>1.1789737986444584</v>
      </c>
      <c r="AC31" s="23">
        <f>(Parâmetros!$G$3*Parâmetros!$E$20*Modelo_2_Ø26mm!AB31)/Parâmetros!$H$3</f>
        <v>9003.8977937716645</v>
      </c>
      <c r="AD31" s="23">
        <v>27163.229329999998</v>
      </c>
      <c r="AE31" s="23">
        <v>15916.046148000001</v>
      </c>
      <c r="AF31" s="24">
        <f t="shared" si="5"/>
        <v>226360.24441666665</v>
      </c>
    </row>
    <row r="32" spans="1:32" x14ac:dyDescent="0.25">
      <c r="A32" s="22">
        <v>0.28000000000000003</v>
      </c>
      <c r="B32" s="23">
        <f>A32/Parâmetros!$G$3</f>
        <v>2.8056112224448903E-4</v>
      </c>
      <c r="C32" s="23">
        <f>B32/Parâmetros!$B$23</f>
        <v>0.52843419461088703</v>
      </c>
      <c r="D32" s="23">
        <f>C32/Parâmetros!$B$6</f>
        <v>1.5887979392991192</v>
      </c>
      <c r="E32" s="23">
        <f>(Parâmetros!$G$3*Parâmetros!$B$20*Modelo_2_Ø26mm!D32)/Parâmetros!$H$3</f>
        <v>5152.5746055258733</v>
      </c>
      <c r="F32" s="23">
        <v>31243.894391000002</v>
      </c>
      <c r="G32" s="24">
        <f t="shared" si="4"/>
        <v>260365.78659166669</v>
      </c>
      <c r="I32" s="22">
        <v>0.28000000000000003</v>
      </c>
      <c r="J32" s="23">
        <f>I32/Parâmetros!$G$3</f>
        <v>2.8056112224448903E-4</v>
      </c>
      <c r="K32" s="23">
        <f>J32/Parâmetros!$B$23</f>
        <v>0.52843419461088703</v>
      </c>
      <c r="L32" s="23">
        <f>K32/Parâmetros!$C$6</f>
        <v>1.4110392379462937</v>
      </c>
      <c r="M32" s="23">
        <f>(Parâmetros!$G$3*Parâmetros!$C$20*Modelo_2_Ø26mm!L32)/Parâmetros!$H$3</f>
        <v>6592.5801352200042</v>
      </c>
      <c r="N32" s="23">
        <v>59789.194497000004</v>
      </c>
      <c r="O32" s="24">
        <f t="shared" si="1"/>
        <v>498243.28747500008</v>
      </c>
      <c r="Q32" s="22">
        <v>0.28000000000000003</v>
      </c>
      <c r="R32" s="23">
        <f>Q32/Parâmetros!$G$3</f>
        <v>2.8056112224448903E-4</v>
      </c>
      <c r="S32" s="23">
        <f>R32/Parâmetros!$B$23</f>
        <v>0.52843419461088703</v>
      </c>
      <c r="T32" s="23">
        <f>S32/Parâmetros!$D$6</f>
        <v>1.3224078944216391</v>
      </c>
      <c r="U32" s="23">
        <f>(Parâmetros!$G$3*Parâmetros!$D$20*Modelo_2_Ø26mm!T32)/Parâmetros!$H$3</f>
        <v>8170.8157465025024</v>
      </c>
      <c r="V32" s="23">
        <v>41626.868870999999</v>
      </c>
      <c r="W32" s="24">
        <f t="shared" si="2"/>
        <v>346890.57392499998</v>
      </c>
      <c r="Y32" s="22">
        <v>0.28000000000000003</v>
      </c>
      <c r="Z32" s="23">
        <f>Y32/Parâmetros!$G$3</f>
        <v>2.8056112224448903E-4</v>
      </c>
      <c r="AA32" s="23">
        <f>Z32/Parâmetros!$B$23</f>
        <v>0.52843419461088703</v>
      </c>
      <c r="AB32" s="23">
        <f>AA32/Parâmetros!$E$6</f>
        <v>1.2696640908478785</v>
      </c>
      <c r="AC32" s="23">
        <f>(Parâmetros!$G$3*Parâmetros!$E$20*Modelo_2_Ø26mm!AB32)/Parâmetros!$H$3</f>
        <v>9696.5053163694865</v>
      </c>
      <c r="AD32" s="23">
        <v>31276.699881999997</v>
      </c>
      <c r="AE32" s="23">
        <v>21105.675640999994</v>
      </c>
      <c r="AF32" s="24">
        <f t="shared" si="5"/>
        <v>260639.16568333333</v>
      </c>
    </row>
    <row r="33" spans="1:32" x14ac:dyDescent="0.25">
      <c r="A33" s="22">
        <v>0.3</v>
      </c>
      <c r="B33" s="23">
        <f>A33/Parâmetros!$G$3</f>
        <v>3.0060120240480961E-4</v>
      </c>
      <c r="C33" s="23">
        <f>B33/Parâmetros!$B$23</f>
        <v>0.56617949422595026</v>
      </c>
      <c r="D33" s="23">
        <f>C33/Parâmetros!$B$6</f>
        <v>1.7022835063919131</v>
      </c>
      <c r="E33" s="23">
        <f>(Parâmetros!$G$3*Parâmetros!$B$20*Modelo_2_Ø26mm!D33)/Parâmetros!$H$3</f>
        <v>5520.6156487777198</v>
      </c>
      <c r="F33" s="23">
        <v>35630.403197</v>
      </c>
      <c r="G33" s="24">
        <f t="shared" si="4"/>
        <v>296920.02664166666</v>
      </c>
      <c r="I33" s="22">
        <v>0.3</v>
      </c>
      <c r="J33" s="23">
        <f>I33/Parâmetros!$G$3</f>
        <v>3.0060120240480961E-4</v>
      </c>
      <c r="K33" s="23">
        <f>J33/Parâmetros!$B$23</f>
        <v>0.56617949422595026</v>
      </c>
      <c r="L33" s="23">
        <f>K33/Parâmetros!$C$6</f>
        <v>1.5118277549424572</v>
      </c>
      <c r="M33" s="23">
        <f>(Parâmetros!$G$3*Parâmetros!$C$20*Modelo_2_Ø26mm!L33)/Parâmetros!$H$3</f>
        <v>7063.4787163071451</v>
      </c>
      <c r="N33" s="23">
        <v>68021.643261000005</v>
      </c>
      <c r="O33" s="24">
        <f t="shared" si="1"/>
        <v>566847.02717500005</v>
      </c>
      <c r="Q33" s="22">
        <v>0.3</v>
      </c>
      <c r="R33" s="23">
        <f>Q33/Parâmetros!$G$3</f>
        <v>3.0060120240480961E-4</v>
      </c>
      <c r="S33" s="23">
        <f>R33/Parâmetros!$B$23</f>
        <v>0.56617949422595026</v>
      </c>
      <c r="T33" s="23">
        <f>S33/Parâmetros!$D$6</f>
        <v>1.4168656011660417</v>
      </c>
      <c r="U33" s="23">
        <f>(Parâmetros!$G$3*Parâmetros!$D$20*Modelo_2_Ø26mm!T33)/Parâmetros!$H$3</f>
        <v>8754.4454426812499</v>
      </c>
      <c r="V33" s="23">
        <v>47442.324643</v>
      </c>
      <c r="W33" s="24">
        <f t="shared" si="2"/>
        <v>395352.70535833336</v>
      </c>
      <c r="Y33" s="22">
        <v>0.3</v>
      </c>
      <c r="Z33" s="23">
        <f>Y33/Parâmetros!$G$3</f>
        <v>3.0060120240480961E-4</v>
      </c>
      <c r="AA33" s="23">
        <f>Z33/Parâmetros!$B$23</f>
        <v>0.56617949422595026</v>
      </c>
      <c r="AB33" s="23">
        <f>AA33/Parâmetros!$E$6</f>
        <v>1.3603543830512981</v>
      </c>
      <c r="AC33" s="23">
        <f>(Parâmetros!$G$3*Parâmetros!$E$20*Modelo_2_Ø26mm!AB33)/Parâmetros!$H$3</f>
        <v>10389.112838967303</v>
      </c>
      <c r="AD33" s="23">
        <v>35658.869279000006</v>
      </c>
      <c r="AE33" s="23">
        <v>27020.062475000002</v>
      </c>
      <c r="AF33" s="24">
        <f t="shared" si="5"/>
        <v>297157.24399166671</v>
      </c>
    </row>
    <row r="34" spans="1:32" x14ac:dyDescent="0.25">
      <c r="A34" s="22">
        <v>0.32</v>
      </c>
      <c r="B34" s="23">
        <f>A34/Parâmetros!$G$3</f>
        <v>3.2064128256513029E-4</v>
      </c>
      <c r="C34" s="23">
        <f>B34/Parâmetros!$B$23</f>
        <v>0.60392479384101372</v>
      </c>
      <c r="D34" s="23">
        <f>C34/Parâmetros!$B$6</f>
        <v>1.8157690734847074</v>
      </c>
      <c r="E34" s="23">
        <f>(Parâmetros!$G$3*Parâmetros!$B$20*Modelo_2_Ø26mm!D34)/Parâmetros!$H$3</f>
        <v>5888.6566920295691</v>
      </c>
      <c r="F34" s="23">
        <v>40291.765186000004</v>
      </c>
      <c r="G34" s="24">
        <f t="shared" si="4"/>
        <v>335764.70988333336</v>
      </c>
      <c r="I34" s="22">
        <v>0.32</v>
      </c>
      <c r="J34" s="23">
        <f>I34/Parâmetros!$G$3</f>
        <v>3.2064128256513029E-4</v>
      </c>
      <c r="K34" s="23">
        <f>J34/Parâmetros!$B$23</f>
        <v>0.60392479384101372</v>
      </c>
      <c r="L34" s="23">
        <f>K34/Parâmetros!$C$6</f>
        <v>1.6126162719386214</v>
      </c>
      <c r="M34" s="23">
        <f>(Parâmetros!$G$3*Parâmetros!$C$20*Modelo_2_Ø26mm!L34)/Parâmetros!$H$3</f>
        <v>7534.3772973942905</v>
      </c>
      <c r="N34" s="23">
        <v>76746.288890999902</v>
      </c>
      <c r="O34" s="24">
        <f t="shared" si="1"/>
        <v>639552.40742499917</v>
      </c>
      <c r="Q34" s="22">
        <v>0.32</v>
      </c>
      <c r="R34" s="23">
        <f>Q34/Parâmetros!$G$3</f>
        <v>3.2064128256513029E-4</v>
      </c>
      <c r="S34" s="23">
        <f>R34/Parâmetros!$B$23</f>
        <v>0.60392479384101372</v>
      </c>
      <c r="T34" s="23">
        <f>S34/Parâmetros!$D$6</f>
        <v>1.5113233079104447</v>
      </c>
      <c r="U34" s="23">
        <f>(Parâmetros!$G$3*Parâmetros!$D$20*Modelo_2_Ø26mm!T34)/Parâmetros!$H$3</f>
        <v>9338.075138860002</v>
      </c>
      <c r="V34" s="23">
        <v>53618.435851000002</v>
      </c>
      <c r="W34" s="24">
        <f t="shared" si="2"/>
        <v>446820.29875833337</v>
      </c>
      <c r="Y34" s="22">
        <v>0.32</v>
      </c>
      <c r="Z34" s="23">
        <f>Y34/Parâmetros!$G$3</f>
        <v>3.2064128256513029E-4</v>
      </c>
      <c r="AA34" s="23">
        <f>Z34/Parâmetros!$B$23</f>
        <v>0.60392479384101372</v>
      </c>
      <c r="AB34" s="23">
        <f>AA34/Parâmetros!$E$6</f>
        <v>1.4510446752547181</v>
      </c>
      <c r="AC34" s="23">
        <f>(Parâmetros!$G$3*Parâmetros!$E$20*Modelo_2_Ø26mm!AB34)/Parâmetros!$H$3</f>
        <v>11081.720361565127</v>
      </c>
      <c r="AD34" s="23">
        <v>40318.376411999998</v>
      </c>
      <c r="AE34" s="23">
        <v>33860.145925000004</v>
      </c>
      <c r="AF34" s="24">
        <f t="shared" si="5"/>
        <v>335986.47009999998</v>
      </c>
    </row>
    <row r="35" spans="1:32" x14ac:dyDescent="0.25">
      <c r="A35" s="22">
        <v>0.34</v>
      </c>
      <c r="B35" s="23">
        <f>A35/Parâmetros!$G$3</f>
        <v>3.4068136272545093E-4</v>
      </c>
      <c r="C35" s="23">
        <f>B35/Parâmetros!$B$23</f>
        <v>0.64167009345607695</v>
      </c>
      <c r="D35" s="23">
        <f>C35/Parâmetros!$B$6</f>
        <v>1.9292546405775013</v>
      </c>
      <c r="E35" s="23">
        <f>(Parâmetros!$G$3*Parâmetros!$B$20*Modelo_2_Ø26mm!D35)/Parâmetros!$H$3</f>
        <v>6256.6977352814165</v>
      </c>
      <c r="F35" s="23">
        <v>45219.409161000003</v>
      </c>
      <c r="G35" s="24">
        <f t="shared" si="4"/>
        <v>376828.40967500006</v>
      </c>
      <c r="I35" s="22">
        <v>0.34</v>
      </c>
      <c r="J35" s="23">
        <f>I35/Parâmetros!$G$3</f>
        <v>3.4068136272545093E-4</v>
      </c>
      <c r="K35" s="23">
        <f>J35/Parâmetros!$B$23</f>
        <v>0.64167009345607695</v>
      </c>
      <c r="L35" s="23">
        <f>K35/Parâmetros!$C$6</f>
        <v>1.713404788934785</v>
      </c>
      <c r="M35" s="23">
        <f>(Parâmetros!$G$3*Parâmetros!$C$20*Modelo_2_Ø26mm!L35)/Parâmetros!$H$3</f>
        <v>8005.2758784814323</v>
      </c>
      <c r="N35" s="23">
        <v>85947.549883999993</v>
      </c>
      <c r="O35" s="24">
        <f t="shared" si="1"/>
        <v>716229.58236666664</v>
      </c>
      <c r="Q35" s="22">
        <v>0.34</v>
      </c>
      <c r="R35" s="23">
        <f>Q35/Parâmetros!$G$3</f>
        <v>3.4068136272545093E-4</v>
      </c>
      <c r="S35" s="23">
        <f>R35/Parâmetros!$B$23</f>
        <v>0.64167009345607695</v>
      </c>
      <c r="T35" s="23">
        <f>S35/Parâmetros!$D$6</f>
        <v>1.6057810146548472</v>
      </c>
      <c r="U35" s="23">
        <f>(Parâmetros!$G$3*Parâmetros!$D$20*Modelo_2_Ø26mm!T35)/Parâmetros!$H$3</f>
        <v>9921.7048350387504</v>
      </c>
      <c r="V35" s="23">
        <v>60142.269394000003</v>
      </c>
      <c r="W35" s="24">
        <f t="shared" si="2"/>
        <v>501185.57828333339</v>
      </c>
      <c r="Y35" s="22">
        <v>0.34</v>
      </c>
      <c r="Z35" s="23">
        <f>Y35/Parâmetros!$G$3</f>
        <v>3.4068136272545093E-4</v>
      </c>
      <c r="AA35" s="23">
        <f>Z35/Parâmetros!$B$23</f>
        <v>0.64167009345607695</v>
      </c>
      <c r="AB35" s="23">
        <f>AA35/Parâmetros!$E$6</f>
        <v>1.5417349674581378</v>
      </c>
      <c r="AC35" s="23">
        <f>(Parâmetros!$G$3*Parâmetros!$E$20*Modelo_2_Ø26mm!AB35)/Parâmetros!$H$3</f>
        <v>11774.327884162944</v>
      </c>
      <c r="AD35" s="23">
        <v>45238.868741999999</v>
      </c>
      <c r="AE35" s="23">
        <v>41800.160248999993</v>
      </c>
      <c r="AF35" s="24">
        <f t="shared" si="5"/>
        <v>376990.57285</v>
      </c>
    </row>
    <row r="36" spans="1:32" x14ac:dyDescent="0.25">
      <c r="A36" s="22">
        <v>0.36</v>
      </c>
      <c r="B36" s="23">
        <f>A36/Parâmetros!$G$3</f>
        <v>3.607214428857715E-4</v>
      </c>
      <c r="C36" s="23">
        <f>B36/Parâmetros!$B$23</f>
        <v>0.67941539307114018</v>
      </c>
      <c r="D36" s="23">
        <f>C36/Parâmetros!$B$6</f>
        <v>2.042740207670295</v>
      </c>
      <c r="E36" s="23">
        <f>(Parâmetros!$G$3*Parâmetros!$B$20*Modelo_2_Ø26mm!D36)/Parâmetros!$H$3</f>
        <v>6624.7387785332621</v>
      </c>
      <c r="F36" s="23">
        <v>50414.697230999998</v>
      </c>
      <c r="G36" s="24">
        <f t="shared" si="4"/>
        <v>420122.47692500002</v>
      </c>
      <c r="I36" s="22">
        <v>0.36</v>
      </c>
      <c r="J36" s="23">
        <f>I36/Parâmetros!$G$3</f>
        <v>3.607214428857715E-4</v>
      </c>
      <c r="K36" s="23">
        <f>J36/Parâmetros!$B$23</f>
        <v>0.67941539307114018</v>
      </c>
      <c r="L36" s="23">
        <f>K36/Parâmetros!$C$6</f>
        <v>1.8141933059309485</v>
      </c>
      <c r="M36" s="23">
        <f>(Parâmetros!$G$3*Parâmetros!$C$20*Modelo_2_Ø26mm!L36)/Parâmetros!$H$3</f>
        <v>8476.1744595685741</v>
      </c>
      <c r="N36" s="23">
        <v>95623.545010000002</v>
      </c>
      <c r="O36" s="24">
        <f t="shared" si="1"/>
        <v>796862.87508333335</v>
      </c>
      <c r="Q36" s="22">
        <v>0.36</v>
      </c>
      <c r="R36" s="23">
        <f>Q36/Parâmetros!$G$3</f>
        <v>3.607214428857715E-4</v>
      </c>
      <c r="S36" s="23">
        <f>R36/Parâmetros!$B$23</f>
        <v>0.67941539307114018</v>
      </c>
      <c r="T36" s="23">
        <f>S36/Parâmetros!$D$6</f>
        <v>1.7002387213992496</v>
      </c>
      <c r="U36" s="23">
        <f>(Parâmetros!$G$3*Parâmetros!$D$20*Modelo_2_Ø26mm!T36)/Parâmetros!$H$3</f>
        <v>10505.334531217497</v>
      </c>
      <c r="V36" s="23">
        <v>67008.263908000008</v>
      </c>
      <c r="W36" s="24">
        <f t="shared" si="2"/>
        <v>558402.19923333346</v>
      </c>
      <c r="Y36" s="22">
        <v>0.36</v>
      </c>
      <c r="Z36" s="23">
        <f>Y36/Parâmetros!$G$3</f>
        <v>3.607214428857715E-4</v>
      </c>
      <c r="AA36" s="23">
        <f>Z36/Parâmetros!$B$23</f>
        <v>0.67941539307114018</v>
      </c>
      <c r="AB36" s="23">
        <f>AA36/Parâmetros!$E$6</f>
        <v>1.6324252596615574</v>
      </c>
      <c r="AC36" s="23">
        <f>(Parâmetros!$G$3*Parâmetros!$E$20*Modelo_2_Ø26mm!AB36)/Parâmetros!$H$3</f>
        <v>12466.935406760762</v>
      </c>
      <c r="AD36" s="23">
        <v>50421.899720000001</v>
      </c>
      <c r="AE36" s="23">
        <v>50665.122582000004</v>
      </c>
      <c r="AF36" s="24">
        <f t="shared" si="5"/>
        <v>420182.49766666669</v>
      </c>
    </row>
    <row r="37" spans="1:32" x14ac:dyDescent="0.25">
      <c r="A37" s="22">
        <v>0.38</v>
      </c>
      <c r="B37" s="23">
        <f>A37/Parâmetros!$G$3</f>
        <v>3.8076152304609219E-4</v>
      </c>
      <c r="C37" s="23">
        <f>B37/Parâmetros!$B$23</f>
        <v>0.71716069268620364</v>
      </c>
      <c r="D37" s="23">
        <f>C37/Parâmetros!$B$6</f>
        <v>2.1562257747630897</v>
      </c>
      <c r="E37" s="23">
        <f>(Parâmetros!$G$3*Parâmetros!$B$20*Modelo_2_Ø26mm!D37)/Parâmetros!$H$3</f>
        <v>6992.7798217851123</v>
      </c>
      <c r="F37" s="23">
        <v>55874.069108000003</v>
      </c>
      <c r="G37" s="24">
        <f t="shared" si="4"/>
        <v>465617.24256666674</v>
      </c>
      <c r="I37" s="22">
        <v>0.38</v>
      </c>
      <c r="J37" s="23">
        <f>I37/Parâmetros!$G$3</f>
        <v>3.8076152304609219E-4</v>
      </c>
      <c r="K37" s="23">
        <f>J37/Parâmetros!$B$23</f>
        <v>0.71716069268620364</v>
      </c>
      <c r="L37" s="23">
        <f>K37/Parâmetros!$C$6</f>
        <v>1.9149818229271125</v>
      </c>
      <c r="M37" s="23">
        <f>(Parâmetros!$G$3*Parâmetros!$C$20*Modelo_2_Ø26mm!L37)/Parâmetros!$H$3</f>
        <v>8947.0730406557177</v>
      </c>
      <c r="N37" s="23">
        <v>105769.87766899999</v>
      </c>
      <c r="O37" s="24">
        <f t="shared" si="1"/>
        <v>881415.64724166668</v>
      </c>
      <c r="Q37" s="22">
        <v>0.38</v>
      </c>
      <c r="R37" s="23">
        <f>Q37/Parâmetros!$G$3</f>
        <v>3.8076152304609219E-4</v>
      </c>
      <c r="S37" s="23">
        <f>R37/Parâmetros!$B$23</f>
        <v>0.71716069268620364</v>
      </c>
      <c r="T37" s="23">
        <f>S37/Parâmetros!$D$6</f>
        <v>1.7946964281436526</v>
      </c>
      <c r="U37" s="23">
        <f>(Parâmetros!$G$3*Parâmetros!$D$20*Modelo_2_Ø26mm!T37)/Parâmetros!$H$3</f>
        <v>11088.964227396251</v>
      </c>
      <c r="V37" s="23">
        <v>74219.462965000013</v>
      </c>
      <c r="W37" s="24">
        <f t="shared" si="2"/>
        <v>618495.52470833343</v>
      </c>
      <c r="Y37" s="22">
        <v>0.38</v>
      </c>
      <c r="Z37" s="23">
        <f>Y37/Parâmetros!$G$3</f>
        <v>3.8076152304609219E-4</v>
      </c>
      <c r="AA37" s="23">
        <f>Z37/Parâmetros!$B$23</f>
        <v>0.71716069268620364</v>
      </c>
      <c r="AB37" s="23">
        <f>AA37/Parâmetros!$E$6</f>
        <v>1.7231155518649774</v>
      </c>
      <c r="AC37" s="23">
        <f>(Parâmetros!$G$3*Parâmetros!$E$20*Modelo_2_Ø26mm!AB37)/Parâmetros!$H$3</f>
        <v>13159.542929358584</v>
      </c>
      <c r="AD37" s="23">
        <v>55867.042573999999</v>
      </c>
      <c r="AE37" s="23">
        <v>60329.752187999999</v>
      </c>
      <c r="AF37" s="24">
        <f t="shared" si="5"/>
        <v>465558.68811666669</v>
      </c>
    </row>
    <row r="38" spans="1:32" x14ac:dyDescent="0.25">
      <c r="A38" s="22">
        <v>0.4</v>
      </c>
      <c r="B38" s="23">
        <f>A38/Parâmetros!$G$3</f>
        <v>4.0080160320641282E-4</v>
      </c>
      <c r="C38" s="23">
        <f>B38/Parâmetros!$B$23</f>
        <v>0.75490599230126698</v>
      </c>
      <c r="D38" s="23">
        <f>C38/Parâmetros!$B$6</f>
        <v>2.2697113418558836</v>
      </c>
      <c r="E38" s="23">
        <f>(Parâmetros!$G$3*Parâmetros!$B$20*Modelo_2_Ø26mm!D38)/Parâmetros!$H$3</f>
        <v>7360.8208650369588</v>
      </c>
      <c r="F38" s="23">
        <v>61588.450804</v>
      </c>
      <c r="G38" s="24">
        <f t="shared" si="4"/>
        <v>513237.09003333334</v>
      </c>
      <c r="I38" s="22">
        <v>0.4</v>
      </c>
      <c r="J38" s="23">
        <f>I38/Parâmetros!$G$3</f>
        <v>4.0080160320641282E-4</v>
      </c>
      <c r="K38" s="23">
        <f>J38/Parâmetros!$B$23</f>
        <v>0.75490599230126698</v>
      </c>
      <c r="L38" s="23">
        <f>K38/Parâmetros!$C$6</f>
        <v>2.0157703399232765</v>
      </c>
      <c r="M38" s="23">
        <f>(Parâmetros!$G$3*Parâmetros!$C$20*Modelo_2_Ø26mm!L38)/Parâmetros!$H$3</f>
        <v>9417.9716217428631</v>
      </c>
      <c r="N38" s="23">
        <v>116386.67772200001</v>
      </c>
      <c r="O38" s="24">
        <f t="shared" si="1"/>
        <v>969888.98101666674</v>
      </c>
      <c r="Q38" s="22">
        <v>0.4</v>
      </c>
      <c r="R38" s="23">
        <f>Q38/Parâmetros!$G$3</f>
        <v>4.0080160320641282E-4</v>
      </c>
      <c r="S38" s="23">
        <f>R38/Parâmetros!$B$23</f>
        <v>0.75490599230126698</v>
      </c>
      <c r="T38" s="23">
        <f>S38/Parâmetros!$D$6</f>
        <v>1.8891541348880554</v>
      </c>
      <c r="U38" s="23">
        <f>(Parâmetros!$G$3*Parâmetros!$D$20*Modelo_2_Ø26mm!T38)/Parâmetros!$H$3</f>
        <v>11672.593923575001</v>
      </c>
      <c r="V38" s="23">
        <v>81768.776484000002</v>
      </c>
      <c r="W38" s="24">
        <f t="shared" si="2"/>
        <v>681406.47070000006</v>
      </c>
      <c r="Y38" s="22">
        <v>0.4</v>
      </c>
      <c r="Z38" s="23">
        <f>Y38/Parâmetros!$G$3</f>
        <v>4.0080160320641282E-4</v>
      </c>
      <c r="AA38" s="23">
        <f>Z38/Parâmetros!$B$23</f>
        <v>0.75490599230126698</v>
      </c>
      <c r="AB38" s="23">
        <f>AA38/Parâmetros!$E$6</f>
        <v>1.8138058440683973</v>
      </c>
      <c r="AC38" s="23">
        <f>(Parâmetros!$G$3*Parâmetros!$E$20*Modelo_2_Ø26mm!AB38)/Parâmetros!$H$3</f>
        <v>13852.150451956404</v>
      </c>
      <c r="AD38" s="23">
        <v>61564.127693999995</v>
      </c>
      <c r="AE38" s="23">
        <v>70475.873884000001</v>
      </c>
      <c r="AF38" s="24">
        <f t="shared" si="5"/>
        <v>513034.39744999999</v>
      </c>
    </row>
    <row r="39" spans="1:32" x14ac:dyDescent="0.25">
      <c r="A39" s="22">
        <v>0.42</v>
      </c>
      <c r="B39" s="23">
        <f>A39/Parâmetros!$G$3</f>
        <v>4.2084168336673346E-4</v>
      </c>
      <c r="C39" s="23">
        <f>B39/Parâmetros!$B$23</f>
        <v>0.79265129191633033</v>
      </c>
      <c r="D39" s="23">
        <f>C39/Parâmetros!$B$6</f>
        <v>2.383196908948678</v>
      </c>
      <c r="E39" s="23">
        <f>(Parâmetros!$G$3*Parâmetros!$B$20*Modelo_2_Ø26mm!D39)/Parâmetros!$H$3</f>
        <v>7728.8619082888081</v>
      </c>
      <c r="F39" s="23">
        <v>67559.127605000001</v>
      </c>
      <c r="G39" s="24">
        <f t="shared" si="4"/>
        <v>562992.73004166665</v>
      </c>
      <c r="I39" s="22">
        <v>0.42</v>
      </c>
      <c r="J39" s="23">
        <f>I39/Parâmetros!$G$3</f>
        <v>4.2084168336673346E-4</v>
      </c>
      <c r="K39" s="23">
        <f>J39/Parâmetros!$B$23</f>
        <v>0.79265129191633033</v>
      </c>
      <c r="L39" s="23">
        <f>K39/Parâmetros!$C$6</f>
        <v>2.1165588569194402</v>
      </c>
      <c r="M39" s="23">
        <f>(Parâmetros!$G$3*Parâmetros!$C$20*Modelo_2_Ø26mm!L39)/Parâmetros!$H$3</f>
        <v>9888.8702028300049</v>
      </c>
      <c r="N39" s="23">
        <v>127467.07833400001</v>
      </c>
      <c r="O39" s="24">
        <f t="shared" si="1"/>
        <v>1062225.6527833333</v>
      </c>
      <c r="Q39" s="22">
        <v>0.42</v>
      </c>
      <c r="R39" s="23">
        <f>Q39/Parâmetros!$G$3</f>
        <v>4.2084168336673346E-4</v>
      </c>
      <c r="S39" s="23">
        <f>R39/Parâmetros!$B$23</f>
        <v>0.79265129191633033</v>
      </c>
      <c r="T39" s="23">
        <f>S39/Parâmetros!$D$6</f>
        <v>1.9836118416324582</v>
      </c>
      <c r="U39" s="23">
        <f>(Parâmetros!$G$3*Parâmetros!$D$20*Modelo_2_Ø26mm!T39)/Parâmetros!$H$3</f>
        <v>12256.22361975375</v>
      </c>
      <c r="V39" s="23">
        <v>89652.201702000006</v>
      </c>
      <c r="W39" s="24">
        <f t="shared" si="2"/>
        <v>747101.68085000012</v>
      </c>
      <c r="Y39" s="22">
        <v>0.42</v>
      </c>
      <c r="Z39" s="23">
        <f>Y39/Parâmetros!$G$3</f>
        <v>4.2084168336673346E-4</v>
      </c>
      <c r="AA39" s="23">
        <f>Z39/Parâmetros!$B$23</f>
        <v>0.79265129191633033</v>
      </c>
      <c r="AB39" s="23">
        <f>AA39/Parâmetros!$E$6</f>
        <v>1.9044961362718171</v>
      </c>
      <c r="AC39" s="23">
        <f>(Parâmetros!$G$3*Parâmetros!$E$20*Modelo_2_Ø26mm!AB39)/Parâmetros!$H$3</f>
        <v>14544.757974554224</v>
      </c>
      <c r="AD39" s="23">
        <v>67510.806837000011</v>
      </c>
      <c r="AE39" s="23">
        <v>81204.789472999997</v>
      </c>
      <c r="AF39" s="24">
        <f t="shared" si="5"/>
        <v>562590.05697500007</v>
      </c>
    </row>
    <row r="40" spans="1:32" x14ac:dyDescent="0.25">
      <c r="A40" s="22">
        <v>0.44</v>
      </c>
      <c r="B40" s="23">
        <f>A40/Parâmetros!$G$3</f>
        <v>4.4088176352705409E-4</v>
      </c>
      <c r="C40" s="23">
        <f>B40/Parâmetros!$B$23</f>
        <v>0.83039659153139367</v>
      </c>
      <c r="D40" s="23">
        <f>C40/Parâmetros!$B$6</f>
        <v>2.4966824760414723</v>
      </c>
      <c r="E40" s="23">
        <f>(Parâmetros!$G$3*Parâmetros!$B$20*Modelo_2_Ø26mm!D40)/Parâmetros!$H$3</f>
        <v>8096.9029515406564</v>
      </c>
      <c r="F40" s="23">
        <v>73783.048767</v>
      </c>
      <c r="G40" s="24">
        <f t="shared" si="4"/>
        <v>614858.73972499999</v>
      </c>
      <c r="I40" s="22">
        <v>0.44</v>
      </c>
      <c r="J40" s="23">
        <f>I40/Parâmetros!$G$3</f>
        <v>4.4088176352705409E-4</v>
      </c>
      <c r="K40" s="23">
        <f>J40/Parâmetros!$B$23</f>
        <v>0.83039659153139367</v>
      </c>
      <c r="L40" s="23">
        <f>K40/Parâmetros!$C$6</f>
        <v>2.217347373915604</v>
      </c>
      <c r="M40" s="23">
        <f>(Parâmetros!$G$3*Parâmetros!$C$20*Modelo_2_Ø26mm!L40)/Parâmetros!$H$3</f>
        <v>10359.768783917147</v>
      </c>
      <c r="N40" s="23">
        <v>139007.109623</v>
      </c>
      <c r="O40" s="24">
        <f t="shared" si="1"/>
        <v>1158392.5801916667</v>
      </c>
      <c r="Q40" s="22">
        <v>0.44</v>
      </c>
      <c r="R40" s="23">
        <f>Q40/Parâmetros!$G$3</f>
        <v>4.4088176352705409E-4</v>
      </c>
      <c r="S40" s="23">
        <f>R40/Parâmetros!$B$23</f>
        <v>0.83039659153139367</v>
      </c>
      <c r="T40" s="23">
        <f>S40/Parâmetros!$D$6</f>
        <v>2.078069548376861</v>
      </c>
      <c r="U40" s="23">
        <f>(Parâmetros!$G$3*Parâmetros!$D$20*Modelo_2_Ø26mm!T40)/Parâmetros!$H$3</f>
        <v>12839.853315932502</v>
      </c>
      <c r="V40" s="23">
        <v>97866.802972999911</v>
      </c>
      <c r="W40" s="24">
        <f t="shared" si="2"/>
        <v>815556.69144166599</v>
      </c>
      <c r="Y40" s="22">
        <v>0.44</v>
      </c>
      <c r="Z40" s="23">
        <f>Y40/Parâmetros!$G$3</f>
        <v>4.4088176352705409E-4</v>
      </c>
      <c r="AA40" s="23">
        <f>Z40/Parâmetros!$B$23</f>
        <v>0.83039659153139367</v>
      </c>
      <c r="AB40" s="23">
        <f>AA40/Parâmetros!$E$6</f>
        <v>1.995186428475237</v>
      </c>
      <c r="AC40" s="23">
        <f>(Parâmetros!$G$3*Parâmetros!$E$20*Modelo_2_Ø26mm!AB40)/Parâmetros!$H$3</f>
        <v>15237.365497152045</v>
      </c>
      <c r="AD40" s="23">
        <v>73715.904962000001</v>
      </c>
      <c r="AE40" s="23">
        <v>92142.103314999986</v>
      </c>
      <c r="AF40" s="24">
        <f t="shared" si="5"/>
        <v>614299.2080166667</v>
      </c>
    </row>
    <row r="41" spans="1:32" x14ac:dyDescent="0.25">
      <c r="A41" s="22">
        <v>0.46</v>
      </c>
      <c r="B41" s="23">
        <f>A41/Parâmetros!$G$3</f>
        <v>4.6092184368737478E-4</v>
      </c>
      <c r="C41" s="23">
        <f>B41/Parâmetros!$B$23</f>
        <v>0.86814189114645712</v>
      </c>
      <c r="D41" s="23">
        <f>C41/Parâmetros!$B$6</f>
        <v>2.6101680431342666</v>
      </c>
      <c r="E41" s="23">
        <f>(Parâmetros!$G$3*Parâmetros!$B$20*Modelo_2_Ø26mm!D41)/Parâmetros!$H$3</f>
        <v>8464.9439947925057</v>
      </c>
      <c r="F41" s="23">
        <v>80258.054164999994</v>
      </c>
      <c r="G41" s="24">
        <f t="shared" si="4"/>
        <v>668817.11804166669</v>
      </c>
      <c r="I41" s="22">
        <v>0.46</v>
      </c>
      <c r="J41" s="23">
        <f>I41/Parâmetros!$G$3</f>
        <v>4.6092184368737478E-4</v>
      </c>
      <c r="K41" s="23">
        <f>J41/Parâmetros!$B$23</f>
        <v>0.86814189114645712</v>
      </c>
      <c r="L41" s="23">
        <f>K41/Parâmetros!$C$6</f>
        <v>2.3181358909117682</v>
      </c>
      <c r="M41" s="23">
        <f>(Parâmetros!$G$3*Parâmetros!$C$20*Modelo_2_Ø26mm!L41)/Parâmetros!$H$3</f>
        <v>10830.667365004292</v>
      </c>
      <c r="N41" s="23">
        <v>150993.648029</v>
      </c>
      <c r="O41" s="24">
        <f t="shared" si="1"/>
        <v>1258280.4002416667</v>
      </c>
      <c r="Q41" s="22">
        <v>0.46</v>
      </c>
      <c r="R41" s="23">
        <f>Q41/Parâmetros!$G$3</f>
        <v>4.6092184368737478E-4</v>
      </c>
      <c r="S41" s="23">
        <f>R41/Parâmetros!$B$23</f>
        <v>0.86814189114645712</v>
      </c>
      <c r="T41" s="23">
        <f>S41/Parâmetros!$D$6</f>
        <v>2.1725272551212642</v>
      </c>
      <c r="U41" s="23">
        <f>(Parâmetros!$G$3*Parâmetros!$D$20*Modelo_2_Ø26mm!T41)/Parâmetros!$H$3</f>
        <v>13423.483012111254</v>
      </c>
      <c r="V41" s="23">
        <v>106412.15663899999</v>
      </c>
      <c r="W41" s="24">
        <f t="shared" si="2"/>
        <v>886767.97199166659</v>
      </c>
      <c r="Y41" s="22">
        <v>0.46</v>
      </c>
      <c r="Z41" s="23">
        <f>Y41/Parâmetros!$G$3</f>
        <v>4.6092184368737478E-4</v>
      </c>
      <c r="AA41" s="23">
        <f>Z41/Parâmetros!$B$23</f>
        <v>0.86814189114645712</v>
      </c>
      <c r="AB41" s="23">
        <f>AA41/Parâmetros!$E$6</f>
        <v>2.085876720678657</v>
      </c>
      <c r="AC41" s="23">
        <f>(Parâmetros!$G$3*Parâmetros!$E$20*Modelo_2_Ø26mm!AB41)/Parâmetros!$H$3</f>
        <v>15929.973019749867</v>
      </c>
      <c r="AD41" s="23">
        <v>80165.873024</v>
      </c>
      <c r="AE41" s="23">
        <v>103453.472369</v>
      </c>
      <c r="AF41" s="24">
        <f t="shared" si="5"/>
        <v>668048.94186666666</v>
      </c>
    </row>
    <row r="42" spans="1:32" x14ac:dyDescent="0.25">
      <c r="A42" s="22">
        <v>0.48</v>
      </c>
      <c r="B42" s="23">
        <f>A42/Parâmetros!$G$3</f>
        <v>4.8096192384769536E-4</v>
      </c>
      <c r="C42" s="23">
        <f>B42/Parâmetros!$B$23</f>
        <v>0.90588719076152036</v>
      </c>
      <c r="D42" s="23">
        <f>C42/Parâmetros!$B$6</f>
        <v>2.7236536102270605</v>
      </c>
      <c r="E42" s="23">
        <f>(Parâmetros!$G$3*Parâmetros!$B$20*Modelo_2_Ø26mm!D42)/Parâmetros!$H$3</f>
        <v>8832.9850380443513</v>
      </c>
      <c r="F42" s="23">
        <v>86970.009954000008</v>
      </c>
      <c r="G42" s="24">
        <f t="shared" si="4"/>
        <v>724750.08295000007</v>
      </c>
      <c r="I42" s="22">
        <v>0.48</v>
      </c>
      <c r="J42" s="23">
        <f>I42/Parâmetros!$G$3</f>
        <v>4.8096192384769536E-4</v>
      </c>
      <c r="K42" s="23">
        <f>J42/Parâmetros!$B$23</f>
        <v>0.90588719076152036</v>
      </c>
      <c r="L42" s="23">
        <f>K42/Parâmetros!$C$6</f>
        <v>2.4189244079079315</v>
      </c>
      <c r="M42" s="23">
        <f>(Parâmetros!$G$3*Parâmetros!$C$20*Modelo_2_Ø26mm!L42)/Parâmetros!$H$3</f>
        <v>11301.565946091432</v>
      </c>
      <c r="N42" s="23">
        <v>163452.31069799999</v>
      </c>
      <c r="O42" s="24">
        <f t="shared" si="1"/>
        <v>1362102.5891499999</v>
      </c>
      <c r="Q42" s="22">
        <v>0.48</v>
      </c>
      <c r="R42" s="23">
        <f>Q42/Parâmetros!$G$3</f>
        <v>4.8096192384769536E-4</v>
      </c>
      <c r="S42" s="23">
        <f>R42/Parâmetros!$B$23</f>
        <v>0.90588719076152036</v>
      </c>
      <c r="T42" s="23">
        <f>S42/Parâmetros!$D$6</f>
        <v>2.2669849618656666</v>
      </c>
      <c r="U42" s="23">
        <f>(Parâmetros!$G$3*Parâmetros!$D$20*Modelo_2_Ø26mm!T42)/Parâmetros!$H$3</f>
        <v>14007.11270829</v>
      </c>
      <c r="V42" s="23">
        <v>115282.349715</v>
      </c>
      <c r="W42" s="24">
        <f t="shared" si="2"/>
        <v>960686.24762500008</v>
      </c>
      <c r="Y42" s="22">
        <v>0.48</v>
      </c>
      <c r="Z42" s="23">
        <f>Y42/Parâmetros!$G$3</f>
        <v>4.8096192384769536E-4</v>
      </c>
      <c r="AA42" s="23">
        <f>Z42/Parâmetros!$B$23</f>
        <v>0.90588719076152036</v>
      </c>
      <c r="AB42" s="23">
        <f>AA42/Parâmetros!$E$6</f>
        <v>2.1765670128820767</v>
      </c>
      <c r="AC42" s="23">
        <f>(Parâmetros!$G$3*Parâmetros!$E$20*Modelo_2_Ø26mm!AB42)/Parâmetros!$H$3</f>
        <v>16622.580542347685</v>
      </c>
      <c r="AD42" s="23">
        <v>86870.40120600001</v>
      </c>
      <c r="AE42" s="23">
        <v>115128.50371700012</v>
      </c>
      <c r="AF42" s="24">
        <f t="shared" si="5"/>
        <v>723920.01005000016</v>
      </c>
    </row>
    <row r="43" spans="1:32" x14ac:dyDescent="0.25">
      <c r="A43" s="22">
        <v>0.5</v>
      </c>
      <c r="B43" s="23">
        <f>A43/Parâmetros!$G$3</f>
        <v>5.0100200400801599E-4</v>
      </c>
      <c r="C43" s="23">
        <f>B43/Parâmetros!$B$23</f>
        <v>0.9436324903765837</v>
      </c>
      <c r="D43" s="23">
        <f>C43/Parâmetros!$B$6</f>
        <v>2.8371391773198549</v>
      </c>
      <c r="E43" s="23">
        <f>(Parâmetros!$G$3*Parâmetros!$B$20*Modelo_2_Ø26mm!D43)/Parâmetros!$H$3</f>
        <v>9201.0260812962006</v>
      </c>
      <c r="F43" s="23">
        <v>93938.601315000007</v>
      </c>
      <c r="G43" s="24">
        <f t="shared" si="4"/>
        <v>782821.67762500013</v>
      </c>
      <c r="I43" s="22">
        <v>0.5</v>
      </c>
      <c r="J43" s="23">
        <f>I43/Parâmetros!$G$3</f>
        <v>5.0100200400801599E-4</v>
      </c>
      <c r="K43" s="23">
        <f>J43/Parâmetros!$B$23</f>
        <v>0.9436324903765837</v>
      </c>
      <c r="L43" s="23">
        <f>K43/Parâmetros!$C$6</f>
        <v>2.5197129249040953</v>
      </c>
      <c r="M43" s="23">
        <f>(Parâmetros!$G$3*Parâmetros!$C$20*Modelo_2_Ø26mm!L43)/Parâmetros!$H$3</f>
        <v>11772.464527178574</v>
      </c>
      <c r="N43" s="23">
        <v>176338.72234199999</v>
      </c>
      <c r="O43" s="24">
        <f t="shared" si="1"/>
        <v>1469489.3528499999</v>
      </c>
      <c r="Q43" s="22">
        <v>0.5</v>
      </c>
      <c r="R43" s="23">
        <f>Q43/Parâmetros!$G$3</f>
        <v>5.0100200400801599E-4</v>
      </c>
      <c r="S43" s="23">
        <f>R43/Parâmetros!$B$23</f>
        <v>0.9436324903765837</v>
      </c>
      <c r="T43" s="23">
        <f>S43/Parâmetros!$D$6</f>
        <v>2.3614426686100694</v>
      </c>
      <c r="U43" s="23">
        <f>(Parâmetros!$G$3*Parâmetros!$D$20*Modelo_2_Ø26mm!T43)/Parâmetros!$H$3</f>
        <v>14590.742404468752</v>
      </c>
      <c r="V43" s="23">
        <v>124478.00586199999</v>
      </c>
      <c r="W43" s="24">
        <f t="shared" si="2"/>
        <v>1037316.7155166666</v>
      </c>
      <c r="Y43" s="22">
        <v>0.5</v>
      </c>
      <c r="Z43" s="23">
        <f>Y43/Parâmetros!$G$3</f>
        <v>5.0100200400801599E-4</v>
      </c>
      <c r="AA43" s="23">
        <f>Z43/Parâmetros!$B$23</f>
        <v>0.9436324903765837</v>
      </c>
      <c r="AB43" s="23">
        <f>AA43/Parâmetros!$E$6</f>
        <v>2.2672573050854967</v>
      </c>
      <c r="AC43" s="23">
        <f>(Parâmetros!$G$3*Parâmetros!$E$20*Modelo_2_Ø26mm!AB43)/Parâmetros!$H$3</f>
        <v>17315.188064945505</v>
      </c>
      <c r="AD43" s="23">
        <v>93802.058950000006</v>
      </c>
      <c r="AE43" s="23">
        <v>127007.37202900001</v>
      </c>
      <c r="AF43" s="24">
        <f t="shared" si="5"/>
        <v>781683.82458333345</v>
      </c>
    </row>
    <row r="44" spans="1:32" x14ac:dyDescent="0.25">
      <c r="A44" s="22">
        <v>0.52</v>
      </c>
      <c r="B44" s="23">
        <f>A44/Parâmetros!$G$3</f>
        <v>5.2104208416833668E-4</v>
      </c>
      <c r="C44" s="23">
        <f>B44/Parâmetros!$B$23</f>
        <v>0.98137778999164715</v>
      </c>
      <c r="D44" s="23">
        <f>C44/Parâmetros!$B$6</f>
        <v>2.9506247444126492</v>
      </c>
      <c r="E44" s="23">
        <f>(Parâmetros!$G$3*Parâmetros!$B$20*Modelo_2_Ø26mm!D44)/Parâmetros!$H$3</f>
        <v>9569.067124548048</v>
      </c>
      <c r="F44" s="23">
        <v>101137.36723599999</v>
      </c>
      <c r="G44" s="24">
        <f t="shared" si="4"/>
        <v>842811.39363333327</v>
      </c>
      <c r="I44" s="22">
        <v>0.52</v>
      </c>
      <c r="J44" s="23">
        <f>I44/Parâmetros!$G$3</f>
        <v>5.2104208416833668E-4</v>
      </c>
      <c r="K44" s="23">
        <f>J44/Parâmetros!$B$23</f>
        <v>0.98137778999164715</v>
      </c>
      <c r="L44" s="23">
        <f>K44/Parâmetros!$C$6</f>
        <v>2.6205014419002595</v>
      </c>
      <c r="M44" s="23">
        <f>(Parâmetros!$G$3*Parâmetros!$C$20*Modelo_2_Ø26mm!L44)/Parâmetros!$H$3</f>
        <v>12243.363108265721</v>
      </c>
      <c r="N44" s="23">
        <v>189692.218616</v>
      </c>
      <c r="O44" s="24">
        <f t="shared" si="1"/>
        <v>1580768.4884666668</v>
      </c>
      <c r="Q44" s="22">
        <v>0.52</v>
      </c>
      <c r="R44" s="23">
        <f>Q44/Parâmetros!$G$3</f>
        <v>5.2104208416833668E-4</v>
      </c>
      <c r="S44" s="23">
        <f>R44/Parâmetros!$B$23</f>
        <v>0.98137778999164715</v>
      </c>
      <c r="T44" s="23">
        <f>S44/Parâmetros!$D$6</f>
        <v>2.4559003753544721</v>
      </c>
      <c r="U44" s="23">
        <f>(Parâmetros!$G$3*Parâmetros!$D$20*Modelo_2_Ø26mm!T44)/Parâmetros!$H$3</f>
        <v>15174.372100647501</v>
      </c>
      <c r="V44" s="23">
        <v>133987.41784399998</v>
      </c>
      <c r="W44" s="24">
        <f t="shared" si="2"/>
        <v>1116561.8153666665</v>
      </c>
      <c r="Y44" s="22">
        <v>0.52</v>
      </c>
      <c r="Z44" s="23">
        <f>Y44/Parâmetros!$G$3</f>
        <v>5.2104208416833668E-4</v>
      </c>
      <c r="AA44" s="23">
        <f>Z44/Parâmetros!$B$23</f>
        <v>0.98137778999164715</v>
      </c>
      <c r="AB44" s="23">
        <f>AA44/Parâmetros!$E$6</f>
        <v>2.3579475972889168</v>
      </c>
      <c r="AC44" s="23">
        <f>(Parâmetros!$G$3*Parâmetros!$E$20*Modelo_2_Ø26mm!AB44)/Parâmetros!$H$3</f>
        <v>18007.795587543329</v>
      </c>
      <c r="AD44" s="23">
        <v>100994.65269</v>
      </c>
      <c r="AE44" s="23">
        <v>139528.424608</v>
      </c>
      <c r="AF44" s="24">
        <f t="shared" si="5"/>
        <v>841622.1057500001</v>
      </c>
    </row>
    <row r="45" spans="1:32" x14ac:dyDescent="0.25">
      <c r="A45" s="22">
        <v>0.54</v>
      </c>
      <c r="B45" s="23">
        <f>A45/Parâmetros!$G$3</f>
        <v>5.4108216432865737E-4</v>
      </c>
      <c r="C45" s="23">
        <f>B45/Parâmetros!$B$23</f>
        <v>1.0191230896067105</v>
      </c>
      <c r="D45" s="23">
        <f>C45/Parâmetros!$B$6</f>
        <v>3.0641103115054436</v>
      </c>
      <c r="E45" s="23">
        <f>(Parâmetros!$G$3*Parâmetros!$B$20*Modelo_2_Ø26mm!D45)/Parâmetros!$H$3</f>
        <v>9937.1081677998955</v>
      </c>
      <c r="F45" s="23">
        <v>108574.136895</v>
      </c>
      <c r="G45" s="24">
        <f t="shared" si="4"/>
        <v>904784.47412500007</v>
      </c>
      <c r="I45" s="22">
        <v>0.54</v>
      </c>
      <c r="J45" s="23">
        <f>I45/Parâmetros!$G$3</f>
        <v>5.4108216432865737E-4</v>
      </c>
      <c r="K45" s="23">
        <f>J45/Parâmetros!$B$23</f>
        <v>1.0191230896067105</v>
      </c>
      <c r="L45" s="23">
        <f>K45/Parâmetros!$C$6</f>
        <v>2.7212899588964232</v>
      </c>
      <c r="M45" s="23">
        <f>(Parâmetros!$G$3*Parâmetros!$C$20*Modelo_2_Ø26mm!L45)/Parâmetros!$H$3</f>
        <v>12714.261689352863</v>
      </c>
      <c r="N45" s="26">
        <v>203523.17191599999</v>
      </c>
      <c r="O45" s="27">
        <f t="shared" si="1"/>
        <v>1696026.4326333334</v>
      </c>
      <c r="Q45" s="22">
        <v>0.54</v>
      </c>
      <c r="R45" s="23">
        <f>Q45/Parâmetros!$G$3</f>
        <v>5.4108216432865737E-4</v>
      </c>
      <c r="S45" s="23">
        <f>R45/Parâmetros!$B$23</f>
        <v>1.0191230896067105</v>
      </c>
      <c r="T45" s="23">
        <f>S45/Parâmetros!$D$6</f>
        <v>2.5503580820988749</v>
      </c>
      <c r="U45" s="23">
        <f>(Parâmetros!$G$3*Parâmetros!$D$20*Modelo_2_Ø26mm!T45)/Parâmetros!$H$3</f>
        <v>15758.001796826251</v>
      </c>
      <c r="V45" s="23">
        <v>143820.86290600002</v>
      </c>
      <c r="W45" s="24">
        <f t="shared" si="2"/>
        <v>1198507.1908833336</v>
      </c>
      <c r="Y45" s="22">
        <v>0.54</v>
      </c>
      <c r="Z45" s="23">
        <f>Y45/Parâmetros!$G$3</f>
        <v>5.4108216432865737E-4</v>
      </c>
      <c r="AA45" s="23">
        <f>Z45/Parâmetros!$B$23</f>
        <v>1.0191230896067105</v>
      </c>
      <c r="AB45" s="23">
        <f>AA45/Parâmetros!$E$6</f>
        <v>2.4486378894923364</v>
      </c>
      <c r="AC45" s="23">
        <f>(Parâmetros!$G$3*Parâmetros!$E$20*Modelo_2_Ø26mm!AB45)/Parâmetros!$H$3</f>
        <v>18700.403110141146</v>
      </c>
      <c r="AD45" s="23">
        <v>108436.944055</v>
      </c>
      <c r="AE45" s="23">
        <v>152603.17908600002</v>
      </c>
      <c r="AF45" s="24">
        <f t="shared" si="5"/>
        <v>903641.20045833336</v>
      </c>
    </row>
    <row r="46" spans="1:32" x14ac:dyDescent="0.25">
      <c r="A46" s="22">
        <v>0.56000000000000005</v>
      </c>
      <c r="B46" s="23">
        <f>A46/Parâmetros!$G$3</f>
        <v>5.6112224448897805E-4</v>
      </c>
      <c r="C46" s="23">
        <f>B46/Parâmetros!$B$23</f>
        <v>1.0568683892217741</v>
      </c>
      <c r="D46" s="23">
        <f>C46/Parâmetros!$B$6</f>
        <v>3.1775958785982383</v>
      </c>
      <c r="E46" s="23">
        <f>(Parâmetros!$G$3*Parâmetros!$B$20*Modelo_2_Ø26mm!D46)/Parâmetros!$H$3</f>
        <v>10305.149211051747</v>
      </c>
      <c r="F46" s="40">
        <v>116244.1658</v>
      </c>
      <c r="G46" s="24">
        <f t="shared" si="4"/>
        <v>968701.38166666671</v>
      </c>
      <c r="I46" s="22">
        <v>0.56000000000000005</v>
      </c>
      <c r="J46" s="23">
        <f>I46/Parâmetros!$G$3</f>
        <v>5.6112224448897805E-4</v>
      </c>
      <c r="K46" s="23">
        <f>J46/Parâmetros!$B$23</f>
        <v>1.0568683892217741</v>
      </c>
      <c r="L46" s="23">
        <f>K46/Parâmetros!$C$6</f>
        <v>2.8220784758925874</v>
      </c>
      <c r="M46" s="23">
        <f>(Parâmetros!$G$3*Parâmetros!$C$20*Modelo_2_Ø26mm!L46)/Parâmetros!$H$3</f>
        <v>13185.160270440008</v>
      </c>
      <c r="N46" s="40">
        <v>217750.89236600001</v>
      </c>
      <c r="O46" s="27">
        <f t="shared" si="1"/>
        <v>1814590.7697166668</v>
      </c>
      <c r="Q46" s="22">
        <v>0.56000000000000005</v>
      </c>
      <c r="R46" s="23">
        <f>Q46/Parâmetros!$G$3</f>
        <v>5.6112224448897805E-4</v>
      </c>
      <c r="S46" s="23">
        <f>R46/Parâmetros!$B$23</f>
        <v>1.0568683892217741</v>
      </c>
      <c r="T46" s="23">
        <f>S46/Parâmetros!$D$6</f>
        <v>2.6448157888432782</v>
      </c>
      <c r="U46" s="23">
        <f>(Parâmetros!$G$3*Parâmetros!$D$20*Modelo_2_Ø26mm!T46)/Parâmetros!$H$3</f>
        <v>16341.631493005005</v>
      </c>
      <c r="V46" s="40">
        <v>153968.420399</v>
      </c>
      <c r="W46" s="24">
        <f t="shared" si="2"/>
        <v>1283070.1699916667</v>
      </c>
      <c r="Y46" s="22">
        <v>0.56000000000000005</v>
      </c>
      <c r="Z46" s="23">
        <f>Y46/Parâmetros!$G$3</f>
        <v>5.6112224448897805E-4</v>
      </c>
      <c r="AA46" s="23">
        <f>Z46/Parâmetros!$B$23</f>
        <v>1.0568683892217741</v>
      </c>
      <c r="AB46" s="23">
        <f>AA46/Parâmetros!$E$6</f>
        <v>2.5393281816957569</v>
      </c>
      <c r="AC46" s="23">
        <f>(Parâmetros!$G$3*Parâmetros!$E$20*Modelo_2_Ø26mm!AB46)/Parâmetros!$H$3</f>
        <v>19393.010632738973</v>
      </c>
      <c r="AD46" s="40">
        <v>116086.78658099999</v>
      </c>
      <c r="AE46" s="23">
        <v>152603.17908600002</v>
      </c>
      <c r="AF46" s="24">
        <f t="shared" si="5"/>
        <v>967389.88817499997</v>
      </c>
    </row>
    <row r="47" spans="1:32" x14ac:dyDescent="0.25">
      <c r="A47" s="22">
        <v>0.57999999999999996</v>
      </c>
      <c r="B47" s="23">
        <f>A47/Parâmetros!$G$3</f>
        <v>5.8116232464929852E-4</v>
      </c>
      <c r="C47" s="23">
        <f>B47/Parâmetros!$B$23</f>
        <v>1.094613688836837</v>
      </c>
      <c r="D47" s="23">
        <f>C47/Parâmetros!$B$6</f>
        <v>3.2910814456910309</v>
      </c>
      <c r="E47" s="23">
        <f>(Parâmetros!$G$3*Parâmetros!$B$20*Modelo_2_Ø26mm!D47)/Parâmetros!$H$3</f>
        <v>10673.19025430359</v>
      </c>
      <c r="F47" s="40">
        <v>124151.798989</v>
      </c>
      <c r="G47" s="24">
        <f t="shared" si="4"/>
        <v>1034598.3249083334</v>
      </c>
      <c r="I47" s="22">
        <v>0.57999999999999996</v>
      </c>
      <c r="J47" s="23">
        <f>I47/Parâmetros!$G$3</f>
        <v>5.8116232464929852E-4</v>
      </c>
      <c r="K47" s="23">
        <f>J47/Parâmetros!$B$23</f>
        <v>1.094613688836837</v>
      </c>
      <c r="L47" s="23">
        <f>K47/Parâmetros!$C$6</f>
        <v>2.9228669928887503</v>
      </c>
      <c r="M47" s="23">
        <f>(Parâmetros!$G$3*Parâmetros!$C$20*Modelo_2_Ø26mm!L47)/Parâmetros!$H$3</f>
        <v>13656.058851527147</v>
      </c>
      <c r="N47" s="40">
        <v>232439.25784400001</v>
      </c>
      <c r="O47" s="27">
        <f t="shared" si="1"/>
        <v>1936993.8153666668</v>
      </c>
      <c r="Q47" s="22">
        <v>0.57999999999999996</v>
      </c>
      <c r="R47" s="23">
        <f>Q47/Parâmetros!$G$3</f>
        <v>5.8116232464929852E-4</v>
      </c>
      <c r="S47" s="23">
        <f>R47/Parâmetros!$B$23</f>
        <v>1.094613688836837</v>
      </c>
      <c r="T47" s="23">
        <f>S47/Parâmetros!$D$6</f>
        <v>2.7392734955876801</v>
      </c>
      <c r="U47" s="23">
        <f>(Parâmetros!$G$3*Parâmetros!$D$20*Modelo_2_Ø26mm!T47)/Parâmetros!$H$3</f>
        <v>16925.261189183748</v>
      </c>
      <c r="V47" s="40">
        <v>164428.32134599998</v>
      </c>
      <c r="W47" s="24">
        <f t="shared" si="2"/>
        <v>1370236.0112166665</v>
      </c>
      <c r="Y47" s="22">
        <v>0.57999999999999996</v>
      </c>
      <c r="Z47" s="23">
        <f>Y47/Parâmetros!$G$3</f>
        <v>5.8116232464929852E-4</v>
      </c>
      <c r="AA47" s="23">
        <f>Z47/Parâmetros!$B$23</f>
        <v>1.094613688836837</v>
      </c>
      <c r="AB47" s="23">
        <f>AA47/Parâmetros!$E$6</f>
        <v>2.6300184738991756</v>
      </c>
      <c r="AC47" s="23">
        <f>(Parâmetros!$G$3*Parâmetros!$E$20*Modelo_2_Ø26mm!AB47)/Parâmetros!$H$3</f>
        <v>20085.618155336782</v>
      </c>
      <c r="AD47" s="40">
        <v>123999.81483999999</v>
      </c>
      <c r="AE47" s="23">
        <v>152603.17908600002</v>
      </c>
      <c r="AF47" s="24">
        <f t="shared" si="5"/>
        <v>1033331.7903333333</v>
      </c>
    </row>
    <row r="48" spans="1:32" x14ac:dyDescent="0.25">
      <c r="A48" s="22">
        <v>0.6</v>
      </c>
      <c r="B48" s="23">
        <f>A48/Parâmetros!$G$3</f>
        <v>6.0120240480961921E-4</v>
      </c>
      <c r="C48" s="23">
        <f>B48/Parâmetros!$B$23</f>
        <v>1.1323589884519005</v>
      </c>
      <c r="D48" s="23">
        <f>C48/Parâmetros!$B$6</f>
        <v>3.4045670127838261</v>
      </c>
      <c r="E48" s="23">
        <f>(Parâmetros!$G$3*Parâmetros!$B$20*Modelo_2_Ø26mm!D48)/Parâmetros!$H$3</f>
        <v>11041.23129755544</v>
      </c>
      <c r="F48" s="40">
        <v>132301.50494300001</v>
      </c>
      <c r="G48" s="24">
        <f t="shared" si="4"/>
        <v>1102512.5411916669</v>
      </c>
      <c r="I48" s="22">
        <v>0.6</v>
      </c>
      <c r="J48" s="23">
        <f>I48/Parâmetros!$G$3</f>
        <v>6.0120240480961921E-4</v>
      </c>
      <c r="K48" s="23">
        <f>J48/Parâmetros!$B$23</f>
        <v>1.1323589884519005</v>
      </c>
      <c r="L48" s="23">
        <f>K48/Parâmetros!$C$6</f>
        <v>3.0236555098849145</v>
      </c>
      <c r="M48" s="23">
        <f>(Parâmetros!$G$3*Parâmetros!$C$20*Modelo_2_Ø26mm!L48)/Parâmetros!$H$3</f>
        <v>14126.95743261429</v>
      </c>
      <c r="N48" s="40">
        <v>247557.231593</v>
      </c>
      <c r="O48" s="27">
        <f t="shared" si="1"/>
        <v>2062976.9299416668</v>
      </c>
      <c r="Q48" s="22">
        <v>0.6</v>
      </c>
      <c r="R48" s="23">
        <f>Q48/Parâmetros!$G$3</f>
        <v>6.0120240480961921E-4</v>
      </c>
      <c r="S48" s="23">
        <f>R48/Parâmetros!$B$23</f>
        <v>1.1323589884519005</v>
      </c>
      <c r="T48" s="23">
        <f>S48/Parâmetros!$D$6</f>
        <v>2.8337312023320833</v>
      </c>
      <c r="U48" s="23">
        <f>(Parâmetros!$G$3*Parâmetros!$D$20*Modelo_2_Ø26mm!T48)/Parâmetros!$H$3</f>
        <v>17508.8908853625</v>
      </c>
      <c r="V48" s="40">
        <v>175197.75530299998</v>
      </c>
      <c r="W48" s="24">
        <f t="shared" si="2"/>
        <v>1459981.2941916666</v>
      </c>
      <c r="Y48" s="22">
        <v>0.6</v>
      </c>
      <c r="Z48" s="23">
        <f>Y48/Parâmetros!$G$3</f>
        <v>6.0120240480961921E-4</v>
      </c>
      <c r="AA48" s="23">
        <f>Z48/Parâmetros!$B$23</f>
        <v>1.1323589884519005</v>
      </c>
      <c r="AB48" s="23">
        <f>AA48/Parâmetros!$E$6</f>
        <v>2.7207087661025962</v>
      </c>
      <c r="AC48" s="23">
        <f>(Parâmetros!$G$3*Parâmetros!$E$20*Modelo_2_Ø26mm!AB48)/Parâmetros!$H$3</f>
        <v>20778.225677934606</v>
      </c>
      <c r="AD48" s="40">
        <v>132126.746178</v>
      </c>
      <c r="AE48" s="23">
        <v>152603.17908600002</v>
      </c>
      <c r="AF48" s="24">
        <f t="shared" si="5"/>
        <v>1101056.2181500001</v>
      </c>
    </row>
    <row r="49" spans="1:32" x14ac:dyDescent="0.25">
      <c r="A49" s="22">
        <v>0.62</v>
      </c>
      <c r="B49" s="23">
        <f>A49/Parâmetros!$G$3</f>
        <v>6.212424849699399E-4</v>
      </c>
      <c r="C49" s="23">
        <f>B49/Parâmetros!$B$23</f>
        <v>1.1701042880669639</v>
      </c>
      <c r="D49" s="23">
        <f>C49/Parâmetros!$B$6</f>
        <v>3.51805257987662</v>
      </c>
      <c r="E49" s="23">
        <f>(Parâmetros!$G$3*Parâmetros!$B$20*Modelo_2_Ø26mm!D49)/Parâmetros!$H$3</f>
        <v>11409.272340807289</v>
      </c>
      <c r="F49" s="40">
        <v>140660.983221</v>
      </c>
      <c r="G49" s="24">
        <f t="shared" si="4"/>
        <v>1172174.860175</v>
      </c>
      <c r="I49" s="22">
        <v>0.62</v>
      </c>
      <c r="J49" s="23">
        <f>I49/Parâmetros!$G$3</f>
        <v>6.212424849699399E-4</v>
      </c>
      <c r="K49" s="23">
        <f>J49/Parâmetros!$B$23</f>
        <v>1.1701042880669639</v>
      </c>
      <c r="L49" s="23">
        <f>K49/Parâmetros!$C$6</f>
        <v>3.1244440268810783</v>
      </c>
      <c r="M49" s="23">
        <f>(Parâmetros!$G$3*Parâmetros!$C$20*Modelo_2_Ø26mm!L49)/Parâmetros!$H$3</f>
        <v>14597.856013701436</v>
      </c>
      <c r="N49" s="40">
        <v>263159.92849199998</v>
      </c>
      <c r="O49" s="27">
        <f t="shared" si="1"/>
        <v>2192999.4040999999</v>
      </c>
      <c r="Q49" s="22">
        <v>0.62</v>
      </c>
      <c r="R49" s="23">
        <f>Q49/Parâmetros!$G$3</f>
        <v>6.212424849699399E-4</v>
      </c>
      <c r="S49" s="23">
        <f>R49/Parâmetros!$B$23</f>
        <v>1.1701042880669639</v>
      </c>
      <c r="T49" s="23">
        <f>S49/Parâmetros!$D$6</f>
        <v>2.9281889090764861</v>
      </c>
      <c r="U49" s="23">
        <f>(Parâmetros!$G$3*Parâmetros!$D$20*Modelo_2_Ø26mm!T49)/Parâmetros!$H$3</f>
        <v>18092.520581541252</v>
      </c>
      <c r="V49" s="40">
        <v>186272.920411</v>
      </c>
      <c r="W49" s="24">
        <f t="shared" si="2"/>
        <v>1552274.3367583335</v>
      </c>
      <c r="Y49" s="22">
        <v>0.62</v>
      </c>
      <c r="Z49" s="23">
        <f>Y49/Parâmetros!$G$3</f>
        <v>6.212424849699399E-4</v>
      </c>
      <c r="AA49" s="23">
        <f>Z49/Parâmetros!$B$23</f>
        <v>1.1701042880669639</v>
      </c>
      <c r="AB49" s="23">
        <f>AA49/Parâmetros!$E$6</f>
        <v>2.8113990583060158</v>
      </c>
      <c r="AC49" s="23">
        <f>(Parâmetros!$G$3*Parâmetros!$E$20*Modelo_2_Ø26mm!AB49)/Parâmetros!$H$3</f>
        <v>21470.833200532426</v>
      </c>
      <c r="AD49" s="40">
        <v>140504.14060399999</v>
      </c>
      <c r="AE49" s="23">
        <v>152603.17908600002</v>
      </c>
      <c r="AF49" s="24">
        <f t="shared" si="5"/>
        <v>1170867.8383666666</v>
      </c>
    </row>
    <row r="50" spans="1:32" x14ac:dyDescent="0.25">
      <c r="A50" s="22">
        <v>0.64</v>
      </c>
      <c r="B50" s="23">
        <f>A50/Parâmetros!$G$3</f>
        <v>6.4128256513026059E-4</v>
      </c>
      <c r="C50" s="23">
        <f>B50/Parâmetros!$B$23</f>
        <v>1.2078495876820274</v>
      </c>
      <c r="D50" s="23">
        <f>C50/Parâmetros!$B$6</f>
        <v>3.6315381469694148</v>
      </c>
      <c r="E50" s="23">
        <f>(Parâmetros!$G$3*Parâmetros!$B$20*Modelo_2_Ø26mm!D50)/Parâmetros!$H$3</f>
        <v>11777.313384059138</v>
      </c>
      <c r="F50" s="40">
        <v>149237.15525799998</v>
      </c>
      <c r="G50" s="24">
        <f t="shared" si="4"/>
        <v>1243642.9604833333</v>
      </c>
      <c r="I50" s="22">
        <v>0.64</v>
      </c>
      <c r="J50" s="23">
        <f>I50/Parâmetros!$G$3</f>
        <v>6.4128256513026059E-4</v>
      </c>
      <c r="K50" s="23">
        <f>J50/Parâmetros!$B$23</f>
        <v>1.2078495876820274</v>
      </c>
      <c r="L50" s="23">
        <f>K50/Parâmetros!$C$6</f>
        <v>3.2252325438772429</v>
      </c>
      <c r="M50" s="23">
        <f>(Parâmetros!$G$3*Parâmetros!$C$20*Modelo_2_Ø26mm!L50)/Parâmetros!$H$3</f>
        <v>15068.754594788581</v>
      </c>
      <c r="N50" s="40">
        <v>279353.05113700003</v>
      </c>
      <c r="O50" s="27">
        <f t="shared" si="1"/>
        <v>2327942.0928083337</v>
      </c>
      <c r="Q50" s="22">
        <v>0.64</v>
      </c>
      <c r="R50" s="23">
        <f>Q50/Parâmetros!$G$3</f>
        <v>6.4128256513026059E-4</v>
      </c>
      <c r="S50" s="23">
        <f>R50/Parâmetros!$B$23</f>
        <v>1.2078495876820274</v>
      </c>
      <c r="T50" s="23">
        <f>S50/Parâmetros!$D$6</f>
        <v>3.0226466158208893</v>
      </c>
      <c r="U50" s="23">
        <f>(Parâmetros!$G$3*Parâmetros!$D$20*Modelo_2_Ø26mm!T50)/Parâmetros!$H$3</f>
        <v>18676.150277720004</v>
      </c>
      <c r="V50" s="40">
        <v>197648.93578100001</v>
      </c>
      <c r="W50" s="24">
        <f t="shared" si="2"/>
        <v>1647074.4648416669</v>
      </c>
      <c r="Y50" s="22">
        <v>0.64</v>
      </c>
      <c r="Z50" s="23">
        <f>Y50/Parâmetros!$G$3</f>
        <v>6.4128256513026059E-4</v>
      </c>
      <c r="AA50" s="23">
        <f>Z50/Parâmetros!$B$23</f>
        <v>1.2078495876820274</v>
      </c>
      <c r="AB50" s="23">
        <f>AA50/Parâmetros!$E$6</f>
        <v>2.9020893505094363</v>
      </c>
      <c r="AC50" s="23">
        <f>(Parâmetros!$G$3*Parâmetros!$E$20*Modelo_2_Ø26mm!AB50)/Parâmetros!$H$3</f>
        <v>22163.440723130254</v>
      </c>
      <c r="AD50" s="40">
        <v>149100.881597</v>
      </c>
      <c r="AE50" s="23">
        <v>152603.17908600002</v>
      </c>
      <c r="AF50" s="24">
        <f t="shared" si="5"/>
        <v>1242507.3466416667</v>
      </c>
    </row>
    <row r="51" spans="1:32" x14ac:dyDescent="0.25">
      <c r="A51" s="22">
        <v>0.66</v>
      </c>
      <c r="B51" s="23">
        <f>A51/Parâmetros!$G$3</f>
        <v>6.6132264529058116E-4</v>
      </c>
      <c r="C51" s="23">
        <f>B51/Parâmetros!$B$23</f>
        <v>1.2455948872970906</v>
      </c>
      <c r="D51" s="23">
        <f>C51/Parâmetros!$B$6</f>
        <v>3.7450237140622082</v>
      </c>
      <c r="E51" s="23">
        <f>(Parâmetros!$G$3*Parâmetros!$B$20*Modelo_2_Ø26mm!D51)/Parâmetros!$H$3</f>
        <v>12145.354427310984</v>
      </c>
      <c r="F51" s="40">
        <v>158053.28653499999</v>
      </c>
      <c r="G51" s="24">
        <f t="shared" si="4"/>
        <v>1317110.7211249999</v>
      </c>
      <c r="I51" s="22">
        <v>0.66</v>
      </c>
      <c r="J51" s="23">
        <f>I51/Parâmetros!$G$3</f>
        <v>6.6132264529058116E-4</v>
      </c>
      <c r="K51" s="23">
        <f>J51/Parâmetros!$B$23</f>
        <v>1.2455948872970906</v>
      </c>
      <c r="L51" s="23">
        <f>K51/Parâmetros!$C$6</f>
        <v>3.3260210608734062</v>
      </c>
      <c r="M51" s="23">
        <f>(Parâmetros!$G$3*Parâmetros!$C$20*Modelo_2_Ø26mm!L51)/Parâmetros!$H$3</f>
        <v>15539.653175875721</v>
      </c>
      <c r="N51" s="40">
        <v>296256.14230400004</v>
      </c>
      <c r="O51" s="27">
        <f t="shared" si="1"/>
        <v>2468801.185866667</v>
      </c>
      <c r="Q51" s="22">
        <v>0.66</v>
      </c>
      <c r="R51" s="23">
        <f>Q51/Parâmetros!$G$3</f>
        <v>6.6132264529058116E-4</v>
      </c>
      <c r="S51" s="23">
        <f>R51/Parâmetros!$B$23</f>
        <v>1.2455948872970906</v>
      </c>
      <c r="T51" s="23">
        <f>S51/Parâmetros!$D$6</f>
        <v>3.1171043225652917</v>
      </c>
      <c r="U51" s="23">
        <f>(Parâmetros!$G$3*Parâmetros!$D$20*Modelo_2_Ø26mm!T51)/Parâmetros!$H$3</f>
        <v>19259.779973898752</v>
      </c>
      <c r="V51" s="40">
        <v>209327.753708</v>
      </c>
      <c r="W51" s="24">
        <f t="shared" si="2"/>
        <v>1744397.9475666669</v>
      </c>
      <c r="Y51" s="22">
        <v>0.66</v>
      </c>
      <c r="Z51" s="23">
        <f>Y51/Parâmetros!$G$3</f>
        <v>6.6132264529058116E-4</v>
      </c>
      <c r="AA51" s="23">
        <f>Z51/Parâmetros!$B$23</f>
        <v>1.2455948872970906</v>
      </c>
      <c r="AB51" s="23">
        <f>AA51/Parâmetros!$E$6</f>
        <v>2.9927796427128555</v>
      </c>
      <c r="AC51" s="23">
        <f>(Parâmetros!$G$3*Parâmetros!$E$20*Modelo_2_Ø26mm!AB51)/Parâmetros!$H$3</f>
        <v>22856.048245728067</v>
      </c>
      <c r="AD51" s="40">
        <v>157899.44163699998</v>
      </c>
      <c r="AE51" s="23">
        <v>152603.17908600002</v>
      </c>
      <c r="AF51" s="24">
        <f t="shared" si="5"/>
        <v>1315828.6803083331</v>
      </c>
    </row>
    <row r="52" spans="1:32" x14ac:dyDescent="0.25">
      <c r="A52" s="22">
        <v>0.68</v>
      </c>
      <c r="B52" s="23">
        <f>A52/Parâmetros!$G$3</f>
        <v>6.8136272545090185E-4</v>
      </c>
      <c r="C52" s="23">
        <f>B52/Parâmetros!$B$23</f>
        <v>1.2833401869121539</v>
      </c>
      <c r="D52" s="23">
        <f>C52/Parâmetros!$B$6</f>
        <v>3.8585092811550026</v>
      </c>
      <c r="E52" s="23">
        <f>(Parâmetros!$G$3*Parâmetros!$B$20*Modelo_2_Ø26mm!D52)/Parâmetros!$H$3</f>
        <v>12513.395470562833</v>
      </c>
      <c r="F52" s="40">
        <v>167090.115472</v>
      </c>
      <c r="G52" s="24">
        <f t="shared" si="4"/>
        <v>1392417.6289333333</v>
      </c>
      <c r="I52" s="22">
        <v>0.68</v>
      </c>
      <c r="J52" s="23">
        <f>I52/Parâmetros!$G$3</f>
        <v>6.8136272545090185E-4</v>
      </c>
      <c r="K52" s="23">
        <f>J52/Parâmetros!$B$23</f>
        <v>1.2833401869121539</v>
      </c>
      <c r="L52" s="23">
        <f>K52/Parâmetros!$C$6</f>
        <v>3.42680957786957</v>
      </c>
      <c r="M52" s="23">
        <f>(Parâmetros!$G$3*Parâmetros!$C$20*Modelo_2_Ø26mm!L52)/Parâmetros!$H$3</f>
        <v>16010.551756962865</v>
      </c>
      <c r="N52" s="40">
        <v>313581.60428199999</v>
      </c>
      <c r="O52" s="27">
        <f t="shared" si="1"/>
        <v>2613180.0356833334</v>
      </c>
      <c r="Q52" s="22">
        <v>0.68</v>
      </c>
      <c r="R52" s="23">
        <f>Q52/Parâmetros!$G$3</f>
        <v>6.8136272545090185E-4</v>
      </c>
      <c r="S52" s="23">
        <f>R52/Parâmetros!$B$23</f>
        <v>1.2833401869121539</v>
      </c>
      <c r="T52" s="23">
        <f>S52/Parâmetros!$D$6</f>
        <v>3.2115620293096945</v>
      </c>
      <c r="U52" s="23">
        <f>(Parâmetros!$G$3*Parâmetros!$D$20*Modelo_2_Ø26mm!T52)/Parâmetros!$H$3</f>
        <v>19843.409670077501</v>
      </c>
      <c r="V52" s="40">
        <v>221306.904033</v>
      </c>
      <c r="W52" s="24">
        <f t="shared" si="2"/>
        <v>1844224.200275</v>
      </c>
      <c r="Y52" s="22">
        <v>0.68</v>
      </c>
      <c r="Z52" s="23">
        <f>Y52/Parâmetros!$G$3</f>
        <v>6.8136272545090185E-4</v>
      </c>
      <c r="AA52" s="23">
        <f>Z52/Parâmetros!$B$23</f>
        <v>1.2833401869121539</v>
      </c>
      <c r="AB52" s="23">
        <f>AA52/Parâmetros!$E$6</f>
        <v>3.0834699349162755</v>
      </c>
      <c r="AC52" s="23">
        <f>(Parâmetros!$G$3*Parâmetros!$E$20*Modelo_2_Ø26mm!AB52)/Parâmetros!$H$3</f>
        <v>23548.655768325887</v>
      </c>
      <c r="AD52" s="40">
        <v>166939.596212</v>
      </c>
      <c r="AE52" s="23">
        <v>152603.17908600002</v>
      </c>
      <c r="AF52" s="24">
        <f t="shared" si="5"/>
        <v>1391163.3017666668</v>
      </c>
    </row>
    <row r="53" spans="1:32" x14ac:dyDescent="0.25">
      <c r="A53" s="22">
        <v>0.7</v>
      </c>
      <c r="B53" s="23">
        <f>A53/Parâmetros!$G$3</f>
        <v>7.0140280561122243E-4</v>
      </c>
      <c r="C53" s="23">
        <f>B53/Parâmetros!$B$23</f>
        <v>1.3210854865272172</v>
      </c>
      <c r="D53" s="23">
        <f>C53/Parâmetros!$B$6</f>
        <v>3.9719948482477969</v>
      </c>
      <c r="E53" s="23">
        <f>(Parâmetros!$G$3*Parâmetros!$B$20*Modelo_2_Ø26mm!D53)/Parâmetros!$H$3</f>
        <v>12881.43651381468</v>
      </c>
      <c r="F53" s="40">
        <v>176362.30254900001</v>
      </c>
      <c r="G53" s="24">
        <f t="shared" si="4"/>
        <v>1469685.8545750002</v>
      </c>
      <c r="I53" s="22">
        <v>0.7</v>
      </c>
      <c r="J53" s="23">
        <f>I53/Parâmetros!$G$3</f>
        <v>7.0140280561122243E-4</v>
      </c>
      <c r="K53" s="23">
        <f>J53/Parâmetros!$B$23</f>
        <v>1.3210854865272172</v>
      </c>
      <c r="L53" s="23">
        <f>K53/Parâmetros!$C$6</f>
        <v>3.5275980948657337</v>
      </c>
      <c r="M53" s="23">
        <f>(Parâmetros!$G$3*Parâmetros!$C$20*Modelo_2_Ø26mm!L53)/Parâmetros!$H$3</f>
        <v>16481.450338050006</v>
      </c>
      <c r="N53" s="40">
        <v>330759.74530199997</v>
      </c>
      <c r="O53" s="27">
        <f t="shared" si="1"/>
        <v>2756331.2108499999</v>
      </c>
      <c r="Q53" s="22">
        <v>0.7</v>
      </c>
      <c r="R53" s="23">
        <f>Q53/Parâmetros!$G$3</f>
        <v>7.0140280561122243E-4</v>
      </c>
      <c r="S53" s="23">
        <f>R53/Parâmetros!$B$23</f>
        <v>1.3210854865272172</v>
      </c>
      <c r="T53" s="23">
        <f>S53/Parâmetros!$D$6</f>
        <v>3.3060197360540973</v>
      </c>
      <c r="U53" s="23">
        <f>(Parâmetros!$G$3*Parâmetros!$D$20*Modelo_2_Ø26mm!T53)/Parâmetros!$H$3</f>
        <v>20427.039366256253</v>
      </c>
      <c r="V53" s="40">
        <v>233574.903567</v>
      </c>
      <c r="W53" s="24">
        <f t="shared" si="2"/>
        <v>1946457.529725</v>
      </c>
      <c r="Y53" s="22">
        <v>0.7</v>
      </c>
      <c r="Z53" s="23">
        <f>Y53/Parâmetros!$G$3</f>
        <v>7.0140280561122243E-4</v>
      </c>
      <c r="AA53" s="23">
        <f>Z53/Parâmetros!$B$23</f>
        <v>1.3210854865272172</v>
      </c>
      <c r="AB53" s="23">
        <f>AA53/Parâmetros!$E$6</f>
        <v>3.1741602271196951</v>
      </c>
      <c r="AC53" s="23">
        <f>(Parâmetros!$G$3*Parâmetros!$E$20*Modelo_2_Ø26mm!AB53)/Parâmetros!$H$3</f>
        <v>24241.263290923704</v>
      </c>
      <c r="AD53" s="40">
        <v>176210.90040899999</v>
      </c>
      <c r="AE53" s="23">
        <v>152603.17908600002</v>
      </c>
      <c r="AF53" s="24">
        <f t="shared" si="5"/>
        <v>1468424.170075</v>
      </c>
    </row>
    <row r="54" spans="1:32" x14ac:dyDescent="0.25">
      <c r="A54" s="22">
        <v>0.72</v>
      </c>
      <c r="B54" s="23">
        <f>A54/Parâmetros!$G$3</f>
        <v>7.2144288577154301E-4</v>
      </c>
      <c r="C54" s="23">
        <f>B54/Parâmetros!$B$23</f>
        <v>1.3588307861422804</v>
      </c>
      <c r="D54" s="23">
        <f>C54/Parâmetros!$B$6</f>
        <v>4.0854804153405899</v>
      </c>
      <c r="E54" s="23">
        <f>(Parâmetros!$G$3*Parâmetros!$B$20*Modelo_2_Ø26mm!D54)/Parâmetros!$H$3</f>
        <v>13249.477557066524</v>
      </c>
      <c r="F54" s="40">
        <v>185839.50937699998</v>
      </c>
      <c r="G54" s="24">
        <f t="shared" si="4"/>
        <v>1548662.5781416665</v>
      </c>
      <c r="I54" s="22">
        <v>0.72</v>
      </c>
      <c r="J54" s="23">
        <f>I54/Parâmetros!$G$3</f>
        <v>7.2144288577154301E-4</v>
      </c>
      <c r="K54" s="23">
        <f>J54/Parâmetros!$B$23</f>
        <v>1.3588307861422804</v>
      </c>
      <c r="L54" s="23">
        <f>K54/Parâmetros!$C$6</f>
        <v>3.628386611861897</v>
      </c>
      <c r="M54" s="23">
        <f>(Parâmetros!$G$3*Parâmetros!$C$20*Modelo_2_Ø26mm!L54)/Parâmetros!$H$3</f>
        <v>16952.348919137148</v>
      </c>
      <c r="N54" s="40">
        <v>348162.70071200002</v>
      </c>
      <c r="O54" s="27">
        <f t="shared" si="1"/>
        <v>2901355.8392666671</v>
      </c>
      <c r="Q54" s="22">
        <v>0.72</v>
      </c>
      <c r="R54" s="23">
        <f>Q54/Parâmetros!$G$3</f>
        <v>7.2144288577154301E-4</v>
      </c>
      <c r="S54" s="23">
        <f>R54/Parâmetros!$B$23</f>
        <v>1.3588307861422804</v>
      </c>
      <c r="T54" s="23">
        <f>S54/Parâmetros!$D$6</f>
        <v>3.4004774427984992</v>
      </c>
      <c r="U54" s="23">
        <f>(Parâmetros!$G$3*Parâmetros!$D$20*Modelo_2_Ø26mm!T54)/Parâmetros!$H$3</f>
        <v>21010.669062434994</v>
      </c>
      <c r="V54" s="40">
        <v>246131.212317</v>
      </c>
      <c r="W54" s="24">
        <f t="shared" si="2"/>
        <v>2051093.435975</v>
      </c>
      <c r="Y54" s="22">
        <v>0.72</v>
      </c>
      <c r="Z54" s="23">
        <f>Y54/Parâmetros!$G$3</f>
        <v>7.2144288577154301E-4</v>
      </c>
      <c r="AA54" s="23">
        <f>Z54/Parâmetros!$B$23</f>
        <v>1.3588307861422804</v>
      </c>
      <c r="AB54" s="23">
        <f>AA54/Parâmetros!$E$6</f>
        <v>3.2648505193231148</v>
      </c>
      <c r="AC54" s="23">
        <f>(Parâmetros!$G$3*Parâmetros!$E$20*Modelo_2_Ø26mm!AB54)/Parâmetros!$H$3</f>
        <v>24933.870813521524</v>
      </c>
      <c r="AD54" s="40">
        <v>185697.90767799999</v>
      </c>
      <c r="AE54" s="23">
        <v>152603.17908600002</v>
      </c>
      <c r="AF54" s="24">
        <f t="shared" si="5"/>
        <v>1547482.5639833333</v>
      </c>
    </row>
    <row r="55" spans="1:32" x14ac:dyDescent="0.25">
      <c r="A55" s="22">
        <v>0.74</v>
      </c>
      <c r="B55" s="23">
        <f>A55/Parâmetros!$G$3</f>
        <v>7.414829659318637E-4</v>
      </c>
      <c r="C55" s="23">
        <f>B55/Parâmetros!$B$23</f>
        <v>1.3965760857573439</v>
      </c>
      <c r="D55" s="23">
        <f>C55/Parâmetros!$B$6</f>
        <v>4.1989659824333856</v>
      </c>
      <c r="E55" s="23">
        <f>(Parâmetros!$G$3*Parâmetros!$B$20*Modelo_2_Ø26mm!D55)/Parâmetros!$H$3</f>
        <v>13617.518600318377</v>
      </c>
      <c r="F55" s="40">
        <v>195536.45880600001</v>
      </c>
      <c r="G55" s="24">
        <f t="shared" si="4"/>
        <v>1629470.4900500001</v>
      </c>
      <c r="I55" s="22">
        <v>0.74</v>
      </c>
      <c r="J55" s="23">
        <f>I55/Parâmetros!$G$3</f>
        <v>7.414829659318637E-4</v>
      </c>
      <c r="K55" s="23">
        <f>J55/Parâmetros!$B$23</f>
        <v>1.3965760857573439</v>
      </c>
      <c r="L55" s="23">
        <f>K55/Parâmetros!$C$6</f>
        <v>3.7291751288580612</v>
      </c>
      <c r="M55" s="23">
        <f>(Parâmetros!$G$3*Parâmetros!$C$20*Modelo_2_Ø26mm!L55)/Parâmetros!$H$3</f>
        <v>17423.247500224294</v>
      </c>
      <c r="N55" s="40">
        <v>365788.595646</v>
      </c>
      <c r="O55" s="27">
        <f t="shared" si="1"/>
        <v>3048238.2970500002</v>
      </c>
      <c r="Q55" s="22">
        <v>0.74</v>
      </c>
      <c r="R55" s="23">
        <f>Q55/Parâmetros!$G$3</f>
        <v>7.414829659318637E-4</v>
      </c>
      <c r="S55" s="23">
        <f>R55/Parâmetros!$B$23</f>
        <v>1.3965760857573439</v>
      </c>
      <c r="T55" s="23">
        <f>S55/Parâmetros!$D$6</f>
        <v>3.4949351495429029</v>
      </c>
      <c r="U55" s="23">
        <f>(Parâmetros!$G$3*Parâmetros!$D$20*Modelo_2_Ø26mm!T55)/Parâmetros!$H$3</f>
        <v>21594.29875861375</v>
      </c>
      <c r="V55" s="40">
        <v>258977.904698</v>
      </c>
      <c r="W55" s="24">
        <f t="shared" si="2"/>
        <v>2158149.2058166666</v>
      </c>
      <c r="Y55" s="22">
        <v>0.74</v>
      </c>
      <c r="Z55" s="23">
        <f>Y55/Parâmetros!$G$3</f>
        <v>7.414829659318637E-4</v>
      </c>
      <c r="AA55" s="23">
        <f>Z55/Parâmetros!$B$23</f>
        <v>1.3965760857573439</v>
      </c>
      <c r="AB55" s="23">
        <f>AA55/Parâmetros!$E$6</f>
        <v>3.3555408115265348</v>
      </c>
      <c r="AC55" s="23">
        <f>(Parâmetros!$G$3*Parâmetros!$E$20*Modelo_2_Ø26mm!AB55)/Parâmetros!$H$3</f>
        <v>25626.478336119348</v>
      </c>
      <c r="AD55" s="40">
        <v>195384.81975999998</v>
      </c>
      <c r="AE55" s="23">
        <v>152603.17908600002</v>
      </c>
      <c r="AF55" s="24">
        <f t="shared" si="5"/>
        <v>1628206.8313333332</v>
      </c>
    </row>
    <row r="56" spans="1:32" x14ac:dyDescent="0.25">
      <c r="A56" s="22">
        <v>0.76</v>
      </c>
      <c r="B56" s="23">
        <f>A56/Parâmetros!$G$3</f>
        <v>7.6152304609218438E-4</v>
      </c>
      <c r="C56" s="23">
        <f>B56/Parâmetros!$B$23</f>
        <v>1.4343213853724073</v>
      </c>
      <c r="D56" s="23">
        <f>C56/Parâmetros!$B$6</f>
        <v>4.3124515495261795</v>
      </c>
      <c r="E56" s="23">
        <f>(Parâmetros!$G$3*Parâmetros!$B$20*Modelo_2_Ø26mm!D56)/Parâmetros!$H$3</f>
        <v>13985.559643570225</v>
      </c>
      <c r="F56" s="40">
        <v>205459.680162</v>
      </c>
      <c r="G56" s="24">
        <f t="shared" si="4"/>
        <v>1712164.00135</v>
      </c>
      <c r="I56" s="22">
        <v>0.76</v>
      </c>
      <c r="J56" s="23">
        <f>I56/Parâmetros!$G$3</f>
        <v>7.6152304609218438E-4</v>
      </c>
      <c r="K56" s="23">
        <f>J56/Parâmetros!$B$23</f>
        <v>1.4343213853724073</v>
      </c>
      <c r="L56" s="23">
        <f>K56/Parâmetros!$C$6</f>
        <v>3.829963645854225</v>
      </c>
      <c r="M56" s="23">
        <f>(Parâmetros!$G$3*Parâmetros!$C$20*Modelo_2_Ø26mm!L56)/Parâmetros!$H$3</f>
        <v>17894.146081311435</v>
      </c>
      <c r="N56" s="40">
        <v>384563.78097100003</v>
      </c>
      <c r="O56" s="27">
        <f t="shared" si="1"/>
        <v>3204698.1747583337</v>
      </c>
      <c r="Q56" s="22">
        <v>0.76</v>
      </c>
      <c r="R56" s="23">
        <f>Q56/Parâmetros!$G$3</f>
        <v>7.6152304609218438E-4</v>
      </c>
      <c r="S56" s="23">
        <f>R56/Parâmetros!$B$23</f>
        <v>1.4343213853724073</v>
      </c>
      <c r="T56" s="23">
        <f>S56/Parâmetros!$D$6</f>
        <v>3.5893928562873052</v>
      </c>
      <c r="U56" s="23">
        <f>(Parâmetros!$G$3*Parâmetros!$D$20*Modelo_2_Ø26mm!T56)/Parâmetros!$H$3</f>
        <v>22177.928454792502</v>
      </c>
      <c r="V56" s="40">
        <v>272136.89373800001</v>
      </c>
      <c r="W56" s="24">
        <f t="shared" si="2"/>
        <v>2267807.4478166667</v>
      </c>
      <c r="Y56" s="22">
        <v>0.76</v>
      </c>
      <c r="Z56" s="23">
        <f>Y56/Parâmetros!$G$3</f>
        <v>7.6152304609218438E-4</v>
      </c>
      <c r="AA56" s="23">
        <f>Z56/Parâmetros!$B$23</f>
        <v>1.4343213853724073</v>
      </c>
      <c r="AB56" s="23">
        <f>AA56/Parâmetros!$E$6</f>
        <v>3.4462311037299549</v>
      </c>
      <c r="AC56" s="23">
        <f>(Parâmetros!$G$3*Parâmetros!$E$20*Modelo_2_Ø26mm!AB56)/Parâmetros!$H$3</f>
        <v>26319.085858717168</v>
      </c>
      <c r="AD56" s="40">
        <v>205294.308364</v>
      </c>
      <c r="AE56" s="23">
        <v>152603.17908600002</v>
      </c>
      <c r="AF56" s="24">
        <f t="shared" si="5"/>
        <v>1710785.9030333334</v>
      </c>
    </row>
    <row r="57" spans="1:32" x14ac:dyDescent="0.25">
      <c r="A57" s="22">
        <v>0.78</v>
      </c>
      <c r="B57" s="23">
        <f>A57/Parâmetros!$G$3</f>
        <v>7.8156312625250507E-4</v>
      </c>
      <c r="C57" s="23">
        <f>B57/Parâmetros!$B$23</f>
        <v>1.4720666849874708</v>
      </c>
      <c r="D57" s="23">
        <f>C57/Parâmetros!$B$6</f>
        <v>4.4259371166189743</v>
      </c>
      <c r="E57" s="23">
        <f>(Parâmetros!$G$3*Parâmetros!$B$20*Modelo_2_Ø26mm!D57)/Parâmetros!$H$3</f>
        <v>14353.600686822074</v>
      </c>
      <c r="F57" s="40">
        <v>215590.81363300001</v>
      </c>
      <c r="G57" s="24">
        <f t="shared" si="4"/>
        <v>1796590.1136083335</v>
      </c>
      <c r="I57" s="22">
        <v>0.78</v>
      </c>
      <c r="J57" s="23">
        <f>I57/Parâmetros!$G$3</f>
        <v>7.8156312625250507E-4</v>
      </c>
      <c r="K57" s="23">
        <f>J57/Parâmetros!$B$23</f>
        <v>1.4720666849874708</v>
      </c>
      <c r="L57" s="23">
        <f>K57/Parâmetros!$C$6</f>
        <v>3.9307521628503896</v>
      </c>
      <c r="M57" s="23">
        <f>(Parâmetros!$G$3*Parâmetros!$C$20*Modelo_2_Ø26mm!L57)/Parâmetros!$H$3</f>
        <v>18365.044662398584</v>
      </c>
      <c r="N57" s="40">
        <v>402166.84245399997</v>
      </c>
      <c r="O57" s="27">
        <f t="shared" si="1"/>
        <v>3351390.3537833332</v>
      </c>
      <c r="Q57" s="22">
        <v>0.78</v>
      </c>
      <c r="R57" s="23">
        <f>Q57/Parâmetros!$G$3</f>
        <v>7.8156312625250507E-4</v>
      </c>
      <c r="S57" s="23">
        <f>R57/Parâmetros!$B$23</f>
        <v>1.4720666849874708</v>
      </c>
      <c r="T57" s="23">
        <f>S57/Parâmetros!$D$6</f>
        <v>3.6838505630317089</v>
      </c>
      <c r="U57" s="23">
        <f>(Parâmetros!$G$3*Parâmetros!$D$20*Modelo_2_Ø26mm!T57)/Parâmetros!$H$3</f>
        <v>22761.558150971257</v>
      </c>
      <c r="V57" s="40">
        <v>285552.55922299996</v>
      </c>
      <c r="W57" s="24">
        <f t="shared" si="2"/>
        <v>2379604.6601916663</v>
      </c>
      <c r="Y57" s="22">
        <v>0.78</v>
      </c>
      <c r="Z57" s="23">
        <f>Y57/Parâmetros!$G$3</f>
        <v>7.8156312625250507E-4</v>
      </c>
      <c r="AA57" s="23">
        <f>Z57/Parâmetros!$B$23</f>
        <v>1.4720666849874708</v>
      </c>
      <c r="AB57" s="23">
        <f>AA57/Parâmetros!$E$6</f>
        <v>3.5369213959333754</v>
      </c>
      <c r="AC57" s="23">
        <f>(Parâmetros!$G$3*Parâmetros!$E$20*Modelo_2_Ø26mm!AB57)/Parâmetros!$H$3</f>
        <v>27011.693381314995</v>
      </c>
      <c r="AD57" s="40">
        <v>215424.39606900001</v>
      </c>
      <c r="AE57" s="23">
        <v>152603.17908600002</v>
      </c>
      <c r="AF57" s="24">
        <f t="shared" si="5"/>
        <v>1795203.3005750002</v>
      </c>
    </row>
    <row r="58" spans="1:32" x14ac:dyDescent="0.25">
      <c r="A58" s="22">
        <v>0.8</v>
      </c>
      <c r="B58" s="23">
        <f>A58/Parâmetros!$G$3</f>
        <v>8.0160320641282565E-4</v>
      </c>
      <c r="C58" s="23">
        <f>B58/Parâmetros!$B$23</f>
        <v>1.509811984602534</v>
      </c>
      <c r="D58" s="23">
        <f>C58/Parâmetros!$B$6</f>
        <v>4.5394226837117673</v>
      </c>
      <c r="E58" s="23">
        <f>(Parâmetros!$G$3*Parâmetros!$B$20*Modelo_2_Ø26mm!D58)/Parâmetros!$H$3</f>
        <v>14721.641730073918</v>
      </c>
      <c r="F58" s="40">
        <v>225933.72733199998</v>
      </c>
      <c r="G58" s="24">
        <f t="shared" si="4"/>
        <v>1882781.0610999998</v>
      </c>
      <c r="I58" s="22">
        <v>0.8</v>
      </c>
      <c r="J58" s="23">
        <f>I58/Parâmetros!$G$3</f>
        <v>8.0160320641282565E-4</v>
      </c>
      <c r="K58" s="23">
        <f>J58/Parâmetros!$B$23</f>
        <v>1.509811984602534</v>
      </c>
      <c r="L58" s="23">
        <f>K58/Parâmetros!$C$6</f>
        <v>4.031540679846553</v>
      </c>
      <c r="M58" s="23">
        <f>(Parâmetros!$G$3*Parâmetros!$C$20*Modelo_2_Ø26mm!L58)/Parâmetros!$H$3</f>
        <v>18835.943243485726</v>
      </c>
      <c r="N58" s="40">
        <v>421081.46682999999</v>
      </c>
      <c r="O58" s="27">
        <f t="shared" si="1"/>
        <v>3509012.2235833332</v>
      </c>
      <c r="Q58" s="22">
        <v>0.8</v>
      </c>
      <c r="R58" s="23">
        <f>Q58/Parâmetros!$G$3</f>
        <v>8.0160320641282565E-4</v>
      </c>
      <c r="S58" s="23">
        <f>R58/Parâmetros!$B$23</f>
        <v>1.509811984602534</v>
      </c>
      <c r="T58" s="23">
        <f>S58/Parâmetros!$D$6</f>
        <v>3.7783082697761108</v>
      </c>
      <c r="U58" s="23">
        <f>(Parâmetros!$G$3*Parâmetros!$D$20*Modelo_2_Ø26mm!T58)/Parâmetros!$H$3</f>
        <v>23345.187847150002</v>
      </c>
      <c r="V58" s="40">
        <v>299263.256207</v>
      </c>
      <c r="W58" s="24">
        <f t="shared" si="2"/>
        <v>2493860.4683916667</v>
      </c>
      <c r="Y58" s="22">
        <v>0.8</v>
      </c>
      <c r="Z58" s="23">
        <f>Y58/Parâmetros!$G$3</f>
        <v>8.0160320641282565E-4</v>
      </c>
      <c r="AA58" s="23">
        <f>Z58/Parâmetros!$B$23</f>
        <v>1.509811984602534</v>
      </c>
      <c r="AB58" s="23">
        <f>AA58/Parâmetros!$E$6</f>
        <v>3.6276116881367946</v>
      </c>
      <c r="AC58" s="23">
        <f>(Parâmetros!$G$3*Parâmetros!$E$20*Modelo_2_Ø26mm!AB58)/Parâmetros!$H$3</f>
        <v>27704.300903912808</v>
      </c>
      <c r="AD58" s="40">
        <v>225759.60542900002</v>
      </c>
      <c r="AE58" s="23">
        <v>152603.17908600002</v>
      </c>
      <c r="AF58" s="24">
        <f t="shared" si="5"/>
        <v>1881330.045241667</v>
      </c>
    </row>
    <row r="59" spans="1:32" x14ac:dyDescent="0.25">
      <c r="A59" s="22">
        <v>0.82</v>
      </c>
      <c r="B59" s="23">
        <f>A59/Parâmetros!$G$3</f>
        <v>8.2164328657314623E-4</v>
      </c>
      <c r="C59" s="23">
        <f>B59/Parâmetros!$B$23</f>
        <v>1.5475572842175973</v>
      </c>
      <c r="D59" s="23">
        <f>C59/Parâmetros!$B$6</f>
        <v>4.6529082508045621</v>
      </c>
      <c r="E59" s="23">
        <f>(Parâmetros!$G$3*Parâmetros!$B$20*Modelo_2_Ø26mm!D59)/Parâmetros!$H$3</f>
        <v>15089.682773325769</v>
      </c>
      <c r="F59" s="40">
        <v>236487.63307800001</v>
      </c>
      <c r="G59" s="24">
        <f t="shared" si="4"/>
        <v>1970730.2756500002</v>
      </c>
      <c r="I59" s="22">
        <v>0.82</v>
      </c>
      <c r="J59" s="23">
        <f>I59/Parâmetros!$G$3</f>
        <v>8.2164328657314623E-4</v>
      </c>
      <c r="K59" s="23">
        <f>J59/Parâmetros!$B$23</f>
        <v>1.5475572842175973</v>
      </c>
      <c r="L59" s="23">
        <f>K59/Parâmetros!$C$6</f>
        <v>4.1323291968427167</v>
      </c>
      <c r="M59" s="23">
        <f>(Parâmetros!$G$3*Parâmetros!$C$20*Modelo_2_Ø26mm!L59)/Parâmetros!$H$3</f>
        <v>19306.841824572868</v>
      </c>
      <c r="N59" s="40">
        <v>440222.035149</v>
      </c>
      <c r="O59" s="27">
        <f t="shared" si="1"/>
        <v>3668516.9595750002</v>
      </c>
      <c r="Q59" s="22">
        <v>0.82</v>
      </c>
      <c r="R59" s="23">
        <f>Q59/Parâmetros!$G$3</f>
        <v>8.2164328657314623E-4</v>
      </c>
      <c r="S59" s="23">
        <f>R59/Parâmetros!$B$23</f>
        <v>1.5475572842175973</v>
      </c>
      <c r="T59" s="23">
        <f>S59/Parâmetros!$D$6</f>
        <v>3.8727659765205136</v>
      </c>
      <c r="U59" s="23">
        <f>(Parâmetros!$G$3*Parâmetros!$D$20*Modelo_2_Ø26mm!T59)/Parâmetros!$H$3</f>
        <v>23928.817543328751</v>
      </c>
      <c r="V59" s="40">
        <v>313266.56143900001</v>
      </c>
      <c r="W59" s="24">
        <f t="shared" si="2"/>
        <v>2610554.6786583336</v>
      </c>
      <c r="Y59" s="22">
        <v>0.82</v>
      </c>
      <c r="Z59" s="23">
        <f>Y59/Parâmetros!$G$3</f>
        <v>8.2164328657314623E-4</v>
      </c>
      <c r="AA59" s="23">
        <f>Z59/Parâmetros!$B$23</f>
        <v>1.5475572842175973</v>
      </c>
      <c r="AB59" s="23">
        <f>AA59/Parâmetros!$E$6</f>
        <v>3.7183019803402146</v>
      </c>
      <c r="AC59" s="23">
        <f>(Parâmetros!$G$3*Parâmetros!$E$20*Modelo_2_Ø26mm!AB59)/Parâmetros!$H$3</f>
        <v>28396.908426510628</v>
      </c>
      <c r="AD59" s="40">
        <v>236310.18603099999</v>
      </c>
      <c r="AE59" s="23">
        <v>152603.17908600002</v>
      </c>
      <c r="AF59" s="24">
        <f t="shared" si="5"/>
        <v>1969251.5502583333</v>
      </c>
    </row>
    <row r="60" spans="1:32" x14ac:dyDescent="0.25">
      <c r="A60" s="22">
        <v>0.84</v>
      </c>
      <c r="B60" s="23">
        <f>A60/Parâmetros!$G$3</f>
        <v>8.4168336673346692E-4</v>
      </c>
      <c r="C60" s="23">
        <f>B60/Parâmetros!$B$23</f>
        <v>1.5853025838326607</v>
      </c>
      <c r="D60" s="23">
        <f>C60/Parâmetros!$B$6</f>
        <v>4.7663938178973559</v>
      </c>
      <c r="E60" s="23">
        <f>(Parâmetros!$G$3*Parâmetros!$B$20*Modelo_2_Ø26mm!D60)/Parâmetros!$H$3</f>
        <v>15457.723816577616</v>
      </c>
      <c r="F60" s="40">
        <v>247268.795208</v>
      </c>
      <c r="G60" s="24">
        <f t="shared" si="4"/>
        <v>2060573.2934000001</v>
      </c>
      <c r="I60" s="22">
        <v>0.84</v>
      </c>
      <c r="J60" s="23">
        <f>I60/Parâmetros!$G$3</f>
        <v>8.4168336673346692E-4</v>
      </c>
      <c r="K60" s="23">
        <f>J60/Parâmetros!$B$23</f>
        <v>1.5853025838326607</v>
      </c>
      <c r="L60" s="23">
        <f>K60/Parâmetros!$C$6</f>
        <v>4.2331177138388805</v>
      </c>
      <c r="M60" s="23">
        <f>(Parâmetros!$G$3*Parâmetros!$C$20*Modelo_2_Ø26mm!L60)/Parâmetros!$H$3</f>
        <v>19777.74040566001</v>
      </c>
      <c r="N60" s="40">
        <v>459895.259288</v>
      </c>
      <c r="O60" s="27">
        <f t="shared" si="1"/>
        <v>3832460.4940666668</v>
      </c>
      <c r="Q60" s="22">
        <v>0.84</v>
      </c>
      <c r="R60" s="23">
        <f>Q60/Parâmetros!$G$3</f>
        <v>8.4168336673346692E-4</v>
      </c>
      <c r="S60" s="23">
        <f>R60/Parâmetros!$B$23</f>
        <v>1.5853025838326607</v>
      </c>
      <c r="T60" s="23">
        <f>S60/Parâmetros!$D$6</f>
        <v>3.9672236832649164</v>
      </c>
      <c r="U60" s="23">
        <f>(Parâmetros!$G$3*Parâmetros!$D$20*Modelo_2_Ø26mm!T60)/Parâmetros!$H$3</f>
        <v>24512.447239507499</v>
      </c>
      <c r="V60" s="40">
        <v>327546.55875099998</v>
      </c>
      <c r="W60" s="24">
        <f t="shared" si="2"/>
        <v>2729554.656258333</v>
      </c>
      <c r="Y60" s="22">
        <v>0.84</v>
      </c>
      <c r="Z60" s="23">
        <f>Y60/Parâmetros!$G$3</f>
        <v>8.4168336673346692E-4</v>
      </c>
      <c r="AA60" s="23">
        <f>Z60/Parâmetros!$B$23</f>
        <v>1.5853025838326607</v>
      </c>
      <c r="AB60" s="23">
        <f>AA60/Parâmetros!$E$6</f>
        <v>3.8089922725436343</v>
      </c>
      <c r="AC60" s="23">
        <f>(Parâmetros!$G$3*Parâmetros!$E$20*Modelo_2_Ø26mm!AB60)/Parâmetros!$H$3</f>
        <v>29089.515949108449</v>
      </c>
      <c r="AD60" s="40">
        <v>247066.049016</v>
      </c>
      <c r="AE60" s="23">
        <v>152603.17908600002</v>
      </c>
      <c r="AF60" s="24">
        <f t="shared" si="5"/>
        <v>2058883.7418000002</v>
      </c>
    </row>
    <row r="61" spans="1:32" x14ac:dyDescent="0.25">
      <c r="A61" s="22">
        <v>0.86</v>
      </c>
      <c r="B61" s="23">
        <f>A61/Parâmetros!$G$3</f>
        <v>8.617234468937876E-4</v>
      </c>
      <c r="C61" s="23">
        <f>B61/Parâmetros!$B$23</f>
        <v>1.6230478834477242</v>
      </c>
      <c r="D61" s="23">
        <f>C61/Parâmetros!$B$6</f>
        <v>4.8798793849901507</v>
      </c>
      <c r="E61" s="23">
        <f>(Parâmetros!$G$3*Parâmetros!$B$20*Modelo_2_Ø26mm!D61)/Parâmetros!$H$3</f>
        <v>15825.764859829465</v>
      </c>
      <c r="F61" s="40">
        <v>258244.057696</v>
      </c>
      <c r="G61" s="24">
        <f t="shared" si="4"/>
        <v>2152033.8141333335</v>
      </c>
      <c r="I61" s="22">
        <v>0.86</v>
      </c>
      <c r="J61" s="23">
        <f>I61/Parâmetros!$G$3</f>
        <v>8.617234468937876E-4</v>
      </c>
      <c r="K61" s="23">
        <f>J61/Parâmetros!$B$23</f>
        <v>1.6230478834477242</v>
      </c>
      <c r="L61" s="23">
        <f>K61/Parâmetros!$C$6</f>
        <v>4.3339062308350442</v>
      </c>
      <c r="M61" s="23">
        <f>(Parâmetros!$G$3*Parâmetros!$C$20*Modelo_2_Ø26mm!L61)/Parâmetros!$H$3</f>
        <v>20248.638986747152</v>
      </c>
      <c r="N61" s="40">
        <v>480215.42348100001</v>
      </c>
      <c r="O61" s="27">
        <f t="shared" si="1"/>
        <v>4001795.1956750001</v>
      </c>
      <c r="Q61" s="22">
        <v>0.86</v>
      </c>
      <c r="R61" s="23">
        <f>Q61/Parâmetros!$G$3</f>
        <v>8.617234468937876E-4</v>
      </c>
      <c r="S61" s="23">
        <f>R61/Parâmetros!$B$23</f>
        <v>1.6230478834477242</v>
      </c>
      <c r="T61" s="23">
        <f>S61/Parâmetros!$D$6</f>
        <v>4.06168139000932</v>
      </c>
      <c r="U61" s="23">
        <f>(Parâmetros!$G$3*Parâmetros!$D$20*Modelo_2_Ø26mm!T61)/Parâmetros!$H$3</f>
        <v>25096.076935686255</v>
      </c>
      <c r="V61" s="40">
        <v>342079.00703600002</v>
      </c>
      <c r="W61" s="24">
        <f t="shared" si="2"/>
        <v>2850658.391966667</v>
      </c>
      <c r="Y61" s="22">
        <v>0.86</v>
      </c>
      <c r="Z61" s="23">
        <f>Y61/Parâmetros!$G$3</f>
        <v>8.617234468937876E-4</v>
      </c>
      <c r="AA61" s="23">
        <f>Z61/Parâmetros!$B$23</f>
        <v>1.6230478834477242</v>
      </c>
      <c r="AB61" s="23">
        <f>AA61/Parâmetros!$E$6</f>
        <v>3.8996825647470548</v>
      </c>
      <c r="AC61" s="23">
        <f>(Parâmetros!$G$3*Parâmetros!$E$20*Modelo_2_Ø26mm!AB61)/Parâmetros!$H$3</f>
        <v>29782.123471706276</v>
      </c>
      <c r="AD61" s="40">
        <v>258062.041642</v>
      </c>
      <c r="AE61" s="23">
        <v>152603.17908600002</v>
      </c>
      <c r="AF61" s="24">
        <f t="shared" si="5"/>
        <v>2150517.0136833335</v>
      </c>
    </row>
    <row r="62" spans="1:32" x14ac:dyDescent="0.25">
      <c r="A62" s="22">
        <v>0.88</v>
      </c>
      <c r="B62" s="23">
        <f>A62/Parâmetros!$G$3</f>
        <v>8.8176352705410818E-4</v>
      </c>
      <c r="C62" s="23">
        <f>B62/Parâmetros!$B$23</f>
        <v>1.6607931830627873</v>
      </c>
      <c r="D62" s="23">
        <f>C62/Parâmetros!$B$6</f>
        <v>4.9933649520829446</v>
      </c>
      <c r="E62" s="23">
        <f>(Parâmetros!$G$3*Parâmetros!$B$20*Modelo_2_Ø26mm!D62)/Parâmetros!$H$3</f>
        <v>16193.805903081313</v>
      </c>
      <c r="F62" s="40">
        <v>269408.56332900003</v>
      </c>
      <c r="G62" s="24">
        <f t="shared" si="4"/>
        <v>2245071.3610750004</v>
      </c>
      <c r="I62" s="22">
        <v>0.88</v>
      </c>
      <c r="J62" s="23">
        <f>I62/Parâmetros!$G$3</f>
        <v>8.8176352705410818E-4</v>
      </c>
      <c r="K62" s="23">
        <f>J62/Parâmetros!$B$23</f>
        <v>1.6607931830627873</v>
      </c>
      <c r="L62" s="23">
        <f>K62/Parâmetros!$C$6</f>
        <v>4.434694747831208</v>
      </c>
      <c r="M62" s="23">
        <f>(Parâmetros!$G$3*Parâmetros!$C$20*Modelo_2_Ø26mm!L62)/Parâmetros!$H$3</f>
        <v>20719.537567834293</v>
      </c>
      <c r="N62" s="40">
        <v>500919.60854600003</v>
      </c>
      <c r="O62" s="27">
        <f t="shared" si="1"/>
        <v>4174330.0712166671</v>
      </c>
      <c r="Q62" s="22">
        <v>0.88</v>
      </c>
      <c r="R62" s="23">
        <f>Q62/Parâmetros!$G$3</f>
        <v>8.8176352705410818E-4</v>
      </c>
      <c r="S62" s="23">
        <f>R62/Parâmetros!$B$23</f>
        <v>1.6607931830627873</v>
      </c>
      <c r="T62" s="23">
        <f>S62/Parâmetros!$D$6</f>
        <v>4.156139096753722</v>
      </c>
      <c r="U62" s="23">
        <f>(Parâmetros!$G$3*Parâmetros!$D$20*Modelo_2_Ø26mm!T62)/Parâmetros!$H$3</f>
        <v>25679.706631865003</v>
      </c>
      <c r="V62" s="40">
        <v>356901.48649400001</v>
      </c>
      <c r="W62" s="24">
        <f t="shared" si="2"/>
        <v>2974179.0541166668</v>
      </c>
      <c r="Y62" s="22">
        <v>0.88</v>
      </c>
      <c r="Z62" s="23">
        <f>Y62/Parâmetros!$G$3</f>
        <v>8.8176352705410818E-4</v>
      </c>
      <c r="AA62" s="23">
        <f>Z62/Parâmetros!$B$23</f>
        <v>1.6607931830627873</v>
      </c>
      <c r="AB62" s="23">
        <f>AA62/Parâmetros!$E$6</f>
        <v>3.9903728569504739</v>
      </c>
      <c r="AC62" s="23">
        <f>(Parâmetros!$G$3*Parâmetros!$E$20*Modelo_2_Ø26mm!AB62)/Parâmetros!$H$3</f>
        <v>30474.730994304089</v>
      </c>
      <c r="AD62" s="40">
        <v>269268.94704799994</v>
      </c>
      <c r="AE62" s="23">
        <v>152603.17908600002</v>
      </c>
      <c r="AF62" s="24">
        <f t="shared" si="5"/>
        <v>2243907.8920666664</v>
      </c>
    </row>
    <row r="63" spans="1:32" x14ac:dyDescent="0.25">
      <c r="A63" s="22">
        <v>0.9</v>
      </c>
      <c r="B63" s="23">
        <f>A63/Parâmetros!$G$3</f>
        <v>9.0180360721442887E-4</v>
      </c>
      <c r="C63" s="23">
        <f>B63/Parâmetros!$B$23</f>
        <v>1.6985384826778507</v>
      </c>
      <c r="D63" s="23">
        <f>C63/Parâmetros!$B$6</f>
        <v>5.1068505191757385</v>
      </c>
      <c r="E63" s="23">
        <f>(Parâmetros!$G$3*Parâmetros!$B$20*Modelo_2_Ø26mm!D63)/Parâmetros!$H$3</f>
        <v>16561.84694633316</v>
      </c>
      <c r="F63" s="40">
        <v>280777.71388199995</v>
      </c>
      <c r="G63" s="24">
        <f t="shared" si="4"/>
        <v>2339814.2823499995</v>
      </c>
      <c r="I63" s="22">
        <v>0.9</v>
      </c>
      <c r="J63" s="23">
        <f>I63/Parâmetros!$G$3</f>
        <v>9.0180360721442887E-4</v>
      </c>
      <c r="K63" s="23">
        <f>J63/Parâmetros!$B$23</f>
        <v>1.6985384826778507</v>
      </c>
      <c r="L63" s="23">
        <f>K63/Parâmetros!$C$6</f>
        <v>4.5354832648273717</v>
      </c>
      <c r="M63" s="23">
        <f>(Parâmetros!$G$3*Parâmetros!$C$20*Modelo_2_Ø26mm!L63)/Parâmetros!$H$3</f>
        <v>21190.436148921435</v>
      </c>
      <c r="N63" s="40">
        <v>522165.31495700002</v>
      </c>
      <c r="O63" s="27">
        <f t="shared" si="1"/>
        <v>4351377.6246416671</v>
      </c>
      <c r="Q63" s="22">
        <v>0.9</v>
      </c>
      <c r="R63" s="23">
        <f>Q63/Parâmetros!$G$3</f>
        <v>9.0180360721442887E-4</v>
      </c>
      <c r="S63" s="23">
        <f>R63/Parâmetros!$B$23</f>
        <v>1.6985384826778507</v>
      </c>
      <c r="T63" s="23">
        <f>S63/Parâmetros!$D$6</f>
        <v>4.2505968034981247</v>
      </c>
      <c r="U63" s="23">
        <f>(Parâmetros!$G$3*Parâmetros!$D$20*Modelo_2_Ø26mm!T63)/Parâmetros!$H$3</f>
        <v>26263.336328043752</v>
      </c>
      <c r="V63" s="40">
        <v>371991.30609700002</v>
      </c>
      <c r="W63" s="24">
        <f t="shared" si="2"/>
        <v>3099927.5508083338</v>
      </c>
      <c r="Y63" s="22">
        <v>0.9</v>
      </c>
      <c r="Z63" s="23">
        <f>Y63/Parâmetros!$G$3</f>
        <v>9.0180360721442887E-4</v>
      </c>
      <c r="AA63" s="23">
        <f>Z63/Parâmetros!$B$23</f>
        <v>1.6985384826778507</v>
      </c>
      <c r="AB63" s="23">
        <f>AA63/Parâmetros!$E$6</f>
        <v>4.081063149153894</v>
      </c>
      <c r="AC63" s="23">
        <f>(Parâmetros!$G$3*Parâmetros!$E$20*Modelo_2_Ø26mm!AB63)/Parâmetros!$H$3</f>
        <v>31167.338516901909</v>
      </c>
      <c r="AD63" s="40">
        <v>280654.84563</v>
      </c>
      <c r="AE63" s="23">
        <v>152603.17908600002</v>
      </c>
      <c r="AF63" s="24">
        <f t="shared" si="5"/>
        <v>2338790.3802499999</v>
      </c>
    </row>
    <row r="64" spans="1:32" x14ac:dyDescent="0.25">
      <c r="A64" s="22">
        <v>0.92</v>
      </c>
      <c r="B64" s="23">
        <f>A64/Parâmetros!$G$3</f>
        <v>9.2184368737474956E-4</v>
      </c>
      <c r="C64" s="23">
        <f>B64/Parâmetros!$B$23</f>
        <v>1.7362837822929142</v>
      </c>
      <c r="D64" s="23">
        <f>C64/Parâmetros!$B$6</f>
        <v>5.2203360862685333</v>
      </c>
      <c r="E64" s="23">
        <f>(Parâmetros!$G$3*Parâmetros!$B$20*Modelo_2_Ø26mm!D64)/Parâmetros!$H$3</f>
        <v>16929.887989585011</v>
      </c>
      <c r="F64" s="40">
        <v>292363.67322</v>
      </c>
      <c r="G64" s="24">
        <f t="shared" si="4"/>
        <v>2436363.9435000001</v>
      </c>
      <c r="I64" s="22">
        <v>0.92</v>
      </c>
      <c r="J64" s="23">
        <f>I64/Parâmetros!$G$3</f>
        <v>9.2184368737474956E-4</v>
      </c>
      <c r="K64" s="23">
        <f>J64/Parâmetros!$B$23</f>
        <v>1.7362837822929142</v>
      </c>
      <c r="L64" s="23">
        <f>K64/Parâmetros!$C$6</f>
        <v>4.6362717818235364</v>
      </c>
      <c r="M64" s="23">
        <f>(Parâmetros!$G$3*Parâmetros!$C$20*Modelo_2_Ø26mm!L64)/Parâmetros!$H$3</f>
        <v>21661.334730008584</v>
      </c>
      <c r="N64" s="40">
        <v>543432.67890000006</v>
      </c>
      <c r="O64" s="27">
        <f t="shared" si="1"/>
        <v>4528605.6575000007</v>
      </c>
      <c r="Q64" s="22">
        <v>0.92</v>
      </c>
      <c r="R64" s="23">
        <f>Q64/Parâmetros!$G$3</f>
        <v>9.2184368737474956E-4</v>
      </c>
      <c r="S64" s="23">
        <f>R64/Parâmetros!$B$23</f>
        <v>1.7362837822929142</v>
      </c>
      <c r="T64" s="23">
        <f>S64/Parâmetros!$D$6</f>
        <v>4.3450545102425284</v>
      </c>
      <c r="U64" s="23">
        <f>(Parâmetros!$G$3*Parâmetros!$D$20*Modelo_2_Ø26mm!T64)/Parâmetros!$H$3</f>
        <v>26846.966024222507</v>
      </c>
      <c r="V64" s="40">
        <v>387364.19897600001</v>
      </c>
      <c r="W64" s="24">
        <f t="shared" si="2"/>
        <v>3228034.991466667</v>
      </c>
      <c r="Y64" s="22">
        <v>0.92</v>
      </c>
      <c r="Z64" s="23">
        <f>Y64/Parâmetros!$G$3</f>
        <v>9.2184368737474956E-4</v>
      </c>
      <c r="AA64" s="23">
        <f>Z64/Parâmetros!$B$23</f>
        <v>1.7362837822929142</v>
      </c>
      <c r="AB64" s="23">
        <f>AA64/Parâmetros!$E$6</f>
        <v>4.1717534413573141</v>
      </c>
      <c r="AC64" s="23">
        <f>(Parâmetros!$G$3*Parâmetros!$E$20*Modelo_2_Ø26mm!AB64)/Parâmetros!$H$3</f>
        <v>31859.946039499733</v>
      </c>
      <c r="AD64" s="40">
        <v>292268.56426099996</v>
      </c>
      <c r="AE64" s="23">
        <v>152603.17908600002</v>
      </c>
      <c r="AF64" s="24">
        <f t="shared" si="5"/>
        <v>2435571.3688416663</v>
      </c>
    </row>
    <row r="65" spans="1:32" x14ac:dyDescent="0.25">
      <c r="A65" s="22">
        <v>0.93999999999999895</v>
      </c>
      <c r="B65" s="23">
        <f>A65/Parâmetros!$G$3</f>
        <v>9.4188376753506905E-4</v>
      </c>
      <c r="C65" s="23">
        <f>B65/Parâmetros!$B$23</f>
        <v>1.7740290819079754</v>
      </c>
      <c r="D65" s="23">
        <f>C65/Parâmetros!$B$6</f>
        <v>5.333821653361321</v>
      </c>
      <c r="E65" s="23">
        <f>(Parâmetros!$G$3*Parâmetros!$B$20*Modelo_2_Ø26mm!D65)/Parâmetros!$H$3</f>
        <v>17297.929032836837</v>
      </c>
      <c r="F65" s="40">
        <v>304141.99023300002</v>
      </c>
      <c r="G65" s="24">
        <f t="shared" si="4"/>
        <v>2534516.5852750004</v>
      </c>
      <c r="I65" s="22">
        <v>0.93999999999999895</v>
      </c>
      <c r="J65" s="23">
        <f>I65/Parâmetros!$G$3</f>
        <v>9.4188376753506905E-4</v>
      </c>
      <c r="K65" s="23">
        <f>J65/Parâmetros!$B$23</f>
        <v>1.7740290819079754</v>
      </c>
      <c r="L65" s="23">
        <f>K65/Parâmetros!$C$6</f>
        <v>4.7370602988196939</v>
      </c>
      <c r="M65" s="23">
        <f>(Parâmetros!$G$3*Parâmetros!$C$20*Modelo_2_Ø26mm!L65)/Parâmetros!$H$3</f>
        <v>22132.233311095697</v>
      </c>
      <c r="N65" s="40">
        <v>565287.21229399997</v>
      </c>
      <c r="O65" s="27">
        <f t="shared" si="1"/>
        <v>4710726.7691166662</v>
      </c>
      <c r="Q65" s="22">
        <v>0.93999999999999895</v>
      </c>
      <c r="R65" s="23">
        <f>Q65/Parâmetros!$G$3</f>
        <v>9.4188376753506905E-4</v>
      </c>
      <c r="S65" s="23">
        <f>R65/Parâmetros!$B$23</f>
        <v>1.7740290819079754</v>
      </c>
      <c r="T65" s="23">
        <f>S65/Parâmetros!$D$6</f>
        <v>4.439512216986925</v>
      </c>
      <c r="U65" s="23">
        <f>(Parâmetros!$G$3*Parâmetros!$D$20*Modelo_2_Ø26mm!T65)/Parâmetros!$H$3</f>
        <v>27430.595720401219</v>
      </c>
      <c r="V65" s="40">
        <v>403008.07304400002</v>
      </c>
      <c r="W65" s="24">
        <f t="shared" si="2"/>
        <v>3358400.6087000002</v>
      </c>
      <c r="Y65" s="22">
        <v>0.93999999999999895</v>
      </c>
      <c r="Z65" s="23">
        <f>Y65/Parâmetros!$G$3</f>
        <v>9.4188376753506905E-4</v>
      </c>
      <c r="AA65" s="23">
        <f>Z65/Parâmetros!$B$23</f>
        <v>1.7740290819079754</v>
      </c>
      <c r="AB65" s="23">
        <f>AA65/Parâmetros!$E$6</f>
        <v>4.2624437335607288</v>
      </c>
      <c r="AC65" s="23">
        <f>(Parâmetros!$G$3*Parâmetros!$E$20*Modelo_2_Ø26mm!AB65)/Parâmetros!$H$3</f>
        <v>32552.553562097513</v>
      </c>
      <c r="AD65" s="40">
        <v>304035.15406099998</v>
      </c>
      <c r="AE65" s="23">
        <v>152603.17908600002</v>
      </c>
      <c r="AF65" s="24">
        <f t="shared" si="5"/>
        <v>2533626.2838416668</v>
      </c>
    </row>
    <row r="66" spans="1:32" x14ac:dyDescent="0.25">
      <c r="A66" s="22">
        <v>0.96</v>
      </c>
      <c r="B66" s="23">
        <f>A66/Parâmetros!$G$3</f>
        <v>9.6192384769539071E-4</v>
      </c>
      <c r="C66" s="23">
        <f>B66/Parâmetros!$B$23</f>
        <v>1.8117743815230407</v>
      </c>
      <c r="D66" s="23">
        <f>C66/Parâmetros!$B$6</f>
        <v>5.4473072204541211</v>
      </c>
      <c r="E66" s="23">
        <f>(Parâmetros!$G$3*Parâmetros!$B$20*Modelo_2_Ø26mm!D66)/Parâmetros!$H$3</f>
        <v>17665.970076088703</v>
      </c>
      <c r="F66" s="40">
        <v>316105.01986299996</v>
      </c>
      <c r="G66" s="24">
        <f t="shared" si="4"/>
        <v>2634208.4988583331</v>
      </c>
      <c r="I66" s="22">
        <v>0.96</v>
      </c>
      <c r="J66" s="23">
        <f>I66/Parâmetros!$G$3</f>
        <v>9.6192384769539071E-4</v>
      </c>
      <c r="K66" s="23">
        <f>J66/Parâmetros!$B$23</f>
        <v>1.8117743815230407</v>
      </c>
      <c r="L66" s="23">
        <f>K66/Parâmetros!$C$6</f>
        <v>4.837848815815863</v>
      </c>
      <c r="M66" s="23">
        <f>(Parâmetros!$G$3*Parâmetros!$C$20*Modelo_2_Ø26mm!L66)/Parâmetros!$H$3</f>
        <v>22603.131892182864</v>
      </c>
      <c r="N66" s="40">
        <v>587523.76226300001</v>
      </c>
      <c r="O66" s="27">
        <f t="shared" si="1"/>
        <v>4896031.3521916671</v>
      </c>
      <c r="Q66" s="22">
        <v>0.96</v>
      </c>
      <c r="R66" s="23">
        <f>Q66/Parâmetros!$G$3</f>
        <v>9.6192384769539071E-4</v>
      </c>
      <c r="S66" s="23">
        <f>R66/Parâmetros!$B$23</f>
        <v>1.8117743815230407</v>
      </c>
      <c r="T66" s="23">
        <f>S66/Parâmetros!$D$6</f>
        <v>4.5339699237313331</v>
      </c>
      <c r="U66" s="23">
        <f>(Parâmetros!$G$3*Parâmetros!$D$20*Modelo_2_Ø26mm!T66)/Parâmetros!$H$3</f>
        <v>28014.22541658</v>
      </c>
      <c r="V66" s="40">
        <v>418914.520762</v>
      </c>
      <c r="W66" s="24">
        <f t="shared" si="2"/>
        <v>3490954.3396833334</v>
      </c>
      <c r="Y66" s="22">
        <v>0.96</v>
      </c>
      <c r="Z66" s="23">
        <f>Y66/Parâmetros!$G$3</f>
        <v>9.6192384769539071E-4</v>
      </c>
      <c r="AA66" s="23">
        <f>Z66/Parâmetros!$B$23</f>
        <v>1.8117743815230407</v>
      </c>
      <c r="AB66" s="23">
        <f>AA66/Parâmetros!$E$6</f>
        <v>4.3531340257641533</v>
      </c>
      <c r="AC66" s="23">
        <f>(Parâmetros!$G$3*Parâmetros!$E$20*Modelo_2_Ø26mm!AB66)/Parâmetros!$H$3</f>
        <v>33245.16108469537</v>
      </c>
      <c r="AD66" s="40">
        <v>316051.15403400001</v>
      </c>
      <c r="AE66" s="23">
        <v>152603.17908600002</v>
      </c>
      <c r="AF66" s="24">
        <f t="shared" si="5"/>
        <v>2633759.6169500002</v>
      </c>
    </row>
    <row r="67" spans="1:32" x14ac:dyDescent="0.25">
      <c r="A67" s="22">
        <v>0.98</v>
      </c>
      <c r="B67" s="23">
        <f>A67/Parâmetros!$G$3</f>
        <v>9.8196392785571151E-4</v>
      </c>
      <c r="C67" s="23">
        <f>B67/Parâmetros!$B$23</f>
        <v>1.8495196811381043</v>
      </c>
      <c r="D67" s="23">
        <f>C67/Parâmetros!$B$6</f>
        <v>5.5607927875469159</v>
      </c>
      <c r="E67" s="23">
        <f>(Parâmetros!$G$3*Parâmetros!$B$20*Modelo_2_Ø26mm!D67)/Parâmetros!$H$3</f>
        <v>18034.011119340554</v>
      </c>
      <c r="F67" s="40">
        <v>328277.902076</v>
      </c>
      <c r="G67" s="24">
        <f t="shared" si="4"/>
        <v>2735649.1839666669</v>
      </c>
      <c r="I67" s="22">
        <v>0.98</v>
      </c>
      <c r="J67" s="23">
        <f>I67/Parâmetros!$G$3</f>
        <v>9.8196392785571151E-4</v>
      </c>
      <c r="K67" s="23">
        <f>J67/Parâmetros!$B$23</f>
        <v>1.8495196811381043</v>
      </c>
      <c r="L67" s="23">
        <f>K67/Parâmetros!$C$6</f>
        <v>4.9386373328120277</v>
      </c>
      <c r="M67" s="23">
        <f>(Parâmetros!$G$3*Parâmetros!$C$20*Modelo_2_Ø26mm!L67)/Parâmetros!$H$3</f>
        <v>23074.030473270013</v>
      </c>
      <c r="N67" s="40">
        <v>610150.16304200003</v>
      </c>
      <c r="O67" s="27">
        <f t="shared" si="1"/>
        <v>5084584.6920166668</v>
      </c>
      <c r="Q67" s="22">
        <v>0.98</v>
      </c>
      <c r="R67" s="23">
        <f>Q67/Parâmetros!$G$3</f>
        <v>9.8196392785571151E-4</v>
      </c>
      <c r="S67" s="23">
        <f>R67/Parâmetros!$B$23</f>
        <v>1.8495196811381043</v>
      </c>
      <c r="T67" s="23">
        <f>S67/Parâmetros!$D$6</f>
        <v>4.6284276304757359</v>
      </c>
      <c r="U67" s="23">
        <f>(Parâmetros!$G$3*Parâmetros!$D$20*Modelo_2_Ø26mm!T67)/Parâmetros!$H$3</f>
        <v>28597.855112758753</v>
      </c>
      <c r="V67" s="40">
        <v>435094.53652600001</v>
      </c>
      <c r="W67" s="24">
        <f t="shared" si="2"/>
        <v>3625787.8043833338</v>
      </c>
      <c r="Y67" s="22">
        <v>0.98</v>
      </c>
      <c r="Z67" s="23">
        <f>Y67/Parâmetros!$G$3</f>
        <v>9.8196392785571151E-4</v>
      </c>
      <c r="AA67" s="23">
        <f>Z67/Parâmetros!$B$23</f>
        <v>1.8495196811381043</v>
      </c>
      <c r="AB67" s="23">
        <f>AA67/Parâmetros!$E$6</f>
        <v>4.4438243179675734</v>
      </c>
      <c r="AC67" s="23">
        <f>(Parâmetros!$G$3*Parâmetros!$E$20*Modelo_2_Ø26mm!AB67)/Parâmetros!$H$3</f>
        <v>33937.76860729319</v>
      </c>
      <c r="AD67" s="40">
        <v>328221.56935400004</v>
      </c>
      <c r="AE67" s="23">
        <v>152603.17908600002</v>
      </c>
      <c r="AF67" s="24">
        <f t="shared" si="5"/>
        <v>2735179.7446166673</v>
      </c>
    </row>
    <row r="68" spans="1:32" ht="15.75" thickBot="1" x14ac:dyDescent="0.3">
      <c r="A68" s="22">
        <v>1</v>
      </c>
      <c r="B68" s="23">
        <f>A68/Parâmetros!$G$3</f>
        <v>1.002004008016032E-3</v>
      </c>
      <c r="C68" s="23">
        <f>B68/Parâmetros!$B$23</f>
        <v>1.8872649807531674</v>
      </c>
      <c r="D68" s="23">
        <f>C68/Parâmetros!$B$6</f>
        <v>5.6742783546397098</v>
      </c>
      <c r="E68" s="23">
        <f>(Parâmetros!$G$3*Parâmetros!$B$20*Modelo_2_Ø26mm!D68)/Parâmetros!$H$3</f>
        <v>18402.052162592401</v>
      </c>
      <c r="F68" s="40">
        <v>340643.43515500001</v>
      </c>
      <c r="G68" s="24">
        <f t="shared" si="4"/>
        <v>2838695.2929583336</v>
      </c>
      <c r="I68" s="22">
        <v>1</v>
      </c>
      <c r="J68" s="23">
        <f>I68/Parâmetros!$G$3</f>
        <v>1.002004008016032E-3</v>
      </c>
      <c r="K68" s="23">
        <f>J68/Parâmetros!$B$23</f>
        <v>1.8872649807531674</v>
      </c>
      <c r="L68" s="23">
        <f>K68/Parâmetros!$C$6</f>
        <v>5.0394258498081905</v>
      </c>
      <c r="M68" s="23">
        <f>(Parâmetros!$G$3*Parâmetros!$C$20*Modelo_2_Ø26mm!L68)/Parâmetros!$H$3</f>
        <v>23544.929054357148</v>
      </c>
      <c r="N68" s="40">
        <v>633142.40609599999</v>
      </c>
      <c r="O68" s="27">
        <f t="shared" ref="O68" si="6">N68/0.12</f>
        <v>5276186.7174666664</v>
      </c>
      <c r="Q68" s="22">
        <v>1</v>
      </c>
      <c r="R68" s="23">
        <f>Q68/Parâmetros!$G$3</f>
        <v>1.002004008016032E-3</v>
      </c>
      <c r="S68" s="23">
        <f>R68/Parâmetros!$B$23</f>
        <v>1.8872649807531674</v>
      </c>
      <c r="T68" s="23">
        <f>S68/Parâmetros!$D$6</f>
        <v>4.7228853372201387</v>
      </c>
      <c r="U68" s="23">
        <f>(Parâmetros!$G$3*Parâmetros!$D$20*Modelo_2_Ø26mm!T68)/Parâmetros!$H$3</f>
        <v>29181.484808937505</v>
      </c>
      <c r="V68" s="40">
        <v>451546.685619</v>
      </c>
      <c r="W68" s="24">
        <f t="shared" ref="W68" si="7">V68/0.12</f>
        <v>3762889.0468250001</v>
      </c>
      <c r="Y68" s="22">
        <v>1</v>
      </c>
      <c r="Z68" s="23">
        <f>Y68/Parâmetros!$G$3</f>
        <v>1.002004008016032E-3</v>
      </c>
      <c r="AA68" s="23">
        <f>Z68/Parâmetros!$B$23</f>
        <v>1.8872649807531674</v>
      </c>
      <c r="AB68" s="23">
        <f>AA68/Parâmetros!$E$6</f>
        <v>4.5345146101709934</v>
      </c>
      <c r="AC68" s="23">
        <f>(Parâmetros!$G$3*Parâmetros!$E$20*Modelo_2_Ø26mm!AB68)/Parâmetros!$H$3</f>
        <v>34630.37612989101</v>
      </c>
      <c r="AD68" s="40">
        <v>340623.73324899998</v>
      </c>
      <c r="AE68" s="23">
        <v>152603.17908600002</v>
      </c>
      <c r="AF68" s="24">
        <f t="shared" si="5"/>
        <v>2838531.1104083331</v>
      </c>
    </row>
    <row r="69" spans="1:32" ht="15.75" customHeight="1" thickBot="1" x14ac:dyDescent="0.3">
      <c r="A69" s="66" t="s">
        <v>25</v>
      </c>
      <c r="B69" s="64">
        <f>Parâmetros!$H$3 / F69</f>
        <v>3.9761660167474977E-9</v>
      </c>
      <c r="C69" s="64"/>
      <c r="D69" s="65"/>
      <c r="F69" s="56">
        <v>214715</v>
      </c>
      <c r="G69" s="57"/>
      <c r="I69" s="66" t="s">
        <v>25</v>
      </c>
      <c r="J69" s="64">
        <f>Parâmetros!$H$3 / N69</f>
        <v>5.8778261062867577E-9</v>
      </c>
      <c r="K69" s="64"/>
      <c r="L69" s="65"/>
      <c r="N69" s="56">
        <v>145248</v>
      </c>
      <c r="O69" s="57"/>
      <c r="Q69" s="66" t="s">
        <v>25</v>
      </c>
      <c r="R69" s="64">
        <f>Parâmetros!$H$3 / V69</f>
        <v>8.6965721328913011E-9</v>
      </c>
      <c r="S69" s="64"/>
      <c r="T69" s="65"/>
      <c r="V69" s="56">
        <v>98170</v>
      </c>
      <c r="W69" s="57"/>
      <c r="Y69" s="66" t="s">
        <v>25</v>
      </c>
      <c r="Z69" s="64">
        <f>Parâmetros!$H$3 / AE69</f>
        <v>1.4028434820170546E-8</v>
      </c>
      <c r="AA69" s="64"/>
      <c r="AB69" s="65"/>
      <c r="AE69" s="56">
        <v>60858</v>
      </c>
      <c r="AF69" s="57"/>
    </row>
    <row r="70" spans="1:32" ht="15.75" customHeight="1" thickBot="1" x14ac:dyDescent="0.3">
      <c r="A70" s="66"/>
      <c r="B70" s="64"/>
      <c r="C70" s="64"/>
      <c r="D70" s="65"/>
      <c r="F70" s="58"/>
      <c r="G70" s="59"/>
      <c r="I70" s="66"/>
      <c r="J70" s="64"/>
      <c r="K70" s="64"/>
      <c r="L70" s="65"/>
      <c r="N70" s="58"/>
      <c r="O70" s="59"/>
      <c r="Q70" s="66"/>
      <c r="R70" s="64"/>
      <c r="S70" s="64"/>
      <c r="T70" s="65"/>
      <c r="V70" s="58"/>
      <c r="W70" s="59"/>
      <c r="Y70" s="66"/>
      <c r="Z70" s="64"/>
      <c r="AA70" s="64"/>
      <c r="AB70" s="65"/>
      <c r="AE70" s="58"/>
      <c r="AF70" s="59"/>
    </row>
    <row r="71" spans="1:32" ht="15.75" customHeight="1" thickBot="1" x14ac:dyDescent="0.3">
      <c r="A71" s="66" t="s">
        <v>26</v>
      </c>
      <c r="B71" s="75">
        <f>Parâmetros!$G$3 / F71</f>
        <v>2.6111095122353244E-3</v>
      </c>
      <c r="C71" s="75"/>
      <c r="D71" s="76"/>
      <c r="F71" s="60">
        <v>382213</v>
      </c>
      <c r="G71" s="61"/>
      <c r="I71" s="66" t="s">
        <v>26</v>
      </c>
      <c r="J71" s="75">
        <f>Parâmetros!$G$3 / N71</f>
        <v>4.0999096212307948E-3</v>
      </c>
      <c r="K71" s="75"/>
      <c r="L71" s="76"/>
      <c r="N71" s="60">
        <v>243420</v>
      </c>
      <c r="O71" s="61"/>
      <c r="Q71" s="66" t="s">
        <v>26</v>
      </c>
      <c r="R71" s="75">
        <f>Parâmetros!$G$3 / V71</f>
        <v>5.0489975362106214E-3</v>
      </c>
      <c r="S71" s="75"/>
      <c r="T71" s="76"/>
      <c r="V71" s="60">
        <v>197663</v>
      </c>
      <c r="W71" s="61"/>
      <c r="Y71" s="66" t="s">
        <v>26</v>
      </c>
      <c r="Z71" s="64">
        <f>Parâmetros!$G$3 / AE71</f>
        <v>6.102482573070808E-3</v>
      </c>
      <c r="AA71" s="64"/>
      <c r="AB71" s="65"/>
      <c r="AE71" s="60">
        <v>163540</v>
      </c>
      <c r="AF71" s="61"/>
    </row>
    <row r="72" spans="1:32" ht="15.75" customHeight="1" thickBot="1" x14ac:dyDescent="0.3">
      <c r="A72" s="66"/>
      <c r="B72" s="77"/>
      <c r="C72" s="77"/>
      <c r="D72" s="78"/>
      <c r="F72" s="62"/>
      <c r="G72" s="63"/>
      <c r="I72" s="66"/>
      <c r="J72" s="77"/>
      <c r="K72" s="77"/>
      <c r="L72" s="78"/>
      <c r="N72" s="62"/>
      <c r="O72" s="63"/>
      <c r="Q72" s="66"/>
      <c r="R72" s="77"/>
      <c r="S72" s="77"/>
      <c r="T72" s="78"/>
      <c r="V72" s="62"/>
      <c r="W72" s="63"/>
      <c r="Y72" s="66"/>
      <c r="Z72" s="64"/>
      <c r="AA72" s="64"/>
      <c r="AB72" s="65"/>
      <c r="AE72" s="62"/>
      <c r="AF72" s="63"/>
    </row>
    <row r="88" spans="9:10" x14ac:dyDescent="0.25">
      <c r="I88" s="15" t="s">
        <v>25</v>
      </c>
      <c r="J88" s="15" t="s">
        <v>27</v>
      </c>
    </row>
    <row r="89" spans="9:10" x14ac:dyDescent="0.25">
      <c r="I89" s="15" t="s">
        <v>26</v>
      </c>
    </row>
  </sheetData>
  <mergeCells count="32">
    <mergeCell ref="A1:G1"/>
    <mergeCell ref="I1:O1"/>
    <mergeCell ref="Q1:W1"/>
    <mergeCell ref="Y1:AF1"/>
    <mergeCell ref="Y17:AF17"/>
    <mergeCell ref="Q17:W17"/>
    <mergeCell ref="I17:O17"/>
    <mergeCell ref="A17:G17"/>
    <mergeCell ref="A69:A70"/>
    <mergeCell ref="B69:D70"/>
    <mergeCell ref="A71:A72"/>
    <mergeCell ref="B71:D72"/>
    <mergeCell ref="I69:I70"/>
    <mergeCell ref="F69:G70"/>
    <mergeCell ref="F71:G72"/>
    <mergeCell ref="I71:I72"/>
    <mergeCell ref="V69:W70"/>
    <mergeCell ref="V71:W72"/>
    <mergeCell ref="J69:L70"/>
    <mergeCell ref="AE69:AF70"/>
    <mergeCell ref="AE71:AF72"/>
    <mergeCell ref="Y69:Y70"/>
    <mergeCell ref="Z69:AB70"/>
    <mergeCell ref="Y71:Y72"/>
    <mergeCell ref="Z71:AB72"/>
    <mergeCell ref="J71:L72"/>
    <mergeCell ref="Q69:Q70"/>
    <mergeCell ref="R69:T70"/>
    <mergeCell ref="Q71:Q72"/>
    <mergeCell ref="R71:T72"/>
    <mergeCell ref="N69:O70"/>
    <mergeCell ref="N71:O7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E89"/>
  <sheetViews>
    <sheetView zoomScale="70" zoomScaleNormal="70" workbookViewId="0">
      <selection activeCell="X46" sqref="X46"/>
    </sheetView>
  </sheetViews>
  <sheetFormatPr defaultRowHeight="15" x14ac:dyDescent="0.25"/>
  <cols>
    <col min="1" max="1" width="8.5703125" style="15" customWidth="1"/>
    <col min="2" max="7" width="10.7109375" style="15" customWidth="1"/>
    <col min="8" max="8" width="5.7109375" style="15" customWidth="1"/>
    <col min="9" max="15" width="10.7109375" style="15" customWidth="1"/>
    <col min="16" max="16" width="5.7109375" style="15" customWidth="1"/>
    <col min="17" max="23" width="10.7109375" style="15" customWidth="1"/>
    <col min="24" max="24" width="5.7109375" style="15" customWidth="1"/>
    <col min="25" max="31" width="10.7109375" style="15" customWidth="1"/>
  </cols>
  <sheetData>
    <row r="1" spans="1:31" ht="15.75" x14ac:dyDescent="0.25">
      <c r="A1" s="69" t="s">
        <v>21</v>
      </c>
      <c r="B1" s="70"/>
      <c r="C1" s="70"/>
      <c r="D1" s="70"/>
      <c r="E1" s="70"/>
      <c r="F1" s="70"/>
      <c r="G1" s="71"/>
      <c r="I1" s="69" t="s">
        <v>22</v>
      </c>
      <c r="J1" s="70"/>
      <c r="K1" s="70"/>
      <c r="L1" s="70"/>
      <c r="M1" s="70"/>
      <c r="N1" s="70"/>
      <c r="O1" s="71"/>
      <c r="Q1" s="69" t="s">
        <v>23</v>
      </c>
      <c r="R1" s="70"/>
      <c r="S1" s="70"/>
      <c r="T1" s="70"/>
      <c r="U1" s="70"/>
      <c r="V1" s="70"/>
      <c r="W1" s="71"/>
      <c r="Y1" s="69" t="s">
        <v>24</v>
      </c>
      <c r="Z1" s="70"/>
      <c r="AA1" s="70"/>
      <c r="AB1" s="70"/>
      <c r="AC1" s="70"/>
      <c r="AD1" s="70"/>
      <c r="AE1" s="71"/>
    </row>
    <row r="2" spans="1:31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25">
      <c r="A3" s="16">
        <v>0.10110374999999999</v>
      </c>
      <c r="B3" s="17">
        <f>A3/Parâmetros!$G$3</f>
        <v>1.0130636272545089E-4</v>
      </c>
      <c r="C3" s="17">
        <f>B3/Parâmetros!$B$33</f>
        <v>0.22393622770022284</v>
      </c>
      <c r="D3" s="17">
        <f>C3/Parâmetros!$B$6</f>
        <v>0.67328992092670725</v>
      </c>
      <c r="E3" s="17">
        <f>(Parâmetros!$G$3*Parâmetros!$B$30*Modelo_2_Ø26mm!D3)/Parâmetros!$H$3</f>
        <v>2092.6566615045131</v>
      </c>
      <c r="F3" s="17">
        <v>28002.25</v>
      </c>
      <c r="G3" s="18">
        <f>F3/0.12</f>
        <v>233352.08333333334</v>
      </c>
      <c r="I3" s="16">
        <v>0.14312312500000002</v>
      </c>
      <c r="J3" s="17">
        <f>I3/Parâmetros!$G$3</f>
        <v>1.4340994488977959E-4</v>
      </c>
      <c r="K3" s="17">
        <f>J3/Parâmetros!$B$33</f>
        <v>0.31700557802423218</v>
      </c>
      <c r="L3" s="17">
        <f>K3/Parâmetros!$C$6</f>
        <v>0.84647684385642774</v>
      </c>
      <c r="M3" s="17">
        <f>(Parâmetros!$G$3*Parâmetros!$C$30*Modelo_1_Ø28mm!L3)/Parâmetros!$H$3</f>
        <v>1112.3193564878452</v>
      </c>
      <c r="N3" s="17">
        <v>27565.46875</v>
      </c>
      <c r="O3" s="18">
        <f>N3/0.12</f>
        <v>229712.23958333334</v>
      </c>
      <c r="Q3" s="16">
        <v>0.17152749999999997</v>
      </c>
      <c r="R3" s="17">
        <f>Q3/Parâmetros!$G$3</f>
        <v>1.7187124248496991E-4</v>
      </c>
      <c r="S3" s="17">
        <f>R3/Parâmetros!$B$33</f>
        <v>0.3799188585670657</v>
      </c>
      <c r="T3" s="17">
        <f>S3/Parâmetros!$D$6</f>
        <v>0.95074789431197615</v>
      </c>
      <c r="U3" s="17">
        <f>(Parâmetros!$G$3*Parâmetros!$D$30*Modelo_1_Ø28mm!T3)/Parâmetros!$H$3</f>
        <v>1395.7656639144852</v>
      </c>
      <c r="V3" s="17">
        <v>27686.718749999993</v>
      </c>
      <c r="W3" s="18">
        <f>V3/0.12</f>
        <v>230722.65624999994</v>
      </c>
      <c r="Y3" s="16">
        <v>0.20570281250000005</v>
      </c>
      <c r="Z3" s="17">
        <f>Y3/Parâmetros!$G$3</f>
        <v>2.061150425851704E-4</v>
      </c>
      <c r="AA3" s="17">
        <f>Z3/Parâmetros!$B$33</f>
        <v>0.4556142760142553</v>
      </c>
      <c r="AB3" s="17">
        <f>AA3/Parâmetros!$E$6</f>
        <v>1.0947003268002289</v>
      </c>
      <c r="AC3" s="17">
        <f>(Parâmetros!$G$3*Parâmetros!$E$30*Modelo_1_Ø28mm!AB3)/Parâmetros!$H$3</f>
        <v>1937.784813916388</v>
      </c>
      <c r="AD3" s="17">
        <v>26714.437500000004</v>
      </c>
      <c r="AE3" s="18">
        <f>AD3/0.12</f>
        <v>222620.31250000003</v>
      </c>
    </row>
    <row r="4" spans="1:31" x14ac:dyDescent="0.25">
      <c r="A4" s="16">
        <v>0.117995</v>
      </c>
      <c r="B4" s="17">
        <f>A4/Parâmetros!$G$3</f>
        <v>1.182314629258517E-4</v>
      </c>
      <c r="C4" s="17">
        <f>B4/Parâmetros!$B$33</f>
        <v>0.26134891324493698</v>
      </c>
      <c r="D4" s="17">
        <f>C4/Parâmetros!$B$6</f>
        <v>0.78577544571538471</v>
      </c>
      <c r="E4" s="17">
        <f>(Parâmetros!$G$3*Parâmetros!$B$30*Modelo_2_Ø26mm!D4)/Parâmetros!$H$3</f>
        <v>2443.4956856627605</v>
      </c>
      <c r="F4" s="17">
        <v>37307.84375</v>
      </c>
      <c r="G4" s="18">
        <f t="shared" ref="G4:G16" si="0">F4/0.12</f>
        <v>310898.69791666669</v>
      </c>
      <c r="I4" s="16">
        <v>0.16675484848484848</v>
      </c>
      <c r="J4" s="17">
        <f>I4/Parâmetros!$G$3</f>
        <v>1.6708902653792432E-4</v>
      </c>
      <c r="K4" s="17">
        <f>J4/Parâmetros!$B$33</f>
        <v>0.3693478404156047</v>
      </c>
      <c r="L4" s="17">
        <f>K4/Parâmetros!$C$6</f>
        <v>0.98624256452764936</v>
      </c>
      <c r="M4" s="17">
        <f>(Parâmetros!$G$3*Parâmetros!$C$30*Modelo_1_Ø28mm!L4)/Parâmetros!$H$3</f>
        <v>1416.3488699932518</v>
      </c>
      <c r="N4" s="17">
        <v>36532.666666666664</v>
      </c>
      <c r="O4" s="18">
        <f t="shared" ref="O4:O68" si="1">N4/0.12</f>
        <v>304438.88888888888</v>
      </c>
      <c r="Q4" s="16">
        <v>0.20015999999999995</v>
      </c>
      <c r="R4" s="17">
        <f>Q4/Parâmetros!$G$3</f>
        <v>2.0056112224448892E-4</v>
      </c>
      <c r="S4" s="17">
        <f>R4/Parâmetros!$B$33</f>
        <v>0.44333741662872639</v>
      </c>
      <c r="T4" s="17">
        <f>S4/Parâmetros!$D$6</f>
        <v>1.1094529945663822</v>
      </c>
      <c r="U4" s="17">
        <f>(Parâmetros!$G$3*Parâmetros!$D$30*Modelo_1_Ø28mm!T4)/Parâmetros!$H$3</f>
        <v>1772.2610606473841</v>
      </c>
      <c r="V4" s="17">
        <v>36707.818181818191</v>
      </c>
      <c r="W4" s="18">
        <f t="shared" ref="W4:W16" si="2">V4/0.12</f>
        <v>305898.48484848492</v>
      </c>
      <c r="Y4" s="16">
        <v>0.23998818181818179</v>
      </c>
      <c r="Z4" s="17">
        <f>Y4/Parâmetros!$G$3</f>
        <v>2.4046912005829839E-4</v>
      </c>
      <c r="AA4" s="17">
        <f>Z4/Parâmetros!$B$33</f>
        <v>0.53155345997550874</v>
      </c>
      <c r="AB4" s="17">
        <f>AA4/Parâmetros!$E$6</f>
        <v>1.2771587217095357</v>
      </c>
      <c r="AC4" s="17">
        <f>(Parâmetros!$G$3*Parâmetros!$E$30*Modelo_1_Ø28mm!AB4)/Parâmetros!$H$3</f>
        <v>2337.3265005832536</v>
      </c>
      <c r="AD4" s="17">
        <v>35270.84848484848</v>
      </c>
      <c r="AE4" s="18">
        <f t="shared" ref="AE4:AE16" si="3">AD4/0.12</f>
        <v>293923.73737373733</v>
      </c>
    </row>
    <row r="5" spans="1:31" x14ac:dyDescent="0.25">
      <c r="A5" s="16">
        <v>0.13511322580645163</v>
      </c>
      <c r="B5" s="17">
        <f>A5/Parâmetros!$G$3</f>
        <v>1.353839937940397E-4</v>
      </c>
      <c r="C5" s="17">
        <f>B5/Parâmetros!$B$33</f>
        <v>0.29926433094227639</v>
      </c>
      <c r="D5" s="17">
        <f>C5/Parâmetros!$B$6</f>
        <v>0.89977249230991097</v>
      </c>
      <c r="E5" s="17">
        <f>(Parâmetros!$G$3*Parâmetros!$B$30*Modelo_2_Ø26mm!D5)/Parâmetros!$H$3</f>
        <v>2799.5582366972062</v>
      </c>
      <c r="F5" s="17">
        <v>47789.419354838705</v>
      </c>
      <c r="G5" s="18">
        <f t="shared" si="0"/>
        <v>398245.16129032255</v>
      </c>
      <c r="I5" s="16">
        <v>0.190480303030303</v>
      </c>
      <c r="J5" s="17">
        <f>I5/Parâmetros!$G$3</f>
        <v>1.9086202708447196E-4</v>
      </c>
      <c r="K5" s="17">
        <f>J5/Parâmetros!$B$33</f>
        <v>0.42189770915323505</v>
      </c>
      <c r="L5" s="17">
        <f>K5/Parâmetros!$C$6</f>
        <v>1.1265626412636449</v>
      </c>
      <c r="M5" s="17">
        <f>(Parâmetros!$G$3*Parâmetros!$C$30*Modelo_1_Ø28mm!L5)/Parâmetros!$H$3</f>
        <v>1688.0780258651553</v>
      </c>
      <c r="N5" s="17">
        <v>46758.121212121208</v>
      </c>
      <c r="O5" s="18">
        <f t="shared" si="1"/>
        <v>389651.01010101009</v>
      </c>
      <c r="Q5" s="16">
        <v>0.22885787878787883</v>
      </c>
      <c r="R5" s="17">
        <f>Q5/Parâmetros!$G$3</f>
        <v>2.2931651181150184E-4</v>
      </c>
      <c r="S5" s="17">
        <f>R5/Parâmetros!$B$33</f>
        <v>0.50690078315821563</v>
      </c>
      <c r="T5" s="17">
        <f>S5/Parâmetros!$D$6</f>
        <v>1.268520478373913</v>
      </c>
      <c r="U5" s="17">
        <f>(Parâmetros!$G$3*Parâmetros!$D$30*Modelo_1_Ø28mm!T5)/Parâmetros!$H$3</f>
        <v>2120.7607541268467</v>
      </c>
      <c r="V5" s="17">
        <v>46931.090909090897</v>
      </c>
      <c r="W5" s="18">
        <f t="shared" si="2"/>
        <v>391092.42424242414</v>
      </c>
      <c r="Y5" s="16">
        <v>0.27450742857142851</v>
      </c>
      <c r="Z5" s="17">
        <f>Y5/Parâmetros!$G$3</f>
        <v>2.75057543658746E-4</v>
      </c>
      <c r="AA5" s="17">
        <f>Z5/Parâmetros!$B$33</f>
        <v>0.60801066261116998</v>
      </c>
      <c r="AB5" s="17">
        <f>AA5/Parâmetros!$E$6</f>
        <v>1.4608617554328927</v>
      </c>
      <c r="AC5" s="17">
        <f>(Parâmetros!$G$3*Parâmetros!$E$30*Modelo_1_Ø28mm!AB5)/Parâmetros!$H$3</f>
        <v>2732.2949776153273</v>
      </c>
      <c r="AD5" s="17">
        <v>44845.371428571438</v>
      </c>
      <c r="AE5" s="18">
        <f t="shared" si="3"/>
        <v>373711.42857142864</v>
      </c>
    </row>
    <row r="6" spans="1:31" x14ac:dyDescent="0.25">
      <c r="A6" s="16">
        <v>0.148848125</v>
      </c>
      <c r="B6" s="17">
        <f>A6/Parâmetros!$G$3</f>
        <v>1.4914641783567135E-4</v>
      </c>
      <c r="C6" s="17">
        <f>B6/Parâmetros!$B$33</f>
        <v>0.32968596726383775</v>
      </c>
      <c r="D6" s="17">
        <f>C6/Parâmetros!$B$6</f>
        <v>0.99123862677040819</v>
      </c>
      <c r="E6" s="17">
        <f>(Parâmetros!$G$3*Parâmetros!$B$30*Modelo_2_Ø26mm!D6)/Parâmetros!$H$3</f>
        <v>3164.6349049636724</v>
      </c>
      <c r="F6" s="17">
        <v>57546.125</v>
      </c>
      <c r="G6" s="18">
        <f t="shared" si="0"/>
        <v>479551.04166666669</v>
      </c>
      <c r="I6" s="16">
        <v>0.21489562499999998</v>
      </c>
      <c r="J6" s="17">
        <f>I6/Parâmetros!$G$3</f>
        <v>2.1532627755511019E-4</v>
      </c>
      <c r="K6" s="17">
        <f>J6/Parâmetros!$B$33</f>
        <v>0.47597557570101701</v>
      </c>
      <c r="L6" s="17">
        <f>K6/Parâmetros!$C$6</f>
        <v>1.2709628189613271</v>
      </c>
      <c r="M6" s="17">
        <f>(Parâmetros!$G$3*Parâmetros!$C$30*Modelo_1_Ø28mm!L6)/Parâmetros!$H$3</f>
        <v>1953.9690085587149</v>
      </c>
      <c r="N6" s="17">
        <v>58262.437500000022</v>
      </c>
      <c r="O6" s="18">
        <f t="shared" si="1"/>
        <v>485520.31250000017</v>
      </c>
      <c r="Q6" s="16">
        <v>0.25827843750000001</v>
      </c>
      <c r="R6" s="17">
        <f>Q6/Parâmetros!$G$3</f>
        <v>2.5879602955911828E-4</v>
      </c>
      <c r="S6" s="17">
        <f>R6/Parâmetros!$B$33</f>
        <v>0.57206482440124906</v>
      </c>
      <c r="T6" s="17">
        <f>S6/Parâmetros!$D$6</f>
        <v>1.4315936546577803</v>
      </c>
      <c r="U6" s="17">
        <f>(Parâmetros!$G$3*Parâmetros!$D$30*Modelo_1_Ø28mm!T6)/Parâmetros!$H$3</f>
        <v>2474.1457928559657</v>
      </c>
      <c r="V6" s="17">
        <v>58494.625000000022</v>
      </c>
      <c r="W6" s="18">
        <f t="shared" si="2"/>
        <v>487455.20833333355</v>
      </c>
      <c r="Y6" s="16">
        <v>0.31266687500000001</v>
      </c>
      <c r="Z6" s="17">
        <f>Y6/Parâmetros!$G$3</f>
        <v>3.1329346192384772E-4</v>
      </c>
      <c r="AA6" s="17">
        <f>Z6/Parâmetros!$B$33</f>
        <v>0.69253059866045641</v>
      </c>
      <c r="AB6" s="17">
        <f>AA6/Parâmetros!$E$6</f>
        <v>1.6639370462769254</v>
      </c>
      <c r="AC6" s="17">
        <f>(Parâmetros!$G$3*Parâmetros!$E$30*Modelo_1_Ø28mm!AB6)/Parâmetros!$H$3</f>
        <v>3123.3286900602607</v>
      </c>
      <c r="AD6" s="17">
        <v>12200.09375</v>
      </c>
      <c r="AE6" s="18">
        <f t="shared" si="3"/>
        <v>101667.44791666667</v>
      </c>
    </row>
    <row r="7" spans="1:31" x14ac:dyDescent="0.25">
      <c r="A7" s="16">
        <v>0.16784093750000001</v>
      </c>
      <c r="B7" s="17">
        <f>A7/Parâmetros!$G$3</f>
        <v>1.6817729208416833E-4</v>
      </c>
      <c r="C7" s="17">
        <f>B7/Parâmetros!$B$33</f>
        <v>0.37175343543062322</v>
      </c>
      <c r="D7" s="17">
        <f>C7/Parâmetros!$B$6</f>
        <v>1.1177192887270693</v>
      </c>
      <c r="E7" s="17">
        <f>(Parâmetros!$G$3*Parâmetros!$B$30*Modelo_2_Ø26mm!D7)/Parâmetros!$H$3</f>
        <v>3520.7670637452425</v>
      </c>
      <c r="F7" s="17">
        <v>71355.906249999985</v>
      </c>
      <c r="G7" s="18">
        <f t="shared" si="0"/>
        <v>594632.55208333326</v>
      </c>
      <c r="I7" s="16">
        <v>0.23910937499999999</v>
      </c>
      <c r="J7" s="17">
        <f>I7/Parâmetros!$G$3</f>
        <v>2.395885521042084E-4</v>
      </c>
      <c r="K7" s="17">
        <f>J7/Parâmetros!$B$33</f>
        <v>0.52960697743909568</v>
      </c>
      <c r="L7" s="17">
        <f>K7/Parâmetros!$C$6</f>
        <v>1.4141708342832995</v>
      </c>
      <c r="M7" s="17">
        <f>(Parâmetros!$G$3*Parâmetros!$C$30*Modelo_1_Ø28mm!L7)/Parâmetros!$H$3</f>
        <v>2205.7696656461535</v>
      </c>
      <c r="N7" s="17">
        <v>70712.46875</v>
      </c>
      <c r="O7" s="18">
        <f t="shared" si="1"/>
        <v>589270.57291666674</v>
      </c>
      <c r="Q7" s="16">
        <v>0.28688897435897448</v>
      </c>
      <c r="R7" s="17">
        <f>Q7/Parâmetros!$G$3</f>
        <v>2.874639021633011E-4</v>
      </c>
      <c r="S7" s="17">
        <f>R7/Parâmetros!$B$33</f>
        <v>0.63543473596908828</v>
      </c>
      <c r="T7" s="17">
        <f>S7/Parâmetros!$D$6</f>
        <v>1.5901770169396603</v>
      </c>
      <c r="U7" s="17">
        <f>(Parâmetros!$G$3*Parâmetros!$D$30*Modelo_1_Ø28mm!T7)/Parâmetros!$H$3</f>
        <v>2798.7537546678009</v>
      </c>
      <c r="V7" s="17">
        <v>70987.538461538454</v>
      </c>
      <c r="W7" s="18">
        <f t="shared" si="2"/>
        <v>591562.8205128205</v>
      </c>
      <c r="Y7" s="16">
        <v>0.34260641025641025</v>
      </c>
      <c r="Z7" s="17">
        <f>Y7/Parâmetros!$G$3</f>
        <v>3.4329299624890806E-4</v>
      </c>
      <c r="AA7" s="17">
        <f>Z7/Parâmetros!$B$33</f>
        <v>0.75884412891446118</v>
      </c>
      <c r="AB7" s="17">
        <f>AA7/Parâmetros!$E$6</f>
        <v>1.8232679695205698</v>
      </c>
      <c r="AC7" s="17">
        <f>(Parâmetros!$G$3*Parâmetros!$E$30*Modelo_1_Ø28mm!AB7)/Parâmetros!$H$3</f>
        <v>3517.427401375247</v>
      </c>
      <c r="AD7" s="17">
        <v>67527.435897435906</v>
      </c>
      <c r="AE7" s="18">
        <f t="shared" si="3"/>
        <v>562728.63247863261</v>
      </c>
    </row>
    <row r="8" spans="1:31" x14ac:dyDescent="0.25">
      <c r="A8" s="16">
        <v>0.18632593750000001</v>
      </c>
      <c r="B8" s="17">
        <f>A8/Parâmetros!$G$3</f>
        <v>1.866993361723447E-4</v>
      </c>
      <c r="C8" s="17">
        <f>B8/Parâmetros!$B$33</f>
        <v>0.41269614199728</v>
      </c>
      <c r="D8" s="17">
        <f>C8/Parâmetros!$B$6</f>
        <v>1.2408182260892362</v>
      </c>
      <c r="E8" s="17">
        <f>(Parâmetros!$G$3*Parâmetros!$B$30*Modelo_2_Ø26mm!D8)/Parâmetros!$H$3</f>
        <v>3882.9402149889074</v>
      </c>
      <c r="F8" s="17">
        <v>85955.9375</v>
      </c>
      <c r="G8" s="18">
        <f t="shared" si="0"/>
        <v>716299.47916666674</v>
      </c>
      <c r="I8" s="16">
        <v>0.26319125000000004</v>
      </c>
      <c r="J8" s="17">
        <f>I8/Parâmetros!$G$3</f>
        <v>2.6371868737474954E-4</v>
      </c>
      <c r="K8" s="17">
        <f>J8/Parâmetros!$B$33</f>
        <v>0.58294628724163333</v>
      </c>
      <c r="L8" s="17">
        <f>K8/Parâmetros!$C$6</f>
        <v>1.5565988978414775</v>
      </c>
      <c r="M8" s="17">
        <f>(Parâmetros!$G$3*Parâmetros!$C$30*Modelo_1_Ø28mm!L8)/Parâmetros!$H$3</f>
        <v>2468.2315327586266</v>
      </c>
      <c r="N8" s="17">
        <v>84527.96875</v>
      </c>
      <c r="O8" s="18">
        <f t="shared" si="1"/>
        <v>704399.73958333337</v>
      </c>
      <c r="Q8" s="16">
        <v>0.31662593750000007</v>
      </c>
      <c r="R8" s="17">
        <f>Q8/Parâmetros!$G$3</f>
        <v>3.1726045841683372E-4</v>
      </c>
      <c r="S8" s="17">
        <f>R8/Parâmetros!$B$33</f>
        <v>0.70129958617555277</v>
      </c>
      <c r="T8" s="17">
        <f>S8/Parâmetros!$D$6</f>
        <v>1.7550039694082902</v>
      </c>
      <c r="U8" s="17">
        <f>(Parâmetros!$G$3*Parâmetros!$D$30*Modelo_1_Ø28mm!T8)/Parâmetros!$H$3</f>
        <v>3122.0101512232454</v>
      </c>
      <c r="V8" s="17">
        <v>84835.312499999985</v>
      </c>
      <c r="W8" s="18">
        <f t="shared" si="2"/>
        <v>706960.93749999988</v>
      </c>
      <c r="Y8" s="16">
        <v>0.37754062500000002</v>
      </c>
      <c r="Z8" s="17">
        <f>Y8/Parâmetros!$G$3</f>
        <v>3.7829721943887775E-4</v>
      </c>
      <c r="AA8" s="17">
        <f>Z8/Parâmetros!$B$33</f>
        <v>0.83622045043912274</v>
      </c>
      <c r="AB8" s="17">
        <f>AA8/Parâmetros!$E$6</f>
        <v>2.0091793619392666</v>
      </c>
      <c r="AC8" s="17">
        <f>(Parâmetros!$G$3*Parâmetros!$E$30*Modelo_1_Ø28mm!AB8)/Parâmetros!$H$3</f>
        <v>3894.8571452505244</v>
      </c>
      <c r="AD8" s="17">
        <v>80434.593750000015</v>
      </c>
      <c r="AE8" s="18">
        <f t="shared" si="3"/>
        <v>670288.28125000012</v>
      </c>
    </row>
    <row r="9" spans="1:31" x14ac:dyDescent="0.25">
      <c r="A9" s="16">
        <v>0.20454187500000001</v>
      </c>
      <c r="B9" s="17">
        <f>A9/Parâmetros!$G$3</f>
        <v>2.0495177855711424E-4</v>
      </c>
      <c r="C9" s="17">
        <f>B9/Parâmetros!$B$33</f>
        <v>0.45304289795611463</v>
      </c>
      <c r="D9" s="17">
        <f>C9/Parâmetros!$B$6</f>
        <v>1.3621253696816435</v>
      </c>
      <c r="E9" s="17">
        <f>(Parâmetros!$G$3*Parâmetros!$B$30*Modelo_2_Ø26mm!D9)/Parâmetros!$H$3</f>
        <v>4282.6205558831252</v>
      </c>
      <c r="F9" s="17">
        <v>103255.625</v>
      </c>
      <c r="G9" s="18">
        <f t="shared" si="0"/>
        <v>860463.54166666674</v>
      </c>
      <c r="I9" s="16">
        <v>0.28796468749999993</v>
      </c>
      <c r="J9" s="17">
        <f>I9/Parâmetros!$G$3</f>
        <v>2.8854177104208409E-4</v>
      </c>
      <c r="K9" s="17">
        <f>J9/Parâmetros!$B$33</f>
        <v>0.63781734930329981</v>
      </c>
      <c r="L9" s="17">
        <f>K9/Parâmetros!$C$6</f>
        <v>1.7031170875922559</v>
      </c>
      <c r="M9" s="17">
        <f>(Parâmetros!$G$3*Parâmetros!$C$30*Modelo_1_Ø28mm!L9)/Parâmetros!$H$3</f>
        <v>2724.5947577161851</v>
      </c>
      <c r="N9" s="17">
        <v>99531.25</v>
      </c>
      <c r="O9" s="18">
        <f t="shared" si="1"/>
        <v>829427.08333333337</v>
      </c>
      <c r="Q9" s="16">
        <v>0.3461753658536586</v>
      </c>
      <c r="R9" s="17">
        <f>Q9/Parâmetros!$G$3</f>
        <v>3.4686910406178217E-4</v>
      </c>
      <c r="S9" s="17">
        <f>R9/Parâmetros!$B$33</f>
        <v>0.76674906274013421</v>
      </c>
      <c r="T9" s="17">
        <f>S9/Parâmetros!$D$6</f>
        <v>1.9187914482986341</v>
      </c>
      <c r="U9" s="17">
        <f>(Parâmetros!$G$3*Parâmetros!$D$30*Modelo_1_Ø28mm!T9)/Parâmetros!$H$3</f>
        <v>3454.0306037380883</v>
      </c>
      <c r="V9" s="17">
        <v>99804.902439024387</v>
      </c>
      <c r="W9" s="18">
        <f t="shared" si="2"/>
        <v>831707.52032520331</v>
      </c>
      <c r="Y9" s="16">
        <v>0.4124487804878047</v>
      </c>
      <c r="Z9" s="17">
        <f>Y9/Parâmetros!$G$3</f>
        <v>4.132753311501049E-4</v>
      </c>
      <c r="AA9" s="17">
        <f>Z9/Parâmetros!$B$33</f>
        <v>0.91353905292332149</v>
      </c>
      <c r="AB9" s="17">
        <f>AA9/Parâmetros!$E$6</f>
        <v>2.19495207333811</v>
      </c>
      <c r="AC9" s="17">
        <f>(Parâmetros!$G$3*Parâmetros!$E$30*Modelo_1_Ø28mm!AB9)/Parâmetros!$H$3</f>
        <v>4350.6328866577924</v>
      </c>
      <c r="AD9" s="17">
        <v>94516.878048780534</v>
      </c>
      <c r="AE9" s="18">
        <f t="shared" si="3"/>
        <v>787640.65040650452</v>
      </c>
    </row>
    <row r="10" spans="1:31" x14ac:dyDescent="0.25">
      <c r="A10" s="16">
        <v>0.22239718750000001</v>
      </c>
      <c r="B10" s="17">
        <f>A10/Parâmetros!$G$3</f>
        <v>2.22842873246493E-4</v>
      </c>
      <c r="C10" s="17">
        <f>B10/Parâmetros!$B$33</f>
        <v>0.49259090013861168</v>
      </c>
      <c r="D10" s="17">
        <f>C10/Parâmetros!$B$6</f>
        <v>1.4810309685466376</v>
      </c>
      <c r="E10" s="17">
        <f>(Parâmetros!$G$3*Parâmetros!$B$30*Modelo_2_Ø26mm!D10)/Parâmetros!$H$3</f>
        <v>4641.956514546162</v>
      </c>
      <c r="F10" s="17">
        <v>120365.31250000001</v>
      </c>
      <c r="G10" s="18">
        <f t="shared" si="0"/>
        <v>1003044.2708333335</v>
      </c>
      <c r="I10" s="16">
        <v>0.31213125000000003</v>
      </c>
      <c r="J10" s="17">
        <f>I10/Parâmetros!$G$3</f>
        <v>3.1275676352705416E-4</v>
      </c>
      <c r="K10" s="17">
        <f>J10/Parâmetros!$B$33</f>
        <v>0.69134423473268991</v>
      </c>
      <c r="L10" s="17">
        <f>K10/Parâmetros!$C$6</f>
        <v>1.8460460206480371</v>
      </c>
      <c r="M10" s="17">
        <f>(Parâmetros!$G$3*Parâmetros!$C$30*Modelo_1_Ø28mm!L10)/Parâmetros!$H$3</f>
        <v>2931.3864177175928</v>
      </c>
      <c r="N10" s="17">
        <v>115670.28124999996</v>
      </c>
      <c r="O10" s="18">
        <f t="shared" si="1"/>
        <v>963919.0104166664</v>
      </c>
      <c r="Q10" s="16">
        <v>0.37562000000000001</v>
      </c>
      <c r="R10" s="17">
        <f>Q10/Parâmetros!$G$3</f>
        <v>3.7637274549098197E-4</v>
      </c>
      <c r="S10" s="17">
        <f>R10/Parâmetros!$B$33</f>
        <v>0.83196642902718954</v>
      </c>
      <c r="T10" s="17">
        <f>S10/Parâmetros!$D$6</f>
        <v>2.0819980706386123</v>
      </c>
      <c r="U10" s="17">
        <f>(Parâmetros!$G$3*Parâmetros!$D$30*Modelo_1_Ø28mm!T10)/Parâmetros!$H$3</f>
        <v>3749.9515929830632</v>
      </c>
      <c r="V10" s="17">
        <v>115941.53125</v>
      </c>
      <c r="W10" s="18">
        <f t="shared" si="2"/>
        <v>966179.42708333337</v>
      </c>
      <c r="Y10" s="16">
        <v>0.44709312499999998</v>
      </c>
      <c r="Z10" s="17">
        <f>Y10/Parâmetros!$G$3</f>
        <v>4.479891032064128E-4</v>
      </c>
      <c r="AA10" s="17">
        <f>Z10/Parâmetros!$B$33</f>
        <v>0.99027333648063698</v>
      </c>
      <c r="AB10" s="17">
        <f>AA10/Parâmetros!$E$6</f>
        <v>2.379320846902059</v>
      </c>
      <c r="AC10" s="17">
        <f>(Parâmetros!$G$3*Parâmetros!$E$30*Modelo_1_Ø28mm!AB10)/Parâmetros!$H$3</f>
        <v>4777.3501255702431</v>
      </c>
      <c r="AD10" s="17">
        <v>109625.71875000003</v>
      </c>
      <c r="AE10" s="18">
        <f t="shared" si="3"/>
        <v>913547.65625000023</v>
      </c>
    </row>
    <row r="11" spans="1:31" x14ac:dyDescent="0.25">
      <c r="A11" s="16">
        <v>0.24566500000000002</v>
      </c>
      <c r="B11" s="17">
        <f>A11/Parâmetros!$G$3</f>
        <v>2.4615731462925851E-4</v>
      </c>
      <c r="C11" s="17">
        <f>B11/Parâmetros!$B$33</f>
        <v>0.54412713057601969</v>
      </c>
      <c r="D11" s="17">
        <f>C11/Parâmetros!$B$6</f>
        <v>1.6359805489357175</v>
      </c>
      <c r="E11" s="17">
        <f>(Parâmetros!$G$3*Parâmetros!$B$30*Modelo_2_Ø26mm!D11)/Parâmetros!$H$3</f>
        <v>5011.265708451836</v>
      </c>
      <c r="F11" s="17">
        <v>138553.15624999997</v>
      </c>
      <c r="G11" s="18">
        <f t="shared" si="0"/>
        <v>1154609.6354166665</v>
      </c>
      <c r="I11" s="16">
        <v>0.33656843750000004</v>
      </c>
      <c r="J11" s="17">
        <f>I11/Parâmetros!$G$3</f>
        <v>3.3724292334669345E-4</v>
      </c>
      <c r="K11" s="17">
        <f>J11/Parâmetros!$B$33</f>
        <v>0.74547053157482523</v>
      </c>
      <c r="L11" s="17">
        <f>K11/Parâmetros!$C$6</f>
        <v>1.9905755182238325</v>
      </c>
      <c r="M11" s="17">
        <f>(Parâmetros!$G$3*Parâmetros!$C$30*Modelo_1_Ø28mm!L11)/Parâmetros!$H$3</f>
        <v>3192.9186506369415</v>
      </c>
      <c r="N11" s="17">
        <v>132996.75000000003</v>
      </c>
      <c r="O11" s="18">
        <f t="shared" si="1"/>
        <v>1108306.2500000002</v>
      </c>
      <c r="Q11" s="16">
        <v>0.40514062500000003</v>
      </c>
      <c r="R11" s="17">
        <f>Q11/Parâmetros!$G$3</f>
        <v>4.0595253006012026E-4</v>
      </c>
      <c r="S11" s="17">
        <f>R11/Parâmetros!$B$33</f>
        <v>0.89735210860735237</v>
      </c>
      <c r="T11" s="17">
        <f>S11/Parâmetros!$D$6</f>
        <v>2.2456258974157968</v>
      </c>
      <c r="U11" s="17">
        <f>(Parâmetros!$G$3*Parâmetros!$D$30*Modelo_1_Ø28mm!T11)/Parâmetros!$H$3</f>
        <v>4184.1341341062098</v>
      </c>
      <c r="V11" s="17">
        <v>133200.75</v>
      </c>
      <c r="W11" s="18">
        <f t="shared" si="2"/>
        <v>1110006.25</v>
      </c>
      <c r="Y11" s="16">
        <v>0.48149218749999995</v>
      </c>
      <c r="Z11" s="17">
        <f>Y11/Parâmetros!$G$3</f>
        <v>4.8245710170340676E-4</v>
      </c>
      <c r="AA11" s="17">
        <f>Z11/Parâmetros!$B$33</f>
        <v>1.0664643411928676</v>
      </c>
      <c r="AB11" s="17">
        <f>AA11/Parâmetros!$E$6</f>
        <v>2.5623842892668609</v>
      </c>
      <c r="AC11" s="17">
        <f>(Parâmetros!$G$3*Parâmetros!$E$30*Modelo_1_Ø28mm!AB11)/Parâmetros!$H$3</f>
        <v>5162.6033124248943</v>
      </c>
      <c r="AD11" s="17">
        <v>125887.96874999999</v>
      </c>
      <c r="AE11" s="18">
        <f t="shared" si="3"/>
        <v>1049066.40625</v>
      </c>
    </row>
    <row r="12" spans="1:31" x14ac:dyDescent="0.25">
      <c r="A12" s="16">
        <v>0.28080562500000006</v>
      </c>
      <c r="B12" s="17">
        <f>A12/Parâmetros!$G$3</f>
        <v>2.8136836172344698E-4</v>
      </c>
      <c r="C12" s="17">
        <f>B12/Parâmetros!$B$33</f>
        <v>0.6219606333049309</v>
      </c>
      <c r="D12" s="17">
        <f>C12/Parâmetros!$B$6</f>
        <v>1.869995890874717</v>
      </c>
      <c r="E12" s="17">
        <f>(Parâmetros!$G$3*Parâmetros!$B$30*Modelo_2_Ø26mm!D12)/Parâmetros!$H$3</f>
        <v>5377.2594472480469</v>
      </c>
      <c r="F12" s="17">
        <v>157893.62500000003</v>
      </c>
      <c r="G12" s="18">
        <f t="shared" si="0"/>
        <v>1315780.2083333337</v>
      </c>
      <c r="I12" s="16">
        <v>0.36147093749999998</v>
      </c>
      <c r="J12" s="17">
        <f>I12/Parâmetros!$G$3</f>
        <v>3.6219532815631261E-4</v>
      </c>
      <c r="K12" s="17">
        <f>J12/Parâmetros!$B$33</f>
        <v>0.80062745612317077</v>
      </c>
      <c r="L12" s="17">
        <f>K12/Parâmetros!$C$6</f>
        <v>2.1378570256960501</v>
      </c>
      <c r="M12" s="17">
        <f>(Parâmetros!$G$3*Parâmetros!$C$30*Modelo_1_Ø28mm!L12)/Parâmetros!$H$3</f>
        <v>3556.105654562441</v>
      </c>
      <c r="N12" s="17">
        <v>151342.03125</v>
      </c>
      <c r="O12" s="18">
        <f t="shared" si="1"/>
        <v>1261183.59375</v>
      </c>
      <c r="Q12" s="16">
        <v>0.43430968750000004</v>
      </c>
      <c r="R12" s="17">
        <f>Q12/Parâmetros!$G$3</f>
        <v>4.3518004759519045E-4</v>
      </c>
      <c r="S12" s="17">
        <f>R12/Parâmetros!$B$33</f>
        <v>0.96195910707973398</v>
      </c>
      <c r="T12" s="17">
        <f>S12/Parâmetros!$D$6</f>
        <v>2.407305072772107</v>
      </c>
      <c r="U12" s="17">
        <f>(Parâmetros!$G$3*Parâmetros!$D$30*Modelo_1_Ø28mm!T12)/Parâmetros!$H$3</f>
        <v>4500.7666077370122</v>
      </c>
      <c r="V12" s="17">
        <v>151542.625</v>
      </c>
      <c r="W12" s="18">
        <f t="shared" si="2"/>
        <v>1262855.2083333335</v>
      </c>
      <c r="Y12" s="16">
        <v>0.51550874999999996</v>
      </c>
      <c r="Z12" s="17">
        <f>Y12/Parâmetros!$G$3</f>
        <v>5.1654183366733463E-4</v>
      </c>
      <c r="AA12" s="17">
        <f>Z12/Parâmetros!$B$33</f>
        <v>1.1418081408598322</v>
      </c>
      <c r="AB12" s="17">
        <f>AA12/Parâmetros!$E$6</f>
        <v>2.7434121596824417</v>
      </c>
      <c r="AC12" s="17">
        <f>(Parâmetros!$G$3*Parâmetros!$E$30*Modelo_1_Ø28mm!AB12)/Parâmetros!$H$3</f>
        <v>5559.7123190845914</v>
      </c>
      <c r="AD12" s="17">
        <v>142961.21875</v>
      </c>
      <c r="AE12" s="18">
        <f t="shared" si="3"/>
        <v>1191343.4895833335</v>
      </c>
    </row>
    <row r="13" spans="1:31" x14ac:dyDescent="0.25">
      <c r="A13" s="16">
        <v>0.28177812499999999</v>
      </c>
      <c r="B13" s="17">
        <f>A13/Parâmetros!$G$3</f>
        <v>2.8234281062124248E-4</v>
      </c>
      <c r="C13" s="17">
        <f>B13/Parâmetros!$B$33</f>
        <v>0.62411463828930047</v>
      </c>
      <c r="D13" s="17">
        <f>C13/Parâmetros!$B$6</f>
        <v>1.8764721536058342</v>
      </c>
      <c r="E13" s="17">
        <f>(Parâmetros!$G$3*Parâmetros!$B$30*Modelo_2_Ø26mm!D13)/Parâmetros!$H$3</f>
        <v>5762.0451215216372</v>
      </c>
      <c r="F13" s="17">
        <v>178255.65625</v>
      </c>
      <c r="G13" s="18">
        <f t="shared" si="0"/>
        <v>1485463.8020833335</v>
      </c>
      <c r="I13" s="16">
        <v>0.38444718749999995</v>
      </c>
      <c r="J13" s="17">
        <f>I13/Parâmetros!$G$3</f>
        <v>3.8521762274549095E-4</v>
      </c>
      <c r="K13" s="17">
        <f>J13/Parâmetros!$B$33</f>
        <v>0.85151790036185859</v>
      </c>
      <c r="L13" s="17">
        <f>K13/Parâmetros!$C$6</f>
        <v>2.2737460623814649</v>
      </c>
      <c r="M13" s="17">
        <f>(Parâmetros!$G$3*Parâmetros!$C$30*Modelo_1_Ø28mm!L13)/Parâmetros!$H$3</f>
        <v>3817.2276448374632</v>
      </c>
      <c r="N13" s="17">
        <v>171055.84375</v>
      </c>
      <c r="O13" s="18">
        <f t="shared" si="1"/>
        <v>1425465.3645833335</v>
      </c>
      <c r="Q13" s="16">
        <v>0.46393375000000014</v>
      </c>
      <c r="R13" s="17">
        <f>Q13/Parâmetros!$G$3</f>
        <v>4.6486347695390794E-4</v>
      </c>
      <c r="S13" s="17">
        <f>R13/Parâmetros!$B$33</f>
        <v>1.0275738919458308</v>
      </c>
      <c r="T13" s="17">
        <f>S13/Parâmetros!$D$6</f>
        <v>2.5715062361006775</v>
      </c>
      <c r="U13" s="17">
        <f>(Parâmetros!$G$3*Parâmetros!$D$30*Modelo_1_Ø28mm!T13)/Parâmetros!$H$3</f>
        <v>4839.3880084236844</v>
      </c>
      <c r="V13" s="17">
        <v>171184.09374999997</v>
      </c>
      <c r="W13" s="18">
        <f t="shared" si="2"/>
        <v>1426534.1145833333</v>
      </c>
      <c r="Y13" s="16">
        <v>0.51550874999999996</v>
      </c>
      <c r="Z13" s="17">
        <f>Y13/Parâmetros!$G$3</f>
        <v>5.1654183366733463E-4</v>
      </c>
      <c r="AA13" s="17">
        <f>Z13/Parâmetros!$B$33</f>
        <v>1.1418081408598322</v>
      </c>
      <c r="AB13" s="17">
        <f>AA13/Parâmetros!$E$6</f>
        <v>2.7434121596824417</v>
      </c>
      <c r="AC13" s="17">
        <f>(Parâmetros!$G$3*Parâmetros!$E$30*Modelo_1_Ø28mm!AB13)/Parâmetros!$H$3</f>
        <v>5962.2347378062068</v>
      </c>
      <c r="AD13" s="17">
        <v>142961.21875</v>
      </c>
      <c r="AE13" s="18">
        <f t="shared" si="3"/>
        <v>1191343.4895833335</v>
      </c>
    </row>
    <row r="14" spans="1:31" x14ac:dyDescent="0.25">
      <c r="A14" s="16">
        <v>0.29563</v>
      </c>
      <c r="B14" s="17">
        <f>A14/Parâmetros!$G$3</f>
        <v>2.9622244488977954E-4</v>
      </c>
      <c r="C14" s="17">
        <f>B14/Parâmetros!$B$33</f>
        <v>0.65479536609687461</v>
      </c>
      <c r="D14" s="17">
        <f>C14/Parâmetros!$B$6</f>
        <v>1.9687172762984804</v>
      </c>
      <c r="E14" s="17">
        <f>(Parâmetros!$G$3*Parâmetros!$B$30*Modelo_2_Ø26mm!D14)/Parâmetros!$H$3</f>
        <v>6129.5882369108358</v>
      </c>
      <c r="F14" s="17">
        <v>200090.56249999997</v>
      </c>
      <c r="G14" s="18">
        <f t="shared" si="0"/>
        <v>1667421.3541666665</v>
      </c>
      <c r="I14" s="16">
        <v>0.41001218750000001</v>
      </c>
      <c r="J14" s="17">
        <f>I14/Parâmetros!$G$3</f>
        <v>4.1083385521042086E-4</v>
      </c>
      <c r="K14" s="17">
        <f>J14/Parâmetros!$B$33</f>
        <v>0.90814220619775698</v>
      </c>
      <c r="L14" s="17">
        <f>K14/Parâmetros!$C$6</f>
        <v>2.4249458109419413</v>
      </c>
      <c r="M14" s="17">
        <f>(Parâmetros!$G$3*Parâmetros!$C$30*Modelo_1_Ø28mm!L14)/Parâmetros!$H$3</f>
        <v>4073.3281332929068</v>
      </c>
      <c r="N14" s="17">
        <v>192067.59375000003</v>
      </c>
      <c r="O14" s="18">
        <f t="shared" si="1"/>
        <v>1600563.2812500002</v>
      </c>
      <c r="Q14" s="16">
        <v>0.49328499999999992</v>
      </c>
      <c r="R14" s="17">
        <f>Q14/Parâmetros!$G$3</f>
        <v>4.9427354709418825E-4</v>
      </c>
      <c r="S14" s="17">
        <f>R14/Parâmetros!$B$33</f>
        <v>1.0925844202722887</v>
      </c>
      <c r="T14" s="17">
        <f>S14/Parâmetros!$D$6</f>
        <v>2.7341952459266485</v>
      </c>
      <c r="U14" s="17">
        <f>(Parâmetros!$G$3*Parâmetros!$D$30*Modelo_1_Ø28mm!T14)/Parâmetros!$H$3</f>
        <v>5164.3519628700133</v>
      </c>
      <c r="V14" s="17">
        <v>191945</v>
      </c>
      <c r="W14" s="18">
        <f t="shared" si="2"/>
        <v>1599541.6666666667</v>
      </c>
      <c r="Y14" s="16">
        <v>0.58351031249999996</v>
      </c>
      <c r="Z14" s="17">
        <f>Y14/Parâmetros!$G$3</f>
        <v>5.846796718436873E-4</v>
      </c>
      <c r="AA14" s="17">
        <f>Z14/Parâmetros!$B$33</f>
        <v>1.2924258319343069</v>
      </c>
      <c r="AB14" s="17">
        <f>AA14/Parâmetros!$E$6</f>
        <v>3.1052999325668114</v>
      </c>
      <c r="AC14" s="17">
        <f>(Parâmetros!$G$3*Parâmetros!$E$30*Modelo_1_Ø28mm!AB14)/Parâmetros!$H$3</f>
        <v>6345.6441209864697</v>
      </c>
      <c r="AD14" s="17">
        <v>180743.53124999994</v>
      </c>
      <c r="AE14" s="18">
        <f t="shared" si="3"/>
        <v>1506196.0937499995</v>
      </c>
    </row>
    <row r="15" spans="1:31" x14ac:dyDescent="0.25">
      <c r="A15" s="16">
        <v>0.31190718749999996</v>
      </c>
      <c r="B15" s="17">
        <f>A15/Parâmetros!$G$3</f>
        <v>3.1253225200400796E-4</v>
      </c>
      <c r="C15" s="17">
        <f>B15/Parâmetros!$B$33</f>
        <v>0.69084795530666365</v>
      </c>
      <c r="D15" s="17">
        <f>C15/Parâmetros!$B$6</f>
        <v>2.0771135156544305</v>
      </c>
      <c r="E15" s="17">
        <f>(Parâmetros!$G$3*Parâmetros!$B$30*Modelo_2_Ø26mm!D15)/Parâmetros!$H$3</f>
        <v>6508.3062573269217</v>
      </c>
      <c r="F15" s="17">
        <v>222571.09375000003</v>
      </c>
      <c r="G15" s="18">
        <f t="shared" si="0"/>
        <v>1854759.1145833337</v>
      </c>
      <c r="I15" s="16">
        <v>0.43345812500000008</v>
      </c>
      <c r="J15" s="17">
        <f>I15/Parâmetros!$G$3</f>
        <v>4.343267785571143E-4</v>
      </c>
      <c r="K15" s="17">
        <f>J15/Parâmetros!$B$33</f>
        <v>0.96007296839644107</v>
      </c>
      <c r="L15" s="17">
        <f>K15/Parâmetros!$C$6</f>
        <v>2.5636127327007774</v>
      </c>
      <c r="M15" s="17">
        <f>(Parâmetros!$G$3*Parâmetros!$C$30*Modelo_1_Ø28mm!L15)/Parâmetros!$H$3</f>
        <v>4330.8724496086143</v>
      </c>
      <c r="N15" s="17">
        <v>213922.875</v>
      </c>
      <c r="O15" s="18">
        <f t="shared" si="1"/>
        <v>1782690.625</v>
      </c>
      <c r="Q15" s="16">
        <v>0.52222749999999996</v>
      </c>
      <c r="R15" s="17">
        <f>Q15/Parâmetros!$G$3</f>
        <v>5.2327404809619229E-4</v>
      </c>
      <c r="S15" s="17">
        <f>R15/Parâmetros!$B$33</f>
        <v>1.1566896020307667</v>
      </c>
      <c r="T15" s="17">
        <f>S15/Parâmetros!$D$6</f>
        <v>2.8946186237006173</v>
      </c>
      <c r="U15" s="17">
        <f>(Parâmetros!$G$3*Parâmetros!$D$30*Modelo_1_Ø28mm!T15)/Parâmetros!$H$3</f>
        <v>5482.9834720637527</v>
      </c>
      <c r="V15" s="17">
        <v>213391.375</v>
      </c>
      <c r="W15" s="18">
        <f t="shared" si="2"/>
        <v>1778261.4583333335</v>
      </c>
      <c r="Y15" s="16">
        <v>0.61604406249999988</v>
      </c>
      <c r="Z15" s="17">
        <f>Y15/Parâmetros!$G$3</f>
        <v>6.1727861973947889E-4</v>
      </c>
      <c r="AA15" s="17">
        <f>Z15/Parâmetros!$B$33</f>
        <v>1.3644853277288953</v>
      </c>
      <c r="AB15" s="17">
        <f>AA15/Parâmetros!$E$6</f>
        <v>3.2784366355811994</v>
      </c>
      <c r="AC15" s="17">
        <f>(Parâmetros!$G$3*Parâmetros!$E$30*Modelo_1_Ø28mm!AB15)/Parâmetros!$H$3</f>
        <v>6727.8321310320889</v>
      </c>
      <c r="AD15" s="17">
        <v>201041.31250000003</v>
      </c>
      <c r="AE15" s="18">
        <f t="shared" si="3"/>
        <v>1675344.2708333337</v>
      </c>
    </row>
    <row r="16" spans="1:31" x14ac:dyDescent="0.25">
      <c r="A16" s="16">
        <v>0.32972125000000002</v>
      </c>
      <c r="B16" s="17">
        <f>A16/Parâmetros!$G$3</f>
        <v>3.3038201402805611E-4</v>
      </c>
      <c r="C16" s="17">
        <f>B16/Parâmetros!$B$33</f>
        <v>0.73030459223918109</v>
      </c>
      <c r="D16" s="17">
        <f>C16/Parâmetros!$B$6</f>
        <v>2.1957444144292877</v>
      </c>
      <c r="E16" s="17">
        <f>(Parâmetros!$G$3*Parâmetros!$B$30*Modelo_2_Ø26mm!D16)/Parâmetros!$H$3</f>
        <v>6894.8636058864995</v>
      </c>
      <c r="F16" s="17">
        <v>246471.40625</v>
      </c>
      <c r="G16" s="18">
        <f t="shared" si="0"/>
        <v>2053928.3854166667</v>
      </c>
      <c r="I16" s="16">
        <v>0.45788468749999994</v>
      </c>
      <c r="J16" s="17">
        <f>I16/Parâmetros!$G$3</f>
        <v>4.5880229208416828E-4</v>
      </c>
      <c r="K16" s="17">
        <f>J16/Parâmetros!$B$33</f>
        <v>1.0141757317650966</v>
      </c>
      <c r="L16" s="17">
        <f>K16/Parâmetros!$C$6</f>
        <v>2.7080793905610054</v>
      </c>
      <c r="M16" s="17">
        <f>(Parâmetros!$G$3*Parâmetros!$C$30*Modelo_1_Ø28mm!L16)/Parâmetros!$H$3</f>
        <v>4581.560035094868</v>
      </c>
      <c r="N16" s="17">
        <v>236743.18750000003</v>
      </c>
      <c r="O16" s="18">
        <f t="shared" si="1"/>
        <v>1972859.8958333337</v>
      </c>
      <c r="Q16" s="16">
        <v>0.55092000000000008</v>
      </c>
      <c r="R16" s="17">
        <f>Q16/Parâmetros!$G$3</f>
        <v>5.5202404809619242E-4</v>
      </c>
      <c r="S16" s="17">
        <f>R16/Parâmetros!$B$33</f>
        <v>1.2202410550014891</v>
      </c>
      <c r="T16" s="17">
        <f>S16/Parâmetros!$D$6</f>
        <v>3.0536562937975202</v>
      </c>
      <c r="U16" s="17">
        <f>(Parâmetros!$G$3*Parâmetros!$D$30*Modelo_1_Ø28mm!T16)/Parâmetros!$H$3</f>
        <v>5796.9673512111813</v>
      </c>
      <c r="V16" s="17">
        <v>236142.875</v>
      </c>
      <c r="W16" s="18">
        <f t="shared" si="2"/>
        <v>1967857.2916666667</v>
      </c>
      <c r="Y16" s="16">
        <v>0.64882906250000005</v>
      </c>
      <c r="Z16" s="17">
        <f>Y16/Parâmetros!$G$3</f>
        <v>6.5012932114228458E-4</v>
      </c>
      <c r="AA16" s="17">
        <f>Z16/Parâmetros!$B$33</f>
        <v>1.4371013209551786</v>
      </c>
      <c r="AB16" s="17">
        <f>AA16/Parâmetros!$E$6</f>
        <v>3.4529104299739997</v>
      </c>
      <c r="AC16" s="17">
        <f>(Parâmetros!$G$3*Parâmetros!$E$30*Modelo_1_Ø28mm!AB16)/Parâmetros!$H$3</f>
        <v>7124.4339099293838</v>
      </c>
      <c r="AD16" s="17">
        <v>222332.37499999997</v>
      </c>
      <c r="AE16" s="18">
        <f t="shared" si="3"/>
        <v>1852769.7916666665</v>
      </c>
    </row>
    <row r="17" spans="1:31" ht="15.75" x14ac:dyDescent="0.25">
      <c r="A17" s="72" t="s">
        <v>6</v>
      </c>
      <c r="B17" s="73"/>
      <c r="C17" s="73"/>
      <c r="D17" s="73"/>
      <c r="E17" s="73"/>
      <c r="F17" s="73"/>
      <c r="G17" s="74"/>
      <c r="I17" s="72" t="s">
        <v>6</v>
      </c>
      <c r="J17" s="73"/>
      <c r="K17" s="73"/>
      <c r="L17" s="73"/>
      <c r="M17" s="73"/>
      <c r="N17" s="73"/>
      <c r="O17" s="74"/>
      <c r="Q17" s="72" t="s">
        <v>6</v>
      </c>
      <c r="R17" s="73"/>
      <c r="S17" s="73"/>
      <c r="T17" s="73"/>
      <c r="U17" s="73"/>
      <c r="V17" s="73"/>
      <c r="W17" s="74"/>
      <c r="Y17" s="72" t="s">
        <v>6</v>
      </c>
      <c r="Z17" s="73"/>
      <c r="AA17" s="73"/>
      <c r="AB17" s="73"/>
      <c r="AC17" s="73"/>
      <c r="AD17" s="73"/>
      <c r="AE17" s="74"/>
    </row>
    <row r="18" spans="1:31" x14ac:dyDescent="0.25">
      <c r="A18" s="22">
        <v>0.01</v>
      </c>
      <c r="B18" s="23">
        <f>A18/Parâmetros!$G$3</f>
        <v>1.0020040080160322E-5</v>
      </c>
      <c r="C18" s="23">
        <f>B18/Parâmetros!$B$33</f>
        <v>2.2149151510228147E-2</v>
      </c>
      <c r="D18" s="23">
        <f>C18/Parâmetros!$B$6</f>
        <v>6.6593961245424368E-2</v>
      </c>
      <c r="E18" s="23">
        <f>(Parâmetros!$G$3*Parâmetros!$B$30*Modelo_1_Ø28mm!D18)/Parâmetros!$H$3</f>
        <v>163.40298150051098</v>
      </c>
      <c r="F18" s="23">
        <v>385.70156100000003</v>
      </c>
      <c r="G18" s="24">
        <f t="shared" ref="G18:G68" si="4">F18/0.12</f>
        <v>3214.1796750000003</v>
      </c>
      <c r="I18" s="22">
        <v>0.01</v>
      </c>
      <c r="J18" s="23">
        <f>I18/Parâmetros!$G$3</f>
        <v>1.0020040080160322E-5</v>
      </c>
      <c r="K18" s="23">
        <f>J18/Parâmetros!$B$33</f>
        <v>2.2149151510228147E-2</v>
      </c>
      <c r="L18" s="23">
        <f>K18/Parâmetros!$C$6</f>
        <v>5.9143261709554466E-2</v>
      </c>
      <c r="M18" s="23">
        <f>(Parâmetros!$G$3*Parâmetros!$C$30*Modelo_1_Ø28mm!L18)/Parâmetros!$H$3</f>
        <v>204.52199032416817</v>
      </c>
      <c r="N18" s="23">
        <v>197.478983</v>
      </c>
      <c r="O18" s="24">
        <f t="shared" si="1"/>
        <v>1645.6581916666667</v>
      </c>
      <c r="Q18" s="22">
        <v>0.01</v>
      </c>
      <c r="R18" s="23">
        <f>Q18/Parâmetros!$G$3</f>
        <v>1.0020040080160322E-5</v>
      </c>
      <c r="S18" s="23">
        <f>R18/Parâmetros!$B$33</f>
        <v>2.2149151510228147E-2</v>
      </c>
      <c r="T18" s="23">
        <f>S18/Parâmetros!$D$6</f>
        <v>5.5428307082653019E-2</v>
      </c>
      <c r="U18" s="23">
        <f>(Parâmetros!$G$3*Parâmetros!$D$30*Modelo_1_Ø28mm!T18)/Parâmetros!$H$3</f>
        <v>253.41848557296277</v>
      </c>
      <c r="V18" s="22">
        <v>132.05863599999998</v>
      </c>
      <c r="W18" s="24">
        <f>V18/0.12</f>
        <v>1100.4886333333332</v>
      </c>
      <c r="Y18" s="22">
        <v>0.01</v>
      </c>
      <c r="Z18" s="23">
        <f>Y18/Parâmetros!$G$3</f>
        <v>1.0020040080160322E-5</v>
      </c>
      <c r="AA18" s="23">
        <f>Z18/Parâmetros!$B$33</f>
        <v>2.2149151510228147E-2</v>
      </c>
      <c r="AB18" s="23">
        <f>AA18/Parâmetros!$E$6</f>
        <v>5.3217567299923461E-2</v>
      </c>
      <c r="AC18" s="23">
        <f>(Parâmetros!$G$3*Parâmetros!$E$30*Modelo_1_Ø28mm!AB18)/Parâmetros!$H$3</f>
        <v>305.34328365828458</v>
      </c>
      <c r="AD18" s="23">
        <v>97.947078000000005</v>
      </c>
      <c r="AE18" s="24">
        <f t="shared" ref="AE18:AE49" si="5">AD18/0.12</f>
        <v>816.22565000000009</v>
      </c>
    </row>
    <row r="19" spans="1:31" x14ac:dyDescent="0.25">
      <c r="A19" s="22">
        <v>0.02</v>
      </c>
      <c r="B19" s="23">
        <f>A19/Parâmetros!$G$3</f>
        <v>2.0040080160320643E-5</v>
      </c>
      <c r="C19" s="23">
        <f>B19/Parâmetros!$B$33</f>
        <v>4.4298303020456294E-2</v>
      </c>
      <c r="D19" s="23">
        <f>C19/Parâmetros!$B$6</f>
        <v>0.13318792249084874</v>
      </c>
      <c r="E19" s="23">
        <f>(Parâmetros!$G$3*Parâmetros!$B$30*Modelo_1_Ø28mm!D19)/Parâmetros!$H$3</f>
        <v>326.80596300102195</v>
      </c>
      <c r="F19" s="23">
        <v>1258.641666</v>
      </c>
      <c r="G19" s="24">
        <f t="shared" si="4"/>
        <v>10488.680550000001</v>
      </c>
      <c r="I19" s="22">
        <v>0.02</v>
      </c>
      <c r="J19" s="23">
        <f>I19/Parâmetros!$G$3</f>
        <v>2.0040080160320643E-5</v>
      </c>
      <c r="K19" s="23">
        <f>J19/Parâmetros!$B$33</f>
        <v>4.4298303020456294E-2</v>
      </c>
      <c r="L19" s="23">
        <f>K19/Parâmetros!$C$6</f>
        <v>0.11828652341910893</v>
      </c>
      <c r="M19" s="23">
        <f>(Parâmetros!$G$3*Parâmetros!$C$30*Modelo_1_Ø28mm!L19)/Parâmetros!$H$3</f>
        <v>409.04398064833634</v>
      </c>
      <c r="N19" s="23">
        <v>646.363834</v>
      </c>
      <c r="O19" s="24">
        <f t="shared" si="1"/>
        <v>5386.3652833333335</v>
      </c>
      <c r="Q19" s="22">
        <v>0.02</v>
      </c>
      <c r="R19" s="23">
        <f>Q19/Parâmetros!$G$3</f>
        <v>2.0040080160320643E-5</v>
      </c>
      <c r="S19" s="23">
        <f>R19/Parâmetros!$B$33</f>
        <v>4.4298303020456294E-2</v>
      </c>
      <c r="T19" s="23">
        <f>S19/Parâmetros!$D$6</f>
        <v>0.11085661416530604</v>
      </c>
      <c r="U19" s="23">
        <f>(Parâmetros!$G$3*Parâmetros!$D$30*Modelo_1_Ø28mm!T19)/Parâmetros!$H$3</f>
        <v>506.83697114592553</v>
      </c>
      <c r="V19" s="22">
        <v>438.18782900000002</v>
      </c>
      <c r="W19" s="24">
        <f t="shared" ref="W19:W44" si="6">V19/0.12</f>
        <v>3651.5652416666671</v>
      </c>
      <c r="Y19" s="22">
        <v>0.02</v>
      </c>
      <c r="Z19" s="23">
        <f>Y19/Parâmetros!$G$3</f>
        <v>2.0040080160320643E-5</v>
      </c>
      <c r="AA19" s="23">
        <f>Z19/Parâmetros!$B$33</f>
        <v>4.4298303020456294E-2</v>
      </c>
      <c r="AB19" s="23">
        <f>AA19/Parâmetros!$E$6</f>
        <v>0.10643513459984692</v>
      </c>
      <c r="AC19" s="23">
        <f>(Parâmetros!$G$3*Parâmetros!$E$30*Modelo_1_Ø28mm!AB19)/Parâmetros!$H$3</f>
        <v>610.68656731656915</v>
      </c>
      <c r="AD19" s="23">
        <v>327.21199799999999</v>
      </c>
      <c r="AE19" s="24">
        <f t="shared" si="5"/>
        <v>2726.76665</v>
      </c>
    </row>
    <row r="20" spans="1:31" x14ac:dyDescent="0.25">
      <c r="A20" s="22">
        <v>0.04</v>
      </c>
      <c r="B20" s="23">
        <f>A20/Parâmetros!$G$3</f>
        <v>4.0080160320641287E-5</v>
      </c>
      <c r="C20" s="23">
        <f>B20/Parâmetros!$B$33</f>
        <v>8.8596606040912587E-2</v>
      </c>
      <c r="D20" s="23">
        <f>C20/Parâmetros!$B$6</f>
        <v>0.26637584498169747</v>
      </c>
      <c r="E20" s="23">
        <f>(Parâmetros!$G$3*Parâmetros!$B$30*Modelo_1_Ø28mm!D20)/Parâmetros!$H$3</f>
        <v>653.6119260020439</v>
      </c>
      <c r="F20" s="23">
        <v>4339.866927</v>
      </c>
      <c r="G20" s="24">
        <f t="shared" si="4"/>
        <v>36165.557724999999</v>
      </c>
      <c r="I20" s="22">
        <v>0.04</v>
      </c>
      <c r="J20" s="23">
        <f>I20/Parâmetros!$G$3</f>
        <v>4.0080160320641287E-5</v>
      </c>
      <c r="K20" s="23">
        <f>J20/Parâmetros!$B$33</f>
        <v>8.8596606040912587E-2</v>
      </c>
      <c r="L20" s="23">
        <f>K20/Parâmetros!$C$6</f>
        <v>0.23657304683821787</v>
      </c>
      <c r="M20" s="23">
        <f>(Parâmetros!$G$3*Parâmetros!$C$30*Modelo_1_Ø28mm!L20)/Parâmetros!$H$3</f>
        <v>818.08796129667269</v>
      </c>
      <c r="N20" s="23">
        <v>2258.776942</v>
      </c>
      <c r="O20" s="24">
        <f t="shared" si="1"/>
        <v>18823.141183333333</v>
      </c>
      <c r="Q20" s="22">
        <v>0.04</v>
      </c>
      <c r="R20" s="23">
        <f>Q20/Parâmetros!$G$3</f>
        <v>4.0080160320641287E-5</v>
      </c>
      <c r="S20" s="23">
        <f>R20/Parâmetros!$B$33</f>
        <v>8.8596606040912587E-2</v>
      </c>
      <c r="T20" s="23">
        <f>S20/Parâmetros!$D$6</f>
        <v>0.22171322833061208</v>
      </c>
      <c r="U20" s="23">
        <f>(Parâmetros!$G$3*Parâmetros!$D$30*Modelo_1_Ø28mm!T20)/Parâmetros!$H$3</f>
        <v>1013.6739422918511</v>
      </c>
      <c r="V20" s="22">
        <v>1542.588634</v>
      </c>
      <c r="W20" s="24">
        <f t="shared" si="6"/>
        <v>12854.905283333334</v>
      </c>
      <c r="Y20" s="22">
        <v>0.04</v>
      </c>
      <c r="Z20" s="23">
        <f>Y20/Parâmetros!$G$3</f>
        <v>4.0080160320641287E-5</v>
      </c>
      <c r="AA20" s="23">
        <f>Z20/Parâmetros!$B$33</f>
        <v>8.8596606040912587E-2</v>
      </c>
      <c r="AB20" s="23">
        <f>AA20/Parâmetros!$E$6</f>
        <v>0.21287026919969385</v>
      </c>
      <c r="AC20" s="23">
        <f>(Parâmetros!$G$3*Parâmetros!$E$30*Modelo_1_Ø28mm!AB20)/Parâmetros!$H$3</f>
        <v>1221.3731346331383</v>
      </c>
      <c r="AD20" s="23">
        <v>1153.098211</v>
      </c>
      <c r="AE20" s="24">
        <f t="shared" si="5"/>
        <v>9609.1517583333334</v>
      </c>
    </row>
    <row r="21" spans="1:31" x14ac:dyDescent="0.25">
      <c r="A21" s="22">
        <v>0.06</v>
      </c>
      <c r="B21" s="23">
        <f>A21/Parâmetros!$G$3</f>
        <v>6.012024048096192E-5</v>
      </c>
      <c r="C21" s="23">
        <f>B21/Parâmetros!$B$33</f>
        <v>0.13289490906136886</v>
      </c>
      <c r="D21" s="23">
        <f>C21/Parâmetros!$B$6</f>
        <v>0.39956376747254618</v>
      </c>
      <c r="E21" s="23">
        <f>(Parâmetros!$G$3*Parâmetros!$B$30*Modelo_1_Ø28mm!D21)/Parâmetros!$H$3</f>
        <v>980.41788900306574</v>
      </c>
      <c r="F21" s="23">
        <v>9078.1783359999899</v>
      </c>
      <c r="G21" s="24">
        <f t="shared" si="4"/>
        <v>75651.486133333252</v>
      </c>
      <c r="I21" s="22">
        <v>0.06</v>
      </c>
      <c r="J21" s="23">
        <f>I21/Parâmetros!$G$3</f>
        <v>6.012024048096192E-5</v>
      </c>
      <c r="K21" s="23">
        <f>J21/Parâmetros!$B$33</f>
        <v>0.13289490906136886</v>
      </c>
      <c r="L21" s="23">
        <f>K21/Parâmetros!$C$6</f>
        <v>0.35485957025732673</v>
      </c>
      <c r="M21" s="23">
        <f>(Parâmetros!$G$3*Parâmetros!$C$30*Modelo_1_Ø28mm!L21)/Parâmetros!$H$3</f>
        <v>1227.1319419450087</v>
      </c>
      <c r="N21" s="23">
        <v>4780.9193369999994</v>
      </c>
      <c r="O21" s="24">
        <f t="shared" si="1"/>
        <v>39840.994475</v>
      </c>
      <c r="Q21" s="22">
        <v>0.06</v>
      </c>
      <c r="R21" s="23">
        <f>Q21/Parâmetros!$G$3</f>
        <v>6.012024048096192E-5</v>
      </c>
      <c r="S21" s="23">
        <f>R21/Parâmetros!$B$33</f>
        <v>0.13289490906136886</v>
      </c>
      <c r="T21" s="23">
        <f>S21/Parâmetros!$D$6</f>
        <v>0.33256984249591803</v>
      </c>
      <c r="U21" s="23">
        <f>(Parâmetros!$G$3*Parâmetros!$D$30*Modelo_1_Ø28mm!T21)/Parâmetros!$H$3</f>
        <v>1520.5109134377765</v>
      </c>
      <c r="V21" s="22">
        <v>3280.298284</v>
      </c>
      <c r="W21" s="24">
        <f t="shared" si="6"/>
        <v>27335.819033333333</v>
      </c>
      <c r="Y21" s="22">
        <v>0.06</v>
      </c>
      <c r="Z21" s="23">
        <f>Y21/Parâmetros!$G$3</f>
        <v>6.012024048096192E-5</v>
      </c>
      <c r="AA21" s="23">
        <f>Z21/Parâmetros!$B$33</f>
        <v>0.13289490906136886</v>
      </c>
      <c r="AB21" s="23">
        <f>AA21/Parâmetros!$E$6</f>
        <v>0.31930540379954075</v>
      </c>
      <c r="AC21" s="23">
        <f>(Parâmetros!$G$3*Parâmetros!$E$30*Modelo_1_Ø28mm!AB21)/Parâmetros!$H$3</f>
        <v>1832.059701949707</v>
      </c>
      <c r="AD21" s="23">
        <v>2452.9822300000001</v>
      </c>
      <c r="AE21" s="24">
        <f t="shared" si="5"/>
        <v>20441.518583333334</v>
      </c>
    </row>
    <row r="22" spans="1:31" x14ac:dyDescent="0.25">
      <c r="A22" s="22">
        <v>0.08</v>
      </c>
      <c r="B22" s="23">
        <f>A22/Parâmetros!$G$3</f>
        <v>8.0160320641282573E-5</v>
      </c>
      <c r="C22" s="23">
        <f>B22/Parâmetros!$B$33</f>
        <v>0.17719321208182517</v>
      </c>
      <c r="D22" s="23">
        <f>C22/Parâmetros!$B$6</f>
        <v>0.53275168996339495</v>
      </c>
      <c r="E22" s="23">
        <f>(Parâmetros!$G$3*Parâmetros!$B$30*Modelo_1_Ø28mm!D22)/Parâmetros!$H$3</f>
        <v>1307.2238520040878</v>
      </c>
      <c r="F22" s="23">
        <v>15388.374349</v>
      </c>
      <c r="G22" s="24">
        <f t="shared" si="4"/>
        <v>128236.45290833333</v>
      </c>
      <c r="I22" s="22">
        <v>0.08</v>
      </c>
      <c r="J22" s="23">
        <f>I22/Parâmetros!$G$3</f>
        <v>8.0160320641282573E-5</v>
      </c>
      <c r="K22" s="23">
        <f>J22/Parâmetros!$B$33</f>
        <v>0.17719321208182517</v>
      </c>
      <c r="L22" s="23">
        <f>K22/Parâmetros!$C$6</f>
        <v>0.47314609367643573</v>
      </c>
      <c r="M22" s="23">
        <f>(Parâmetros!$G$3*Parâmetros!$C$30*Modelo_1_Ø28mm!L22)/Parâmetros!$H$3</f>
        <v>1636.1759225933454</v>
      </c>
      <c r="N22" s="23">
        <v>8175.7343780000001</v>
      </c>
      <c r="O22" s="24">
        <f t="shared" si="1"/>
        <v>68131.119816666673</v>
      </c>
      <c r="Q22" s="22">
        <v>0.08</v>
      </c>
      <c r="R22" s="23">
        <f>Q22/Parâmetros!$G$3</f>
        <v>8.0160320641282573E-5</v>
      </c>
      <c r="S22" s="23">
        <f>R22/Parâmetros!$B$33</f>
        <v>0.17719321208182517</v>
      </c>
      <c r="T22" s="23">
        <f>S22/Parâmetros!$D$6</f>
        <v>0.44342645666122416</v>
      </c>
      <c r="U22" s="23">
        <f>(Parâmetros!$G$3*Parâmetros!$D$30*Modelo_1_Ø28mm!T22)/Parâmetros!$H$3</f>
        <v>2027.3478845837021</v>
      </c>
      <c r="V22" s="22">
        <v>5634.7902009999998</v>
      </c>
      <c r="W22" s="24">
        <f t="shared" si="6"/>
        <v>46956.585008333335</v>
      </c>
      <c r="Y22" s="22">
        <v>0.08</v>
      </c>
      <c r="Z22" s="23">
        <f>Y22/Parâmetros!$G$3</f>
        <v>8.0160320641282573E-5</v>
      </c>
      <c r="AA22" s="23">
        <f>Z22/Parâmetros!$B$33</f>
        <v>0.17719321208182517</v>
      </c>
      <c r="AB22" s="23">
        <f>AA22/Parâmetros!$E$6</f>
        <v>0.42574053839938769</v>
      </c>
      <c r="AC22" s="23">
        <f>(Parâmetros!$G$3*Parâmetros!$E$30*Modelo_1_Ø28mm!AB22)/Parâmetros!$H$3</f>
        <v>2442.7462692662766</v>
      </c>
      <c r="AD22" s="23">
        <v>4214.8237789999994</v>
      </c>
      <c r="AE22" s="24">
        <f t="shared" si="5"/>
        <v>35123.531491666661</v>
      </c>
    </row>
    <row r="23" spans="1:31" x14ac:dyDescent="0.25">
      <c r="A23" s="22">
        <v>0.1</v>
      </c>
      <c r="B23" s="23">
        <f>A23/Parâmetros!$G$3</f>
        <v>1.0020040080160321E-4</v>
      </c>
      <c r="C23" s="23">
        <f>B23/Parâmetros!$B$33</f>
        <v>0.22149151510228143</v>
      </c>
      <c r="D23" s="23">
        <f>C23/Parâmetros!$B$6</f>
        <v>0.6659396124542436</v>
      </c>
      <c r="E23" s="23">
        <f>(Parâmetros!$G$3*Parâmetros!$B$30*Modelo_1_Ø28mm!D23)/Parâmetros!$H$3</f>
        <v>1634.0298150051099</v>
      </c>
      <c r="F23" s="23">
        <v>23217.479729999999</v>
      </c>
      <c r="G23" s="24">
        <f t="shared" si="4"/>
        <v>193478.99775000001</v>
      </c>
      <c r="I23" s="22">
        <v>0.1</v>
      </c>
      <c r="J23" s="23">
        <f>I23/Parâmetros!$G$3</f>
        <v>1.0020040080160321E-4</v>
      </c>
      <c r="K23" s="23">
        <f>J23/Parâmetros!$B$33</f>
        <v>0.22149151510228143</v>
      </c>
      <c r="L23" s="23">
        <f>K23/Parâmetros!$C$6</f>
        <v>0.59143261709554451</v>
      </c>
      <c r="M23" s="23">
        <f>(Parâmetros!$G$3*Parâmetros!$C$30*Modelo_1_Ø28mm!L23)/Parâmetros!$H$3</f>
        <v>2045.2199032416815</v>
      </c>
      <c r="N23" s="23">
        <v>12421.760698</v>
      </c>
      <c r="O23" s="24">
        <f t="shared" si="1"/>
        <v>103514.67248333334</v>
      </c>
      <c r="Q23" s="22">
        <v>0.1</v>
      </c>
      <c r="R23" s="23">
        <f>Q23/Parâmetros!$G$3</f>
        <v>1.0020040080160321E-4</v>
      </c>
      <c r="S23" s="23">
        <f>R23/Parâmetros!$B$33</f>
        <v>0.22149151510228143</v>
      </c>
      <c r="T23" s="23">
        <f>S23/Parâmetros!$D$6</f>
        <v>0.55428307082653006</v>
      </c>
      <c r="U23" s="23">
        <f>(Parâmetros!$G$3*Parâmetros!$D$30*Modelo_1_Ø28mm!T23)/Parâmetros!$H$3</f>
        <v>2534.1848557296275</v>
      </c>
      <c r="V23" s="22">
        <v>8594.1115100000006</v>
      </c>
      <c r="W23" s="24">
        <f t="shared" si="6"/>
        <v>71617.595916666673</v>
      </c>
      <c r="Y23" s="22">
        <v>0.1</v>
      </c>
      <c r="Z23" s="23">
        <f>Y23/Parâmetros!$G$3</f>
        <v>1.0020040080160321E-4</v>
      </c>
      <c r="AA23" s="23">
        <f>Z23/Parâmetros!$B$33</f>
        <v>0.22149151510228143</v>
      </c>
      <c r="AB23" s="23">
        <f>AA23/Parâmetros!$E$6</f>
        <v>0.53217567299923452</v>
      </c>
      <c r="AC23" s="23">
        <f>(Parâmetros!$G$3*Parâmetros!$E$30*Modelo_1_Ø28mm!AB23)/Parâmetros!$H$3</f>
        <v>3053.432836582846</v>
      </c>
      <c r="AD23" s="23">
        <v>6427.4779159999998</v>
      </c>
      <c r="AE23" s="24">
        <f t="shared" si="5"/>
        <v>53562.315966666669</v>
      </c>
    </row>
    <row r="24" spans="1:31" x14ac:dyDescent="0.25">
      <c r="A24" s="22">
        <v>0.12</v>
      </c>
      <c r="B24" s="23">
        <f>A24/Parâmetros!$G$3</f>
        <v>1.2024048096192384E-4</v>
      </c>
      <c r="C24" s="23">
        <f>B24/Parâmetros!$B$33</f>
        <v>0.26578981812273772</v>
      </c>
      <c r="D24" s="23">
        <f>C24/Parâmetros!$B$6</f>
        <v>0.79912753494509237</v>
      </c>
      <c r="E24" s="23">
        <f>(Parâmetros!$G$3*Parâmetros!$B$30*Modelo_1_Ø28mm!D24)/Parâmetros!$H$3</f>
        <v>1960.8357780061315</v>
      </c>
      <c r="F24" s="23">
        <v>32523.260818999999</v>
      </c>
      <c r="G24" s="24">
        <f t="shared" si="4"/>
        <v>271027.17349166668</v>
      </c>
      <c r="I24" s="22">
        <v>0.12</v>
      </c>
      <c r="J24" s="23">
        <f>I24/Parâmetros!$G$3</f>
        <v>1.2024048096192384E-4</v>
      </c>
      <c r="K24" s="23">
        <f>J24/Parâmetros!$B$33</f>
        <v>0.26578981812273772</v>
      </c>
      <c r="L24" s="23">
        <f>K24/Parâmetros!$C$6</f>
        <v>0.70971914051465346</v>
      </c>
      <c r="M24" s="23">
        <f>(Parâmetros!$G$3*Parâmetros!$C$30*Modelo_1_Ø28mm!L24)/Parâmetros!$H$3</f>
        <v>2454.2638838900175</v>
      </c>
      <c r="N24" s="23">
        <v>17499.340334</v>
      </c>
      <c r="O24" s="24">
        <f t="shared" si="1"/>
        <v>145827.83611666667</v>
      </c>
      <c r="Q24" s="22">
        <v>0.12</v>
      </c>
      <c r="R24" s="23">
        <f>Q24/Parâmetros!$G$3</f>
        <v>1.2024048096192384E-4</v>
      </c>
      <c r="S24" s="23">
        <f>R24/Parâmetros!$B$33</f>
        <v>0.26578981812273772</v>
      </c>
      <c r="T24" s="23">
        <f>S24/Parâmetros!$D$6</f>
        <v>0.66513968499183607</v>
      </c>
      <c r="U24" s="23">
        <f>(Parâmetros!$G$3*Parâmetros!$D$30*Modelo_1_Ø28mm!T24)/Parâmetros!$H$3</f>
        <v>3041.021826875553</v>
      </c>
      <c r="V24" s="22">
        <v>12134.490029999999</v>
      </c>
      <c r="W24" s="24">
        <f t="shared" si="6"/>
        <v>101120.75025</v>
      </c>
      <c r="Y24" s="22">
        <v>0.12</v>
      </c>
      <c r="Z24" s="23">
        <f>Y24/Parâmetros!$G$3</f>
        <v>1.2024048096192384E-4</v>
      </c>
      <c r="AA24" s="23">
        <f>Z24/Parâmetros!$B$33</f>
        <v>0.26578981812273772</v>
      </c>
      <c r="AB24" s="23">
        <f>AA24/Parâmetros!$E$6</f>
        <v>0.63861080759908151</v>
      </c>
      <c r="AC24" s="23">
        <f>(Parâmetros!$G$3*Parâmetros!$E$30*Modelo_1_Ø28mm!AB24)/Parâmetros!$H$3</f>
        <v>3664.119403899414</v>
      </c>
      <c r="AD24" s="23">
        <v>9082.0989099999897</v>
      </c>
      <c r="AE24" s="24">
        <f t="shared" si="5"/>
        <v>75684.157583333246</v>
      </c>
    </row>
    <row r="25" spans="1:31" x14ac:dyDescent="0.25">
      <c r="A25" s="22">
        <v>0.14000000000000001</v>
      </c>
      <c r="B25" s="23">
        <f>A25/Parâmetros!$G$3</f>
        <v>1.4028056112224451E-4</v>
      </c>
      <c r="C25" s="23">
        <f>B25/Parâmetros!$B$33</f>
        <v>0.31008812114319406</v>
      </c>
      <c r="D25" s="23">
        <f>C25/Parâmetros!$B$6</f>
        <v>0.93231545743594124</v>
      </c>
      <c r="E25" s="23">
        <f>(Parâmetros!$G$3*Parâmetros!$B$30*Modelo_1_Ø28mm!D25)/Parâmetros!$H$3</f>
        <v>2287.641741007154</v>
      </c>
      <c r="F25" s="23">
        <v>43275.112068000002</v>
      </c>
      <c r="G25" s="24">
        <f t="shared" si="4"/>
        <v>360625.9339</v>
      </c>
      <c r="I25" s="22">
        <v>0.14000000000000001</v>
      </c>
      <c r="J25" s="23">
        <f>I25/Parâmetros!$G$3</f>
        <v>1.4028056112224451E-4</v>
      </c>
      <c r="K25" s="23">
        <f>J25/Parâmetros!$B$33</f>
        <v>0.31008812114319406</v>
      </c>
      <c r="L25" s="23">
        <f>K25/Parâmetros!$C$6</f>
        <v>0.82800566393376251</v>
      </c>
      <c r="M25" s="23">
        <f>(Parâmetros!$G$3*Parâmetros!$C$30*Modelo_1_Ø28mm!L25)/Parâmetros!$H$3</f>
        <v>2863.3078645383544</v>
      </c>
      <c r="N25" s="23">
        <v>23392.501328999999</v>
      </c>
      <c r="O25" s="24">
        <f t="shared" si="1"/>
        <v>194937.51107499999</v>
      </c>
      <c r="Q25" s="22">
        <v>0.14000000000000001</v>
      </c>
      <c r="R25" s="23">
        <f>Q25/Parâmetros!$G$3</f>
        <v>1.4028056112224451E-4</v>
      </c>
      <c r="S25" s="23">
        <f>R25/Parâmetros!$B$33</f>
        <v>0.31008812114319406</v>
      </c>
      <c r="T25" s="23">
        <f>S25/Parâmetros!$D$6</f>
        <v>0.7759962991571423</v>
      </c>
      <c r="U25" s="23">
        <f>(Parâmetros!$G$3*Parâmetros!$D$30*Modelo_1_Ø28mm!T25)/Parâmetros!$H$3</f>
        <v>3547.8587980214793</v>
      </c>
      <c r="V25" s="22">
        <v>16237.104927999999</v>
      </c>
      <c r="W25" s="24">
        <f t="shared" si="6"/>
        <v>135309.20773333331</v>
      </c>
      <c r="Y25" s="22">
        <v>0.14000000000000001</v>
      </c>
      <c r="Z25" s="23">
        <f>Y25/Parâmetros!$G$3</f>
        <v>1.4028056112224451E-4</v>
      </c>
      <c r="AA25" s="23">
        <f>Z25/Parâmetros!$B$33</f>
        <v>0.31008812114319406</v>
      </c>
      <c r="AB25" s="23">
        <f>AA25/Parâmetros!$E$6</f>
        <v>0.7450459421989285</v>
      </c>
      <c r="AC25" s="23">
        <f>(Parâmetros!$G$3*Parâmetros!$E$30*Modelo_1_Ø28mm!AB25)/Parâmetros!$H$3</f>
        <v>4274.8059712159838</v>
      </c>
      <c r="AD25" s="23">
        <v>12170.128919999999</v>
      </c>
      <c r="AE25" s="24">
        <f t="shared" si="5"/>
        <v>101417.74099999999</v>
      </c>
    </row>
    <row r="26" spans="1:31" x14ac:dyDescent="0.25">
      <c r="A26" s="22">
        <v>0.16</v>
      </c>
      <c r="B26" s="23">
        <f>A26/Parâmetros!$G$3</f>
        <v>1.6032064128256515E-4</v>
      </c>
      <c r="C26" s="23">
        <f>B26/Parâmetros!$B$33</f>
        <v>0.35438642416365035</v>
      </c>
      <c r="D26" s="23">
        <f>C26/Parâmetros!$B$6</f>
        <v>1.0655033799267899</v>
      </c>
      <c r="E26" s="23">
        <f>(Parâmetros!$G$3*Parâmetros!$B$30*Modelo_1_Ø28mm!D26)/Parâmetros!$H$3</f>
        <v>2614.4477040081756</v>
      </c>
      <c r="F26" s="23">
        <v>55446.390433</v>
      </c>
      <c r="G26" s="24">
        <f t="shared" si="4"/>
        <v>462053.25360833335</v>
      </c>
      <c r="I26" s="22">
        <v>0.16</v>
      </c>
      <c r="J26" s="23">
        <f>I26/Parâmetros!$G$3</f>
        <v>1.6032064128256515E-4</v>
      </c>
      <c r="K26" s="23">
        <f>J26/Parâmetros!$B$33</f>
        <v>0.35438642416365035</v>
      </c>
      <c r="L26" s="23">
        <f>K26/Parâmetros!$C$6</f>
        <v>0.94629218735287146</v>
      </c>
      <c r="M26" s="23">
        <f>(Parâmetros!$G$3*Parâmetros!$C$30*Modelo_1_Ø28mm!L26)/Parâmetros!$H$3</f>
        <v>3272.3518451866908</v>
      </c>
      <c r="N26" s="23">
        <v>30087.166482000001</v>
      </c>
      <c r="O26" s="24">
        <f t="shared" si="1"/>
        <v>250726.38735</v>
      </c>
      <c r="Q26" s="22">
        <v>0.16</v>
      </c>
      <c r="R26" s="23">
        <f>Q26/Parâmetros!$G$3</f>
        <v>1.6032064128256515E-4</v>
      </c>
      <c r="S26" s="23">
        <f>R26/Parâmetros!$B$33</f>
        <v>0.35438642416365035</v>
      </c>
      <c r="T26" s="23">
        <f>S26/Parâmetros!$D$6</f>
        <v>0.88685291332244831</v>
      </c>
      <c r="U26" s="23">
        <f>(Parâmetros!$G$3*Parâmetros!$D$30*Modelo_1_Ø28mm!T26)/Parâmetros!$H$3</f>
        <v>4054.6957691674043</v>
      </c>
      <c r="V26" s="22">
        <v>20898.424623999999</v>
      </c>
      <c r="W26" s="24">
        <f t="shared" si="6"/>
        <v>174153.53853333334</v>
      </c>
      <c r="Y26" s="22">
        <v>0.16</v>
      </c>
      <c r="Z26" s="23">
        <f>Y26/Parâmetros!$G$3</f>
        <v>1.6032064128256515E-4</v>
      </c>
      <c r="AA26" s="23">
        <f>Z26/Parâmetros!$B$33</f>
        <v>0.35438642416365035</v>
      </c>
      <c r="AB26" s="23">
        <f>AA26/Parâmetros!$E$6</f>
        <v>0.85148107679877538</v>
      </c>
      <c r="AC26" s="23">
        <f>(Parâmetros!$G$3*Parâmetros!$E$30*Modelo_1_Ø28mm!AB26)/Parâmetros!$H$3</f>
        <v>4885.4925385325532</v>
      </c>
      <c r="AD26" s="23">
        <v>15685.462668</v>
      </c>
      <c r="AE26" s="24">
        <f t="shared" si="5"/>
        <v>130712.18890000001</v>
      </c>
    </row>
    <row r="27" spans="1:31" x14ac:dyDescent="0.25">
      <c r="A27" s="22">
        <v>0.18</v>
      </c>
      <c r="B27" s="23">
        <f>A27/Parâmetros!$G$3</f>
        <v>1.8036072144288575E-4</v>
      </c>
      <c r="C27" s="23">
        <f>B27/Parâmetros!$B$33</f>
        <v>0.39868472718410652</v>
      </c>
      <c r="D27" s="23">
        <f>C27/Parâmetros!$B$6</f>
        <v>1.1986913024176384</v>
      </c>
      <c r="E27" s="23">
        <f>(Parâmetros!$G$3*Parâmetros!$B$30*Modelo_1_Ø28mm!D27)/Parâmetros!$H$3</f>
        <v>2941.2536670091968</v>
      </c>
      <c r="F27" s="23">
        <v>69003.692619000009</v>
      </c>
      <c r="G27" s="24">
        <f t="shared" si="4"/>
        <v>575030.77182500006</v>
      </c>
      <c r="I27" s="22">
        <v>0.18</v>
      </c>
      <c r="J27" s="23">
        <f>I27/Parâmetros!$G$3</f>
        <v>1.8036072144288575E-4</v>
      </c>
      <c r="K27" s="23">
        <f>J27/Parâmetros!$B$33</f>
        <v>0.39868472718410652</v>
      </c>
      <c r="L27" s="23">
        <f>K27/Parâmetros!$C$6</f>
        <v>1.06457871077198</v>
      </c>
      <c r="M27" s="23">
        <f>(Parâmetros!$G$3*Parâmetros!$C$30*Modelo_1_Ø28mm!L27)/Parâmetros!$H$3</f>
        <v>3681.3958258350267</v>
      </c>
      <c r="N27" s="23">
        <v>37557.360201000003</v>
      </c>
      <c r="O27" s="24">
        <f t="shared" si="1"/>
        <v>312978.00167500007</v>
      </c>
      <c r="Q27" s="22">
        <v>0.18</v>
      </c>
      <c r="R27" s="23">
        <f>Q27/Parâmetros!$G$3</f>
        <v>1.8036072144288575E-4</v>
      </c>
      <c r="S27" s="23">
        <f>R27/Parâmetros!$B$33</f>
        <v>0.39868472718410652</v>
      </c>
      <c r="T27" s="23">
        <f>S27/Parâmetros!$D$6</f>
        <v>0.99770952748775399</v>
      </c>
      <c r="U27" s="23">
        <f>(Parâmetros!$G$3*Parâmetros!$D$30*Modelo_1_Ø28mm!T27)/Parâmetros!$H$3</f>
        <v>4561.5327403133288</v>
      </c>
      <c r="V27" s="22">
        <v>26110.598776999999</v>
      </c>
      <c r="W27" s="24">
        <f t="shared" si="6"/>
        <v>217588.32314166668</v>
      </c>
      <c r="Y27" s="22">
        <v>0.18</v>
      </c>
      <c r="Z27" s="23">
        <f>Y27/Parâmetros!$G$3</f>
        <v>1.8036072144288575E-4</v>
      </c>
      <c r="AA27" s="23">
        <f>Z27/Parâmetros!$B$33</f>
        <v>0.39868472718410652</v>
      </c>
      <c r="AB27" s="23">
        <f>AA27/Parâmetros!$E$6</f>
        <v>0.95791621139862204</v>
      </c>
      <c r="AC27" s="23">
        <f>(Parâmetros!$G$3*Parâmetros!$E$30*Modelo_1_Ø28mm!AB27)/Parâmetros!$H$3</f>
        <v>5496.1791058491217</v>
      </c>
      <c r="AD27" s="23">
        <v>19621.042171000001</v>
      </c>
      <c r="AE27" s="24">
        <f t="shared" si="5"/>
        <v>163508.68475833334</v>
      </c>
    </row>
    <row r="28" spans="1:31" x14ac:dyDescent="0.25">
      <c r="A28" s="22">
        <v>0.2</v>
      </c>
      <c r="B28" s="23">
        <f>A28/Parâmetros!$G$3</f>
        <v>2.0040080160320641E-4</v>
      </c>
      <c r="C28" s="23">
        <f>B28/Parâmetros!$B$33</f>
        <v>0.44298303020456287</v>
      </c>
      <c r="D28" s="23">
        <f>C28/Parâmetros!$B$6</f>
        <v>1.3318792249084872</v>
      </c>
      <c r="E28" s="23">
        <f>(Parâmetros!$G$3*Parâmetros!$B$30*Modelo_1_Ø28mm!D28)/Parâmetros!$H$3</f>
        <v>3268.0596300102197</v>
      </c>
      <c r="F28" s="23">
        <v>83926.358175000001</v>
      </c>
      <c r="G28" s="24">
        <f t="shared" si="4"/>
        <v>699386.31812499999</v>
      </c>
      <c r="I28" s="22">
        <v>0.2</v>
      </c>
      <c r="J28" s="23">
        <f>I28/Parâmetros!$G$3</f>
        <v>2.0040080160320641E-4</v>
      </c>
      <c r="K28" s="23">
        <f>J28/Parâmetros!$B$33</f>
        <v>0.44298303020456287</v>
      </c>
      <c r="L28" s="23">
        <f>K28/Parâmetros!$C$6</f>
        <v>1.182865234191089</v>
      </c>
      <c r="M28" s="23">
        <f>(Parâmetros!$G$3*Parâmetros!$C$30*Modelo_1_Ø28mm!L28)/Parâmetros!$H$3</f>
        <v>4090.4398064833631</v>
      </c>
      <c r="N28" s="23">
        <v>45791.42525</v>
      </c>
      <c r="O28" s="24">
        <f t="shared" si="1"/>
        <v>381595.2104166667</v>
      </c>
      <c r="Q28" s="22">
        <v>0.2</v>
      </c>
      <c r="R28" s="23">
        <f>Q28/Parâmetros!$G$3</f>
        <v>2.0040080160320641E-4</v>
      </c>
      <c r="S28" s="23">
        <f>R28/Parâmetros!$B$33</f>
        <v>0.44298303020456287</v>
      </c>
      <c r="T28" s="23">
        <f>S28/Parâmetros!$D$6</f>
        <v>1.1085661416530601</v>
      </c>
      <c r="U28" s="23">
        <f>(Parâmetros!$G$3*Parâmetros!$D$30*Modelo_1_Ø28mm!T28)/Parâmetros!$H$3</f>
        <v>5068.3697114592551</v>
      </c>
      <c r="V28" s="22">
        <v>31871.416472000001</v>
      </c>
      <c r="W28" s="24">
        <f t="shared" si="6"/>
        <v>265595.13726666669</v>
      </c>
      <c r="Y28" s="22">
        <v>0.2</v>
      </c>
      <c r="Z28" s="23">
        <f>Y28/Parâmetros!$G$3</f>
        <v>2.0040080160320641E-4</v>
      </c>
      <c r="AA28" s="23">
        <f>Z28/Parâmetros!$B$33</f>
        <v>0.44298303020456287</v>
      </c>
      <c r="AB28" s="23">
        <f>AA28/Parâmetros!$E$6</f>
        <v>1.064351345998469</v>
      </c>
      <c r="AC28" s="23">
        <f>(Parâmetros!$G$3*Parâmetros!$E$30*Modelo_1_Ø28mm!AB28)/Parâmetros!$H$3</f>
        <v>6106.865673165692</v>
      </c>
      <c r="AD28" s="23">
        <v>23970.511565000001</v>
      </c>
      <c r="AE28" s="24">
        <f t="shared" si="5"/>
        <v>199754.26304166668</v>
      </c>
    </row>
    <row r="29" spans="1:31" x14ac:dyDescent="0.25">
      <c r="A29" s="22">
        <v>0.22</v>
      </c>
      <c r="B29" s="23">
        <f>A29/Parâmetros!$G$3</f>
        <v>2.2044088176352705E-4</v>
      </c>
      <c r="C29" s="23">
        <f>B29/Parâmetros!$B$33</f>
        <v>0.48728133322501915</v>
      </c>
      <c r="D29" s="23">
        <f>C29/Parâmetros!$B$6</f>
        <v>1.465067147399336</v>
      </c>
      <c r="E29" s="23">
        <f>(Parâmetros!$G$3*Parâmetros!$B$30*Modelo_1_Ø28mm!D29)/Parâmetros!$H$3</f>
        <v>3594.8655930112409</v>
      </c>
      <c r="F29" s="23">
        <v>100174.876548</v>
      </c>
      <c r="G29" s="24">
        <f t="shared" si="4"/>
        <v>834790.63790000009</v>
      </c>
      <c r="I29" s="22">
        <v>0.22</v>
      </c>
      <c r="J29" s="23">
        <f>I29/Parâmetros!$G$3</f>
        <v>2.2044088176352705E-4</v>
      </c>
      <c r="K29" s="23">
        <f>J29/Parâmetros!$B$33</f>
        <v>0.48728133322501915</v>
      </c>
      <c r="L29" s="23">
        <f>K29/Parâmetros!$C$6</f>
        <v>1.3011517576101981</v>
      </c>
      <c r="M29" s="23">
        <f>(Parâmetros!$G$3*Parâmetros!$C$30*Modelo_1_Ø28mm!L29)/Parâmetros!$H$3</f>
        <v>4499.4837871316986</v>
      </c>
      <c r="N29" s="23">
        <v>54772.980135999998</v>
      </c>
      <c r="O29" s="24">
        <f t="shared" si="1"/>
        <v>456441.50113333331</v>
      </c>
      <c r="Q29" s="22">
        <v>0.22</v>
      </c>
      <c r="R29" s="23">
        <f>Q29/Parâmetros!$G$3</f>
        <v>2.2044088176352705E-4</v>
      </c>
      <c r="S29" s="23">
        <f>R29/Parâmetros!$B$33</f>
        <v>0.48728133322501915</v>
      </c>
      <c r="T29" s="23">
        <f>S29/Parâmetros!$D$6</f>
        <v>1.2194227558183661</v>
      </c>
      <c r="U29" s="23">
        <f>(Parâmetros!$G$3*Parâmetros!$D$30*Modelo_1_Ø28mm!T29)/Parâmetros!$H$3</f>
        <v>5575.2066826051796</v>
      </c>
      <c r="V29" s="22">
        <v>38184.805876999999</v>
      </c>
      <c r="W29" s="24">
        <f t="shared" si="6"/>
        <v>318206.71564166667</v>
      </c>
      <c r="Y29" s="22">
        <v>0.22</v>
      </c>
      <c r="Z29" s="23">
        <f>Y29/Parâmetros!$G$3</f>
        <v>2.2044088176352705E-4</v>
      </c>
      <c r="AA29" s="23">
        <f>Z29/Parâmetros!$B$33</f>
        <v>0.48728133322501915</v>
      </c>
      <c r="AB29" s="23">
        <f>AA29/Parâmetros!$E$6</f>
        <v>1.1707864805983161</v>
      </c>
      <c r="AC29" s="23">
        <f>(Parâmetros!$G$3*Parâmetros!$E$30*Modelo_1_Ø28mm!AB29)/Parâmetros!$H$3</f>
        <v>6717.5522404822586</v>
      </c>
      <c r="AD29" s="23">
        <v>28731.228693000001</v>
      </c>
      <c r="AE29" s="24">
        <f t="shared" si="5"/>
        <v>239426.90577500002</v>
      </c>
    </row>
    <row r="30" spans="1:31" x14ac:dyDescent="0.25">
      <c r="A30" s="22">
        <v>0.24</v>
      </c>
      <c r="B30" s="23">
        <f>A30/Parâmetros!$G$3</f>
        <v>2.4048096192384768E-4</v>
      </c>
      <c r="C30" s="23">
        <f>B30/Parâmetros!$B$33</f>
        <v>0.53157963624547544</v>
      </c>
      <c r="D30" s="23">
        <f>C30/Parâmetros!$B$6</f>
        <v>1.5982550698901847</v>
      </c>
      <c r="E30" s="23">
        <f>(Parâmetros!$G$3*Parâmetros!$B$30*Modelo_1_Ø28mm!D30)/Parâmetros!$H$3</f>
        <v>3921.671556012263</v>
      </c>
      <c r="F30" s="23">
        <v>117727.94783</v>
      </c>
      <c r="G30" s="24">
        <f t="shared" si="4"/>
        <v>981066.23191666673</v>
      </c>
      <c r="I30" s="22">
        <v>0.24</v>
      </c>
      <c r="J30" s="23">
        <f>I30/Parâmetros!$G$3</f>
        <v>2.4048096192384768E-4</v>
      </c>
      <c r="K30" s="23">
        <f>J30/Parâmetros!$B$33</f>
        <v>0.53157963624547544</v>
      </c>
      <c r="L30" s="23">
        <f>K30/Parâmetros!$C$6</f>
        <v>1.4194382810293069</v>
      </c>
      <c r="M30" s="23">
        <f>(Parâmetros!$G$3*Parâmetros!$C$30*Modelo_1_Ø28mm!L30)/Parâmetros!$H$3</f>
        <v>4908.527767780035</v>
      </c>
      <c r="N30" s="23">
        <v>64483.189135000001</v>
      </c>
      <c r="O30" s="24">
        <f t="shared" si="1"/>
        <v>537359.90945833339</v>
      </c>
      <c r="Q30" s="22">
        <v>0.24</v>
      </c>
      <c r="R30" s="23">
        <f>Q30/Parâmetros!$G$3</f>
        <v>2.4048096192384768E-4</v>
      </c>
      <c r="S30" s="23">
        <f>R30/Parâmetros!$B$33</f>
        <v>0.53157963624547544</v>
      </c>
      <c r="T30" s="23">
        <f>S30/Parâmetros!$D$6</f>
        <v>1.3302793699836721</v>
      </c>
      <c r="U30" s="23">
        <f>(Parâmetros!$G$3*Parâmetros!$D$30*Modelo_1_Ø28mm!T30)/Parâmetros!$H$3</f>
        <v>6082.0436537511059</v>
      </c>
      <c r="V30" s="22">
        <v>45039.202809000002</v>
      </c>
      <c r="W30" s="24">
        <f t="shared" si="6"/>
        <v>375326.69007500005</v>
      </c>
      <c r="Y30" s="22">
        <v>0.24</v>
      </c>
      <c r="Z30" s="23">
        <f>Y30/Parâmetros!$G$3</f>
        <v>2.4048096192384768E-4</v>
      </c>
      <c r="AA30" s="23">
        <f>Z30/Parâmetros!$B$33</f>
        <v>0.53157963624547544</v>
      </c>
      <c r="AB30" s="23">
        <f>AA30/Parâmetros!$E$6</f>
        <v>1.277221615198163</v>
      </c>
      <c r="AC30" s="23">
        <f>(Parâmetros!$G$3*Parâmetros!$E$30*Modelo_1_Ø28mm!AB30)/Parâmetros!$H$3</f>
        <v>7328.238807798828</v>
      </c>
      <c r="AD30" s="23">
        <v>33897.396845999996</v>
      </c>
      <c r="AE30" s="24">
        <f t="shared" si="5"/>
        <v>282478.30705</v>
      </c>
    </row>
    <row r="31" spans="1:31" x14ac:dyDescent="0.25">
      <c r="A31" s="22">
        <v>0.26</v>
      </c>
      <c r="B31" s="23">
        <f>A31/Parâmetros!$G$3</f>
        <v>2.6052104208416834E-4</v>
      </c>
      <c r="C31" s="23">
        <f>B31/Parâmetros!$B$33</f>
        <v>0.57587793926593178</v>
      </c>
      <c r="D31" s="23">
        <f>C31/Parâmetros!$B$6</f>
        <v>1.7314429923810335</v>
      </c>
      <c r="E31" s="23">
        <f>(Parâmetros!$G$3*Parâmetros!$B$30*Modelo_1_Ø28mm!D31)/Parâmetros!$H$3</f>
        <v>4248.477519013285</v>
      </c>
      <c r="F31" s="23">
        <v>136563.78067599999</v>
      </c>
      <c r="G31" s="24">
        <f t="shared" si="4"/>
        <v>1138031.5056333332</v>
      </c>
      <c r="I31" s="22">
        <v>0.26</v>
      </c>
      <c r="J31" s="23">
        <f>I31/Parâmetros!$G$3</f>
        <v>2.6052104208416834E-4</v>
      </c>
      <c r="K31" s="23">
        <f>J31/Parâmetros!$B$33</f>
        <v>0.57587793926593178</v>
      </c>
      <c r="L31" s="23">
        <f>K31/Parâmetros!$C$6</f>
        <v>1.537724804448416</v>
      </c>
      <c r="M31" s="23">
        <f>(Parâmetros!$G$3*Parâmetros!$C$30*Modelo_1_Ø28mm!L31)/Parâmetros!$H$3</f>
        <v>5317.5717484283714</v>
      </c>
      <c r="N31" s="23">
        <v>74914.915777000002</v>
      </c>
      <c r="O31" s="24">
        <f t="shared" si="1"/>
        <v>624290.96480833332</v>
      </c>
      <c r="Q31" s="22">
        <v>0.26</v>
      </c>
      <c r="R31" s="23">
        <f>Q31/Parâmetros!$G$3</f>
        <v>2.6052104208416834E-4</v>
      </c>
      <c r="S31" s="23">
        <f>R31/Parâmetros!$B$33</f>
        <v>0.57587793926593178</v>
      </c>
      <c r="T31" s="23">
        <f>S31/Parâmetros!$D$6</f>
        <v>1.4411359841489784</v>
      </c>
      <c r="U31" s="23">
        <f>(Parâmetros!$G$3*Parâmetros!$D$30*Modelo_1_Ø28mm!T31)/Parâmetros!$H$3</f>
        <v>6588.8806248970322</v>
      </c>
      <c r="V31" s="22">
        <v>52414.537105999996</v>
      </c>
      <c r="W31" s="24">
        <f t="shared" si="6"/>
        <v>436787.80921666668</v>
      </c>
      <c r="Y31" s="22">
        <v>0.26</v>
      </c>
      <c r="Z31" s="23">
        <f>Y31/Parâmetros!$G$3</f>
        <v>2.6052104208416834E-4</v>
      </c>
      <c r="AA31" s="23">
        <f>Z31/Parâmetros!$B$33</f>
        <v>0.57587793926593178</v>
      </c>
      <c r="AB31" s="23">
        <f>AA31/Parâmetros!$E$6</f>
        <v>1.3836567497980099</v>
      </c>
      <c r="AC31" s="23">
        <f>(Parâmetros!$G$3*Parâmetros!$E$30*Modelo_1_Ø28mm!AB31)/Parâmetros!$H$3</f>
        <v>7938.9253751153974</v>
      </c>
      <c r="AD31" s="23">
        <v>39461.742086999999</v>
      </c>
      <c r="AE31" s="24">
        <f t="shared" si="5"/>
        <v>328847.85072500003</v>
      </c>
    </row>
    <row r="32" spans="1:31" x14ac:dyDescent="0.25">
      <c r="A32" s="22">
        <v>0.28000000000000003</v>
      </c>
      <c r="B32" s="23">
        <f>A32/Parâmetros!$G$3</f>
        <v>2.8056112224448903E-4</v>
      </c>
      <c r="C32" s="23">
        <f>B32/Parâmetros!$B$33</f>
        <v>0.62017624228638812</v>
      </c>
      <c r="D32" s="23">
        <f>C32/Parâmetros!$B$6</f>
        <v>1.8646309148718825</v>
      </c>
      <c r="E32" s="23">
        <f>(Parâmetros!$G$3*Parâmetros!$B$30*Modelo_1_Ø28mm!D32)/Parâmetros!$H$3</f>
        <v>4575.283482014308</v>
      </c>
      <c r="F32" s="23">
        <v>156656.28687699998</v>
      </c>
      <c r="G32" s="24">
        <f t="shared" si="4"/>
        <v>1305469.0573083332</v>
      </c>
      <c r="I32" s="22">
        <v>0.28000000000000003</v>
      </c>
      <c r="J32" s="23">
        <f>I32/Parâmetros!$G$3</f>
        <v>2.8056112224448903E-4</v>
      </c>
      <c r="K32" s="23">
        <f>J32/Parâmetros!$B$33</f>
        <v>0.62017624228638812</v>
      </c>
      <c r="L32" s="23">
        <f>K32/Parâmetros!$C$6</f>
        <v>1.656011327867525</v>
      </c>
      <c r="M32" s="23">
        <f>(Parâmetros!$G$3*Parâmetros!$C$30*Modelo_1_Ø28mm!L32)/Parâmetros!$H$3</f>
        <v>5726.6157290767087</v>
      </c>
      <c r="N32" s="23">
        <v>86052.332484999904</v>
      </c>
      <c r="O32" s="24">
        <f t="shared" si="1"/>
        <v>717102.77070833254</v>
      </c>
      <c r="Q32" s="22">
        <v>0.28000000000000003</v>
      </c>
      <c r="R32" s="23">
        <f>Q32/Parâmetros!$G$3</f>
        <v>2.8056112224448903E-4</v>
      </c>
      <c r="S32" s="23">
        <f>R32/Parâmetros!$B$33</f>
        <v>0.62017624228638812</v>
      </c>
      <c r="T32" s="23">
        <f>S32/Parâmetros!$D$6</f>
        <v>1.5519925983142846</v>
      </c>
      <c r="U32" s="23">
        <f>(Parâmetros!$G$3*Parâmetros!$D$30*Modelo_1_Ø28mm!T32)/Parâmetros!$H$3</f>
        <v>7095.7175960429586</v>
      </c>
      <c r="V32" s="22">
        <v>60279.944546999999</v>
      </c>
      <c r="W32" s="24">
        <f t="shared" si="6"/>
        <v>502332.87122500001</v>
      </c>
      <c r="Y32" s="22">
        <v>0.28000000000000003</v>
      </c>
      <c r="Z32" s="23">
        <f>Y32/Parâmetros!$G$3</f>
        <v>2.8056112224448903E-4</v>
      </c>
      <c r="AA32" s="23">
        <f>Z32/Parâmetros!$B$33</f>
        <v>0.62017624228638812</v>
      </c>
      <c r="AB32" s="23">
        <f>AA32/Parâmetros!$E$6</f>
        <v>1.490091884397857</v>
      </c>
      <c r="AC32" s="23">
        <f>(Parâmetros!$G$3*Parâmetros!$E$30*Modelo_1_Ø28mm!AB32)/Parâmetros!$H$3</f>
        <v>8549.6119424319677</v>
      </c>
      <c r="AD32" s="23">
        <v>45422.340972999998</v>
      </c>
      <c r="AE32" s="24">
        <f t="shared" si="5"/>
        <v>378519.50810833334</v>
      </c>
    </row>
    <row r="33" spans="1:31" x14ac:dyDescent="0.25">
      <c r="A33" s="22">
        <v>0.3</v>
      </c>
      <c r="B33" s="23">
        <f>A33/Parâmetros!$G$3</f>
        <v>3.0060120240480961E-4</v>
      </c>
      <c r="C33" s="23">
        <f>B33/Parâmetros!$B$33</f>
        <v>0.66447454530684424</v>
      </c>
      <c r="D33" s="23">
        <f>C33/Parâmetros!$B$6</f>
        <v>1.9978188373627308</v>
      </c>
      <c r="E33" s="23">
        <f>(Parâmetros!$G$3*Parâmetros!$B$30*Modelo_1_Ø28mm!D33)/Parâmetros!$H$3</f>
        <v>4902.0894450153291</v>
      </c>
      <c r="F33" s="23">
        <v>177991.80062699999</v>
      </c>
      <c r="G33" s="24">
        <f t="shared" si="4"/>
        <v>1483265.005225</v>
      </c>
      <c r="I33" s="22">
        <v>0.3</v>
      </c>
      <c r="J33" s="23">
        <f>I33/Parâmetros!$G$3</f>
        <v>3.0060120240480961E-4</v>
      </c>
      <c r="K33" s="23">
        <f>J33/Parâmetros!$B$33</f>
        <v>0.66447454530684424</v>
      </c>
      <c r="L33" s="23">
        <f>K33/Parâmetros!$C$6</f>
        <v>1.7742978512866334</v>
      </c>
      <c r="M33" s="23">
        <f>(Parâmetros!$G$3*Parâmetros!$C$30*Modelo_1_Ø28mm!L33)/Parâmetros!$H$3</f>
        <v>6135.6597097250442</v>
      </c>
      <c r="N33" s="23">
        <v>97891.781457999998</v>
      </c>
      <c r="O33" s="24">
        <f t="shared" si="1"/>
        <v>815764.84548333334</v>
      </c>
      <c r="Q33" s="22">
        <v>0.3</v>
      </c>
      <c r="R33" s="23">
        <f>Q33/Parâmetros!$G$3</f>
        <v>3.0060120240480961E-4</v>
      </c>
      <c r="S33" s="23">
        <f>R33/Parâmetros!$B$33</f>
        <v>0.66447454530684424</v>
      </c>
      <c r="T33" s="23">
        <f>S33/Parâmetros!$D$6</f>
        <v>1.6628492124795902</v>
      </c>
      <c r="U33" s="23">
        <f>(Parâmetros!$G$3*Parâmetros!$D$30*Modelo_1_Ø28mm!T33)/Parâmetros!$H$3</f>
        <v>7602.5545671888822</v>
      </c>
      <c r="V33" s="22">
        <v>68600.674990999993</v>
      </c>
      <c r="W33" s="24">
        <f t="shared" si="6"/>
        <v>571672.29159166664</v>
      </c>
      <c r="Y33" s="22">
        <v>0.3</v>
      </c>
      <c r="Z33" s="23">
        <f>Y33/Parâmetros!$G$3</f>
        <v>3.0060120240480961E-4</v>
      </c>
      <c r="AA33" s="23">
        <f>Z33/Parâmetros!$B$33</f>
        <v>0.66447454530684424</v>
      </c>
      <c r="AB33" s="23">
        <f>AA33/Parâmetros!$E$6</f>
        <v>1.5965270189977037</v>
      </c>
      <c r="AC33" s="23">
        <f>(Parâmetros!$G$3*Parâmetros!$E$30*Modelo_1_Ø28mm!AB33)/Parâmetros!$H$3</f>
        <v>9160.2985097485362</v>
      </c>
      <c r="AD33" s="23">
        <v>51774.168809000003</v>
      </c>
      <c r="AE33" s="24">
        <f t="shared" si="5"/>
        <v>431451.40674166672</v>
      </c>
    </row>
    <row r="34" spans="1:31" x14ac:dyDescent="0.25">
      <c r="A34" s="22">
        <v>0.32</v>
      </c>
      <c r="B34" s="23">
        <f>A34/Parâmetros!$G$3</f>
        <v>3.2064128256513029E-4</v>
      </c>
      <c r="C34" s="23">
        <f>B34/Parâmetros!$B$33</f>
        <v>0.7087728483273007</v>
      </c>
      <c r="D34" s="23">
        <f>C34/Parâmetros!$B$6</f>
        <v>2.1310067598535798</v>
      </c>
      <c r="E34" s="23">
        <f>(Parâmetros!$G$3*Parâmetros!$B$30*Modelo_1_Ø28mm!D34)/Parâmetros!$H$3</f>
        <v>5228.8954080163512</v>
      </c>
      <c r="F34" s="23">
        <v>200548.395391</v>
      </c>
      <c r="G34" s="24">
        <f t="shared" si="4"/>
        <v>1671236.6282583333</v>
      </c>
      <c r="I34" s="22">
        <v>0.32</v>
      </c>
      <c r="J34" s="23">
        <f>I34/Parâmetros!$G$3</f>
        <v>3.2064128256513029E-4</v>
      </c>
      <c r="K34" s="23">
        <f>J34/Parâmetros!$B$33</f>
        <v>0.7087728483273007</v>
      </c>
      <c r="L34" s="23">
        <f>K34/Parâmetros!$C$6</f>
        <v>1.8925843747057429</v>
      </c>
      <c r="M34" s="23">
        <f>(Parâmetros!$G$3*Parâmetros!$C$30*Modelo_1_Ø28mm!L34)/Parâmetros!$H$3</f>
        <v>6544.7036903733815</v>
      </c>
      <c r="N34" s="23">
        <v>110422.08348099999</v>
      </c>
      <c r="O34" s="24">
        <f t="shared" si="1"/>
        <v>920184.02900833334</v>
      </c>
      <c r="Q34" s="22">
        <v>0.32</v>
      </c>
      <c r="R34" s="23">
        <f>Q34/Parâmetros!$G$3</f>
        <v>3.2064128256513029E-4</v>
      </c>
      <c r="S34" s="23">
        <f>R34/Parâmetros!$B$33</f>
        <v>0.7087728483273007</v>
      </c>
      <c r="T34" s="23">
        <f>S34/Parâmetros!$D$6</f>
        <v>1.7737058266448966</v>
      </c>
      <c r="U34" s="23">
        <f>(Parâmetros!$G$3*Parâmetros!$D$30*Modelo_1_Ø28mm!T34)/Parâmetros!$H$3</f>
        <v>8109.3915383348085</v>
      </c>
      <c r="V34" s="22">
        <v>77371.123759000009</v>
      </c>
      <c r="W34" s="24">
        <f t="shared" si="6"/>
        <v>644759.36465833348</v>
      </c>
      <c r="Y34" s="22">
        <v>0.32</v>
      </c>
      <c r="Z34" s="23">
        <f>Y34/Parâmetros!$G$3</f>
        <v>3.2064128256513029E-4</v>
      </c>
      <c r="AA34" s="23">
        <f>Z34/Parâmetros!$B$33</f>
        <v>0.7087728483273007</v>
      </c>
      <c r="AB34" s="23">
        <f>AA34/Parâmetros!$E$6</f>
        <v>1.7029621535975508</v>
      </c>
      <c r="AC34" s="23">
        <f>(Parâmetros!$G$3*Parâmetros!$E$30*Modelo_1_Ø28mm!AB34)/Parâmetros!$H$3</f>
        <v>9770.9850770651065</v>
      </c>
      <c r="AD34" s="23">
        <v>58511.109937000001</v>
      </c>
      <c r="AE34" s="24">
        <f t="shared" si="5"/>
        <v>487592.58280833333</v>
      </c>
    </row>
    <row r="35" spans="1:31" x14ac:dyDescent="0.25">
      <c r="A35" s="22">
        <v>0.34</v>
      </c>
      <c r="B35" s="23">
        <f>A35/Parâmetros!$G$3</f>
        <v>3.4068136272545093E-4</v>
      </c>
      <c r="C35" s="23">
        <f>B35/Parâmetros!$B$33</f>
        <v>0.75307115134775693</v>
      </c>
      <c r="D35" s="23">
        <f>C35/Parâmetros!$B$6</f>
        <v>2.2641946823444283</v>
      </c>
      <c r="E35" s="23">
        <f>(Parâmetros!$G$3*Parâmetros!$B$30*Modelo_1_Ø28mm!D35)/Parâmetros!$H$3</f>
        <v>5555.7013710173733</v>
      </c>
      <c r="F35" s="23">
        <v>224304.96878300002</v>
      </c>
      <c r="G35" s="24">
        <f t="shared" si="4"/>
        <v>1869208.073191667</v>
      </c>
      <c r="I35" s="22">
        <v>0.34</v>
      </c>
      <c r="J35" s="23">
        <f>I35/Parâmetros!$G$3</f>
        <v>3.4068136272545093E-4</v>
      </c>
      <c r="K35" s="23">
        <f>J35/Parâmetros!$B$33</f>
        <v>0.75307115134775693</v>
      </c>
      <c r="L35" s="23">
        <f>K35/Parâmetros!$C$6</f>
        <v>2.0108708981248515</v>
      </c>
      <c r="M35" s="23">
        <f>(Parâmetros!$G$3*Parâmetros!$C$30*Modelo_1_Ø28mm!L35)/Parâmetros!$H$3</f>
        <v>6953.7476710217161</v>
      </c>
      <c r="N35" s="23">
        <v>123638.69334900001</v>
      </c>
      <c r="O35" s="24">
        <f t="shared" si="1"/>
        <v>1030322.4445750001</v>
      </c>
      <c r="Q35" s="22">
        <v>0.34</v>
      </c>
      <c r="R35" s="23">
        <f>Q35/Parâmetros!$G$3</f>
        <v>3.4068136272545093E-4</v>
      </c>
      <c r="S35" s="23">
        <f>R35/Parâmetros!$B$33</f>
        <v>0.75307115134775693</v>
      </c>
      <c r="T35" s="23">
        <f>S35/Parâmetros!$D$6</f>
        <v>1.8845624408102024</v>
      </c>
      <c r="U35" s="23">
        <f>(Parâmetros!$G$3*Parâmetros!$D$30*Modelo_1_Ø28mm!T35)/Parâmetros!$H$3</f>
        <v>8616.2285094807339</v>
      </c>
      <c r="V35" s="22">
        <v>86590.515935000003</v>
      </c>
      <c r="W35" s="24">
        <f t="shared" si="6"/>
        <v>721587.63279166666</v>
      </c>
      <c r="Y35" s="22">
        <v>0.34</v>
      </c>
      <c r="Z35" s="23">
        <f>Y35/Parâmetros!$G$3</f>
        <v>3.4068136272545093E-4</v>
      </c>
      <c r="AA35" s="23">
        <f>Z35/Parâmetros!$B$33</f>
        <v>0.75307115134775693</v>
      </c>
      <c r="AB35" s="23">
        <f>AA35/Parâmetros!$E$6</f>
        <v>1.8093972881973976</v>
      </c>
      <c r="AC35" s="23">
        <f>(Parâmetros!$G$3*Parâmetros!$E$30*Modelo_1_Ø28mm!AB35)/Parâmetros!$H$3</f>
        <v>10381.671644381675</v>
      </c>
      <c r="AD35" s="23">
        <v>65623.205587000004</v>
      </c>
      <c r="AE35" s="24">
        <f t="shared" si="5"/>
        <v>546860.04655833344</v>
      </c>
    </row>
    <row r="36" spans="1:31" x14ac:dyDescent="0.25">
      <c r="A36" s="22">
        <v>0.36</v>
      </c>
      <c r="B36" s="23">
        <f>A36/Parâmetros!$G$3</f>
        <v>3.607214428857715E-4</v>
      </c>
      <c r="C36" s="23">
        <f>B36/Parâmetros!$B$33</f>
        <v>0.79736945436821305</v>
      </c>
      <c r="D36" s="23">
        <f>C36/Parâmetros!$B$6</f>
        <v>2.3973826048352769</v>
      </c>
      <c r="E36" s="23">
        <f>(Parâmetros!$G$3*Parâmetros!$B$30*Modelo_1_Ø28mm!D36)/Parâmetros!$H$3</f>
        <v>5882.5073340183935</v>
      </c>
      <c r="F36" s="23">
        <v>249249.335617</v>
      </c>
      <c r="G36" s="24">
        <f t="shared" si="4"/>
        <v>2077077.7968083334</v>
      </c>
      <c r="I36" s="22">
        <v>0.36</v>
      </c>
      <c r="J36" s="23">
        <f>I36/Parâmetros!$G$3</f>
        <v>3.607214428857715E-4</v>
      </c>
      <c r="K36" s="23">
        <f>J36/Parâmetros!$B$33</f>
        <v>0.79736945436821305</v>
      </c>
      <c r="L36" s="23">
        <f>K36/Parâmetros!$C$6</f>
        <v>2.1291574215439599</v>
      </c>
      <c r="M36" s="23">
        <f>(Parâmetros!$G$3*Parâmetros!$C$30*Modelo_1_Ø28mm!L36)/Parâmetros!$H$3</f>
        <v>7362.7916516700534</v>
      </c>
      <c r="N36" s="23">
        <v>137525.26348299999</v>
      </c>
      <c r="O36" s="24">
        <f t="shared" si="1"/>
        <v>1146043.8623583333</v>
      </c>
      <c r="Q36" s="22">
        <v>0.36</v>
      </c>
      <c r="R36" s="23">
        <f>Q36/Parâmetros!$G$3</f>
        <v>3.607214428857715E-4</v>
      </c>
      <c r="S36" s="23">
        <f>R36/Parâmetros!$B$33</f>
        <v>0.79736945436821305</v>
      </c>
      <c r="T36" s="23">
        <f>S36/Parâmetros!$D$6</f>
        <v>1.995419054975508</v>
      </c>
      <c r="U36" s="23">
        <f>(Parâmetros!$G$3*Parâmetros!$D$30*Modelo_1_Ø28mm!T36)/Parâmetros!$H$3</f>
        <v>9123.0654806266575</v>
      </c>
      <c r="V36" s="22">
        <v>96300.198755999911</v>
      </c>
      <c r="W36" s="24">
        <f t="shared" si="6"/>
        <v>802501.65629999933</v>
      </c>
      <c r="Y36" s="22">
        <v>0.36</v>
      </c>
      <c r="Z36" s="23">
        <f>Y36/Parâmetros!$G$3</f>
        <v>3.607214428857715E-4</v>
      </c>
      <c r="AA36" s="23">
        <f>Z36/Parâmetros!$B$33</f>
        <v>0.79736945436821305</v>
      </c>
      <c r="AB36" s="23">
        <f>AA36/Parâmetros!$E$6</f>
        <v>1.9158324227972441</v>
      </c>
      <c r="AC36" s="23">
        <f>(Parâmetros!$G$3*Parâmetros!$E$30*Modelo_1_Ø28mm!AB36)/Parâmetros!$H$3</f>
        <v>10992.358211698243</v>
      </c>
      <c r="AD36" s="23">
        <v>73108.265373999995</v>
      </c>
      <c r="AE36" s="24">
        <f t="shared" si="5"/>
        <v>609235.54478333332</v>
      </c>
    </row>
    <row r="37" spans="1:31" x14ac:dyDescent="0.25">
      <c r="A37" s="22">
        <v>0.38</v>
      </c>
      <c r="B37" s="23">
        <f>A37/Parâmetros!$G$3</f>
        <v>3.8076152304609219E-4</v>
      </c>
      <c r="C37" s="23">
        <f>B37/Parâmetros!$B$33</f>
        <v>0.8416677573886695</v>
      </c>
      <c r="D37" s="23">
        <f>C37/Parâmetros!$B$6</f>
        <v>2.5305705273261259</v>
      </c>
      <c r="E37" s="23">
        <f>(Parâmetros!$G$3*Parâmetros!$B$30*Modelo_1_Ø28mm!D37)/Parâmetros!$H$3</f>
        <v>6209.3132970194165</v>
      </c>
      <c r="F37" s="23">
        <v>275368.34162900003</v>
      </c>
      <c r="G37" s="24">
        <f t="shared" si="4"/>
        <v>2294736.1802416672</v>
      </c>
      <c r="I37" s="22">
        <v>0.38</v>
      </c>
      <c r="J37" s="23">
        <f>I37/Parâmetros!$G$3</f>
        <v>3.8076152304609219E-4</v>
      </c>
      <c r="K37" s="23">
        <f>J37/Parâmetros!$B$33</f>
        <v>0.8416677573886695</v>
      </c>
      <c r="L37" s="23">
        <f>K37/Parâmetros!$C$6</f>
        <v>2.2474439449630697</v>
      </c>
      <c r="M37" s="23">
        <f>(Parâmetros!$G$3*Parâmetros!$C$30*Modelo_1_Ø28mm!L37)/Parâmetros!$H$3</f>
        <v>7771.8356323183907</v>
      </c>
      <c r="N37" s="23">
        <v>152085.25468099999</v>
      </c>
      <c r="O37" s="24">
        <f t="shared" si="1"/>
        <v>1267377.1223416666</v>
      </c>
      <c r="Q37" s="22">
        <v>0.38</v>
      </c>
      <c r="R37" s="23">
        <f>Q37/Parâmetros!$G$3</f>
        <v>3.8076152304609219E-4</v>
      </c>
      <c r="S37" s="23">
        <f>R37/Parâmetros!$B$33</f>
        <v>0.8416677573886695</v>
      </c>
      <c r="T37" s="23">
        <f>S37/Parâmetros!$D$6</f>
        <v>2.1062756691408144</v>
      </c>
      <c r="U37" s="23">
        <f>(Parâmetros!$G$3*Parâmetros!$D$30*Modelo_1_Ø28mm!T37)/Parâmetros!$H$3</f>
        <v>9629.9024517725848</v>
      </c>
      <c r="V37" s="22">
        <v>106494.865911</v>
      </c>
      <c r="W37" s="24">
        <f t="shared" si="6"/>
        <v>887457.21592500003</v>
      </c>
      <c r="Y37" s="22">
        <v>0.38</v>
      </c>
      <c r="Z37" s="23">
        <f>Y37/Parâmetros!$G$3</f>
        <v>3.8076152304609219E-4</v>
      </c>
      <c r="AA37" s="23">
        <f>Z37/Parâmetros!$B$33</f>
        <v>0.8416677573886695</v>
      </c>
      <c r="AB37" s="23">
        <f>AA37/Parâmetros!$E$6</f>
        <v>2.0222675573970914</v>
      </c>
      <c r="AC37" s="23">
        <f>(Parâmetros!$G$3*Parâmetros!$E$30*Modelo_1_Ø28mm!AB37)/Parâmetros!$H$3</f>
        <v>11603.044779014814</v>
      </c>
      <c r="AD37" s="23">
        <v>80976.656738999998</v>
      </c>
      <c r="AE37" s="24">
        <f t="shared" si="5"/>
        <v>674805.47282500006</v>
      </c>
    </row>
    <row r="38" spans="1:31" x14ac:dyDescent="0.25">
      <c r="A38" s="22">
        <v>0.4</v>
      </c>
      <c r="B38" s="23">
        <f>A38/Parâmetros!$G$3</f>
        <v>4.0080160320641282E-4</v>
      </c>
      <c r="C38" s="23">
        <f>B38/Parâmetros!$B$33</f>
        <v>0.88596606040912573</v>
      </c>
      <c r="D38" s="23">
        <f>C38/Parâmetros!$B$6</f>
        <v>2.6637584498169744</v>
      </c>
      <c r="E38" s="23">
        <f>(Parâmetros!$G$3*Parâmetros!$B$30*Modelo_1_Ø28mm!D38)/Parâmetros!$H$3</f>
        <v>6536.1192600204395</v>
      </c>
      <c r="F38" s="23">
        <v>302651.58134499996</v>
      </c>
      <c r="G38" s="24">
        <f t="shared" si="4"/>
        <v>2522096.5112083331</v>
      </c>
      <c r="I38" s="22">
        <v>0.4</v>
      </c>
      <c r="J38" s="23">
        <f>I38/Parâmetros!$G$3</f>
        <v>4.0080160320641282E-4</v>
      </c>
      <c r="K38" s="23">
        <f>J38/Parâmetros!$B$33</f>
        <v>0.88596606040912573</v>
      </c>
      <c r="L38" s="23">
        <f>K38/Parâmetros!$C$6</f>
        <v>2.365730468382178</v>
      </c>
      <c r="M38" s="23">
        <f>(Parâmetros!$G$3*Parâmetros!$C$30*Modelo_1_Ø28mm!L38)/Parâmetros!$H$3</f>
        <v>8180.8796129667262</v>
      </c>
      <c r="N38" s="23">
        <v>167303.35514299999</v>
      </c>
      <c r="O38" s="24">
        <f t="shared" si="1"/>
        <v>1394194.6261916666</v>
      </c>
      <c r="Q38" s="22">
        <v>0.4</v>
      </c>
      <c r="R38" s="23">
        <f>Q38/Parâmetros!$G$3</f>
        <v>4.0080160320641282E-4</v>
      </c>
      <c r="S38" s="23">
        <f>R38/Parâmetros!$B$33</f>
        <v>0.88596606040912573</v>
      </c>
      <c r="T38" s="23">
        <f>S38/Parâmetros!$D$6</f>
        <v>2.2171322833061202</v>
      </c>
      <c r="U38" s="23">
        <f>(Parâmetros!$G$3*Parâmetros!$D$30*Modelo_1_Ø28mm!T38)/Parâmetros!$H$3</f>
        <v>10136.73942291851</v>
      </c>
      <c r="V38" s="22">
        <v>117183.197982</v>
      </c>
      <c r="W38" s="24">
        <f t="shared" si="6"/>
        <v>976526.64985000005</v>
      </c>
      <c r="Y38" s="22">
        <v>0.4</v>
      </c>
      <c r="Z38" s="23">
        <f>Y38/Parâmetros!$G$3</f>
        <v>4.0080160320641282E-4</v>
      </c>
      <c r="AA38" s="23">
        <f>Z38/Parâmetros!$B$33</f>
        <v>0.88596606040912573</v>
      </c>
      <c r="AB38" s="23">
        <f>AA38/Parâmetros!$E$6</f>
        <v>2.1287026919969381</v>
      </c>
      <c r="AC38" s="23">
        <f>(Parâmetros!$G$3*Parâmetros!$E$30*Modelo_1_Ø28mm!AB38)/Parâmetros!$H$3</f>
        <v>12213.731346331384</v>
      </c>
      <c r="AD38" s="23">
        <v>89211.960239999913</v>
      </c>
      <c r="AE38" s="24">
        <f t="shared" si="5"/>
        <v>743433.00199999928</v>
      </c>
    </row>
    <row r="39" spans="1:31" x14ac:dyDescent="0.25">
      <c r="A39" s="22">
        <v>0.42</v>
      </c>
      <c r="B39" s="23">
        <f>A39/Parâmetros!$G$3</f>
        <v>4.2084168336673346E-4</v>
      </c>
      <c r="C39" s="23">
        <f>B39/Parâmetros!$B$33</f>
        <v>0.93026436342958196</v>
      </c>
      <c r="D39" s="23">
        <f>C39/Parâmetros!$B$6</f>
        <v>2.7969463723078229</v>
      </c>
      <c r="E39" s="23">
        <f>(Parâmetros!$G$3*Parâmetros!$B$30*Modelo_1_Ø28mm!D39)/Parâmetros!$H$3</f>
        <v>6862.9252230214606</v>
      </c>
      <c r="F39" s="23">
        <v>331089.155256</v>
      </c>
      <c r="G39" s="24">
        <f t="shared" si="4"/>
        <v>2759076.2938000001</v>
      </c>
      <c r="I39" s="22">
        <v>0.42</v>
      </c>
      <c r="J39" s="23">
        <f>I39/Parâmetros!$G$3</f>
        <v>4.2084168336673346E-4</v>
      </c>
      <c r="K39" s="23">
        <f>J39/Parâmetros!$B$33</f>
        <v>0.93026436342958196</v>
      </c>
      <c r="L39" s="23">
        <f>K39/Parâmetros!$C$6</f>
        <v>2.4840169918012869</v>
      </c>
      <c r="M39" s="23">
        <f>(Parâmetros!$G$3*Parâmetros!$C$30*Modelo_1_Ø28mm!L39)/Parâmetros!$H$3</f>
        <v>8589.9235936150635</v>
      </c>
      <c r="N39" s="23">
        <v>183171.70073399998</v>
      </c>
      <c r="O39" s="24">
        <f t="shared" si="1"/>
        <v>1526430.8394499999</v>
      </c>
      <c r="Q39" s="22">
        <v>0.42</v>
      </c>
      <c r="R39" s="23">
        <f>Q39/Parâmetros!$G$3</f>
        <v>4.2084168336673346E-4</v>
      </c>
      <c r="S39" s="23">
        <f>R39/Parâmetros!$B$33</f>
        <v>0.93026436342958196</v>
      </c>
      <c r="T39" s="23">
        <f>S39/Parâmetros!$D$6</f>
        <v>2.3279888974714265</v>
      </c>
      <c r="U39" s="23">
        <f>(Parâmetros!$G$3*Parâmetros!$D$30*Modelo_1_Ø28mm!T39)/Parâmetros!$H$3</f>
        <v>10643.576394064436</v>
      </c>
      <c r="V39" s="22">
        <v>128310.50537699999</v>
      </c>
      <c r="W39" s="24">
        <f t="shared" si="6"/>
        <v>1069254.211475</v>
      </c>
      <c r="Y39" s="22">
        <v>0.42</v>
      </c>
      <c r="Z39" s="23">
        <f>Y39/Parâmetros!$G$3</f>
        <v>4.2084168336673346E-4</v>
      </c>
      <c r="AA39" s="23">
        <f>Z39/Parâmetros!$B$33</f>
        <v>0.93026436342958196</v>
      </c>
      <c r="AB39" s="23">
        <f>AA39/Parâmetros!$E$6</f>
        <v>2.2351378265967852</v>
      </c>
      <c r="AC39" s="23">
        <f>(Parâmetros!$G$3*Parâmetros!$E$30*Modelo_1_Ø28mm!AB39)/Parâmetros!$H$3</f>
        <v>12824.417913647951</v>
      </c>
      <c r="AD39" s="23">
        <v>97806.209006000005</v>
      </c>
      <c r="AE39" s="24">
        <f t="shared" si="5"/>
        <v>815051.74171666673</v>
      </c>
    </row>
    <row r="40" spans="1:31" x14ac:dyDescent="0.25">
      <c r="A40" s="22">
        <v>0.44</v>
      </c>
      <c r="B40" s="23">
        <f>A40/Parâmetros!$G$3</f>
        <v>4.4088176352705409E-4</v>
      </c>
      <c r="C40" s="23">
        <f>B40/Parâmetros!$B$33</f>
        <v>0.97456266645003831</v>
      </c>
      <c r="D40" s="23">
        <f>C40/Parâmetros!$B$6</f>
        <v>2.9301342947986719</v>
      </c>
      <c r="E40" s="23">
        <f>(Parâmetros!$G$3*Parâmetros!$B$30*Modelo_1_Ø28mm!D40)/Parâmetros!$H$3</f>
        <v>7189.7311860224818</v>
      </c>
      <c r="F40" s="23">
        <v>360667.74660700001</v>
      </c>
      <c r="G40" s="24">
        <f t="shared" si="4"/>
        <v>3005564.5550583336</v>
      </c>
      <c r="I40" s="22">
        <v>0.44</v>
      </c>
      <c r="J40" s="23">
        <f>I40/Parâmetros!$G$3</f>
        <v>4.4088176352705409E-4</v>
      </c>
      <c r="K40" s="23">
        <f>J40/Parâmetros!$B$33</f>
        <v>0.97456266645003831</v>
      </c>
      <c r="L40" s="23">
        <f>K40/Parâmetros!$C$6</f>
        <v>2.6023035152203962</v>
      </c>
      <c r="M40" s="23">
        <f>(Parâmetros!$G$3*Parâmetros!$C$30*Modelo_1_Ø28mm!L40)/Parâmetros!$H$3</f>
        <v>8998.9675742633972</v>
      </c>
      <c r="N40" s="23">
        <v>199700.49147400001</v>
      </c>
      <c r="O40" s="24">
        <f t="shared" si="1"/>
        <v>1664170.7622833336</v>
      </c>
      <c r="Q40" s="22">
        <v>0.44</v>
      </c>
      <c r="R40" s="23">
        <f>Q40/Parâmetros!$G$3</f>
        <v>4.4088176352705409E-4</v>
      </c>
      <c r="S40" s="23">
        <f>R40/Parâmetros!$B$33</f>
        <v>0.97456266645003831</v>
      </c>
      <c r="T40" s="23">
        <f>S40/Parâmetros!$D$6</f>
        <v>2.4388455116367322</v>
      </c>
      <c r="U40" s="23">
        <f>(Parâmetros!$G$3*Parâmetros!$D$30*Modelo_1_Ø28mm!T40)/Parâmetros!$H$3</f>
        <v>11150.413365210359</v>
      </c>
      <c r="V40" s="22">
        <v>139959.92237700001</v>
      </c>
      <c r="W40" s="24">
        <f t="shared" si="6"/>
        <v>1166332.6864750001</v>
      </c>
      <c r="Y40" s="22">
        <v>0.44</v>
      </c>
      <c r="Z40" s="23">
        <f>Y40/Parâmetros!$G$3</f>
        <v>4.4088176352705409E-4</v>
      </c>
      <c r="AA40" s="23">
        <f>Z40/Parâmetros!$B$33</f>
        <v>0.97456266645003831</v>
      </c>
      <c r="AB40" s="23">
        <f>AA40/Parâmetros!$E$6</f>
        <v>2.3415729611966323</v>
      </c>
      <c r="AC40" s="23">
        <f>(Parâmetros!$G$3*Parâmetros!$E$30*Modelo_1_Ø28mm!AB40)/Parâmetros!$H$3</f>
        <v>13435.104480964517</v>
      </c>
      <c r="AD40" s="23">
        <v>106758.80185999999</v>
      </c>
      <c r="AE40" s="24">
        <f t="shared" si="5"/>
        <v>889656.68216666661</v>
      </c>
    </row>
    <row r="41" spans="1:31" x14ac:dyDescent="0.25">
      <c r="A41" s="22">
        <v>0.46</v>
      </c>
      <c r="B41" s="23">
        <f>A41/Parâmetros!$G$3</f>
        <v>4.6092184368737478E-4</v>
      </c>
      <c r="C41" s="23">
        <f>B41/Parâmetros!$B$33</f>
        <v>1.0188609694704946</v>
      </c>
      <c r="D41" s="23">
        <f>C41/Parâmetros!$B$6</f>
        <v>3.0633222172895209</v>
      </c>
      <c r="E41" s="23">
        <f>(Parâmetros!$G$3*Parâmetros!$B$30*Modelo_1_Ø28mm!D41)/Parâmetros!$H$3</f>
        <v>7516.5371490235048</v>
      </c>
      <c r="F41" s="23">
        <v>391372.02495699999</v>
      </c>
      <c r="G41" s="24">
        <f t="shared" si="4"/>
        <v>3261433.5413083332</v>
      </c>
      <c r="I41" s="22">
        <v>0.46</v>
      </c>
      <c r="J41" s="23">
        <f>I41/Parâmetros!$G$3</f>
        <v>4.6092184368737478E-4</v>
      </c>
      <c r="K41" s="23">
        <f>J41/Parâmetros!$B$33</f>
        <v>1.0188609694704946</v>
      </c>
      <c r="L41" s="23">
        <f>K41/Parâmetros!$C$6</f>
        <v>2.720590038639505</v>
      </c>
      <c r="M41" s="23">
        <f>(Parâmetros!$G$3*Parâmetros!$C$30*Modelo_1_Ø28mm!L41)/Parâmetros!$H$3</f>
        <v>9408.0115549117363</v>
      </c>
      <c r="N41" s="23">
        <v>216850.57317399999</v>
      </c>
      <c r="O41" s="24">
        <f t="shared" si="1"/>
        <v>1807088.1097833333</v>
      </c>
      <c r="Q41" s="22">
        <v>0.46</v>
      </c>
      <c r="R41" s="23">
        <f>Q41/Parâmetros!$G$3</f>
        <v>4.6092184368737478E-4</v>
      </c>
      <c r="S41" s="23">
        <f>R41/Parâmetros!$B$33</f>
        <v>1.0188609694704946</v>
      </c>
      <c r="T41" s="23">
        <f>S41/Parâmetros!$D$6</f>
        <v>2.5497021258020385</v>
      </c>
      <c r="U41" s="23">
        <f>(Parâmetros!$G$3*Parâmetros!$D$30*Modelo_1_Ø28mm!T41)/Parâmetros!$H$3</f>
        <v>11657.250336356288</v>
      </c>
      <c r="V41" s="22">
        <v>152061.58743599997</v>
      </c>
      <c r="W41" s="24">
        <f t="shared" si="6"/>
        <v>1267179.8952999997</v>
      </c>
      <c r="Y41" s="22">
        <v>0.46</v>
      </c>
      <c r="Z41" s="23">
        <f>Y41/Parâmetros!$G$3</f>
        <v>4.6092184368737478E-4</v>
      </c>
      <c r="AA41" s="23">
        <f>Z41/Parâmetros!$B$33</f>
        <v>1.0188609694704946</v>
      </c>
      <c r="AB41" s="23">
        <f>AA41/Parâmetros!$E$6</f>
        <v>2.4480080957964789</v>
      </c>
      <c r="AC41" s="23">
        <f>(Parâmetros!$G$3*Parâmetros!$E$30*Modelo_1_Ø28mm!AB41)/Parâmetros!$H$3</f>
        <v>14045.791048281089</v>
      </c>
      <c r="AD41" s="23">
        <v>116057.081254</v>
      </c>
      <c r="AE41" s="24">
        <f t="shared" si="5"/>
        <v>967142.34378333343</v>
      </c>
    </row>
    <row r="42" spans="1:31" x14ac:dyDescent="0.25">
      <c r="A42" s="22">
        <v>0.48</v>
      </c>
      <c r="B42" s="23">
        <f>A42/Parâmetros!$G$3</f>
        <v>4.8096192384769536E-4</v>
      </c>
      <c r="C42" s="23">
        <f>B42/Parâmetros!$B$33</f>
        <v>1.0631592724909509</v>
      </c>
      <c r="D42" s="23">
        <f>C42/Parâmetros!$B$6</f>
        <v>3.1965101397803695</v>
      </c>
      <c r="E42" s="23">
        <f>(Parâmetros!$G$3*Parâmetros!$B$30*Modelo_1_Ø28mm!D42)/Parâmetros!$H$3</f>
        <v>7843.3431120245259</v>
      </c>
      <c r="F42" s="23">
        <v>423187.71281700005</v>
      </c>
      <c r="G42" s="24">
        <f t="shared" si="4"/>
        <v>3526564.2734750006</v>
      </c>
      <c r="I42" s="22">
        <v>0.48</v>
      </c>
      <c r="J42" s="23">
        <f>I42/Parâmetros!$G$3</f>
        <v>4.8096192384769536E-4</v>
      </c>
      <c r="K42" s="23">
        <f>J42/Parâmetros!$B$33</f>
        <v>1.0631592724909509</v>
      </c>
      <c r="L42" s="23">
        <f>K42/Parâmetros!$C$6</f>
        <v>2.8388765620586138</v>
      </c>
      <c r="M42" s="23">
        <f>(Parâmetros!$G$3*Parâmetros!$C$30*Modelo_1_Ø28mm!L42)/Parâmetros!$H$3</f>
        <v>9817.05553556007</v>
      </c>
      <c r="N42" s="23">
        <v>234641.97553199998</v>
      </c>
      <c r="O42" s="24">
        <f t="shared" si="1"/>
        <v>1955349.7960999999</v>
      </c>
      <c r="Q42" s="22">
        <v>0.48</v>
      </c>
      <c r="R42" s="23">
        <f>Q42/Parâmetros!$G$3</f>
        <v>4.8096192384769536E-4</v>
      </c>
      <c r="S42" s="23">
        <f>R42/Parâmetros!$B$33</f>
        <v>1.0631592724909509</v>
      </c>
      <c r="T42" s="23">
        <f>S42/Parâmetros!$D$6</f>
        <v>2.6605587399673443</v>
      </c>
      <c r="U42" s="23">
        <f>(Parâmetros!$G$3*Parâmetros!$D$30*Modelo_1_Ø28mm!T42)/Parâmetros!$H$3</f>
        <v>12164.087307502212</v>
      </c>
      <c r="V42" s="22">
        <v>164651.016859</v>
      </c>
      <c r="W42" s="24">
        <f t="shared" si="6"/>
        <v>1372091.8071583332</v>
      </c>
      <c r="Y42" s="22">
        <v>0.48</v>
      </c>
      <c r="Z42" s="23">
        <f>Y42/Parâmetros!$G$3</f>
        <v>4.8096192384769536E-4</v>
      </c>
      <c r="AA42" s="23">
        <f>Z42/Parâmetros!$B$33</f>
        <v>1.0631592724909509</v>
      </c>
      <c r="AB42" s="23">
        <f>AA42/Parâmetros!$E$6</f>
        <v>2.554443230396326</v>
      </c>
      <c r="AC42" s="23">
        <f>(Parâmetros!$G$3*Parâmetros!$E$30*Modelo_1_Ø28mm!AB42)/Parâmetros!$H$3</f>
        <v>14656.477615597656</v>
      </c>
      <c r="AD42" s="23">
        <v>125700.30816299999</v>
      </c>
      <c r="AE42" s="24">
        <f t="shared" si="5"/>
        <v>1047502.568025</v>
      </c>
    </row>
    <row r="43" spans="1:31" x14ac:dyDescent="0.25">
      <c r="A43" s="22">
        <v>0.5</v>
      </c>
      <c r="B43" s="23">
        <f>A43/Parâmetros!$G$3</f>
        <v>5.0100200400801599E-4</v>
      </c>
      <c r="C43" s="23">
        <f>B43/Parâmetros!$B$33</f>
        <v>1.1074575755114071</v>
      </c>
      <c r="D43" s="23">
        <f>C43/Parâmetros!$B$6</f>
        <v>3.329698062271218</v>
      </c>
      <c r="E43" s="23">
        <f>(Parâmetros!$G$3*Parâmetros!$B$30*Modelo_1_Ø28mm!D43)/Parâmetros!$H$3</f>
        <v>8170.1490750255471</v>
      </c>
      <c r="F43" s="23">
        <v>456111.29427800002</v>
      </c>
      <c r="G43" s="24">
        <f t="shared" si="4"/>
        <v>3800927.452316667</v>
      </c>
      <c r="I43" s="22">
        <v>0.5</v>
      </c>
      <c r="J43" s="23">
        <f>I43/Parâmetros!$G$3</f>
        <v>5.0100200400801599E-4</v>
      </c>
      <c r="K43" s="23">
        <f>J43/Parâmetros!$B$33</f>
        <v>1.1074575755114071</v>
      </c>
      <c r="L43" s="23">
        <f>K43/Parâmetros!$C$6</f>
        <v>2.9571630854777227</v>
      </c>
      <c r="M43" s="23">
        <f>(Parâmetros!$G$3*Parâmetros!$C$30*Modelo_1_Ø28mm!L43)/Parâmetros!$H$3</f>
        <v>10226.099516208407</v>
      </c>
      <c r="N43" s="23">
        <v>253063.658123</v>
      </c>
      <c r="O43" s="24">
        <f t="shared" si="1"/>
        <v>2108863.8176916665</v>
      </c>
      <c r="Q43" s="22">
        <v>0.5</v>
      </c>
      <c r="R43" s="23">
        <f>Q43/Parâmetros!$G$3</f>
        <v>5.0100200400801599E-4</v>
      </c>
      <c r="S43" s="23">
        <f>R43/Parâmetros!$B$33</f>
        <v>1.1074575755114071</v>
      </c>
      <c r="T43" s="23">
        <f>S43/Parâmetros!$D$6</f>
        <v>2.7714153541326505</v>
      </c>
      <c r="U43" s="23">
        <f>(Parâmetros!$G$3*Parâmetros!$D$30*Modelo_1_Ø28mm!T43)/Parâmetros!$H$3</f>
        <v>12670.924278648134</v>
      </c>
      <c r="V43" s="22">
        <v>177719.87511800003</v>
      </c>
      <c r="W43" s="24">
        <f t="shared" si="6"/>
        <v>1480998.9593166669</v>
      </c>
      <c r="Y43" s="22">
        <v>0.5</v>
      </c>
      <c r="Z43" s="23">
        <f>Y43/Parâmetros!$G$3</f>
        <v>5.0100200400801599E-4</v>
      </c>
      <c r="AA43" s="23">
        <f>Z43/Parâmetros!$B$33</f>
        <v>1.1074575755114071</v>
      </c>
      <c r="AB43" s="23">
        <f>AA43/Parâmetros!$E$6</f>
        <v>2.6608783649961727</v>
      </c>
      <c r="AC43" s="23">
        <f>(Parâmetros!$G$3*Parâmetros!$E$30*Modelo_1_Ø28mm!AB43)/Parâmetros!$H$3</f>
        <v>15267.164182914226</v>
      </c>
      <c r="AD43" s="23">
        <v>135691.97591899999</v>
      </c>
      <c r="AE43" s="24">
        <f t="shared" si="5"/>
        <v>1130766.4659916665</v>
      </c>
    </row>
    <row r="44" spans="1:31" x14ac:dyDescent="0.25">
      <c r="A44" s="22">
        <v>0.52</v>
      </c>
      <c r="B44" s="23">
        <f>A44/Parâmetros!$G$3</f>
        <v>5.2104208416833668E-4</v>
      </c>
      <c r="C44" s="23">
        <f>B44/Parâmetros!$B$33</f>
        <v>1.1517558785318636</v>
      </c>
      <c r="D44" s="23">
        <f>C44/Parâmetros!$B$6</f>
        <v>3.462885984762067</v>
      </c>
      <c r="E44" s="23">
        <f>(Parâmetros!$G$3*Parâmetros!$B$30*Modelo_1_Ø28mm!D44)/Parâmetros!$H$3</f>
        <v>8496.95503802657</v>
      </c>
      <c r="F44" s="23">
        <v>490131.04926</v>
      </c>
      <c r="G44" s="24">
        <f t="shared" si="4"/>
        <v>4084425.4105000002</v>
      </c>
      <c r="I44" s="22">
        <v>0.52</v>
      </c>
      <c r="J44" s="23">
        <f>I44/Parâmetros!$G$3</f>
        <v>5.2104208416833668E-4</v>
      </c>
      <c r="K44" s="23">
        <f>J44/Parâmetros!$B$33</f>
        <v>1.1517558785318636</v>
      </c>
      <c r="L44" s="23">
        <f>K44/Parâmetros!$C$6</f>
        <v>3.0754496088968319</v>
      </c>
      <c r="M44" s="23">
        <f>(Parâmetros!$G$3*Parâmetros!$C$30*Modelo_1_Ø28mm!L44)/Parâmetros!$H$3</f>
        <v>10635.143496856743</v>
      </c>
      <c r="N44" s="23">
        <v>272100.95523899997</v>
      </c>
      <c r="O44" s="24">
        <f t="shared" si="1"/>
        <v>2267507.9603249999</v>
      </c>
      <c r="Q44" s="22">
        <v>0.52</v>
      </c>
      <c r="R44" s="23">
        <f>Q44/Parâmetros!$G$3</f>
        <v>5.2104208416833668E-4</v>
      </c>
      <c r="S44" s="23">
        <f>R44/Parâmetros!$B$33</f>
        <v>1.1517558785318636</v>
      </c>
      <c r="T44" s="23">
        <f>S44/Parâmetros!$D$6</f>
        <v>2.8822719682979567</v>
      </c>
      <c r="U44" s="23">
        <f>(Parâmetros!$G$3*Parâmetros!$D$30*Modelo_1_Ø28mm!T44)/Parâmetros!$H$3</f>
        <v>13177.761249794064</v>
      </c>
      <c r="V44" s="22">
        <v>191230.552456</v>
      </c>
      <c r="W44" s="24">
        <f t="shared" si="6"/>
        <v>1593587.9371333334</v>
      </c>
      <c r="Y44" s="22">
        <v>0.52</v>
      </c>
      <c r="Z44" s="23">
        <f>Y44/Parâmetros!$G$3</f>
        <v>5.2104208416833668E-4</v>
      </c>
      <c r="AA44" s="23">
        <f>Z44/Parâmetros!$B$33</f>
        <v>1.1517558785318636</v>
      </c>
      <c r="AB44" s="23">
        <f>AA44/Parâmetros!$E$6</f>
        <v>2.7673134995960198</v>
      </c>
      <c r="AC44" s="23">
        <f>(Parâmetros!$G$3*Parâmetros!$E$30*Modelo_1_Ø28mm!AB44)/Parâmetros!$H$3</f>
        <v>15877.850750230795</v>
      </c>
      <c r="AD44" s="23">
        <v>146029.02126899999</v>
      </c>
      <c r="AE44" s="24">
        <f t="shared" si="5"/>
        <v>1216908.510575</v>
      </c>
    </row>
    <row r="45" spans="1:31" x14ac:dyDescent="0.25">
      <c r="A45" s="22">
        <v>0.54</v>
      </c>
      <c r="B45" s="23">
        <f>A45/Parâmetros!$G$3</f>
        <v>5.4108216432865737E-4</v>
      </c>
      <c r="C45" s="23">
        <f>B45/Parâmetros!$B$33</f>
        <v>1.1960541815523198</v>
      </c>
      <c r="D45" s="23">
        <f>C45/Parâmetros!$B$6</f>
        <v>3.5960739072529155</v>
      </c>
      <c r="E45" s="23">
        <f>(Parâmetros!$G$3*Parâmetros!$B$30*Modelo_1_Ø28mm!D45)/Parâmetros!$H$3</f>
        <v>8823.7610010275912</v>
      </c>
      <c r="F45" s="23">
        <v>525249.35046900006</v>
      </c>
      <c r="G45" s="24">
        <f t="shared" si="4"/>
        <v>4377077.9205750003</v>
      </c>
      <c r="I45" s="22">
        <v>0.54</v>
      </c>
      <c r="J45" s="23">
        <f>I45/Parâmetros!$G$3</f>
        <v>5.4108216432865737E-4</v>
      </c>
      <c r="K45" s="23">
        <f>J45/Parâmetros!$B$33</f>
        <v>1.1960541815523198</v>
      </c>
      <c r="L45" s="23">
        <f>K45/Parâmetros!$C$6</f>
        <v>3.1937361323159408</v>
      </c>
      <c r="M45" s="23">
        <f>(Parâmetros!$G$3*Parâmetros!$C$30*Modelo_1_Ø28mm!L45)/Parâmetros!$H$3</f>
        <v>11044.187477505082</v>
      </c>
      <c r="N45" s="23">
        <v>291743.74401799997</v>
      </c>
      <c r="O45" s="24">
        <f t="shared" si="1"/>
        <v>2431197.8668166664</v>
      </c>
      <c r="Q45" s="22">
        <v>0.54</v>
      </c>
      <c r="R45" s="23">
        <f>Q45/Parâmetros!$G$3</f>
        <v>5.4108216432865737E-4</v>
      </c>
      <c r="S45" s="23">
        <f>R45/Parâmetros!$B$33</f>
        <v>1.1960541815523198</v>
      </c>
      <c r="T45" s="23">
        <f>S45/Parâmetros!$D$6</f>
        <v>2.9931285824632625</v>
      </c>
      <c r="U45" s="23">
        <f>(Parâmetros!$G$3*Parâmetros!$D$30*Modelo_1_Ø28mm!T45)/Parâmetros!$H$3</f>
        <v>13684.598220939988</v>
      </c>
      <c r="V45" s="22">
        <v>205221.89657299998</v>
      </c>
      <c r="W45" s="24">
        <f t="shared" ref="W45:W68" si="7">V45/0.12</f>
        <v>1710182.4714416666</v>
      </c>
      <c r="Y45" s="22">
        <v>0.54</v>
      </c>
      <c r="Z45" s="23">
        <f>Y45/Parâmetros!$G$3</f>
        <v>5.4108216432865737E-4</v>
      </c>
      <c r="AA45" s="23">
        <f>Z45/Parâmetros!$B$33</f>
        <v>1.1960541815523198</v>
      </c>
      <c r="AB45" s="23">
        <f>AA45/Parâmetros!$E$6</f>
        <v>2.8737486341958669</v>
      </c>
      <c r="AC45" s="23">
        <f>(Parâmetros!$G$3*Parâmetros!$E$30*Modelo_1_Ø28mm!AB45)/Parâmetros!$H$3</f>
        <v>16488.537317547365</v>
      </c>
      <c r="AD45" s="23">
        <v>156692.607062</v>
      </c>
      <c r="AE45" s="24">
        <f t="shared" si="5"/>
        <v>1305771.7255166667</v>
      </c>
    </row>
    <row r="46" spans="1:31" x14ac:dyDescent="0.25">
      <c r="A46" s="22">
        <v>0.56000000000000005</v>
      </c>
      <c r="B46" s="23">
        <f>A46/Parâmetros!$G$3</f>
        <v>5.6112224448897805E-4</v>
      </c>
      <c r="C46" s="23">
        <f>B46/Parâmetros!$B$33</f>
        <v>1.2403524845727762</v>
      </c>
      <c r="D46" s="23">
        <f>C46/Parâmetros!$B$6</f>
        <v>3.729261829743765</v>
      </c>
      <c r="E46" s="23">
        <f>(Parâmetros!$G$3*Parâmetros!$B$30*Modelo_1_Ø28mm!D46)/Parâmetros!$H$3</f>
        <v>9150.566964028616</v>
      </c>
      <c r="F46" s="23">
        <v>561436.16196499998</v>
      </c>
      <c r="G46" s="24">
        <f t="shared" si="4"/>
        <v>4678634.6830416666</v>
      </c>
      <c r="I46" s="22">
        <v>0.56000000000000005</v>
      </c>
      <c r="J46" s="23">
        <f>I46/Parâmetros!$G$3</f>
        <v>5.6112224448897805E-4</v>
      </c>
      <c r="K46" s="23">
        <f>J46/Parâmetros!$B$33</f>
        <v>1.2403524845727762</v>
      </c>
      <c r="L46" s="23">
        <f>K46/Parâmetros!$C$6</f>
        <v>3.3120226557350501</v>
      </c>
      <c r="M46" s="23">
        <f>(Parâmetros!$G$3*Parâmetros!$C$30*Modelo_1_Ø28mm!L46)/Parâmetros!$H$3</f>
        <v>11453.231458153417</v>
      </c>
      <c r="N46" s="23">
        <v>312006.44857299997</v>
      </c>
      <c r="O46" s="24">
        <f t="shared" si="1"/>
        <v>2600053.7381083332</v>
      </c>
      <c r="Q46" s="22">
        <v>0.56000000000000005</v>
      </c>
      <c r="R46" s="23">
        <f>Q46/Parâmetros!$G$3</f>
        <v>5.6112224448897805E-4</v>
      </c>
      <c r="S46" s="23">
        <f>R46/Parâmetros!$B$33</f>
        <v>1.2403524845727762</v>
      </c>
      <c r="T46" s="23">
        <f>S46/Parâmetros!$D$6</f>
        <v>3.1039851966285692</v>
      </c>
      <c r="U46" s="23">
        <f>(Parâmetros!$G$3*Parâmetros!$D$30*Modelo_1_Ø28mm!T46)/Parâmetros!$H$3</f>
        <v>14191.435192085917</v>
      </c>
      <c r="V46" s="22">
        <v>219668.62372899998</v>
      </c>
      <c r="W46" s="24">
        <f t="shared" si="7"/>
        <v>1830571.8644083333</v>
      </c>
      <c r="Y46" s="22">
        <v>0.56000000000000005</v>
      </c>
      <c r="Z46" s="23">
        <f>Y46/Parâmetros!$G$3</f>
        <v>5.6112224448897805E-4</v>
      </c>
      <c r="AA46" s="23">
        <f>Z46/Parâmetros!$B$33</f>
        <v>1.2403524845727762</v>
      </c>
      <c r="AB46" s="23">
        <f>AA46/Parâmetros!$E$6</f>
        <v>2.980183768795714</v>
      </c>
      <c r="AC46" s="23">
        <f>(Parâmetros!$G$3*Parâmetros!$E$30*Modelo_1_Ø28mm!AB46)/Parâmetros!$H$3</f>
        <v>17099.223884863935</v>
      </c>
      <c r="AD46" s="23">
        <v>167682.72367599999</v>
      </c>
      <c r="AE46" s="24">
        <f t="shared" si="5"/>
        <v>1397356.0306333334</v>
      </c>
    </row>
    <row r="47" spans="1:31" x14ac:dyDescent="0.25">
      <c r="A47" s="22">
        <v>0.57999999999999996</v>
      </c>
      <c r="B47" s="23">
        <f>A47/Parâmetros!$G$3</f>
        <v>5.8116232464929852E-4</v>
      </c>
      <c r="C47" s="23">
        <f>B47/Parâmetros!$B$33</f>
        <v>1.284650787593232</v>
      </c>
      <c r="D47" s="23">
        <f>C47/Parâmetros!$B$6</f>
        <v>3.8624497522346122</v>
      </c>
      <c r="E47" s="23">
        <f>(Parâmetros!$G$3*Parâmetros!$B$30*Modelo_1_Ø28mm!D47)/Parâmetros!$H$3</f>
        <v>9477.3729270296335</v>
      </c>
      <c r="F47" s="23">
        <v>598709.64333499898</v>
      </c>
      <c r="G47" s="24">
        <f t="shared" si="4"/>
        <v>4989247.0277916584</v>
      </c>
      <c r="I47" s="22">
        <v>0.57999999999999996</v>
      </c>
      <c r="J47" s="23">
        <f>I47/Parâmetros!$G$3</f>
        <v>5.8116232464929852E-4</v>
      </c>
      <c r="K47" s="23">
        <f>J47/Parâmetros!$B$33</f>
        <v>1.284650787593232</v>
      </c>
      <c r="L47" s="23">
        <f>K47/Parâmetros!$C$6</f>
        <v>3.4303091791541576</v>
      </c>
      <c r="M47" s="23">
        <f>(Parâmetros!$G$3*Parâmetros!$C$30*Modelo_1_Ø28mm!L47)/Parâmetros!$H$3</f>
        <v>11862.275438801751</v>
      </c>
      <c r="N47" s="23">
        <v>332874.25714499998</v>
      </c>
      <c r="O47" s="24">
        <f t="shared" si="1"/>
        <v>2773952.1428749999</v>
      </c>
      <c r="Q47" s="22">
        <v>0.57999999999999996</v>
      </c>
      <c r="R47" s="23">
        <f>Q47/Parâmetros!$G$3</f>
        <v>5.8116232464929852E-4</v>
      </c>
      <c r="S47" s="23">
        <f>R47/Parâmetros!$B$33</f>
        <v>1.284650787593232</v>
      </c>
      <c r="T47" s="23">
        <f>S47/Parâmetros!$D$6</f>
        <v>3.2148418107938737</v>
      </c>
      <c r="U47" s="23">
        <f>(Parâmetros!$G$3*Parâmetros!$D$30*Modelo_1_Ø28mm!T47)/Parâmetros!$H$3</f>
        <v>14698.272163231833</v>
      </c>
      <c r="V47" s="22">
        <v>234534.58231299999</v>
      </c>
      <c r="W47" s="24">
        <f t="shared" si="7"/>
        <v>1954454.8526083333</v>
      </c>
      <c r="Y47" s="22">
        <v>0.57999999999999996</v>
      </c>
      <c r="Z47" s="23">
        <f>Y47/Parâmetros!$G$3</f>
        <v>5.8116232464929852E-4</v>
      </c>
      <c r="AA47" s="23">
        <f>Z47/Parâmetros!$B$33</f>
        <v>1.284650787593232</v>
      </c>
      <c r="AB47" s="23">
        <f>AA47/Parâmetros!$E$6</f>
        <v>3.0866189033955598</v>
      </c>
      <c r="AC47" s="23">
        <f>(Parâmetros!$G$3*Parâmetros!$E$30*Modelo_1_Ø28mm!AB47)/Parâmetros!$H$3</f>
        <v>17709.910452180498</v>
      </c>
      <c r="AD47" s="23">
        <v>178996.90880499998</v>
      </c>
      <c r="AE47" s="24">
        <f t="shared" si="5"/>
        <v>1491640.9067083332</v>
      </c>
    </row>
    <row r="48" spans="1:31" x14ac:dyDescent="0.25">
      <c r="A48" s="22">
        <v>0.6</v>
      </c>
      <c r="B48" s="23">
        <f>A48/Parâmetros!$G$3</f>
        <v>6.0120240480961921E-4</v>
      </c>
      <c r="C48" s="23">
        <f>B48/Parâmetros!$B$33</f>
        <v>1.3289490906136885</v>
      </c>
      <c r="D48" s="23">
        <f>C48/Parâmetros!$B$6</f>
        <v>3.9956376747254616</v>
      </c>
      <c r="E48" s="23">
        <f>(Parâmetros!$G$3*Parâmetros!$B$30*Modelo_1_Ø28mm!D48)/Parâmetros!$H$3</f>
        <v>9804.1788900306583</v>
      </c>
      <c r="F48" s="23">
        <v>637057.69904799992</v>
      </c>
      <c r="G48" s="24">
        <f t="shared" si="4"/>
        <v>5308814.1587333325</v>
      </c>
      <c r="I48" s="22">
        <v>0.6</v>
      </c>
      <c r="J48" s="23">
        <f>I48/Parâmetros!$G$3</f>
        <v>6.0120240480961921E-4</v>
      </c>
      <c r="K48" s="23">
        <f>J48/Parâmetros!$B$33</f>
        <v>1.3289490906136885</v>
      </c>
      <c r="L48" s="23">
        <f>K48/Parâmetros!$C$6</f>
        <v>3.5485957025732668</v>
      </c>
      <c r="M48" s="23">
        <f>(Parâmetros!$G$3*Parâmetros!$C$30*Modelo_1_Ø28mm!L48)/Parâmetros!$H$3</f>
        <v>12271.319419450088</v>
      </c>
      <c r="N48" s="23">
        <v>354340.536915</v>
      </c>
      <c r="O48" s="24">
        <f t="shared" si="1"/>
        <v>2952837.8076250004</v>
      </c>
      <c r="Q48" s="22">
        <v>0.6</v>
      </c>
      <c r="R48" s="23">
        <f>Q48/Parâmetros!$G$3</f>
        <v>6.0120240480961921E-4</v>
      </c>
      <c r="S48" s="23">
        <f>R48/Parâmetros!$B$33</f>
        <v>1.3289490906136885</v>
      </c>
      <c r="T48" s="23">
        <f>S48/Parâmetros!$D$6</f>
        <v>3.3256984249591803</v>
      </c>
      <c r="U48" s="23">
        <f>(Parâmetros!$G$3*Parâmetros!$D$30*Modelo_1_Ø28mm!T48)/Parâmetros!$H$3</f>
        <v>15205.109134377764</v>
      </c>
      <c r="V48" s="22">
        <v>249868.269367</v>
      </c>
      <c r="W48" s="24">
        <f t="shared" si="7"/>
        <v>2082235.5780583334</v>
      </c>
      <c r="Y48" s="22">
        <v>0.6</v>
      </c>
      <c r="Z48" s="23">
        <f>Y48/Parâmetros!$G$3</f>
        <v>6.0120240480961921E-4</v>
      </c>
      <c r="AA48" s="23">
        <f>Z48/Parâmetros!$B$33</f>
        <v>1.3289490906136885</v>
      </c>
      <c r="AB48" s="23">
        <f>AA48/Parâmetros!$E$6</f>
        <v>3.1930540379954073</v>
      </c>
      <c r="AC48" s="23">
        <f>(Parâmetros!$G$3*Parâmetros!$E$30*Modelo_1_Ø28mm!AB48)/Parâmetros!$H$3</f>
        <v>18320.597019497072</v>
      </c>
      <c r="AD48" s="23">
        <v>190647.14269400001</v>
      </c>
      <c r="AE48" s="24">
        <f t="shared" si="5"/>
        <v>1588726.1891166668</v>
      </c>
    </row>
    <row r="49" spans="1:31" x14ac:dyDescent="0.25">
      <c r="A49" s="22">
        <v>0.62</v>
      </c>
      <c r="B49" s="23">
        <f>A49/Parâmetros!$G$3</f>
        <v>6.212424849699399E-4</v>
      </c>
      <c r="C49" s="23">
        <f>B49/Parâmetros!$B$33</f>
        <v>1.3732473936341449</v>
      </c>
      <c r="D49" s="23">
        <f>C49/Parâmetros!$B$6</f>
        <v>4.128825597216311</v>
      </c>
      <c r="E49" s="23">
        <f>(Parâmetros!$G$3*Parâmetros!$B$30*Modelo_1_Ø28mm!D49)/Parâmetros!$H$3</f>
        <v>10130.984853031679</v>
      </c>
      <c r="F49" s="23">
        <v>676489.23418599996</v>
      </c>
      <c r="G49" s="24">
        <f t="shared" si="4"/>
        <v>5637410.2848833334</v>
      </c>
      <c r="I49" s="22">
        <v>0.62</v>
      </c>
      <c r="J49" s="23">
        <f>I49/Parâmetros!$G$3</f>
        <v>6.212424849699399E-4</v>
      </c>
      <c r="K49" s="23">
        <f>J49/Parâmetros!$B$33</f>
        <v>1.3732473936341449</v>
      </c>
      <c r="L49" s="23">
        <f>K49/Parâmetros!$C$6</f>
        <v>3.6668822259923766</v>
      </c>
      <c r="M49" s="23">
        <f>(Parâmetros!$G$3*Parâmetros!$C$30*Modelo_1_Ø28mm!L49)/Parâmetros!$H$3</f>
        <v>12680.363400098428</v>
      </c>
      <c r="N49" s="23">
        <v>376396.85006599996</v>
      </c>
      <c r="O49" s="24">
        <f t="shared" si="1"/>
        <v>3136640.4172166665</v>
      </c>
      <c r="Q49" s="22">
        <v>0.62</v>
      </c>
      <c r="R49" s="23">
        <f>Q49/Parâmetros!$G$3</f>
        <v>6.212424849699399E-4</v>
      </c>
      <c r="S49" s="23">
        <f>R49/Parâmetros!$B$33</f>
        <v>1.3732473936341449</v>
      </c>
      <c r="T49" s="23">
        <f>S49/Parâmetros!$D$6</f>
        <v>3.4365550391244866</v>
      </c>
      <c r="U49" s="23">
        <f>(Parâmetros!$G$3*Parâmetros!$D$30*Modelo_1_Ø28mm!T49)/Parâmetros!$H$3</f>
        <v>15711.946105523692</v>
      </c>
      <c r="V49" s="22">
        <v>265629.38300699997</v>
      </c>
      <c r="W49" s="24">
        <f t="shared" si="7"/>
        <v>2213578.1917249998</v>
      </c>
      <c r="Y49" s="22">
        <v>0.62</v>
      </c>
      <c r="Z49" s="23">
        <f>Y49/Parâmetros!$G$3</f>
        <v>6.212424849699399E-4</v>
      </c>
      <c r="AA49" s="23">
        <f>Z49/Parâmetros!$B$33</f>
        <v>1.3732473936341449</v>
      </c>
      <c r="AB49" s="23">
        <f>AA49/Parâmetros!$E$6</f>
        <v>3.2994891725952544</v>
      </c>
      <c r="AC49" s="23">
        <f>(Parâmetros!$G$3*Parâmetros!$E$30*Modelo_1_Ø28mm!AB49)/Parâmetros!$H$3</f>
        <v>18931.283586813643</v>
      </c>
      <c r="AD49" s="23">
        <v>202621.570935</v>
      </c>
      <c r="AE49" s="24">
        <f t="shared" si="5"/>
        <v>1688513.091125</v>
      </c>
    </row>
    <row r="50" spans="1:31" x14ac:dyDescent="0.25">
      <c r="A50" s="22">
        <v>0.64</v>
      </c>
      <c r="B50" s="23">
        <f>A50/Parâmetros!$G$3</f>
        <v>6.4128256513026059E-4</v>
      </c>
      <c r="C50" s="23">
        <f>B50/Parâmetros!$B$33</f>
        <v>1.4175456966546014</v>
      </c>
      <c r="D50" s="23">
        <f>C50/Parâmetros!$B$6</f>
        <v>4.2620135197071596</v>
      </c>
      <c r="E50" s="23">
        <f>(Parâmetros!$G$3*Parâmetros!$B$30*Modelo_1_Ø28mm!D50)/Parâmetros!$H$3</f>
        <v>10457.790816032702</v>
      </c>
      <c r="F50" s="23">
        <v>716992.58277599991</v>
      </c>
      <c r="G50" s="24">
        <f t="shared" si="4"/>
        <v>5974938.1897999998</v>
      </c>
      <c r="I50" s="22">
        <v>0.64</v>
      </c>
      <c r="J50" s="23">
        <f>I50/Parâmetros!$G$3</f>
        <v>6.4128256513026059E-4</v>
      </c>
      <c r="K50" s="23">
        <f>J50/Parâmetros!$B$33</f>
        <v>1.4175456966546014</v>
      </c>
      <c r="L50" s="23">
        <f>K50/Parâmetros!$C$6</f>
        <v>3.7851687494114858</v>
      </c>
      <c r="M50" s="23">
        <f>(Parâmetros!$G$3*Parâmetros!$C$30*Modelo_1_Ø28mm!L50)/Parâmetros!$H$3</f>
        <v>13089.407380746763</v>
      </c>
      <c r="N50" s="23">
        <v>399043.872859</v>
      </c>
      <c r="O50" s="24">
        <f t="shared" si="1"/>
        <v>3325365.6071583335</v>
      </c>
      <c r="Q50" s="22">
        <v>0.64</v>
      </c>
      <c r="R50" s="23">
        <f>Q50/Parâmetros!$G$3</f>
        <v>6.4128256513026059E-4</v>
      </c>
      <c r="S50" s="23">
        <f>R50/Parâmetros!$B$33</f>
        <v>1.4175456966546014</v>
      </c>
      <c r="T50" s="23">
        <f>S50/Parâmetros!$D$6</f>
        <v>3.5474116532897932</v>
      </c>
      <c r="U50" s="23">
        <f>(Parâmetros!$G$3*Parâmetros!$D$30*Modelo_1_Ø28mm!T50)/Parâmetros!$H$3</f>
        <v>16218.783076669617</v>
      </c>
      <c r="V50" s="22">
        <v>281850.01364999998</v>
      </c>
      <c r="W50" s="24">
        <f t="shared" si="7"/>
        <v>2348750.11375</v>
      </c>
      <c r="Y50" s="22">
        <v>0.64</v>
      </c>
      <c r="Z50" s="23">
        <f>Y50/Parâmetros!$G$3</f>
        <v>6.4128256513026059E-4</v>
      </c>
      <c r="AA50" s="23">
        <f>Z50/Parâmetros!$B$33</f>
        <v>1.4175456966546014</v>
      </c>
      <c r="AB50" s="23">
        <f>AA50/Parâmetros!$E$6</f>
        <v>3.4059243071951015</v>
      </c>
      <c r="AC50" s="23">
        <f>(Parâmetros!$G$3*Parâmetros!$E$30*Modelo_1_Ø28mm!AB50)/Parâmetros!$H$3</f>
        <v>19541.970154130213</v>
      </c>
      <c r="AD50" s="23">
        <v>214907.53445199999</v>
      </c>
      <c r="AE50" s="24">
        <f t="shared" ref="AE50:AE68" si="8">AD50/0.12</f>
        <v>1790896.1204333333</v>
      </c>
    </row>
    <row r="51" spans="1:31" x14ac:dyDescent="0.25">
      <c r="A51" s="22">
        <v>0.66</v>
      </c>
      <c r="B51" s="23">
        <f>A51/Parâmetros!$G$3</f>
        <v>6.6132264529058116E-4</v>
      </c>
      <c r="C51" s="23">
        <f>B51/Parâmetros!$B$33</f>
        <v>1.4618439996750574</v>
      </c>
      <c r="D51" s="23">
        <f>C51/Parâmetros!$B$6</f>
        <v>4.3952014421980081</v>
      </c>
      <c r="E51" s="23">
        <f>(Parâmetros!$G$3*Parâmetros!$B$30*Modelo_1_Ø28mm!D51)/Parâmetros!$H$3</f>
        <v>10784.596779033724</v>
      </c>
      <c r="F51" s="23">
        <v>758568.32983800001</v>
      </c>
      <c r="G51" s="24">
        <f t="shared" si="4"/>
        <v>6321402.7486500004</v>
      </c>
      <c r="I51" s="22">
        <v>0.66</v>
      </c>
      <c r="J51" s="23">
        <f>I51/Parâmetros!$G$3</f>
        <v>6.6132264529058116E-4</v>
      </c>
      <c r="K51" s="23">
        <f>J51/Parâmetros!$B$33</f>
        <v>1.4618439996750574</v>
      </c>
      <c r="L51" s="23">
        <f>K51/Parâmetros!$C$6</f>
        <v>3.9034552728305938</v>
      </c>
      <c r="M51" s="23">
        <f>(Parâmetros!$G$3*Parâmetros!$C$30*Modelo_1_Ø28mm!L51)/Parâmetros!$H$3</f>
        <v>13498.451361395099</v>
      </c>
      <c r="N51" s="23">
        <v>422265.93632600002</v>
      </c>
      <c r="O51" s="24">
        <f t="shared" si="1"/>
        <v>3518882.8027166668</v>
      </c>
      <c r="Q51" s="22">
        <v>0.66</v>
      </c>
      <c r="R51" s="23">
        <f>Q51/Parâmetros!$G$3</f>
        <v>6.6132264529058116E-4</v>
      </c>
      <c r="S51" s="23">
        <f>R51/Parâmetros!$B$33</f>
        <v>1.4618439996750574</v>
      </c>
      <c r="T51" s="23">
        <f>S51/Parâmetros!$D$6</f>
        <v>3.6582682674550986</v>
      </c>
      <c r="U51" s="23">
        <f>(Parâmetros!$G$3*Parâmetros!$D$30*Modelo_1_Ø28mm!T51)/Parâmetros!$H$3</f>
        <v>16725.620047815541</v>
      </c>
      <c r="V51" s="22">
        <v>298476.48059499997</v>
      </c>
      <c r="W51" s="24">
        <f t="shared" si="7"/>
        <v>2487304.004958333</v>
      </c>
      <c r="Y51" s="22">
        <v>0.66</v>
      </c>
      <c r="Z51" s="23">
        <f>Y51/Parâmetros!$G$3</f>
        <v>6.6132264529058116E-4</v>
      </c>
      <c r="AA51" s="23">
        <f>Z51/Parâmetros!$B$33</f>
        <v>1.4618439996750574</v>
      </c>
      <c r="AB51" s="23">
        <f>AA51/Parâmetros!$E$6</f>
        <v>3.5123594417949482</v>
      </c>
      <c r="AC51" s="23">
        <f>(Parâmetros!$G$3*Parâmetros!$E$30*Modelo_1_Ø28mm!AB51)/Parâmetros!$H$3</f>
        <v>20152.65672144678</v>
      </c>
      <c r="AD51" s="23">
        <v>227493.95795400001</v>
      </c>
      <c r="AE51" s="24">
        <f t="shared" si="8"/>
        <v>1895782.9829500001</v>
      </c>
    </row>
    <row r="52" spans="1:31" x14ac:dyDescent="0.25">
      <c r="A52" s="22">
        <v>0.68</v>
      </c>
      <c r="B52" s="23">
        <f>A52/Parâmetros!$G$3</f>
        <v>6.8136272545090185E-4</v>
      </c>
      <c r="C52" s="23">
        <f>B52/Parâmetros!$B$33</f>
        <v>1.5061423026955139</v>
      </c>
      <c r="D52" s="23">
        <f>C52/Parâmetros!$B$6</f>
        <v>4.5283893646888567</v>
      </c>
      <c r="E52" s="23">
        <f>(Parâmetros!$G$3*Parâmetros!$B$30*Modelo_1_Ø28mm!D52)/Parâmetros!$H$3</f>
        <v>11111.402742034747</v>
      </c>
      <c r="F52" s="23">
        <v>801215.39034499996</v>
      </c>
      <c r="G52" s="24">
        <f t="shared" si="4"/>
        <v>6676794.9195416663</v>
      </c>
      <c r="I52" s="22">
        <v>0.68</v>
      </c>
      <c r="J52" s="23">
        <f>I52/Parâmetros!$G$3</f>
        <v>6.8136272545090185E-4</v>
      </c>
      <c r="K52" s="23">
        <f>J52/Parâmetros!$B$33</f>
        <v>1.5061423026955139</v>
      </c>
      <c r="L52" s="23">
        <f>K52/Parâmetros!$C$6</f>
        <v>4.0217417962497031</v>
      </c>
      <c r="M52" s="23">
        <f>(Parâmetros!$G$3*Parâmetros!$C$30*Modelo_1_Ø28mm!L52)/Parâmetros!$H$3</f>
        <v>13907.495342043432</v>
      </c>
      <c r="N52" s="23">
        <v>446086.636352</v>
      </c>
      <c r="O52" s="24">
        <f t="shared" si="1"/>
        <v>3717388.6362666669</v>
      </c>
      <c r="Q52" s="22">
        <v>0.68</v>
      </c>
      <c r="R52" s="23">
        <f>Q52/Parâmetros!$G$3</f>
        <v>6.8136272545090185E-4</v>
      </c>
      <c r="S52" s="23">
        <f>R52/Parâmetros!$B$33</f>
        <v>1.5061423026955139</v>
      </c>
      <c r="T52" s="23">
        <f>S52/Parâmetros!$D$6</f>
        <v>3.7691248816204048</v>
      </c>
      <c r="U52" s="23">
        <f>(Parâmetros!$G$3*Parâmetros!$D$30*Modelo_1_Ø28mm!T52)/Parâmetros!$H$3</f>
        <v>17232.457018961468</v>
      </c>
      <c r="V52" s="22">
        <v>315582.85923599999</v>
      </c>
      <c r="W52" s="24">
        <f t="shared" si="7"/>
        <v>2629857.1603000001</v>
      </c>
      <c r="Y52" s="22">
        <v>0.68</v>
      </c>
      <c r="Z52" s="23">
        <f>Y52/Parâmetros!$G$3</f>
        <v>6.8136272545090185E-4</v>
      </c>
      <c r="AA52" s="23">
        <f>Z52/Parâmetros!$B$33</f>
        <v>1.5061423026955139</v>
      </c>
      <c r="AB52" s="23">
        <f>AA52/Parâmetros!$E$6</f>
        <v>3.6187945763947953</v>
      </c>
      <c r="AC52" s="23">
        <f>(Parâmetros!$G$3*Parâmetros!$E$30*Modelo_1_Ø28mm!AB52)/Parâmetros!$H$3</f>
        <v>20763.34328876335</v>
      </c>
      <c r="AD52" s="23">
        <v>240412.62222800002</v>
      </c>
      <c r="AE52" s="24">
        <f t="shared" si="8"/>
        <v>2003438.5185666669</v>
      </c>
    </row>
    <row r="53" spans="1:31" x14ac:dyDescent="0.25">
      <c r="A53" s="22">
        <v>0.7</v>
      </c>
      <c r="B53" s="23">
        <f>A53/Parâmetros!$G$3</f>
        <v>7.0140280561122243E-4</v>
      </c>
      <c r="C53" s="23">
        <f>B53/Parâmetros!$B$33</f>
        <v>1.5504406057159701</v>
      </c>
      <c r="D53" s="23">
        <f>C53/Parâmetros!$B$6</f>
        <v>4.6615772871797052</v>
      </c>
      <c r="E53" s="23">
        <f>(Parâmetros!$G$3*Parâmetros!$B$30*Modelo_1_Ø28mm!D53)/Parâmetros!$H$3</f>
        <v>11438.20870503577</v>
      </c>
      <c r="F53" s="23">
        <v>844872.90529400005</v>
      </c>
      <c r="G53" s="24">
        <f t="shared" si="4"/>
        <v>7040607.5441166675</v>
      </c>
      <c r="I53" s="22">
        <v>0.7</v>
      </c>
      <c r="J53" s="23">
        <f>I53/Parâmetros!$G$3</f>
        <v>7.0140280561122243E-4</v>
      </c>
      <c r="K53" s="23">
        <f>J53/Parâmetros!$B$33</f>
        <v>1.5504406057159701</v>
      </c>
      <c r="L53" s="23">
        <f>K53/Parâmetros!$C$6</f>
        <v>4.1400283196688124</v>
      </c>
      <c r="M53" s="23">
        <f>(Parâmetros!$G$3*Parâmetros!$C$30*Modelo_1_Ø28mm!L53)/Parâmetros!$H$3</f>
        <v>14316.539322691771</v>
      </c>
      <c r="N53" s="23">
        <v>470491.89952500002</v>
      </c>
      <c r="O53" s="24">
        <f t="shared" si="1"/>
        <v>3920765.8293750002</v>
      </c>
      <c r="Q53" s="22">
        <v>0.7</v>
      </c>
      <c r="R53" s="23">
        <f>Q53/Parâmetros!$G$3</f>
        <v>7.0140280561122243E-4</v>
      </c>
      <c r="S53" s="23">
        <f>R53/Parâmetros!$B$33</f>
        <v>1.5504406057159701</v>
      </c>
      <c r="T53" s="23">
        <f>S53/Parâmetros!$D$6</f>
        <v>3.8799814957857106</v>
      </c>
      <c r="U53" s="23">
        <f>(Parâmetros!$G$3*Parâmetros!$D$30*Modelo_1_Ø28mm!T53)/Parâmetros!$H$3</f>
        <v>17739.293990107391</v>
      </c>
      <c r="V53" s="22">
        <v>333091.37763599999</v>
      </c>
      <c r="W53" s="24">
        <f t="shared" si="7"/>
        <v>2775761.4802999999</v>
      </c>
      <c r="Y53" s="22">
        <v>0.7</v>
      </c>
      <c r="Z53" s="23">
        <f>Y53/Parâmetros!$G$3</f>
        <v>7.0140280561122243E-4</v>
      </c>
      <c r="AA53" s="23">
        <f>Z53/Parâmetros!$B$33</f>
        <v>1.5504406057159701</v>
      </c>
      <c r="AB53" s="23">
        <f>AA53/Parâmetros!$E$6</f>
        <v>3.725229710994642</v>
      </c>
      <c r="AC53" s="23">
        <f>(Parâmetros!$G$3*Parâmetros!$E$30*Modelo_1_Ø28mm!AB53)/Parâmetros!$H$3</f>
        <v>21374.029856079916</v>
      </c>
      <c r="AD53" s="23">
        <v>253642.921974</v>
      </c>
      <c r="AE53" s="24">
        <f t="shared" si="8"/>
        <v>2113691.01645</v>
      </c>
    </row>
    <row r="54" spans="1:31" x14ac:dyDescent="0.25">
      <c r="A54" s="22">
        <v>0.72</v>
      </c>
      <c r="B54" s="23">
        <f>A54/Parâmetros!$G$3</f>
        <v>7.2144288577154301E-4</v>
      </c>
      <c r="C54" s="23">
        <f>B54/Parâmetros!$B$33</f>
        <v>1.5947389087364261</v>
      </c>
      <c r="D54" s="23">
        <f>C54/Parâmetros!$B$6</f>
        <v>4.7947652096705538</v>
      </c>
      <c r="E54" s="23">
        <f>(Parâmetros!$G$3*Parâmetros!$B$30*Modelo_1_Ø28mm!D54)/Parâmetros!$H$3</f>
        <v>11765.014668036787</v>
      </c>
      <c r="F54" s="23">
        <v>889638.48587900004</v>
      </c>
      <c r="G54" s="24">
        <f t="shared" si="4"/>
        <v>7413654.0489916671</v>
      </c>
      <c r="I54" s="22">
        <v>0.72</v>
      </c>
      <c r="J54" s="23">
        <f>I54/Parâmetros!$G$3</f>
        <v>7.2144288577154301E-4</v>
      </c>
      <c r="K54" s="23">
        <f>J54/Parâmetros!$B$33</f>
        <v>1.5947389087364261</v>
      </c>
      <c r="L54" s="23">
        <f>K54/Parâmetros!$C$6</f>
        <v>4.2583148430879199</v>
      </c>
      <c r="M54" s="23">
        <f>(Parâmetros!$G$3*Parâmetros!$C$30*Modelo_1_Ø28mm!L54)/Parâmetros!$H$3</f>
        <v>14725.583303340107</v>
      </c>
      <c r="N54" s="23">
        <v>495467.124182</v>
      </c>
      <c r="O54" s="24">
        <f t="shared" si="1"/>
        <v>4128892.7015166669</v>
      </c>
      <c r="Q54" s="22">
        <v>0.72</v>
      </c>
      <c r="R54" s="23">
        <f>Q54/Parâmetros!$G$3</f>
        <v>7.2144288577154301E-4</v>
      </c>
      <c r="S54" s="23">
        <f>R54/Parâmetros!$B$33</f>
        <v>1.5947389087364261</v>
      </c>
      <c r="T54" s="23">
        <f>S54/Parâmetros!$D$6</f>
        <v>3.990838109951016</v>
      </c>
      <c r="U54" s="23">
        <f>(Parâmetros!$G$3*Parâmetros!$D$30*Modelo_1_Ø28mm!T54)/Parâmetros!$H$3</f>
        <v>18246.130961253315</v>
      </c>
      <c r="V54" s="22">
        <v>351041.27182600001</v>
      </c>
      <c r="W54" s="24">
        <f t="shared" si="7"/>
        <v>2925343.9318833337</v>
      </c>
      <c r="Y54" s="22">
        <v>0.72</v>
      </c>
      <c r="Z54" s="23">
        <f>Y54/Parâmetros!$G$3</f>
        <v>7.2144288577154301E-4</v>
      </c>
      <c r="AA54" s="23">
        <f>Z54/Parâmetros!$B$33</f>
        <v>1.5947389087364261</v>
      </c>
      <c r="AB54" s="23">
        <f>AA54/Parâmetros!$E$6</f>
        <v>3.8316648455944882</v>
      </c>
      <c r="AC54" s="23">
        <f>(Parâmetros!$G$3*Parâmetros!$E$30*Modelo_1_Ø28mm!AB54)/Parâmetros!$H$3</f>
        <v>21984.716423396487</v>
      </c>
      <c r="AD54" s="23">
        <v>267180.47917200002</v>
      </c>
      <c r="AE54" s="24">
        <f t="shared" si="8"/>
        <v>2226503.9931000001</v>
      </c>
    </row>
    <row r="55" spans="1:31" x14ac:dyDescent="0.25">
      <c r="A55" s="22">
        <v>0.74</v>
      </c>
      <c r="B55" s="23">
        <f>A55/Parâmetros!$G$3</f>
        <v>7.414829659318637E-4</v>
      </c>
      <c r="C55" s="23">
        <f>B55/Parâmetros!$B$33</f>
        <v>1.6390372117568826</v>
      </c>
      <c r="D55" s="23">
        <f>C55/Parâmetros!$B$6</f>
        <v>4.9279531321614023</v>
      </c>
      <c r="E55" s="23">
        <f>(Parâmetros!$G$3*Parâmetros!$B$30*Modelo_1_Ø28mm!D55)/Parâmetros!$H$3</f>
        <v>12091.82063103781</v>
      </c>
      <c r="F55" s="23">
        <v>935415.92445299996</v>
      </c>
      <c r="G55" s="24">
        <f t="shared" si="4"/>
        <v>7795132.7037749998</v>
      </c>
      <c r="I55" s="22">
        <v>0.74</v>
      </c>
      <c r="J55" s="23">
        <f>I55/Parâmetros!$G$3</f>
        <v>7.414829659318637E-4</v>
      </c>
      <c r="K55" s="23">
        <f>J55/Parâmetros!$B$33</f>
        <v>1.6390372117568826</v>
      </c>
      <c r="L55" s="23">
        <f>K55/Parâmetros!$C$6</f>
        <v>4.3766013665070291</v>
      </c>
      <c r="M55" s="23">
        <f>(Parâmetros!$G$3*Parâmetros!$C$30*Modelo_1_Ø28mm!L55)/Parâmetros!$H$3</f>
        <v>15134.62728398844</v>
      </c>
      <c r="N55" s="23">
        <v>521001.25957300002</v>
      </c>
      <c r="O55" s="24">
        <f t="shared" si="1"/>
        <v>4341677.1631083339</v>
      </c>
      <c r="Q55" s="22">
        <v>0.74</v>
      </c>
      <c r="R55" s="23">
        <f>Q55/Parâmetros!$G$3</f>
        <v>7.414829659318637E-4</v>
      </c>
      <c r="S55" s="23">
        <f>R55/Parâmetros!$B$33</f>
        <v>1.6390372117568826</v>
      </c>
      <c r="T55" s="23">
        <f>S55/Parâmetros!$D$6</f>
        <v>4.1016947241163226</v>
      </c>
      <c r="U55" s="23">
        <f>(Parâmetros!$G$3*Parâmetros!$D$30*Modelo_1_Ø28mm!T55)/Parâmetros!$H$3</f>
        <v>18752.967932399239</v>
      </c>
      <c r="V55" s="22">
        <v>369389.10988500004</v>
      </c>
      <c r="W55" s="24">
        <f t="shared" si="7"/>
        <v>3078242.5823750002</v>
      </c>
      <c r="Y55" s="22">
        <v>0.74</v>
      </c>
      <c r="Z55" s="23">
        <f>Y55/Parâmetros!$G$3</f>
        <v>7.414829659318637E-4</v>
      </c>
      <c r="AA55" s="23">
        <f>Z55/Parâmetros!$B$33</f>
        <v>1.6390372117568826</v>
      </c>
      <c r="AB55" s="23">
        <f>AA55/Parâmetros!$E$6</f>
        <v>3.9380999801943357</v>
      </c>
      <c r="AC55" s="23">
        <f>(Parâmetros!$G$3*Parâmetros!$E$30*Modelo_1_Ø28mm!AB55)/Parâmetros!$H$3</f>
        <v>22595.402990713053</v>
      </c>
      <c r="AD55" s="23">
        <v>281031.06139399996</v>
      </c>
      <c r="AE55" s="24">
        <f t="shared" si="8"/>
        <v>2341925.5116166663</v>
      </c>
    </row>
    <row r="56" spans="1:31" x14ac:dyDescent="0.25">
      <c r="A56" s="22">
        <v>0.76</v>
      </c>
      <c r="B56" s="23">
        <f>A56/Parâmetros!$G$3</f>
        <v>7.6152304609218438E-4</v>
      </c>
      <c r="C56" s="23">
        <f>B56/Parâmetros!$B$33</f>
        <v>1.683335514777339</v>
      </c>
      <c r="D56" s="23">
        <f>C56/Parâmetros!$B$6</f>
        <v>5.0611410546522517</v>
      </c>
      <c r="E56" s="23">
        <f>(Parâmetros!$G$3*Parâmetros!$B$30*Modelo_1_Ø28mm!D56)/Parâmetros!$H$3</f>
        <v>12418.626594038833</v>
      </c>
      <c r="F56" s="23">
        <v>982226.03288000007</v>
      </c>
      <c r="G56" s="24">
        <f t="shared" si="4"/>
        <v>8185216.9406666672</v>
      </c>
      <c r="I56" s="22">
        <v>0.76</v>
      </c>
      <c r="J56" s="23">
        <f>I56/Parâmetros!$G$3</f>
        <v>7.6152304609218438E-4</v>
      </c>
      <c r="K56" s="23">
        <f>J56/Parâmetros!$B$33</f>
        <v>1.683335514777339</v>
      </c>
      <c r="L56" s="23">
        <f>K56/Parâmetros!$C$6</f>
        <v>4.4948878899261393</v>
      </c>
      <c r="M56" s="23">
        <f>(Parâmetros!$G$3*Parâmetros!$C$30*Modelo_1_Ø28mm!L56)/Parâmetros!$H$3</f>
        <v>15543.671264636781</v>
      </c>
      <c r="N56" s="23">
        <v>547125.89950499998</v>
      </c>
      <c r="O56" s="24">
        <f t="shared" si="1"/>
        <v>4559382.495875</v>
      </c>
      <c r="Q56" s="22">
        <v>0.76</v>
      </c>
      <c r="R56" s="23">
        <f>Q56/Parâmetros!$G$3</f>
        <v>7.6152304609218438E-4</v>
      </c>
      <c r="S56" s="23">
        <f>R56/Parâmetros!$B$33</f>
        <v>1.683335514777339</v>
      </c>
      <c r="T56" s="23">
        <f>S56/Parâmetros!$D$6</f>
        <v>4.2125513382816289</v>
      </c>
      <c r="U56" s="23">
        <f>(Parâmetros!$G$3*Parâmetros!$D$30*Modelo_1_Ø28mm!T56)/Parâmetros!$H$3</f>
        <v>19259.80490354517</v>
      </c>
      <c r="V56" s="22">
        <v>388188.58970700001</v>
      </c>
      <c r="W56" s="24">
        <f t="shared" si="7"/>
        <v>3234904.914225</v>
      </c>
      <c r="Y56" s="22">
        <v>0.76</v>
      </c>
      <c r="Z56" s="23">
        <f>Y56/Parâmetros!$G$3</f>
        <v>7.6152304609218438E-4</v>
      </c>
      <c r="AA56" s="23">
        <f>Z56/Parâmetros!$B$33</f>
        <v>1.683335514777339</v>
      </c>
      <c r="AB56" s="23">
        <f>AA56/Parâmetros!$E$6</f>
        <v>4.0445351147941828</v>
      </c>
      <c r="AC56" s="23">
        <f>(Parâmetros!$G$3*Parâmetros!$E$30*Modelo_1_Ø28mm!AB56)/Parâmetros!$H$3</f>
        <v>23206.089558029627</v>
      </c>
      <c r="AD56" s="23">
        <v>295163.21695199999</v>
      </c>
      <c r="AE56" s="24">
        <f t="shared" si="8"/>
        <v>2459693.4745999998</v>
      </c>
    </row>
    <row r="57" spans="1:31" x14ac:dyDescent="0.25">
      <c r="A57" s="22">
        <v>0.78</v>
      </c>
      <c r="B57" s="23">
        <f>A57/Parâmetros!$G$3</f>
        <v>7.8156312625250507E-4</v>
      </c>
      <c r="C57" s="23">
        <f>B57/Parâmetros!$B$33</f>
        <v>1.7276338177977952</v>
      </c>
      <c r="D57" s="23">
        <f>C57/Parâmetros!$B$6</f>
        <v>5.1943289771431003</v>
      </c>
      <c r="E57" s="23">
        <f>(Parâmetros!$G$3*Parâmetros!$B$30*Modelo_1_Ø28mm!D57)/Parâmetros!$H$3</f>
        <v>12745.432557039856</v>
      </c>
      <c r="F57" s="23">
        <v>1030134.23344</v>
      </c>
      <c r="G57" s="24">
        <f t="shared" si="4"/>
        <v>8584451.9453333337</v>
      </c>
      <c r="I57" s="22">
        <v>0.78</v>
      </c>
      <c r="J57" s="23">
        <f>I57/Parâmetros!$G$3</f>
        <v>7.8156312625250507E-4</v>
      </c>
      <c r="K57" s="23">
        <f>J57/Parâmetros!$B$33</f>
        <v>1.7276338177977952</v>
      </c>
      <c r="L57" s="23">
        <f>K57/Parâmetros!$C$6</f>
        <v>4.6131744133452477</v>
      </c>
      <c r="M57" s="23">
        <f>(Parâmetros!$G$3*Parâmetros!$C$30*Modelo_1_Ø28mm!L57)/Parâmetros!$H$3</f>
        <v>15952.715245285117</v>
      </c>
      <c r="N57" s="23">
        <v>573806.49850199895</v>
      </c>
      <c r="O57" s="24">
        <f t="shared" si="1"/>
        <v>4781720.8208499914</v>
      </c>
      <c r="Q57" s="22">
        <v>0.78</v>
      </c>
      <c r="R57" s="23">
        <f>Q57/Parâmetros!$G$3</f>
        <v>7.8156312625250507E-4</v>
      </c>
      <c r="S57" s="23">
        <f>R57/Parâmetros!$B$33</f>
        <v>1.7276338177977952</v>
      </c>
      <c r="T57" s="23">
        <f>S57/Parâmetros!$D$6</f>
        <v>4.3234079524469351</v>
      </c>
      <c r="U57" s="23">
        <f>(Parâmetros!$G$3*Parâmetros!$D$30*Modelo_1_Ø28mm!T57)/Parâmetros!$H$3</f>
        <v>19766.641874691093</v>
      </c>
      <c r="V57" s="22">
        <v>407395.39574000001</v>
      </c>
      <c r="W57" s="24">
        <f t="shared" si="7"/>
        <v>3394961.6311666667</v>
      </c>
      <c r="Y57" s="22">
        <v>0.78</v>
      </c>
      <c r="Z57" s="23">
        <f>Y57/Parâmetros!$G$3</f>
        <v>7.8156312625250507E-4</v>
      </c>
      <c r="AA57" s="23">
        <f>Z57/Parâmetros!$B$33</f>
        <v>1.7276338177977952</v>
      </c>
      <c r="AB57" s="23">
        <f>AA57/Parâmetros!$E$6</f>
        <v>4.1509702493940299</v>
      </c>
      <c r="AC57" s="23">
        <f>(Parâmetros!$G$3*Parâmetros!$E$30*Modelo_1_Ø28mm!AB57)/Parâmetros!$H$3</f>
        <v>23816.776125346194</v>
      </c>
      <c r="AD57" s="23">
        <v>309597.89929099998</v>
      </c>
      <c r="AE57" s="24">
        <f t="shared" si="8"/>
        <v>2579982.4940916668</v>
      </c>
    </row>
    <row r="58" spans="1:31" x14ac:dyDescent="0.25">
      <c r="A58" s="22">
        <v>0.8</v>
      </c>
      <c r="B58" s="23">
        <f>A58/Parâmetros!$G$3</f>
        <v>8.0160320641282565E-4</v>
      </c>
      <c r="C58" s="23">
        <f>B58/Parâmetros!$B$33</f>
        <v>1.7719321208182515</v>
      </c>
      <c r="D58" s="23">
        <f>C58/Parâmetros!$B$6</f>
        <v>5.3275168996339488</v>
      </c>
      <c r="E58" s="23">
        <f>(Parâmetros!$G$3*Parâmetros!$B$30*Modelo_1_Ø28mm!D58)/Parâmetros!$H$3</f>
        <v>13072.238520040879</v>
      </c>
      <c r="F58" s="23">
        <v>1079111.9602719999</v>
      </c>
      <c r="G58" s="24">
        <f t="shared" si="4"/>
        <v>8992599.6689333338</v>
      </c>
      <c r="I58" s="22">
        <v>0.8</v>
      </c>
      <c r="J58" s="23">
        <f>I58/Parâmetros!$G$3</f>
        <v>8.0160320641282565E-4</v>
      </c>
      <c r="K58" s="23">
        <f>J58/Parâmetros!$B$33</f>
        <v>1.7719321208182515</v>
      </c>
      <c r="L58" s="23">
        <f>K58/Parâmetros!$C$6</f>
        <v>4.7314609367643561</v>
      </c>
      <c r="M58" s="23">
        <f>(Parâmetros!$G$3*Parâmetros!$C$30*Modelo_1_Ø28mm!L58)/Parâmetros!$H$3</f>
        <v>16361.759225933452</v>
      </c>
      <c r="N58" s="23">
        <v>601078.86916999996</v>
      </c>
      <c r="O58" s="24">
        <f t="shared" si="1"/>
        <v>5008990.5764166666</v>
      </c>
      <c r="Q58" s="22">
        <v>0.8</v>
      </c>
      <c r="R58" s="23">
        <f>Q58/Parâmetros!$G$3</f>
        <v>8.0160320641282565E-4</v>
      </c>
      <c r="S58" s="23">
        <f>R58/Parâmetros!$B$33</f>
        <v>1.7719321208182515</v>
      </c>
      <c r="T58" s="23">
        <f>S58/Parâmetros!$D$6</f>
        <v>4.4342645666122404</v>
      </c>
      <c r="U58" s="23">
        <f>(Parâmetros!$G$3*Parâmetros!$D$30*Modelo_1_Ø28mm!T58)/Parâmetros!$H$3</f>
        <v>20273.47884583702</v>
      </c>
      <c r="V58" s="22">
        <v>426994.84538400004</v>
      </c>
      <c r="W58" s="24">
        <f t="shared" si="7"/>
        <v>3558290.3782000006</v>
      </c>
      <c r="Y58" s="22">
        <v>0.8</v>
      </c>
      <c r="Z58" s="23">
        <f>Y58/Parâmetros!$G$3</f>
        <v>8.0160320641282565E-4</v>
      </c>
      <c r="AA58" s="23">
        <f>Z58/Parâmetros!$B$33</f>
        <v>1.7719321208182515</v>
      </c>
      <c r="AB58" s="23">
        <f>AA58/Parâmetros!$E$6</f>
        <v>4.2574053839938761</v>
      </c>
      <c r="AC58" s="23">
        <f>(Parâmetros!$G$3*Parâmetros!$E$30*Modelo_1_Ø28mm!AB58)/Parâmetros!$H$3</f>
        <v>24427.462692662768</v>
      </c>
      <c r="AD58" s="23">
        <v>324331.93198200001</v>
      </c>
      <c r="AE58" s="24">
        <f t="shared" si="8"/>
        <v>2702766.0998500003</v>
      </c>
    </row>
    <row r="59" spans="1:31" x14ac:dyDescent="0.25">
      <c r="A59" s="22">
        <v>0.82</v>
      </c>
      <c r="B59" s="23">
        <f>A59/Parâmetros!$G$3</f>
        <v>8.2164328657314623E-4</v>
      </c>
      <c r="C59" s="23">
        <f>B59/Parâmetros!$B$33</f>
        <v>1.8162304238387077</v>
      </c>
      <c r="D59" s="23">
        <f>C59/Parâmetros!$B$6</f>
        <v>5.4607048221247974</v>
      </c>
      <c r="E59" s="23">
        <f>(Parâmetros!$G$3*Parâmetros!$B$30*Modelo_1_Ø28mm!D59)/Parâmetros!$H$3</f>
        <v>13399.044483041898</v>
      </c>
      <c r="F59" s="23">
        <v>1129114.087056</v>
      </c>
      <c r="G59" s="24">
        <f t="shared" si="4"/>
        <v>9409284.0588000007</v>
      </c>
      <c r="I59" s="22">
        <v>0.82</v>
      </c>
      <c r="J59" s="23">
        <f>I59/Parâmetros!$G$3</f>
        <v>8.2164328657314623E-4</v>
      </c>
      <c r="K59" s="23">
        <f>J59/Parâmetros!$B$33</f>
        <v>1.8162304238387077</v>
      </c>
      <c r="L59" s="23">
        <f>K59/Parâmetros!$C$6</f>
        <v>4.8497474601834654</v>
      </c>
      <c r="M59" s="23">
        <f>(Parâmetros!$G$3*Parâmetros!$C$30*Modelo_1_Ø28mm!L59)/Parâmetros!$H$3</f>
        <v>16770.803206581786</v>
      </c>
      <c r="N59" s="23">
        <v>628883.99062400009</v>
      </c>
      <c r="O59" s="24">
        <f t="shared" si="1"/>
        <v>5240699.9218666675</v>
      </c>
      <c r="Q59" s="22">
        <v>0.82</v>
      </c>
      <c r="R59" s="23">
        <f>Q59/Parâmetros!$G$3</f>
        <v>8.2164328657314623E-4</v>
      </c>
      <c r="S59" s="23">
        <f>R59/Parâmetros!$B$33</f>
        <v>1.8162304238387077</v>
      </c>
      <c r="T59" s="23">
        <f>S59/Parâmetros!$D$6</f>
        <v>4.5451211807775467</v>
      </c>
      <c r="U59" s="23">
        <f>(Parâmetros!$G$3*Parâmetros!$D$30*Modelo_1_Ø28mm!T59)/Parâmetros!$H$3</f>
        <v>20780.31581698294</v>
      </c>
      <c r="V59" s="22">
        <v>447030.293481</v>
      </c>
      <c r="W59" s="24">
        <f t="shared" si="7"/>
        <v>3725252.4456750001</v>
      </c>
      <c r="Y59" s="22">
        <v>0.82</v>
      </c>
      <c r="Z59" s="23">
        <f>Y59/Parâmetros!$G$3</f>
        <v>8.2164328657314623E-4</v>
      </c>
      <c r="AA59" s="23">
        <f>Z59/Parâmetros!$B$33</f>
        <v>1.8162304238387077</v>
      </c>
      <c r="AB59" s="23">
        <f>AA59/Parâmetros!$E$6</f>
        <v>4.3638405185937232</v>
      </c>
      <c r="AC59" s="23">
        <f>(Parâmetros!$G$3*Parâmetros!$E$30*Modelo_1_Ø28mm!AB59)/Parâmetros!$H$3</f>
        <v>25038.149259979331</v>
      </c>
      <c r="AD59" s="23">
        <v>339364.87810999999</v>
      </c>
      <c r="AE59" s="24">
        <f t="shared" si="8"/>
        <v>2828040.6509166667</v>
      </c>
    </row>
    <row r="60" spans="1:31" x14ac:dyDescent="0.25">
      <c r="A60" s="22">
        <v>0.84</v>
      </c>
      <c r="B60" s="23">
        <f>A60/Parâmetros!$G$3</f>
        <v>8.4168336673346692E-4</v>
      </c>
      <c r="C60" s="23">
        <f>B60/Parâmetros!$B$33</f>
        <v>1.8605287268591639</v>
      </c>
      <c r="D60" s="23">
        <f>C60/Parâmetros!$B$6</f>
        <v>5.5938927446156459</v>
      </c>
      <c r="E60" s="23">
        <f>(Parâmetros!$G$3*Parâmetros!$B$30*Modelo_1_Ø28mm!D60)/Parâmetros!$H$3</f>
        <v>13725.850446042921</v>
      </c>
      <c r="F60" s="23">
        <v>1180039.7080369999</v>
      </c>
      <c r="G60" s="24">
        <f t="shared" si="4"/>
        <v>9833664.2336416654</v>
      </c>
      <c r="I60" s="22">
        <v>0.84</v>
      </c>
      <c r="J60" s="23">
        <f>I60/Parâmetros!$G$3</f>
        <v>8.4168336673346692E-4</v>
      </c>
      <c r="K60" s="23">
        <f>J60/Parâmetros!$B$33</f>
        <v>1.8605287268591639</v>
      </c>
      <c r="L60" s="23">
        <f>K60/Parâmetros!$C$6</f>
        <v>4.9680339836025738</v>
      </c>
      <c r="M60" s="23">
        <f>(Parâmetros!$G$3*Parâmetros!$C$30*Modelo_1_Ø28mm!L60)/Parâmetros!$H$3</f>
        <v>17179.847187230127</v>
      </c>
      <c r="N60" s="23">
        <v>657302.80646999995</v>
      </c>
      <c r="O60" s="24">
        <f t="shared" si="1"/>
        <v>5477523.3872499997</v>
      </c>
      <c r="Q60" s="22">
        <v>0.84</v>
      </c>
      <c r="R60" s="23">
        <f>Q60/Parâmetros!$G$3</f>
        <v>8.4168336673346692E-4</v>
      </c>
      <c r="S60" s="23">
        <f>R60/Parâmetros!$B$33</f>
        <v>1.8605287268591639</v>
      </c>
      <c r="T60" s="23">
        <f>S60/Parâmetros!$D$6</f>
        <v>4.6559777949428529</v>
      </c>
      <c r="U60" s="23">
        <f>(Parâmetros!$G$3*Parâmetros!$D$30*Modelo_1_Ø28mm!T60)/Parâmetros!$H$3</f>
        <v>21287.152788128871</v>
      </c>
      <c r="V60" s="22">
        <v>467557.72561999998</v>
      </c>
      <c r="W60" s="24">
        <f t="shared" si="7"/>
        <v>3896314.3801666666</v>
      </c>
      <c r="Y60" s="22">
        <v>0.84</v>
      </c>
      <c r="Z60" s="23">
        <f>Y60/Parâmetros!$G$3</f>
        <v>8.4168336673346692E-4</v>
      </c>
      <c r="AA60" s="23">
        <f>Z60/Parâmetros!$B$33</f>
        <v>1.8605287268591639</v>
      </c>
      <c r="AB60" s="23">
        <f>AA60/Parâmetros!$E$6</f>
        <v>4.4702756531935703</v>
      </c>
      <c r="AC60" s="23">
        <f>(Parâmetros!$G$3*Parâmetros!$E$30*Modelo_1_Ø28mm!AB60)/Parâmetros!$H$3</f>
        <v>25648.835827295901</v>
      </c>
      <c r="AD60" s="23">
        <v>354717.61911699997</v>
      </c>
      <c r="AE60" s="24">
        <f t="shared" si="8"/>
        <v>2955980.1593083329</v>
      </c>
    </row>
    <row r="61" spans="1:31" x14ac:dyDescent="0.25">
      <c r="A61" s="22">
        <v>0.86</v>
      </c>
      <c r="B61" s="23">
        <f>A61/Parâmetros!$G$3</f>
        <v>8.617234468937876E-4</v>
      </c>
      <c r="C61" s="23">
        <f>B61/Parâmetros!$B$33</f>
        <v>1.9048270298796204</v>
      </c>
      <c r="D61" s="23">
        <f>C61/Parâmetros!$B$6</f>
        <v>5.7270806671064953</v>
      </c>
      <c r="E61" s="23">
        <f>(Parâmetros!$G$3*Parâmetros!$B$30*Modelo_1_Ø28mm!D61)/Parâmetros!$H$3</f>
        <v>14052.656409043942</v>
      </c>
      <c r="F61" s="23">
        <v>1232229.3101630001</v>
      </c>
      <c r="G61" s="24">
        <f t="shared" si="4"/>
        <v>10268577.584691668</v>
      </c>
      <c r="I61" s="22">
        <v>0.86</v>
      </c>
      <c r="J61" s="23">
        <f>I61/Parâmetros!$G$3</f>
        <v>8.617234468937876E-4</v>
      </c>
      <c r="K61" s="23">
        <f>J61/Parâmetros!$B$33</f>
        <v>1.9048270298796204</v>
      </c>
      <c r="L61" s="23">
        <f>K61/Parâmetros!$C$6</f>
        <v>5.086320507021683</v>
      </c>
      <c r="M61" s="23">
        <f>(Parâmetros!$G$3*Parâmetros!$C$30*Modelo_1_Ø28mm!L61)/Parâmetros!$H$3</f>
        <v>17588.891167878461</v>
      </c>
      <c r="N61" s="23">
        <v>686251.85014999902</v>
      </c>
      <c r="O61" s="24">
        <f t="shared" si="1"/>
        <v>5718765.4179166583</v>
      </c>
      <c r="Q61" s="22">
        <v>0.86</v>
      </c>
      <c r="R61" s="23">
        <f>Q61/Parâmetros!$G$3</f>
        <v>8.617234468937876E-4</v>
      </c>
      <c r="S61" s="23">
        <f>R61/Parâmetros!$B$33</f>
        <v>1.9048270298796204</v>
      </c>
      <c r="T61" s="23">
        <f>S61/Parâmetros!$D$6</f>
        <v>4.7668344091081591</v>
      </c>
      <c r="U61" s="23">
        <f>(Parâmetros!$G$3*Parâmetros!$D$30*Modelo_1_Ø28mm!T61)/Parâmetros!$H$3</f>
        <v>21793.989759274795</v>
      </c>
      <c r="V61" s="22">
        <v>488501.52057400002</v>
      </c>
      <c r="W61" s="24">
        <f t="shared" si="7"/>
        <v>4070846.0047833337</v>
      </c>
      <c r="Y61" s="22">
        <v>0.86</v>
      </c>
      <c r="Z61" s="23">
        <f>Y61/Parâmetros!$G$3</f>
        <v>8.617234468937876E-4</v>
      </c>
      <c r="AA61" s="23">
        <f>Z61/Parâmetros!$B$33</f>
        <v>1.9048270298796204</v>
      </c>
      <c r="AB61" s="23">
        <f>AA61/Parâmetros!$E$6</f>
        <v>4.5767107877934174</v>
      </c>
      <c r="AC61" s="23">
        <f>(Parâmetros!$G$3*Parâmetros!$E$30*Modelo_1_Ø28mm!AB61)/Parâmetros!$H$3</f>
        <v>26259.522394612475</v>
      </c>
      <c r="AD61" s="23">
        <v>370328.677363</v>
      </c>
      <c r="AE61" s="24">
        <f t="shared" si="8"/>
        <v>3086072.3113583336</v>
      </c>
    </row>
    <row r="62" spans="1:31" x14ac:dyDescent="0.25">
      <c r="A62" s="22">
        <v>0.88</v>
      </c>
      <c r="B62" s="23">
        <f>A62/Parâmetros!$G$3</f>
        <v>8.8176352705410818E-4</v>
      </c>
      <c r="C62" s="23">
        <f>B62/Parâmetros!$B$33</f>
        <v>1.9491253329000766</v>
      </c>
      <c r="D62" s="23">
        <f>C62/Parâmetros!$B$6</f>
        <v>5.8602685895973439</v>
      </c>
      <c r="E62" s="23">
        <f>(Parâmetros!$G$3*Parâmetros!$B$30*Modelo_1_Ø28mm!D62)/Parâmetros!$H$3</f>
        <v>14379.462372044964</v>
      </c>
      <c r="F62" s="23">
        <v>1285297.2031159999</v>
      </c>
      <c r="G62" s="24">
        <f t="shared" si="4"/>
        <v>10710810.025966667</v>
      </c>
      <c r="I62" s="22">
        <v>0.88</v>
      </c>
      <c r="J62" s="23">
        <f>I62/Parâmetros!$G$3</f>
        <v>8.8176352705410818E-4</v>
      </c>
      <c r="K62" s="23">
        <f>J62/Parâmetros!$B$33</f>
        <v>1.9491253329000766</v>
      </c>
      <c r="L62" s="23">
        <f>K62/Parâmetros!$C$6</f>
        <v>5.2046070304407923</v>
      </c>
      <c r="M62" s="23">
        <f>(Parâmetros!$G$3*Parâmetros!$C$30*Modelo_1_Ø28mm!L62)/Parâmetros!$H$3</f>
        <v>17997.935148526794</v>
      </c>
      <c r="N62" s="23">
        <v>715749.99271799996</v>
      </c>
      <c r="O62" s="24">
        <f t="shared" si="1"/>
        <v>5964583.2726499997</v>
      </c>
      <c r="Q62" s="22">
        <v>0.88</v>
      </c>
      <c r="R62" s="23">
        <f>Q62/Parâmetros!$G$3</f>
        <v>8.8176352705410818E-4</v>
      </c>
      <c r="S62" s="23">
        <f>R62/Parâmetros!$B$33</f>
        <v>1.9491253329000766</v>
      </c>
      <c r="T62" s="23">
        <f>S62/Parâmetros!$D$6</f>
        <v>4.8776910232734645</v>
      </c>
      <c r="U62" s="23">
        <f>(Parâmetros!$G$3*Parâmetros!$D$30*Modelo_1_Ø28mm!T62)/Parâmetros!$H$3</f>
        <v>22300.826730420718</v>
      </c>
      <c r="V62" s="22">
        <v>509720.58068300004</v>
      </c>
      <c r="W62" s="24">
        <f t="shared" si="7"/>
        <v>4247671.5056916671</v>
      </c>
      <c r="Y62" s="22">
        <v>0.88</v>
      </c>
      <c r="Z62" s="23">
        <f>Y62/Parâmetros!$G$3</f>
        <v>8.8176352705410818E-4</v>
      </c>
      <c r="AA62" s="23">
        <f>Z62/Parâmetros!$B$33</f>
        <v>1.9491253329000766</v>
      </c>
      <c r="AB62" s="23">
        <f>AA62/Parâmetros!$E$6</f>
        <v>4.6831459223932645</v>
      </c>
      <c r="AC62" s="23">
        <f>(Parâmetros!$G$3*Parâmetros!$E$30*Modelo_1_Ø28mm!AB62)/Parâmetros!$H$3</f>
        <v>26870.208961929035</v>
      </c>
      <c r="AD62" s="23">
        <v>386273.597893</v>
      </c>
      <c r="AE62" s="24">
        <f t="shared" si="8"/>
        <v>3218946.6491083335</v>
      </c>
    </row>
    <row r="63" spans="1:31" x14ac:dyDescent="0.25">
      <c r="A63" s="22">
        <v>0.9</v>
      </c>
      <c r="B63" s="23">
        <f>A63/Parâmetros!$G$3</f>
        <v>9.0180360721442887E-4</v>
      </c>
      <c r="C63" s="23">
        <f>B63/Parâmetros!$B$33</f>
        <v>1.9934236359205328</v>
      </c>
      <c r="D63" s="23">
        <f>C63/Parâmetros!$B$6</f>
        <v>5.9934565120881924</v>
      </c>
      <c r="E63" s="23">
        <f>(Parâmetros!$G$3*Parâmetros!$B$30*Modelo_1_Ø28mm!D63)/Parâmetros!$H$3</f>
        <v>14706.268335045987</v>
      </c>
      <c r="F63" s="23">
        <v>1339465.4062229998</v>
      </c>
      <c r="G63" s="24">
        <f t="shared" si="4"/>
        <v>11162211.718524998</v>
      </c>
      <c r="I63" s="22">
        <v>0.9</v>
      </c>
      <c r="J63" s="23">
        <f>I63/Parâmetros!$G$3</f>
        <v>9.0180360721442887E-4</v>
      </c>
      <c r="K63" s="23">
        <f>J63/Parâmetros!$B$33</f>
        <v>1.9934236359205328</v>
      </c>
      <c r="L63" s="23">
        <f>K63/Parâmetros!$C$6</f>
        <v>5.3228935538599007</v>
      </c>
      <c r="M63" s="23">
        <f>(Parâmetros!$G$3*Parâmetros!$C$30*Modelo_1_Ø28mm!L63)/Parâmetros!$H$3</f>
        <v>18406.979129175135</v>
      </c>
      <c r="N63" s="23">
        <v>745841.72042100003</v>
      </c>
      <c r="O63" s="24">
        <f t="shared" si="1"/>
        <v>6215347.6701750001</v>
      </c>
      <c r="Q63" s="22">
        <v>0.9</v>
      </c>
      <c r="R63" s="23">
        <f>Q63/Parâmetros!$G$3</f>
        <v>9.0180360721442887E-4</v>
      </c>
      <c r="S63" s="23">
        <f>R63/Parâmetros!$B$33</f>
        <v>1.9934236359205328</v>
      </c>
      <c r="T63" s="23">
        <f>S63/Parâmetros!$D$6</f>
        <v>4.9885476374387707</v>
      </c>
      <c r="U63" s="23">
        <f>(Parâmetros!$G$3*Parâmetros!$D$30*Modelo_1_Ø28mm!T63)/Parâmetros!$H$3</f>
        <v>22807.663701566646</v>
      </c>
      <c r="V63" s="22">
        <v>531414.96165799897</v>
      </c>
      <c r="W63" s="24">
        <f t="shared" si="7"/>
        <v>4428458.0138166584</v>
      </c>
      <c r="Y63" s="22">
        <v>0.9</v>
      </c>
      <c r="Z63" s="23">
        <f>Y63/Parâmetros!$G$3</f>
        <v>9.0180360721442887E-4</v>
      </c>
      <c r="AA63" s="23">
        <f>Z63/Parâmetros!$B$33</f>
        <v>1.9934236359205328</v>
      </c>
      <c r="AB63" s="23">
        <f>AA63/Parâmetros!$E$6</f>
        <v>4.7895810569931108</v>
      </c>
      <c r="AC63" s="23">
        <f>(Parâmetros!$G$3*Parâmetros!$E$30*Modelo_1_Ø28mm!AB63)/Parâmetros!$H$3</f>
        <v>27480.895529245612</v>
      </c>
      <c r="AD63" s="23">
        <v>402513.55226500001</v>
      </c>
      <c r="AE63" s="24">
        <f t="shared" si="8"/>
        <v>3354279.6022083336</v>
      </c>
    </row>
    <row r="64" spans="1:31" x14ac:dyDescent="0.25">
      <c r="A64" s="22">
        <v>0.92</v>
      </c>
      <c r="B64" s="23">
        <f>A64/Parâmetros!$G$3</f>
        <v>9.2184368737474956E-4</v>
      </c>
      <c r="C64" s="23">
        <f>B64/Parâmetros!$B$33</f>
        <v>2.0377219389409893</v>
      </c>
      <c r="D64" s="23">
        <f>C64/Parâmetros!$B$6</f>
        <v>6.1266444345790418</v>
      </c>
      <c r="E64" s="23">
        <f>(Parâmetros!$G$3*Parâmetros!$B$30*Modelo_1_Ø28mm!D64)/Parâmetros!$H$3</f>
        <v>15033.07429804701</v>
      </c>
      <c r="F64" s="23">
        <v>1394767.7082529999</v>
      </c>
      <c r="G64" s="24">
        <f t="shared" si="4"/>
        <v>11623064.235441666</v>
      </c>
      <c r="I64" s="22">
        <v>0.92</v>
      </c>
      <c r="J64" s="23">
        <f>I64/Parâmetros!$G$3</f>
        <v>9.2184368737474956E-4</v>
      </c>
      <c r="K64" s="23">
        <f>J64/Parâmetros!$B$33</f>
        <v>2.0377219389409893</v>
      </c>
      <c r="L64" s="23">
        <f>K64/Parâmetros!$C$6</f>
        <v>5.44118007727901</v>
      </c>
      <c r="M64" s="23">
        <f>(Parâmetros!$G$3*Parâmetros!$C$30*Modelo_1_Ø28mm!L64)/Parâmetros!$H$3</f>
        <v>18816.023109823473</v>
      </c>
      <c r="N64" s="23">
        <v>776481.01128700003</v>
      </c>
      <c r="O64" s="24">
        <f t="shared" si="1"/>
        <v>6470675.0940583339</v>
      </c>
      <c r="Q64" s="22">
        <v>0.92</v>
      </c>
      <c r="R64" s="23">
        <f>Q64/Parâmetros!$G$3</f>
        <v>9.2184368737474956E-4</v>
      </c>
      <c r="S64" s="23">
        <f>R64/Parâmetros!$B$33</f>
        <v>2.0377219389409893</v>
      </c>
      <c r="T64" s="23">
        <f>S64/Parâmetros!$D$6</f>
        <v>5.099404251604077</v>
      </c>
      <c r="U64" s="23">
        <f>(Parâmetros!$G$3*Parâmetros!$D$30*Modelo_1_Ø28mm!T64)/Parâmetros!$H$3</f>
        <v>23314.500672712576</v>
      </c>
      <c r="V64" s="22">
        <v>553449.37977999996</v>
      </c>
      <c r="W64" s="24">
        <f t="shared" si="7"/>
        <v>4612078.1648333333</v>
      </c>
      <c r="Y64" s="22">
        <v>0.92</v>
      </c>
      <c r="Z64" s="23">
        <f>Y64/Parâmetros!$G$3</f>
        <v>9.2184368737474956E-4</v>
      </c>
      <c r="AA64" s="23">
        <f>Z64/Parâmetros!$B$33</f>
        <v>2.0377219389409893</v>
      </c>
      <c r="AB64" s="23">
        <f>AA64/Parâmetros!$E$6</f>
        <v>4.8960161915929579</v>
      </c>
      <c r="AC64" s="23">
        <f>(Parâmetros!$G$3*Parâmetros!$E$30*Modelo_1_Ø28mm!AB64)/Parâmetros!$H$3</f>
        <v>28091.582096562179</v>
      </c>
      <c r="AD64" s="23">
        <v>419060.586702</v>
      </c>
      <c r="AE64" s="24">
        <f t="shared" si="8"/>
        <v>3492171.5558500001</v>
      </c>
    </row>
    <row r="65" spans="1:31" x14ac:dyDescent="0.25">
      <c r="A65" s="22">
        <v>0.93999999999999895</v>
      </c>
      <c r="B65" s="23">
        <f>A65/Parâmetros!$G$3</f>
        <v>9.4188376753506905E-4</v>
      </c>
      <c r="C65" s="23">
        <f>B65/Parâmetros!$B$33</f>
        <v>2.0820202419614429</v>
      </c>
      <c r="D65" s="23">
        <f>C65/Parâmetros!$B$6</f>
        <v>6.2598323570698824</v>
      </c>
      <c r="E65" s="23">
        <f>(Parâmetros!$G$3*Parâmetros!$B$30*Modelo_1_Ø28mm!D65)/Parâmetros!$H$3</f>
        <v>15359.880261048012</v>
      </c>
      <c r="F65" s="23">
        <v>1450977.0124619999</v>
      </c>
      <c r="G65" s="24">
        <f t="shared" si="4"/>
        <v>12091475.10385</v>
      </c>
      <c r="I65" s="22">
        <v>0.93999999999999895</v>
      </c>
      <c r="J65" s="23">
        <f>I65/Parâmetros!$G$3</f>
        <v>9.4188376753506905E-4</v>
      </c>
      <c r="K65" s="23">
        <f>J65/Parâmetros!$B$33</f>
        <v>2.0820202419614429</v>
      </c>
      <c r="L65" s="23">
        <f>K65/Parâmetros!$C$6</f>
        <v>5.5594666006981122</v>
      </c>
      <c r="M65" s="23">
        <f>(Parâmetros!$G$3*Parâmetros!$C$30*Modelo_1_Ø28mm!L65)/Parâmetros!$H$3</f>
        <v>19225.067090471784</v>
      </c>
      <c r="N65" s="23">
        <v>807635.98304800002</v>
      </c>
      <c r="O65" s="24">
        <f t="shared" si="1"/>
        <v>6730299.8587333336</v>
      </c>
      <c r="Q65" s="22">
        <v>0.93999999999999895</v>
      </c>
      <c r="R65" s="23">
        <f>Q65/Parâmetros!$G$3</f>
        <v>9.4188376753506905E-4</v>
      </c>
      <c r="S65" s="23">
        <f>R65/Parâmetros!$B$33</f>
        <v>2.0820202419614429</v>
      </c>
      <c r="T65" s="23">
        <f>S65/Parâmetros!$D$6</f>
        <v>5.2102608657693761</v>
      </c>
      <c r="U65" s="23">
        <f>(Parâmetros!$G$3*Parâmetros!$D$30*Modelo_1_Ø28mm!T65)/Parâmetros!$H$3</f>
        <v>23821.337643858467</v>
      </c>
      <c r="V65" s="22">
        <v>576077.33838700003</v>
      </c>
      <c r="W65" s="24">
        <f t="shared" si="7"/>
        <v>4800644.486558334</v>
      </c>
      <c r="Y65" s="22">
        <v>0.93999999999999895</v>
      </c>
      <c r="Z65" s="23">
        <f>Y65/Parâmetros!$G$3</f>
        <v>9.4188376753506905E-4</v>
      </c>
      <c r="AA65" s="23">
        <f>Z65/Parâmetros!$B$33</f>
        <v>2.0820202419614429</v>
      </c>
      <c r="AB65" s="23">
        <f>AA65/Parâmetros!$E$6</f>
        <v>5.0024513261927988</v>
      </c>
      <c r="AC65" s="23">
        <f>(Parâmetros!$G$3*Parâmetros!$E$30*Modelo_1_Ø28mm!AB65)/Parâmetros!$H$3</f>
        <v>28702.268663878713</v>
      </c>
      <c r="AD65" s="23">
        <v>435895.41003999999</v>
      </c>
      <c r="AE65" s="24">
        <f t="shared" si="8"/>
        <v>3632461.7503333334</v>
      </c>
    </row>
    <row r="66" spans="1:31" x14ac:dyDescent="0.25">
      <c r="A66" s="22">
        <v>0.96</v>
      </c>
      <c r="B66" s="23">
        <f>A66/Parâmetros!$G$3</f>
        <v>9.6192384769539071E-4</v>
      </c>
      <c r="C66" s="23">
        <f>B66/Parâmetros!$B$33</f>
        <v>2.1263185449819018</v>
      </c>
      <c r="D66" s="23">
        <f>C66/Parâmetros!$B$6</f>
        <v>6.3930202795607389</v>
      </c>
      <c r="E66" s="23">
        <f>(Parâmetros!$G$3*Parâmetros!$B$30*Modelo_1_Ø28mm!D66)/Parâmetros!$H$3</f>
        <v>15686.686224049052</v>
      </c>
      <c r="F66" s="23">
        <v>1508451.1771880002</v>
      </c>
      <c r="G66" s="24">
        <f t="shared" si="4"/>
        <v>12570426.476566669</v>
      </c>
      <c r="I66" s="22">
        <v>0.96</v>
      </c>
      <c r="J66" s="23">
        <f>I66/Parâmetros!$G$3</f>
        <v>9.6192384769539071E-4</v>
      </c>
      <c r="K66" s="23">
        <f>J66/Parâmetros!$B$33</f>
        <v>2.1263185449819018</v>
      </c>
      <c r="L66" s="23">
        <f>K66/Parâmetros!$C$6</f>
        <v>5.6777531241172277</v>
      </c>
      <c r="M66" s="23">
        <f>(Parâmetros!$G$3*Parâmetros!$C$30*Modelo_1_Ø28mm!L66)/Parâmetros!$H$3</f>
        <v>19634.11107112014</v>
      </c>
      <c r="N66" s="23">
        <v>839344.96524699905</v>
      </c>
      <c r="O66" s="24">
        <f t="shared" si="1"/>
        <v>6994541.3770583253</v>
      </c>
      <c r="Q66" s="22">
        <v>0.96</v>
      </c>
      <c r="R66" s="23">
        <f>Q66/Parâmetros!$G$3</f>
        <v>9.6192384769539071E-4</v>
      </c>
      <c r="S66" s="23">
        <f>R66/Parâmetros!$B$33</f>
        <v>2.1263185449819018</v>
      </c>
      <c r="T66" s="23">
        <f>S66/Parâmetros!$D$6</f>
        <v>5.3211174799346885</v>
      </c>
      <c r="U66" s="23">
        <f>(Parâmetros!$G$3*Parâmetros!$D$30*Modelo_1_Ø28mm!T66)/Parâmetros!$H$3</f>
        <v>24328.174615004424</v>
      </c>
      <c r="V66" s="22">
        <v>598821.88813500002</v>
      </c>
      <c r="W66" s="24">
        <f t="shared" si="7"/>
        <v>4990182.4011249999</v>
      </c>
      <c r="Y66" s="22">
        <v>0.96</v>
      </c>
      <c r="Z66" s="23">
        <f>Y66/Parâmetros!$G$3</f>
        <v>9.6192384769539071E-4</v>
      </c>
      <c r="AA66" s="23">
        <f>Z66/Parâmetros!$B$33</f>
        <v>2.1263185449819018</v>
      </c>
      <c r="AB66" s="23">
        <f>AA66/Parâmetros!$E$6</f>
        <v>5.1088864607926521</v>
      </c>
      <c r="AC66" s="23">
        <f>(Parâmetros!$G$3*Parâmetros!$E$30*Modelo_1_Ø28mm!AB66)/Parâmetros!$H$3</f>
        <v>29312.955231195312</v>
      </c>
      <c r="AD66" s="23">
        <v>453022.83303800004</v>
      </c>
      <c r="AE66" s="24">
        <f t="shared" si="8"/>
        <v>3775190.2753166673</v>
      </c>
    </row>
    <row r="67" spans="1:31" x14ac:dyDescent="0.25">
      <c r="A67" s="22">
        <v>0.98</v>
      </c>
      <c r="B67" s="23">
        <f>A67/Parâmetros!$G$3</f>
        <v>9.8196392785571151E-4</v>
      </c>
      <c r="C67" s="23">
        <f>B67/Parâmetros!$B$33</f>
        <v>2.1706168480023584</v>
      </c>
      <c r="D67" s="23">
        <f>C67/Parâmetros!$B$6</f>
        <v>6.5262082020515884</v>
      </c>
      <c r="E67" s="23">
        <f>(Parâmetros!$G$3*Parâmetros!$B$30*Modelo_1_Ø28mm!D67)/Parâmetros!$H$3</f>
        <v>16013.492187050077</v>
      </c>
      <c r="F67" s="23">
        <v>1566687.5001389999</v>
      </c>
      <c r="G67" s="24">
        <f t="shared" si="4"/>
        <v>13055729.167825</v>
      </c>
      <c r="I67" s="22">
        <v>0.98</v>
      </c>
      <c r="J67" s="23">
        <f>I67/Parâmetros!$G$3</f>
        <v>9.8196392785571151E-4</v>
      </c>
      <c r="K67" s="23">
        <f>J67/Parâmetros!$B$33</f>
        <v>2.1706168480023584</v>
      </c>
      <c r="L67" s="23">
        <f>K67/Parâmetros!$C$6</f>
        <v>5.7960396475363378</v>
      </c>
      <c r="M67" s="23">
        <f>(Parâmetros!$G$3*Parâmetros!$C$30*Modelo_1_Ø28mm!L67)/Parâmetros!$H$3</f>
        <v>20043.155051768477</v>
      </c>
      <c r="N67" s="23">
        <v>871628.20257099997</v>
      </c>
      <c r="O67" s="24">
        <f t="shared" si="1"/>
        <v>7263568.3547583334</v>
      </c>
      <c r="Q67" s="22">
        <v>0.98</v>
      </c>
      <c r="R67" s="23">
        <f>Q67/Parâmetros!$G$3</f>
        <v>9.8196392785571151E-4</v>
      </c>
      <c r="S67" s="23">
        <f>R67/Parâmetros!$B$33</f>
        <v>2.1706168480023584</v>
      </c>
      <c r="T67" s="23">
        <f>S67/Parâmetros!$D$6</f>
        <v>5.4319740940999957</v>
      </c>
      <c r="U67" s="23">
        <f>(Parâmetros!$G$3*Parâmetros!$D$30*Modelo_1_Ø28mm!T67)/Parâmetros!$H$3</f>
        <v>24835.011586150347</v>
      </c>
      <c r="V67" s="22">
        <v>622141.01798500004</v>
      </c>
      <c r="W67" s="24">
        <f t="shared" si="7"/>
        <v>5184508.4832083341</v>
      </c>
      <c r="Y67" s="22">
        <v>0.98</v>
      </c>
      <c r="Z67" s="23">
        <f>Y67/Parâmetros!$G$3</f>
        <v>9.8196392785571151E-4</v>
      </c>
      <c r="AA67" s="23">
        <f>Z67/Parâmetros!$B$33</f>
        <v>2.1706168480023584</v>
      </c>
      <c r="AB67" s="23">
        <f>AA67/Parâmetros!$E$6</f>
        <v>5.2153215953925001</v>
      </c>
      <c r="AC67" s="23">
        <f>(Parâmetros!$G$3*Parâmetros!$E$30*Modelo_1_Ø28mm!AB67)/Parâmetros!$H$3</f>
        <v>29923.641798511886</v>
      </c>
      <c r="AD67" s="23">
        <v>470428.97902100004</v>
      </c>
      <c r="AE67" s="24">
        <f t="shared" si="8"/>
        <v>3920241.4918416673</v>
      </c>
    </row>
    <row r="68" spans="1:31" ht="15.75" thickBot="1" x14ac:dyDescent="0.3">
      <c r="A68" s="22">
        <v>1</v>
      </c>
      <c r="B68" s="23">
        <f>A68/Parâmetros!$G$3</f>
        <v>1.002004008016032E-3</v>
      </c>
      <c r="C68" s="23">
        <f>B68/Parâmetros!$B$33</f>
        <v>2.2149151510228142</v>
      </c>
      <c r="D68" s="23">
        <f>C68/Parâmetros!$B$6</f>
        <v>6.659396124542436</v>
      </c>
      <c r="E68" s="23">
        <f>(Parâmetros!$G$3*Parâmetros!$B$30*Modelo_1_Ø28mm!D68)/Parâmetros!$H$3</f>
        <v>16340.298150051094</v>
      </c>
      <c r="F68" s="23">
        <v>1626132.138944</v>
      </c>
      <c r="G68" s="24">
        <f t="shared" si="4"/>
        <v>13551101.157866668</v>
      </c>
      <c r="I68" s="22">
        <v>1</v>
      </c>
      <c r="J68" s="23">
        <f>I68/Parâmetros!$G$3</f>
        <v>1.002004008016032E-3</v>
      </c>
      <c r="K68" s="23">
        <f>J68/Parâmetros!$B$33</f>
        <v>2.2149151510228142</v>
      </c>
      <c r="L68" s="23">
        <f>K68/Parâmetros!$C$6</f>
        <v>5.9143261709554453</v>
      </c>
      <c r="M68" s="23">
        <f>(Parâmetros!$G$3*Parâmetros!$C$30*Modelo_1_Ø28mm!L68)/Parâmetros!$H$3</f>
        <v>20452.199032416815</v>
      </c>
      <c r="N68" s="23">
        <v>904451.2937540001</v>
      </c>
      <c r="O68" s="24">
        <f t="shared" si="1"/>
        <v>7537094.1146166679</v>
      </c>
      <c r="Q68" s="22">
        <v>1</v>
      </c>
      <c r="R68" s="23">
        <f>Q68/Parâmetros!$G$3</f>
        <v>1.002004008016032E-3</v>
      </c>
      <c r="S68" s="23">
        <f>R68/Parâmetros!$B$33</f>
        <v>2.2149151510228142</v>
      </c>
      <c r="T68" s="23">
        <f>S68/Parâmetros!$D$6</f>
        <v>5.542830708265301</v>
      </c>
      <c r="U68" s="23">
        <f>(Parâmetros!$G$3*Parâmetros!$D$30*Modelo_1_Ø28mm!T68)/Parâmetros!$H$3</f>
        <v>25341.848557296267</v>
      </c>
      <c r="V68" s="22">
        <v>645916.39404899999</v>
      </c>
      <c r="W68" s="24">
        <f t="shared" si="7"/>
        <v>5382636.617075</v>
      </c>
      <c r="Y68" s="22">
        <v>1</v>
      </c>
      <c r="Z68" s="23">
        <f>Y68/Parâmetros!$G$3</f>
        <v>1.002004008016032E-3</v>
      </c>
      <c r="AA68" s="23">
        <f>Z68/Parâmetros!$B$33</f>
        <v>2.2149151510228142</v>
      </c>
      <c r="AB68" s="23">
        <f>AA68/Parâmetros!$E$6</f>
        <v>5.3217567299923454</v>
      </c>
      <c r="AC68" s="23">
        <f>(Parâmetros!$G$3*Parâmetros!$E$30*Modelo_1_Ø28mm!AB68)/Parâmetros!$H$3</f>
        <v>30534.328365828453</v>
      </c>
      <c r="AD68" s="23">
        <v>488172.10698400001</v>
      </c>
      <c r="AE68" s="24">
        <f t="shared" si="8"/>
        <v>4068100.8915333338</v>
      </c>
    </row>
    <row r="69" spans="1:31" ht="15.75" thickBot="1" x14ac:dyDescent="0.3">
      <c r="A69" s="66" t="s">
        <v>25</v>
      </c>
      <c r="B69" s="64">
        <f>Parâmetros!$H$3 / F69</f>
        <v>3.9761660167474977E-9</v>
      </c>
      <c r="C69" s="64"/>
      <c r="D69" s="65"/>
      <c r="F69" s="56">
        <v>214715</v>
      </c>
      <c r="G69" s="57"/>
      <c r="I69" s="66" t="s">
        <v>25</v>
      </c>
      <c r="J69" s="64">
        <f>Parâmetros!$H$3 / N69</f>
        <v>5.8778261062867577E-9</v>
      </c>
      <c r="K69" s="64"/>
      <c r="L69" s="65"/>
      <c r="N69" s="56">
        <v>145248</v>
      </c>
      <c r="O69" s="57"/>
      <c r="Q69" s="66" t="s">
        <v>25</v>
      </c>
      <c r="R69" s="64">
        <f>Parâmetros!$H$3 / V69</f>
        <v>8.6965721328913011E-9</v>
      </c>
      <c r="S69" s="64"/>
      <c r="T69" s="65"/>
      <c r="V69" s="56">
        <v>98170</v>
      </c>
      <c r="W69" s="57"/>
      <c r="Y69" s="66" t="s">
        <v>25</v>
      </c>
      <c r="Z69" s="64" t="e">
        <f>Parâmetros!$H$3 /#REF!</f>
        <v>#REF!</v>
      </c>
      <c r="AA69" s="64"/>
      <c r="AB69" s="65"/>
      <c r="AE69" s="57"/>
    </row>
    <row r="70" spans="1:31" ht="15.75" thickBot="1" x14ac:dyDescent="0.3">
      <c r="A70" s="66"/>
      <c r="B70" s="64"/>
      <c r="C70" s="64"/>
      <c r="D70" s="65"/>
      <c r="F70" s="58"/>
      <c r="G70" s="59"/>
      <c r="I70" s="66"/>
      <c r="J70" s="64"/>
      <c r="K70" s="64"/>
      <c r="L70" s="65"/>
      <c r="N70" s="58"/>
      <c r="O70" s="59"/>
      <c r="Q70" s="66"/>
      <c r="R70" s="64"/>
      <c r="S70" s="64"/>
      <c r="T70" s="65"/>
      <c r="V70" s="58"/>
      <c r="W70" s="59"/>
      <c r="Y70" s="66"/>
      <c r="Z70" s="64"/>
      <c r="AA70" s="64"/>
      <c r="AB70" s="65"/>
      <c r="AE70" s="59"/>
    </row>
    <row r="71" spans="1:31" ht="15.75" thickBot="1" x14ac:dyDescent="0.3">
      <c r="A71" s="66" t="s">
        <v>26</v>
      </c>
      <c r="B71" s="75">
        <f>Parâmetros!$G$3 / F71</f>
        <v>2.6111095122353244E-3</v>
      </c>
      <c r="C71" s="75"/>
      <c r="D71" s="76"/>
      <c r="F71" s="60">
        <v>382213</v>
      </c>
      <c r="G71" s="61"/>
      <c r="I71" s="66" t="s">
        <v>26</v>
      </c>
      <c r="J71" s="75">
        <f>Parâmetros!$G$3 / N71</f>
        <v>4.0999096212307948E-3</v>
      </c>
      <c r="K71" s="75"/>
      <c r="L71" s="76"/>
      <c r="N71" s="60">
        <v>243420</v>
      </c>
      <c r="O71" s="61"/>
      <c r="Q71" s="66" t="s">
        <v>26</v>
      </c>
      <c r="R71" s="75">
        <f>Parâmetros!$G$3 / V71</f>
        <v>5.0489975362106214E-3</v>
      </c>
      <c r="S71" s="75"/>
      <c r="T71" s="76"/>
      <c r="V71" s="60">
        <v>197663</v>
      </c>
      <c r="W71" s="61"/>
      <c r="Y71" s="66" t="s">
        <v>26</v>
      </c>
      <c r="Z71" s="64" t="e">
        <f>Parâmetros!$G$3 /#REF!</f>
        <v>#REF!</v>
      </c>
      <c r="AA71" s="64"/>
      <c r="AB71" s="65"/>
      <c r="AE71" s="61"/>
    </row>
    <row r="72" spans="1:31" ht="15.75" thickBot="1" x14ac:dyDescent="0.3">
      <c r="A72" s="66"/>
      <c r="B72" s="77"/>
      <c r="C72" s="77"/>
      <c r="D72" s="78"/>
      <c r="F72" s="62"/>
      <c r="G72" s="63"/>
      <c r="I72" s="66"/>
      <c r="J72" s="77"/>
      <c r="K72" s="77"/>
      <c r="L72" s="78"/>
      <c r="N72" s="62"/>
      <c r="O72" s="63"/>
      <c r="Q72" s="66"/>
      <c r="R72" s="77"/>
      <c r="S72" s="77"/>
      <c r="T72" s="78"/>
      <c r="V72" s="62"/>
      <c r="W72" s="63"/>
      <c r="Y72" s="66"/>
      <c r="Z72" s="64"/>
      <c r="AA72" s="64"/>
      <c r="AB72" s="65"/>
      <c r="AE72" s="63"/>
    </row>
    <row r="88" spans="9:10" x14ac:dyDescent="0.25">
      <c r="I88" s="15" t="s">
        <v>25</v>
      </c>
      <c r="J88" s="15" t="s">
        <v>27</v>
      </c>
    </row>
    <row r="89" spans="9:10" x14ac:dyDescent="0.25">
      <c r="I89" s="15" t="s">
        <v>26</v>
      </c>
    </row>
  </sheetData>
  <mergeCells count="32">
    <mergeCell ref="A1:G1"/>
    <mergeCell ref="I1:O1"/>
    <mergeCell ref="Q1:W1"/>
    <mergeCell ref="Y1:AE1"/>
    <mergeCell ref="A17:G17"/>
    <mergeCell ref="I17:O17"/>
    <mergeCell ref="Q17:W17"/>
    <mergeCell ref="Y17:AE17"/>
    <mergeCell ref="AE69:AE70"/>
    <mergeCell ref="A69:A70"/>
    <mergeCell ref="B69:D70"/>
    <mergeCell ref="F69:G70"/>
    <mergeCell ref="I69:I70"/>
    <mergeCell ref="J69:L70"/>
    <mergeCell ref="N69:O70"/>
    <mergeCell ref="Q69:Q70"/>
    <mergeCell ref="R69:T70"/>
    <mergeCell ref="V69:W70"/>
    <mergeCell ref="Y69:Y70"/>
    <mergeCell ref="Z69:AB70"/>
    <mergeCell ref="AE71:AE72"/>
    <mergeCell ref="A71:A72"/>
    <mergeCell ref="B71:D72"/>
    <mergeCell ref="F71:G72"/>
    <mergeCell ref="I71:I72"/>
    <mergeCell ref="J71:L72"/>
    <mergeCell ref="N71:O72"/>
    <mergeCell ref="Q71:Q72"/>
    <mergeCell ref="R71:T72"/>
    <mergeCell ref="V71:W72"/>
    <mergeCell ref="Y71:Y72"/>
    <mergeCell ref="Z71:AB7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E68"/>
  <sheetViews>
    <sheetView zoomScale="85" zoomScaleNormal="85" workbookViewId="0">
      <selection activeCell="AC23" sqref="AC23"/>
    </sheetView>
  </sheetViews>
  <sheetFormatPr defaultRowHeight="15" x14ac:dyDescent="0.25"/>
  <cols>
    <col min="1" max="4" width="9.28515625" style="42" bestFit="1" customWidth="1"/>
    <col min="5" max="5" width="9.140625" style="42"/>
    <col min="6" max="6" width="10.7109375" style="42" bestFit="1" customWidth="1"/>
    <col min="7" max="7" width="11.7109375" style="42" bestFit="1" customWidth="1"/>
    <col min="8" max="8" width="9.140625" style="42"/>
    <col min="9" max="12" width="9.28515625" style="42" bestFit="1" customWidth="1"/>
    <col min="13" max="13" width="9.140625" style="42"/>
    <col min="14" max="14" width="10.7109375" style="42" bestFit="1" customWidth="1"/>
    <col min="15" max="15" width="11.7109375" style="42" bestFit="1" customWidth="1"/>
    <col min="16" max="16" width="9.140625" style="42"/>
    <col min="17" max="20" width="9.28515625" style="42" bestFit="1" customWidth="1"/>
    <col min="21" max="21" width="9.140625" style="42"/>
    <col min="22" max="22" width="10.7109375" style="42" bestFit="1" customWidth="1"/>
    <col min="23" max="23" width="11.7109375" style="42" bestFit="1" customWidth="1"/>
    <col min="24" max="24" width="9.140625" style="42"/>
    <col min="25" max="28" width="9.28515625" style="42" bestFit="1" customWidth="1"/>
    <col min="29" max="29" width="9.140625" style="42"/>
    <col min="30" max="31" width="10.7109375" style="42" bestFit="1" customWidth="1"/>
  </cols>
  <sheetData>
    <row r="1" spans="1:31" ht="15.75" x14ac:dyDescent="0.25">
      <c r="A1" s="69" t="s">
        <v>21</v>
      </c>
      <c r="B1" s="70"/>
      <c r="C1" s="70"/>
      <c r="D1" s="70"/>
      <c r="E1" s="70"/>
      <c r="F1" s="70"/>
      <c r="G1" s="71"/>
      <c r="H1" s="15"/>
      <c r="I1" s="69" t="s">
        <v>22</v>
      </c>
      <c r="J1" s="70"/>
      <c r="K1" s="70"/>
      <c r="L1" s="70"/>
      <c r="M1" s="70"/>
      <c r="N1" s="70"/>
      <c r="O1" s="71"/>
      <c r="P1" s="15"/>
      <c r="Q1" s="69" t="s">
        <v>23</v>
      </c>
      <c r="R1" s="70"/>
      <c r="S1" s="70"/>
      <c r="T1" s="70"/>
      <c r="U1" s="70"/>
      <c r="V1" s="70"/>
      <c r="W1" s="71"/>
      <c r="X1" s="15"/>
      <c r="Y1" s="69" t="s">
        <v>24</v>
      </c>
      <c r="Z1" s="70"/>
      <c r="AA1" s="70"/>
      <c r="AB1" s="70"/>
      <c r="AC1" s="70"/>
      <c r="AD1" s="70"/>
      <c r="AE1" s="71"/>
    </row>
    <row r="2" spans="1:31" x14ac:dyDescent="0.25">
      <c r="A2" s="19" t="s">
        <v>0</v>
      </c>
      <c r="B2" s="20" t="s">
        <v>1</v>
      </c>
      <c r="C2" s="20" t="s">
        <v>3</v>
      </c>
      <c r="D2" s="20" t="s">
        <v>4</v>
      </c>
      <c r="E2" s="20" t="s">
        <v>7</v>
      </c>
      <c r="F2" s="20" t="s">
        <v>2</v>
      </c>
      <c r="G2" s="21" t="s">
        <v>5</v>
      </c>
      <c r="H2" s="15"/>
      <c r="I2" s="19" t="s">
        <v>0</v>
      </c>
      <c r="J2" s="20" t="s">
        <v>1</v>
      </c>
      <c r="K2" s="20" t="s">
        <v>3</v>
      </c>
      <c r="L2" s="20" t="s">
        <v>4</v>
      </c>
      <c r="M2" s="20" t="s">
        <v>7</v>
      </c>
      <c r="N2" s="20" t="s">
        <v>2</v>
      </c>
      <c r="O2" s="21" t="s">
        <v>5</v>
      </c>
      <c r="P2" s="15"/>
      <c r="Q2" s="19" t="s">
        <v>0</v>
      </c>
      <c r="R2" s="20" t="s">
        <v>1</v>
      </c>
      <c r="S2" s="20" t="s">
        <v>3</v>
      </c>
      <c r="T2" s="20" t="s">
        <v>4</v>
      </c>
      <c r="U2" s="20" t="s">
        <v>7</v>
      </c>
      <c r="V2" s="20" t="s">
        <v>2</v>
      </c>
      <c r="W2" s="21" t="s">
        <v>5</v>
      </c>
      <c r="X2" s="15"/>
      <c r="Y2" s="19" t="s">
        <v>0</v>
      </c>
      <c r="Z2" s="20" t="s">
        <v>1</v>
      </c>
      <c r="AA2" s="20" t="s">
        <v>3</v>
      </c>
      <c r="AB2" s="20" t="s">
        <v>4</v>
      </c>
      <c r="AC2" s="20" t="s">
        <v>7</v>
      </c>
      <c r="AD2" s="20" t="s">
        <v>2</v>
      </c>
      <c r="AE2" s="21" t="s">
        <v>5</v>
      </c>
    </row>
    <row r="3" spans="1:31" x14ac:dyDescent="0.25">
      <c r="A3" s="16">
        <v>6.3921290322580662E-2</v>
      </c>
      <c r="B3" s="17">
        <f>A3/Parâmetros!$G$3</f>
        <v>6.404938910078223E-5</v>
      </c>
      <c r="C3" s="17">
        <f>B3/Parâmetros!$B$43</f>
        <v>0.20387553754811316</v>
      </c>
      <c r="D3" s="17">
        <f>C3/Parâmetros!$B$6</f>
        <v>0.6129751579919217</v>
      </c>
      <c r="E3" s="17">
        <f>(Parâmetros!$G$3*Parâmetros!$B$40*Modelo_1_Ø28mm!D3)/Parâmetros!$H$3</f>
        <v>818.06051698780527</v>
      </c>
      <c r="F3" s="17">
        <v>27278.193548387102</v>
      </c>
      <c r="G3" s="18">
        <f>F3/0.12</f>
        <v>227318.27956989253</v>
      </c>
      <c r="H3" s="15"/>
      <c r="I3" s="16">
        <v>9.7131190476190496E-2</v>
      </c>
      <c r="J3" s="17">
        <f>I3/Parâmetros!$G$3</f>
        <v>9.7325842160511514E-5</v>
      </c>
      <c r="K3" s="17">
        <f>J3/Parâmetros!$B$43</f>
        <v>0.30979777740853998</v>
      </c>
      <c r="L3" s="17">
        <f>K3/Parâmetros!$C$6</f>
        <v>0.82723038026312412</v>
      </c>
      <c r="M3" s="17">
        <f>(Parâmetros!$G$3*Parâmetros!$C$40*Modelo_1_Ø28mm!L3)/Parâmetros!$H$3</f>
        <v>1107.6488958251616</v>
      </c>
      <c r="N3" s="17">
        <v>28027.571428571417</v>
      </c>
      <c r="O3" s="18">
        <f>N3/0.12</f>
        <v>233563.09523809515</v>
      </c>
      <c r="P3" s="15"/>
      <c r="Q3" s="16">
        <v>0.12388999999999999</v>
      </c>
      <c r="R3" s="17">
        <f>Q3/Parâmetros!$G$3</f>
        <v>1.2413827655310619E-4</v>
      </c>
      <c r="S3" s="17">
        <f>R3/Parâmetros!$B$43</f>
        <v>0.39514440680671165</v>
      </c>
      <c r="T3" s="17">
        <f>S3/Parâmetros!$D$6</f>
        <v>0.98884986688366272</v>
      </c>
      <c r="U3" s="17">
        <f>(Parâmetros!$G$3*Parâmetros!$D$40*Modelo_1_Ø28mm!T3)/Parâmetros!$H$3</f>
        <v>1406.4064676134883</v>
      </c>
      <c r="V3" s="17">
        <v>28550.806451612898</v>
      </c>
      <c r="W3" s="18">
        <f>V3/0.12</f>
        <v>237923.38709677415</v>
      </c>
      <c r="X3" s="15"/>
      <c r="Y3" s="16">
        <v>0.13308225806451612</v>
      </c>
      <c r="Z3" s="17">
        <f>Y3/Parâmetros!$G$3</f>
        <v>1.3334895597646906E-4</v>
      </c>
      <c r="AA3" s="17">
        <f>Z3/Parâmetros!$B$43</f>
        <v>0.4244629099959718</v>
      </c>
      <c r="AB3" s="17">
        <f>AA3/Parâmetros!$E$6</f>
        <v>1.0198532195962802</v>
      </c>
      <c r="AC3" s="17">
        <f>(Parâmetros!$G$3*Parâmetros!$E$40*Modelo_1_Ø28mm!AB3)/Parâmetros!$H$3</f>
        <v>1917.123175179853</v>
      </c>
      <c r="AD3" s="17">
        <v>26882.70967741936</v>
      </c>
      <c r="AE3" s="18">
        <f>AD3/0.12</f>
        <v>224022.58064516133</v>
      </c>
    </row>
    <row r="4" spans="1:31" x14ac:dyDescent="0.25">
      <c r="A4" s="16">
        <v>7.5396666666666654E-2</v>
      </c>
      <c r="B4" s="17">
        <f>A4/Parâmetros!$G$3</f>
        <v>7.5547762191048747E-5</v>
      </c>
      <c r="C4" s="17">
        <f>B4/Parâmetros!$B$43</f>
        <v>0.24047599584472812</v>
      </c>
      <c r="D4" s="17">
        <f>C4/Parâmetros!$B$6</f>
        <v>0.72301862851692156</v>
      </c>
      <c r="E4" s="17">
        <f>(Parâmetros!$G$3*Parâmetros!$B$40*Modelo_1_Ø28mm!D4)/Parâmetros!$H$3</f>
        <v>1035.5940401159776</v>
      </c>
      <c r="F4" s="17">
        <v>36990.694444444431</v>
      </c>
      <c r="G4" s="18">
        <f t="shared" ref="G4:G16" si="0">F4/0.12</f>
        <v>308255.78703703691</v>
      </c>
      <c r="H4" s="15"/>
      <c r="I4" s="16">
        <v>0.11298057142857144</v>
      </c>
      <c r="J4" s="17">
        <f>I4/Parâmetros!$G$3</f>
        <v>1.1320698539937019E-4</v>
      </c>
      <c r="K4" s="17">
        <f>J4/Parâmetros!$B$43</f>
        <v>0.3603490263768358</v>
      </c>
      <c r="L4" s="17">
        <f>K4/Parâmetros!$C$6</f>
        <v>0.9622136885896817</v>
      </c>
      <c r="M4" s="17">
        <f>(Parâmetros!$G$3*Parâmetros!$C$40*Modelo_1_Ø28mm!L4)/Parâmetros!$H$3</f>
        <v>1410.4018354088437</v>
      </c>
      <c r="N4" s="17">
        <v>37455.514285714293</v>
      </c>
      <c r="O4" s="18">
        <f t="shared" ref="O4:O68" si="1">N4/0.12</f>
        <v>312129.2857142858</v>
      </c>
      <c r="P4" s="15"/>
      <c r="Q4" s="16">
        <v>0.14385333333333339</v>
      </c>
      <c r="R4" s="17">
        <f>Q4/Parâmetros!$G$3</f>
        <v>1.4414161656646631E-4</v>
      </c>
      <c r="S4" s="17">
        <f>R4/Parâmetros!$B$43</f>
        <v>0.45881701563619492</v>
      </c>
      <c r="T4" s="17">
        <f>S4/Parâmetros!$D$6</f>
        <v>1.1481907298203076</v>
      </c>
      <c r="U4" s="17">
        <f>(Parâmetros!$G$3*Parâmetros!$D$40*Modelo_1_Ø28mm!T4)/Parâmetros!$H$3</f>
        <v>1785.7721266789458</v>
      </c>
      <c r="V4" s="17">
        <v>37714.969696969703</v>
      </c>
      <c r="W4" s="18">
        <f t="shared" ref="W4:W16" si="2">V4/0.12</f>
        <v>314291.41414141422</v>
      </c>
      <c r="X4" s="15"/>
      <c r="Y4" s="16">
        <v>0.15413242424242424</v>
      </c>
      <c r="Z4" s="17">
        <f>Y4/Parâmetros!$G$3</f>
        <v>1.5444130685613651E-4</v>
      </c>
      <c r="AA4" s="17">
        <f>Z4/Parâmetros!$B$43</f>
        <v>0.49160194807452706</v>
      </c>
      <c r="AB4" s="17">
        <f>AA4/Parâmetros!$E$6</f>
        <v>1.1811675830719055</v>
      </c>
      <c r="AC4" s="17">
        <f>(Parâmetros!$G$3*Parâmetros!$E$40*Modelo_1_Ø28mm!AB4)/Parâmetros!$H$3</f>
        <v>2312.4047469305469</v>
      </c>
      <c r="AD4" s="17">
        <v>36360.787878787873</v>
      </c>
      <c r="AE4" s="18">
        <f t="shared" ref="AE4:AE16" si="3">AD4/0.12</f>
        <v>303006.5656565656</v>
      </c>
    </row>
    <row r="5" spans="1:31" x14ac:dyDescent="0.25">
      <c r="A5" s="16">
        <v>8.6539803921568653E-2</v>
      </c>
      <c r="B5" s="17">
        <f>A5/Parâmetros!$G$3</f>
        <v>8.6713230382333322E-5</v>
      </c>
      <c r="C5" s="17">
        <f>B5/Parâmetros!$B$43</f>
        <v>0.27601678493629339</v>
      </c>
      <c r="D5" s="17">
        <f>C5/Parâmetros!$B$6</f>
        <v>0.82987608218969744</v>
      </c>
      <c r="E5" s="17">
        <f>(Parâmetros!$G$3*Parâmetros!$B$40*Modelo_1_Ø28mm!D5)/Parâmetros!$H$3</f>
        <v>1233.6320535740151</v>
      </c>
      <c r="F5" s="17">
        <v>47937.784313725482</v>
      </c>
      <c r="G5" s="18">
        <f t="shared" si="0"/>
        <v>399481.53594771237</v>
      </c>
      <c r="H5" s="15"/>
      <c r="I5" s="16">
        <v>0.12924374999999999</v>
      </c>
      <c r="J5" s="17">
        <f>I5/Parâmetros!$G$3</f>
        <v>1.2950275551102202E-4</v>
      </c>
      <c r="K5" s="17">
        <f>J5/Parâmetros!$B$43</f>
        <v>0.41222007367200691</v>
      </c>
      <c r="L5" s="17">
        <f>K5/Parâmetros!$C$6</f>
        <v>1.1007211580026888</v>
      </c>
      <c r="M5" s="17">
        <f>(Parâmetros!$G$3*Parâmetros!$C$40*Modelo_1_Ø28mm!L5)/Parâmetros!$H$3</f>
        <v>1680.9900416730634</v>
      </c>
      <c r="N5" s="17">
        <v>48100.249999999993</v>
      </c>
      <c r="O5" s="18">
        <f t="shared" si="1"/>
        <v>400835.41666666663</v>
      </c>
      <c r="P5" s="15"/>
      <c r="Q5" s="16">
        <v>0.16500999999999999</v>
      </c>
      <c r="R5" s="17">
        <f>Q5/Parâmetros!$G$3</f>
        <v>1.6534068136272545E-4</v>
      </c>
      <c r="S5" s="17">
        <f>R5/Parâmetros!$B$43</f>
        <v>0.52629573466119539</v>
      </c>
      <c r="T5" s="17">
        <f>S5/Parâmetros!$D$6</f>
        <v>1.3170563930460344</v>
      </c>
      <c r="U5" s="17">
        <f>(Parâmetros!$G$3*Parâmetros!$D$40*Modelo_1_Ø28mm!T5)/Parâmetros!$H$3</f>
        <v>2136.9286535534052</v>
      </c>
      <c r="V5" s="17">
        <v>48087.225806451614</v>
      </c>
      <c r="W5" s="18">
        <f t="shared" si="2"/>
        <v>400726.8817204301</v>
      </c>
      <c r="X5" s="15"/>
      <c r="Y5" s="16">
        <v>0.1753990322580645</v>
      </c>
      <c r="Z5" s="17">
        <f>Y5/Parâmetros!$G$3</f>
        <v>1.7575053332471392E-4</v>
      </c>
      <c r="AA5" s="17">
        <f>Z5/Parâmetros!$B$43</f>
        <v>0.55943132259330197</v>
      </c>
      <c r="AB5" s="17">
        <f>AA5/Parâmetros!$E$6</f>
        <v>1.3441406117090389</v>
      </c>
      <c r="AC5" s="17">
        <f>(Parâmetros!$G$3*Parâmetros!$E$40*Modelo_1_Ø28mm!AB5)/Parâmetros!$H$3</f>
        <v>2703.1618709134336</v>
      </c>
      <c r="AD5" s="17">
        <v>47243.193548387084</v>
      </c>
      <c r="AE5" s="18">
        <f t="shared" si="3"/>
        <v>393693.27956989239</v>
      </c>
    </row>
    <row r="6" spans="1:31" x14ac:dyDescent="0.25">
      <c r="A6" s="16">
        <v>9.7626874999999988E-2</v>
      </c>
      <c r="B6" s="17">
        <f>A6/Parâmetros!$G$3</f>
        <v>9.7822520040080144E-5</v>
      </c>
      <c r="C6" s="17">
        <f>B6/Parâmetros!$B$43</f>
        <v>0.31137875220169492</v>
      </c>
      <c r="D6" s="17">
        <f>C6/Parâmetros!$B$6</f>
        <v>0.93619588755771166</v>
      </c>
      <c r="E6" s="17">
        <f>(Parâmetros!$G$3*Parâmetros!$B$40*Modelo_1_Ø28mm!D6)/Parâmetros!$H$3</f>
        <v>1433.7477053164405</v>
      </c>
      <c r="F6" s="17">
        <v>60140.96875</v>
      </c>
      <c r="G6" s="18">
        <f t="shared" si="0"/>
        <v>501174.73958333337</v>
      </c>
      <c r="H6" s="15"/>
      <c r="I6" s="16">
        <v>0.14544606060606061</v>
      </c>
      <c r="J6" s="17">
        <f>I6/Parâmetros!$G$3</f>
        <v>1.4573753567741543E-4</v>
      </c>
      <c r="K6" s="17">
        <f>J6/Parâmetros!$B$43</f>
        <v>0.46389698394184242</v>
      </c>
      <c r="L6" s="17">
        <f>K6/Parâmetros!$C$6</f>
        <v>1.2387102374949064</v>
      </c>
      <c r="M6" s="17">
        <f>(Parâmetros!$G$3*Parâmetros!$C$40*Modelo_1_Ø28mm!L6)/Parâmetros!$H$3</f>
        <v>1945.7645883646876</v>
      </c>
      <c r="N6" s="17">
        <v>60174.939393939385</v>
      </c>
      <c r="O6" s="18">
        <f t="shared" si="1"/>
        <v>501457.82828282821</v>
      </c>
      <c r="P6" s="15"/>
      <c r="Q6" s="16">
        <v>0.1863078787878788</v>
      </c>
      <c r="R6" s="17">
        <f>Q6/Parâmetros!$G$3</f>
        <v>1.8668124127041964E-4</v>
      </c>
      <c r="S6" s="17">
        <f>R6/Parâmetros!$B$43</f>
        <v>0.59422484661436048</v>
      </c>
      <c r="T6" s="17">
        <f>S6/Parâmetros!$D$6</f>
        <v>1.4870491657016027</v>
      </c>
      <c r="U6" s="17">
        <f>(Parâmetros!$G$3*Parâmetros!$D$40*Modelo_1_Ø28mm!T6)/Parâmetros!$H$3</f>
        <v>2493.0077697516144</v>
      </c>
      <c r="V6" s="17">
        <v>59796.818181818177</v>
      </c>
      <c r="W6" s="18">
        <f t="shared" si="2"/>
        <v>498306.81818181818</v>
      </c>
      <c r="X6" s="15"/>
      <c r="Y6" s="16">
        <v>0.19757451612903229</v>
      </c>
      <c r="Z6" s="17">
        <f>Y6/Parâmetros!$G$3</f>
        <v>1.9797045704311852E-4</v>
      </c>
      <c r="AA6" s="17">
        <f>Z6/Parâmetros!$B$43</f>
        <v>0.63015953649148082</v>
      </c>
      <c r="AB6" s="17">
        <f>AA6/Parâmetros!$E$6</f>
        <v>1.5140786556739088</v>
      </c>
      <c r="AC6" s="17">
        <f>(Parâmetros!$G$3*Parâmetros!$E$40*Modelo_1_Ø28mm!AB6)/Parâmetros!$H$3</f>
        <v>3090.0261847531551</v>
      </c>
      <c r="AD6" s="17">
        <v>59464.322580645159</v>
      </c>
      <c r="AE6" s="18">
        <f t="shared" si="3"/>
        <v>495536.02150537632</v>
      </c>
    </row>
    <row r="7" spans="1:31" x14ac:dyDescent="0.25">
      <c r="A7" s="16">
        <v>0.1092042748091603</v>
      </c>
      <c r="B7" s="17">
        <f>A7/Parâmetros!$G$3</f>
        <v>1.0942312105126283E-4</v>
      </c>
      <c r="C7" s="17">
        <f>B7/Parâmetros!$B$43</f>
        <v>0.34830461207702623</v>
      </c>
      <c r="D7" s="17">
        <f>C7/Parâmetros!$B$6</f>
        <v>1.0472177152045286</v>
      </c>
      <c r="E7" s="17">
        <f>(Parâmetros!$G$3*Parâmetros!$B$40*Modelo_1_Ø28mm!D7)/Parâmetros!$H$3</f>
        <v>1613.054262174772</v>
      </c>
      <c r="F7" s="17">
        <v>73515.095419847305</v>
      </c>
      <c r="G7" s="18">
        <f t="shared" si="0"/>
        <v>612625.7951653942</v>
      </c>
      <c r="H7" s="15"/>
      <c r="I7" s="16">
        <v>0.16152727272727274</v>
      </c>
      <c r="J7" s="17">
        <f>I7/Parâmetros!$G$3</f>
        <v>1.6185097467662601E-4</v>
      </c>
      <c r="K7" s="17">
        <f>J7/Parâmetros!$B$43</f>
        <v>0.51518765328052418</v>
      </c>
      <c r="L7" s="17">
        <f>K7/Parâmetros!$C$6</f>
        <v>1.3756679660361126</v>
      </c>
      <c r="M7" s="17">
        <f>(Parâmetros!$G$3*Parâmetros!$C$40*Modelo_1_Ø28mm!L7)/Parâmetros!$H$3</f>
        <v>2196.5079725952751</v>
      </c>
      <c r="N7" s="17">
        <v>73421.121212121201</v>
      </c>
      <c r="O7" s="18">
        <f t="shared" si="1"/>
        <v>611842.67676767672</v>
      </c>
      <c r="P7" s="15"/>
      <c r="Q7" s="16">
        <v>0.20707545454545453</v>
      </c>
      <c r="R7" s="17">
        <f>Q7/Parâmetros!$G$3</f>
        <v>2.074904354162871E-4</v>
      </c>
      <c r="S7" s="17">
        <f>R7/Parâmetros!$B$43</f>
        <v>0.6604625688158352</v>
      </c>
      <c r="T7" s="17">
        <f>S7/Parâmetros!$D$6</f>
        <v>1.6528092312708589</v>
      </c>
      <c r="U7" s="17">
        <f>(Parâmetros!$G$3*Parâmetros!$D$40*Modelo_1_Ø28mm!T7)/Parâmetros!$H$3</f>
        <v>2820.0904231897543</v>
      </c>
      <c r="V7" s="17">
        <v>72488.060606060608</v>
      </c>
      <c r="W7" s="18">
        <f t="shared" si="2"/>
        <v>604067.17171717179</v>
      </c>
      <c r="X7" s="15"/>
      <c r="Y7" s="16">
        <v>0.21883121212121218</v>
      </c>
      <c r="Z7" s="17">
        <f>Y7/Parâmetros!$G$3</f>
        <v>2.1926975162446109E-4</v>
      </c>
      <c r="AA7" s="17">
        <f>Z7/Parâmetros!$B$43</f>
        <v>0.69795729683130259</v>
      </c>
      <c r="AB7" s="17">
        <f>AA7/Parâmetros!$E$6</f>
        <v>1.6769757252073585</v>
      </c>
      <c r="AC7" s="17">
        <f>(Parâmetros!$G$3*Parâmetros!$E$40*Modelo_1_Ø28mm!AB7)/Parâmetros!$H$3</f>
        <v>3479.9228168995737</v>
      </c>
      <c r="AD7" s="17">
        <v>72501.969696969682</v>
      </c>
      <c r="AE7" s="18">
        <f t="shared" si="3"/>
        <v>604183.08080808073</v>
      </c>
    </row>
    <row r="8" spans="1:31" x14ac:dyDescent="0.25">
      <c r="A8" s="16">
        <v>0.12087481481481482</v>
      </c>
      <c r="B8" s="17">
        <f>A8/Parâmetros!$G$3</f>
        <v>1.2111704891264011E-4</v>
      </c>
      <c r="C8" s="17">
        <f>B8/Parâmetros!$B$43</f>
        <v>0.38552754054299082</v>
      </c>
      <c r="D8" s="17">
        <f>C8/Parâmetros!$B$6</f>
        <v>1.15913271359889</v>
      </c>
      <c r="E8" s="17">
        <f>(Parâmetros!$G$3*Parâmetros!$B$40*Modelo_1_Ø28mm!D8)/Parâmetros!$H$3</f>
        <v>1800.960686838798</v>
      </c>
      <c r="F8" s="17">
        <v>88448.333333333328</v>
      </c>
      <c r="G8" s="18">
        <f t="shared" si="0"/>
        <v>737069.44444444438</v>
      </c>
      <c r="H8" s="15"/>
      <c r="I8" s="16">
        <v>0.17810451612903222</v>
      </c>
      <c r="J8" s="17">
        <f>I8/Parâmetros!$G$3</f>
        <v>1.784614390070463E-4</v>
      </c>
      <c r="K8" s="17">
        <f>J8/Parâmetros!$B$43</f>
        <v>0.56806040338528407</v>
      </c>
      <c r="L8" s="17">
        <f>K8/Parâmetros!$C$6</f>
        <v>1.5168502093064995</v>
      </c>
      <c r="M8" s="17">
        <f>(Parâmetros!$G$3*Parâmetros!$C$40*Modelo_1_Ø28mm!L8)/Parâmetros!$H$3</f>
        <v>2457.8678020432476</v>
      </c>
      <c r="N8" s="17">
        <v>88050.709677419378</v>
      </c>
      <c r="O8" s="18">
        <f t="shared" si="1"/>
        <v>733755.91397849482</v>
      </c>
      <c r="P8" s="15"/>
      <c r="Q8" s="16">
        <v>0.22836774193548393</v>
      </c>
      <c r="R8" s="17">
        <f>Q8/Parâmetros!$G$3</f>
        <v>2.2882539272092579E-4</v>
      </c>
      <c r="S8" s="17">
        <f>R8/Parâmetros!$B$43</f>
        <v>0.72837384712959097</v>
      </c>
      <c r="T8" s="17">
        <f>S8/Parâmetros!$D$6</f>
        <v>1.8227573751991766</v>
      </c>
      <c r="U8" s="17">
        <f>(Parâmetros!$G$3*Parâmetros!$D$40*Modelo_1_Ø28mm!T8)/Parâmetros!$H$3</f>
        <v>3145.8112075354438</v>
      </c>
      <c r="V8" s="17">
        <v>86523.419354838697</v>
      </c>
      <c r="W8" s="18">
        <f t="shared" si="2"/>
        <v>721028.4946236558</v>
      </c>
      <c r="X8" s="15"/>
      <c r="Y8" s="16">
        <v>0.24067483870967737</v>
      </c>
      <c r="Z8" s="17">
        <f>Y8/Parâmetros!$G$3</f>
        <v>2.4115715301570878E-4</v>
      </c>
      <c r="AA8" s="17">
        <f>Z8/Parâmetros!$B$43</f>
        <v>0.7676270592883726</v>
      </c>
      <c r="AB8" s="17">
        <f>AA8/Parâmetros!$E$6</f>
        <v>1.8443706374059889</v>
      </c>
      <c r="AC8" s="17">
        <f>(Parâmetros!$G$3*Parâmetros!$E$40*Modelo_1_Ø28mm!AB8)/Parâmetros!$H$3</f>
        <v>3853.328214541787</v>
      </c>
      <c r="AD8" s="17">
        <v>86466.258064516122</v>
      </c>
      <c r="AE8" s="18">
        <f t="shared" si="3"/>
        <v>720552.15053763438</v>
      </c>
    </row>
    <row r="9" spans="1:31" x14ac:dyDescent="0.25">
      <c r="A9" s="16">
        <v>0.13249174603174602</v>
      </c>
      <c r="B9" s="17">
        <f>A9/Parâmetros!$G$3</f>
        <v>1.3275726055285173E-4</v>
      </c>
      <c r="C9" s="17">
        <f>B9/Parâmetros!$B$43</f>
        <v>0.42257948496650077</v>
      </c>
      <c r="D9" s="17">
        <f>C9/Parâmetros!$B$6</f>
        <v>1.2705336288830449</v>
      </c>
      <c r="E9" s="17">
        <f>(Parâmetros!$G$3*Parâmetros!$B$40*Modelo_1_Ø28mm!D9)/Parâmetros!$H$3</f>
        <v>1985.6228224690476</v>
      </c>
      <c r="F9" s="17">
        <v>104822.38095238092</v>
      </c>
      <c r="G9" s="18">
        <f t="shared" si="0"/>
        <v>873519.84126984107</v>
      </c>
      <c r="H9" s="15"/>
      <c r="I9" s="16">
        <v>0.19483584905660384</v>
      </c>
      <c r="J9" s="17">
        <f>I9/Parâmetros!$G$3</f>
        <v>1.9522630165992369E-4</v>
      </c>
      <c r="K9" s="17">
        <f>J9/Parâmetros!$B$43</f>
        <v>0.62142461861452691</v>
      </c>
      <c r="L9" s="17">
        <f>K9/Parâmetros!$C$6</f>
        <v>1.6593447760067475</v>
      </c>
      <c r="M9" s="17">
        <f>(Parâmetros!$G$3*Parâmetros!$C$40*Modelo_1_Ø28mm!L9)/Parâmetros!$H$3</f>
        <v>2713.1545966118711</v>
      </c>
      <c r="N9" s="17">
        <v>103780.54716981128</v>
      </c>
      <c r="O9" s="18">
        <f t="shared" si="1"/>
        <v>864837.89308176073</v>
      </c>
      <c r="P9" s="15"/>
      <c r="Q9" s="16">
        <v>0.24908838709677422</v>
      </c>
      <c r="R9" s="17">
        <f>Q9/Parâmetros!$G$3</f>
        <v>2.4958756222121664E-4</v>
      </c>
      <c r="S9" s="17">
        <f>R9/Parâmetros!$B$43</f>
        <v>0.79446188523525241</v>
      </c>
      <c r="T9" s="17">
        <f>S9/Parâmetros!$D$6</f>
        <v>1.988142855944075</v>
      </c>
      <c r="U9" s="17">
        <f>(Parâmetros!$G$3*Parâmetros!$D$40*Modelo_1_Ø28mm!T9)/Parâmetros!$H$3</f>
        <v>3480.3628617774848</v>
      </c>
      <c r="V9" s="17">
        <v>101779.87096774197</v>
      </c>
      <c r="W9" s="18">
        <f t="shared" si="2"/>
        <v>848165.59139784973</v>
      </c>
      <c r="X9" s="15"/>
      <c r="Y9" s="16">
        <v>0.26245870967741936</v>
      </c>
      <c r="Z9" s="17">
        <f>Y9/Parâmetros!$G$3</f>
        <v>2.6298467903549034E-4</v>
      </c>
      <c r="AA9" s="17">
        <f>Z9/Parâmetros!$B$43</f>
        <v>0.83710623251867655</v>
      </c>
      <c r="AB9" s="17">
        <f>AA9/Parâmetros!$E$6</f>
        <v>2.0113076225821156</v>
      </c>
      <c r="AC9" s="17">
        <f>(Parâmetros!$G$3*Parâmetros!$E$40*Modelo_1_Ø28mm!AB9)/Parâmetros!$H$3</f>
        <v>4304.2442451874649</v>
      </c>
      <c r="AD9" s="17">
        <v>102270.6451612903</v>
      </c>
      <c r="AE9" s="18">
        <f t="shared" si="3"/>
        <v>852255.3763440859</v>
      </c>
    </row>
    <row r="10" spans="1:31" x14ac:dyDescent="0.25">
      <c r="A10" s="16">
        <v>0.14418941176470593</v>
      </c>
      <c r="B10" s="17">
        <f>A10/Parâmetros!$G$3</f>
        <v>1.4447836850170934E-4</v>
      </c>
      <c r="C10" s="17">
        <f>B10/Parâmetros!$B$43</f>
        <v>0.45988893033798867</v>
      </c>
      <c r="D10" s="17">
        <f>C10/Parâmetros!$B$6</f>
        <v>1.3827087502645479</v>
      </c>
      <c r="E10" s="17">
        <f>(Parâmetros!$G$3*Parâmetros!$B$40*Modelo_1_Ø28mm!D10)/Parâmetros!$H$3</f>
        <v>2169.156471145212</v>
      </c>
      <c r="F10" s="17">
        <v>122224.02941176471</v>
      </c>
      <c r="G10" s="18">
        <f t="shared" si="0"/>
        <v>1018533.5784313726</v>
      </c>
      <c r="H10" s="15"/>
      <c r="I10" s="16">
        <v>0.21159941176470592</v>
      </c>
      <c r="J10" s="17">
        <f>I10/Parâmetros!$G$3</f>
        <v>2.1202345868207007E-4</v>
      </c>
      <c r="K10" s="17">
        <f>J10/Parâmetros!$B$43</f>
        <v>0.67489163001383368</v>
      </c>
      <c r="L10" s="17">
        <f>K10/Parâmetros!$C$6</f>
        <v>1.80211383181264</v>
      </c>
      <c r="M10" s="17">
        <f>(Parâmetros!$G$3*Parâmetros!$C$40*Modelo_1_Ø28mm!L10)/Parâmetros!$H$3</f>
        <v>2919.0779697244698</v>
      </c>
      <c r="N10" s="17">
        <v>120658.29411764706</v>
      </c>
      <c r="O10" s="18">
        <f t="shared" si="1"/>
        <v>1005485.7843137255</v>
      </c>
      <c r="P10" s="15"/>
      <c r="Q10" s="16">
        <v>0.27033705882352943</v>
      </c>
      <c r="R10" s="17">
        <f>Q10/Parâmetros!$G$3</f>
        <v>2.7087881645644233E-4</v>
      </c>
      <c r="S10" s="17">
        <f>R10/Parâmetros!$B$43</f>
        <v>0.86223405235850092</v>
      </c>
      <c r="T10" s="17">
        <f>S10/Parâmetros!$D$6</f>
        <v>2.1577428737700224</v>
      </c>
      <c r="U10" s="17">
        <f>(Parâmetros!$G$3*Parâmetros!$D$40*Modelo_1_Ø28mm!T10)/Parâmetros!$H$3</f>
        <v>3778.5398437283839</v>
      </c>
      <c r="V10" s="17">
        <v>118279.61764705881</v>
      </c>
      <c r="W10" s="18">
        <f t="shared" si="2"/>
        <v>985663.48039215675</v>
      </c>
      <c r="X10" s="15"/>
      <c r="Y10" s="16">
        <v>0.28380393939393944</v>
      </c>
      <c r="Z10" s="17">
        <f>Y10/Parâmetros!$G$3</f>
        <v>2.8437268476346638E-4</v>
      </c>
      <c r="AA10" s="17">
        <f>Z10/Parâmetros!$B$43</f>
        <v>0.90518636920837969</v>
      </c>
      <c r="AB10" s="17">
        <f>AA10/Parâmetros!$E$6</f>
        <v>2.1748831552339731</v>
      </c>
      <c r="AC10" s="17">
        <f>(Parâmetros!$G$3*Parâmetros!$E$40*Modelo_1_Ø28mm!AB10)/Parâmetros!$H$3</f>
        <v>4726.4116097435162</v>
      </c>
      <c r="AD10" s="17">
        <v>118951.90909090907</v>
      </c>
      <c r="AE10" s="18">
        <f t="shared" si="3"/>
        <v>991265.90909090894</v>
      </c>
    </row>
    <row r="11" spans="1:31" x14ac:dyDescent="0.25">
      <c r="A11" s="16">
        <v>0.15602656249999999</v>
      </c>
      <c r="B11" s="17">
        <f>A11/Parâmetros!$G$3</f>
        <v>1.5633924098196393E-4</v>
      </c>
      <c r="C11" s="17">
        <f>B11/Parâmetros!$B$43</f>
        <v>0.49764326003029163</v>
      </c>
      <c r="D11" s="17">
        <f>C11/Parâmetros!$B$6</f>
        <v>1.4962214673189767</v>
      </c>
      <c r="E11" s="17">
        <f>(Parâmetros!$G$3*Parâmetros!$B$40*Modelo_1_Ø28mm!D11)/Parâmetros!$H$3</f>
        <v>2389.5805964372003</v>
      </c>
      <c r="F11" s="17">
        <v>140678.0625</v>
      </c>
      <c r="G11" s="18">
        <f t="shared" si="0"/>
        <v>1172317.1875</v>
      </c>
      <c r="H11" s="15"/>
      <c r="I11" s="16">
        <v>0.22844062500000004</v>
      </c>
      <c r="J11" s="17">
        <f>I11/Parâmetros!$G$3</f>
        <v>2.288984218436874E-4</v>
      </c>
      <c r="K11" s="17">
        <f>J11/Parâmetros!$B$43</f>
        <v>0.72860630604713439</v>
      </c>
      <c r="L11" s="17">
        <f>K11/Parâmetros!$C$6</f>
        <v>1.945544208403563</v>
      </c>
      <c r="M11" s="17">
        <f>(Parâmetros!$G$3*Parâmetros!$C$40*Modelo_1_Ø28mm!L11)/Parâmetros!$H$3</f>
        <v>3179.5120683726227</v>
      </c>
      <c r="N11" s="17">
        <v>138952.68750000003</v>
      </c>
      <c r="O11" s="18">
        <f t="shared" si="1"/>
        <v>1157939.0625000002</v>
      </c>
      <c r="P11" s="15"/>
      <c r="Q11" s="16">
        <v>0.29162187500000009</v>
      </c>
      <c r="R11" s="17">
        <f>Q11/Parâmetros!$G$3</f>
        <v>2.9220628757515037E-4</v>
      </c>
      <c r="S11" s="17">
        <f>R11/Parâmetros!$B$43</f>
        <v>0.93012150140234129</v>
      </c>
      <c r="T11" s="17">
        <f>S11/Parâmetros!$D$6</f>
        <v>2.3276313848907439</v>
      </c>
      <c r="U11" s="17">
        <f>(Parâmetros!$G$3*Parâmetros!$D$40*Modelo_1_Ø28mm!T11)/Parâmetros!$H$3</f>
        <v>4216.032432740707</v>
      </c>
      <c r="V11" s="17">
        <v>135877.74999999997</v>
      </c>
      <c r="W11" s="18">
        <f t="shared" si="2"/>
        <v>1132314.583333333</v>
      </c>
      <c r="X11" s="15"/>
      <c r="Y11" s="16">
        <v>0.30541812499999998</v>
      </c>
      <c r="Z11" s="17">
        <f>Y11/Parâmetros!$G$3</f>
        <v>3.0603018537074148E-4</v>
      </c>
      <c r="AA11" s="17">
        <f>Z11/Parâmetros!$B$43</f>
        <v>0.97412433474165083</v>
      </c>
      <c r="AB11" s="17">
        <f>AA11/Parâmetros!$E$6</f>
        <v>2.3405197855397666</v>
      </c>
      <c r="AC11" s="17">
        <f>(Parâmetros!$G$3*Parâmetros!$E$40*Modelo_1_Ø28mm!AB11)/Parâmetros!$H$3</f>
        <v>5107.5570328713975</v>
      </c>
      <c r="AD11" s="17">
        <v>136923.00000000003</v>
      </c>
      <c r="AE11" s="18">
        <f t="shared" si="3"/>
        <v>1141025.0000000002</v>
      </c>
    </row>
    <row r="12" spans="1:31" x14ac:dyDescent="0.25">
      <c r="A12" s="16">
        <v>0.16735036363636366</v>
      </c>
      <c r="B12" s="17">
        <f>A12/Parâmetros!$G$3</f>
        <v>1.6768573510657681E-4</v>
      </c>
      <c r="C12" s="17">
        <f>B12/Parâmetros!$B$43</f>
        <v>0.53376027256419734</v>
      </c>
      <c r="D12" s="17">
        <f>C12/Parâmetros!$B$6</f>
        <v>1.604811402778705</v>
      </c>
      <c r="E12" s="17">
        <f>(Parâmetros!$G$3*Parâmetros!$B$40*Modelo_1_Ø28mm!D12)/Parâmetros!$H$3</f>
        <v>2591.4802042895508</v>
      </c>
      <c r="F12" s="17">
        <v>160292.1090909091</v>
      </c>
      <c r="G12" s="18">
        <f t="shared" si="0"/>
        <v>1335767.5757575759</v>
      </c>
      <c r="H12" s="15"/>
      <c r="I12" s="16">
        <v>0.24457585365853657</v>
      </c>
      <c r="J12" s="17">
        <f>I12/Parâmetros!$G$3</f>
        <v>2.4506598562979614E-4</v>
      </c>
      <c r="K12" s="17">
        <f>J12/Parâmetros!$B$43</f>
        <v>0.78006925993338894</v>
      </c>
      <c r="L12" s="17">
        <f>K12/Parâmetros!$C$6</f>
        <v>2.0829619757900906</v>
      </c>
      <c r="M12" s="17">
        <f>(Parâmetros!$G$3*Parâmetros!$C$40*Modelo_1_Ø28mm!L12)/Parâmetros!$H$3</f>
        <v>3541.1741050257842</v>
      </c>
      <c r="N12" s="17">
        <v>158201.26829268297</v>
      </c>
      <c r="O12" s="18">
        <f t="shared" si="1"/>
        <v>1318343.9024390248</v>
      </c>
      <c r="P12" s="15"/>
      <c r="Q12" s="16">
        <v>0.31208656249999994</v>
      </c>
      <c r="R12" s="17">
        <f>Q12/Parâmetros!$G$3</f>
        <v>3.1271198647294583E-4</v>
      </c>
      <c r="S12" s="17">
        <f>R12/Parâmetros!$B$43</f>
        <v>0.99539316822510482</v>
      </c>
      <c r="T12" s="17">
        <f>S12/Parâmetros!$D$6</f>
        <v>2.4909738944572193</v>
      </c>
      <c r="U12" s="17">
        <f>(Parâmetros!$G$3*Parâmetros!$D$40*Modelo_1_Ø28mm!T12)/Parâmetros!$H$3</f>
        <v>4535.0787958113642</v>
      </c>
      <c r="V12" s="17">
        <v>154543.65625</v>
      </c>
      <c r="W12" s="18">
        <f t="shared" si="2"/>
        <v>1287863.8020833335</v>
      </c>
      <c r="X12" s="15"/>
      <c r="Y12" s="16">
        <v>0.32646718749999998</v>
      </c>
      <c r="Z12" s="17">
        <f>Y12/Parâmetros!$G$3</f>
        <v>3.2712143036072144E-4</v>
      </c>
      <c r="AA12" s="17">
        <f>Z12/Parâmetros!$B$43</f>
        <v>1.0412598526640005</v>
      </c>
      <c r="AB12" s="17">
        <f>AA12/Parâmetros!$E$6</f>
        <v>2.501825691167709</v>
      </c>
      <c r="AC12" s="17">
        <f>(Parâmetros!$G$3*Parâmetros!$E$40*Modelo_1_Ø28mm!AB12)/Parâmetros!$H$3</f>
        <v>5500.4318630757407</v>
      </c>
      <c r="AD12" s="17">
        <v>155859.84375000003</v>
      </c>
      <c r="AE12" s="18">
        <f t="shared" si="3"/>
        <v>1298832.0312500002</v>
      </c>
    </row>
    <row r="13" spans="1:31" x14ac:dyDescent="0.25">
      <c r="A13" s="16">
        <v>0.17900178571428574</v>
      </c>
      <c r="B13" s="17">
        <f>A13/Parâmetros!$G$3</f>
        <v>1.7936050672774122E-4</v>
      </c>
      <c r="C13" s="17">
        <f>B13/Parâmetros!$B$43</f>
        <v>0.57092222482374333</v>
      </c>
      <c r="D13" s="17">
        <f>C13/Parâmetros!$B$6</f>
        <v>1.7165430692235217</v>
      </c>
      <c r="E13" s="17">
        <f>(Parâmetros!$G$3*Parâmetros!$B$40*Modelo_1_Ø28mm!D13)/Parâmetros!$H$3</f>
        <v>2769.279425168651</v>
      </c>
      <c r="F13" s="17">
        <v>181473.91071428574</v>
      </c>
      <c r="G13" s="18">
        <f t="shared" si="0"/>
        <v>1512282.5892857146</v>
      </c>
      <c r="H13" s="15"/>
      <c r="I13" s="16">
        <v>0.26145499999999999</v>
      </c>
      <c r="J13" s="17">
        <f>I13/Parâmetros!$G$3</f>
        <v>2.6197895791583168E-4</v>
      </c>
      <c r="K13" s="17">
        <f>J13/Parâmetros!$B$43</f>
        <v>0.83390492276736472</v>
      </c>
      <c r="L13" s="17">
        <f>K13/Parâmetros!$C$6</f>
        <v>2.2267154145991048</v>
      </c>
      <c r="M13" s="17">
        <f>(Parâmetros!$G$3*Parâmetros!$C$40*Modelo_1_Ø28mm!L13)/Parâmetros!$H$3</f>
        <v>3801.1996835763966</v>
      </c>
      <c r="N13" s="17">
        <v>178885.85416666674</v>
      </c>
      <c r="O13" s="18">
        <f t="shared" si="1"/>
        <v>1490715.4513888897</v>
      </c>
      <c r="P13" s="15"/>
      <c r="Q13" s="16">
        <v>0.33293166666666663</v>
      </c>
      <c r="R13" s="17">
        <f>Q13/Parâmetros!$G$3</f>
        <v>3.3359886439545756E-4</v>
      </c>
      <c r="S13" s="17">
        <f>R13/Parâmetros!$B$43</f>
        <v>1.0618781655675993</v>
      </c>
      <c r="T13" s="17">
        <f>S13/Parâmetros!$D$6</f>
        <v>2.6573527666856838</v>
      </c>
      <c r="U13" s="17">
        <f>(Parâmetros!$G$3*Parâmetros!$D$40*Modelo_1_Ø28mm!T13)/Parâmetros!$H$3</f>
        <v>4876.2817214245661</v>
      </c>
      <c r="V13" s="17">
        <v>174465.87500000003</v>
      </c>
      <c r="W13" s="18">
        <f t="shared" si="2"/>
        <v>1453882.291666667</v>
      </c>
      <c r="X13" s="15"/>
      <c r="Y13" s="16">
        <v>0.34575042553191493</v>
      </c>
      <c r="Z13" s="17">
        <f>Y13/Parâmetros!$G$3</f>
        <v>3.464433121562274E-4</v>
      </c>
      <c r="AA13" s="17">
        <f>Z13/Parâmetros!$B$43</f>
        <v>1.102763312615842</v>
      </c>
      <c r="AB13" s="17">
        <f>AA13/Parâmetros!$E$6</f>
        <v>2.6495995017199472</v>
      </c>
      <c r="AC13" s="17">
        <f>(Parâmetros!$G$3*Parâmetros!$E$40*Modelo_1_Ø28mm!AB13)/Parâmetros!$H$3</f>
        <v>5898.6623848131021</v>
      </c>
      <c r="AD13" s="17">
        <v>174268.06382978719</v>
      </c>
      <c r="AE13" s="18">
        <f t="shared" si="3"/>
        <v>1452233.8652482266</v>
      </c>
    </row>
    <row r="14" spans="1:31" x14ac:dyDescent="0.25">
      <c r="A14" s="16">
        <v>0.19072906249999999</v>
      </c>
      <c r="B14" s="17">
        <f>A14/Parâmetros!$G$3</f>
        <v>1.9111128507014028E-4</v>
      </c>
      <c r="C14" s="17">
        <f>B14/Parâmetros!$B$43</f>
        <v>0.60832611399114334</v>
      </c>
      <c r="D14" s="17">
        <f>C14/Parâmetros!$B$6</f>
        <v>1.8290021466961615</v>
      </c>
      <c r="E14" s="17">
        <f>(Parâmetros!$G$3*Parâmetros!$B$40*Modelo_1_Ø28mm!D14)/Parâmetros!$H$3</f>
        <v>2952.4789703543452</v>
      </c>
      <c r="F14" s="17">
        <v>203886.8125</v>
      </c>
      <c r="G14" s="18">
        <f t="shared" si="0"/>
        <v>1699056.7708333335</v>
      </c>
      <c r="H14" s="15"/>
      <c r="I14" s="16">
        <v>0.27223250000000004</v>
      </c>
      <c r="J14" s="17">
        <f>I14/Parâmetros!$G$3</f>
        <v>2.7277805611222451E-4</v>
      </c>
      <c r="K14" s="17">
        <f>J14/Parâmetros!$B$43</f>
        <v>0.86827951994517849</v>
      </c>
      <c r="L14" s="17">
        <f>K14/Parâmetros!$C$6</f>
        <v>2.3185033910418653</v>
      </c>
      <c r="M14" s="17">
        <f>(Parâmetros!$G$3*Parâmetros!$C$40*Modelo_1_Ø28mm!L14)/Parâmetros!$H$3</f>
        <v>4056.2248448337218</v>
      </c>
      <c r="N14" s="17">
        <v>193165.52083333337</v>
      </c>
      <c r="O14" s="18">
        <f t="shared" si="1"/>
        <v>1609712.6736111115</v>
      </c>
      <c r="P14" s="15"/>
      <c r="Q14" s="16">
        <v>0.35385756756756748</v>
      </c>
      <c r="R14" s="17">
        <f>Q14/Parâmetros!$G$3</f>
        <v>3.5456670096950651E-4</v>
      </c>
      <c r="S14" s="17">
        <f>R14/Parâmetros!$B$43</f>
        <v>1.1286208623016576</v>
      </c>
      <c r="T14" s="17">
        <f>S14/Parâmetros!$D$6</f>
        <v>2.8243765322864305</v>
      </c>
      <c r="U14" s="17">
        <f>(Parâmetros!$G$3*Parâmetros!$D$40*Modelo_1_Ø28mm!T14)/Parâmetros!$H$3</f>
        <v>5203.7230814540198</v>
      </c>
      <c r="V14" s="17">
        <v>195685.70270270266</v>
      </c>
      <c r="W14" s="18">
        <f t="shared" si="2"/>
        <v>1630714.1891891889</v>
      </c>
      <c r="X14" s="15"/>
      <c r="Y14" s="16">
        <v>0.36806971428571422</v>
      </c>
      <c r="Z14" s="17">
        <f>Y14/Parâmetros!$G$3</f>
        <v>3.6880732894360144E-4</v>
      </c>
      <c r="AA14" s="17">
        <f>Z14/Parâmetros!$B$43</f>
        <v>1.1739501889978563</v>
      </c>
      <c r="AB14" s="17">
        <f>AA14/Parâmetros!$E$6</f>
        <v>2.8206395699131579</v>
      </c>
      <c r="AC14" s="17">
        <f>(Parâmetros!$G$3*Parâmetros!$E$40*Modelo_1_Ø28mm!AB14)/Parâmetros!$H$3</f>
        <v>6277.9836638310362</v>
      </c>
      <c r="AD14" s="17">
        <v>197835.08571428573</v>
      </c>
      <c r="AE14" s="18">
        <f t="shared" si="3"/>
        <v>1648625.7142857146</v>
      </c>
    </row>
    <row r="15" spans="1:31" x14ac:dyDescent="0.25">
      <c r="A15" s="16">
        <v>0.20239249999999995</v>
      </c>
      <c r="B15" s="17">
        <f>A15/Parâmetros!$G$3</f>
        <v>2.0279809619238472E-4</v>
      </c>
      <c r="C15" s="17">
        <f>B15/Parâmetros!$B$43</f>
        <v>0.64552638917287419</v>
      </c>
      <c r="D15" s="17">
        <f>C15/Parâmetros!$B$6</f>
        <v>1.9408490353964949</v>
      </c>
      <c r="E15" s="17">
        <f>(Parâmetros!$G$3*Parâmetros!$B$40*Modelo_1_Ø28mm!D15)/Parâmetros!$H$3</f>
        <v>3130.7001751108451</v>
      </c>
      <c r="F15" s="17">
        <v>227661.18750000003</v>
      </c>
      <c r="G15" s="18">
        <f t="shared" si="0"/>
        <v>1897176.5625000002</v>
      </c>
      <c r="H15" s="15"/>
      <c r="I15" s="16">
        <v>0.29475243902439019</v>
      </c>
      <c r="J15" s="17">
        <f>I15/Parâmetros!$G$3</f>
        <v>2.9534312527494005E-4</v>
      </c>
      <c r="K15" s="17">
        <f>J15/Parâmetros!$B$43</f>
        <v>0.94010636591431196</v>
      </c>
      <c r="L15" s="17">
        <f>K15/Parâmetros!$C$6</f>
        <v>2.5102973722678557</v>
      </c>
      <c r="M15" s="17">
        <f>(Parâmetros!$G$3*Parâmetros!$C$40*Modelo_1_Ø28mm!L15)/Parâmetros!$H$3</f>
        <v>4312.6877715366045</v>
      </c>
      <c r="N15" s="17">
        <v>223886.70731707322</v>
      </c>
      <c r="O15" s="18">
        <f t="shared" si="1"/>
        <v>1865722.5609756103</v>
      </c>
      <c r="P15" s="15"/>
      <c r="Q15" s="16">
        <v>0.37395406249999996</v>
      </c>
      <c r="R15" s="17">
        <f>Q15/Parâmetros!$G$3</f>
        <v>3.7470346943887774E-4</v>
      </c>
      <c r="S15" s="17">
        <f>R15/Parâmetros!$B$43</f>
        <v>1.1927181870976067</v>
      </c>
      <c r="T15" s="17">
        <f>S15/Parâmetros!$D$6</f>
        <v>2.9847802479920085</v>
      </c>
      <c r="U15" s="17">
        <f>(Parâmetros!$G$3*Parâmetros!$D$40*Modelo_1_Ø28mm!T15)/Parâmetros!$H$3</f>
        <v>5524.7837199989854</v>
      </c>
      <c r="V15" s="17">
        <v>217676.09375000006</v>
      </c>
      <c r="W15" s="18">
        <f t="shared" si="2"/>
        <v>1813967.4479166672</v>
      </c>
      <c r="X15" s="15"/>
      <c r="Y15" s="16">
        <v>0.38780624999999991</v>
      </c>
      <c r="Z15" s="17">
        <f>Y15/Parâmetros!$G$3</f>
        <v>3.8858341683366726E-4</v>
      </c>
      <c r="AA15" s="17">
        <f>Z15/Parâmetros!$B$43</f>
        <v>1.2368994318523312</v>
      </c>
      <c r="AB15" s="17">
        <f>AA15/Parâmetros!$E$6</f>
        <v>2.971887150053655</v>
      </c>
      <c r="AC15" s="17">
        <f>(Parâmetros!$G$3*Parâmetros!$E$40*Modelo_1_Ø28mm!AB15)/Parâmetros!$H$3</f>
        <v>6656.0965926105173</v>
      </c>
      <c r="AD15" s="17">
        <v>220398.15625000006</v>
      </c>
      <c r="AE15" s="18">
        <f t="shared" si="3"/>
        <v>1836651.302083334</v>
      </c>
    </row>
    <row r="16" spans="1:31" x14ac:dyDescent="0.25">
      <c r="A16" s="16">
        <v>0.21388843749999997</v>
      </c>
      <c r="B16" s="17">
        <f>A16/Parâmetros!$G$3</f>
        <v>2.1431707164328655E-4</v>
      </c>
      <c r="C16" s="17">
        <f>B16/Parâmetros!$B$43</f>
        <v>0.68219242682017855</v>
      </c>
      <c r="D16" s="17">
        <f>C16/Parâmetros!$B$6</f>
        <v>2.0510896777515892</v>
      </c>
      <c r="E16" s="17">
        <f>(Parâmetros!$G$3*Parâmetros!$B$40*Modelo_1_Ø28mm!D16)/Parâmetros!$H$3</f>
        <v>3307.2310202959193</v>
      </c>
      <c r="F16" s="17">
        <v>252519.40625000003</v>
      </c>
      <c r="G16" s="18">
        <f t="shared" si="0"/>
        <v>2104328.385416667</v>
      </c>
      <c r="H16" s="15"/>
      <c r="I16" s="16">
        <v>0.31088375000000001</v>
      </c>
      <c r="J16" s="17">
        <f>I16/Parâmetros!$G$3</f>
        <v>3.115067635270541E-4</v>
      </c>
      <c r="K16" s="17">
        <f>J16/Parâmetros!$B$43</f>
        <v>0.99155682443777593</v>
      </c>
      <c r="L16" s="17">
        <f>K16/Parâmetros!$C$6</f>
        <v>2.6476817741996688</v>
      </c>
      <c r="M16" s="17">
        <f>(Parâmetros!$G$3*Parâmetros!$C$40*Modelo_1_Ø28mm!L16)/Parâmetros!$H$3</f>
        <v>4562.3227577852313</v>
      </c>
      <c r="N16" s="17">
        <v>247649.96875</v>
      </c>
      <c r="O16" s="18">
        <f t="shared" si="1"/>
        <v>2063749.7395833335</v>
      </c>
      <c r="P16" s="15"/>
      <c r="Q16" s="16">
        <v>0.39391767857142856</v>
      </c>
      <c r="R16" s="17">
        <f>Q16/Parâmetros!$G$3</f>
        <v>3.9470709275694243E-4</v>
      </c>
      <c r="S16" s="17">
        <f>R16/Parâmetros!$B$43</f>
        <v>1.2563916977139726</v>
      </c>
      <c r="T16" s="17">
        <f>S16/Parâmetros!$D$6</f>
        <v>3.1441233676525839</v>
      </c>
      <c r="U16" s="17">
        <f>(Parâmetros!$G$3*Parâmetros!$D$40*Modelo_1_Ø28mm!T16)/Parâmetros!$H$3</f>
        <v>5841.1612966767634</v>
      </c>
      <c r="V16" s="17">
        <v>240492.14285714281</v>
      </c>
      <c r="W16" s="18">
        <f t="shared" si="2"/>
        <v>2004101.1904761901</v>
      </c>
      <c r="X16" s="15"/>
      <c r="Y16" s="16">
        <v>0.40917382352941178</v>
      </c>
      <c r="Z16" s="17">
        <f>Y16/Parâmetros!$G$3</f>
        <v>4.0999381115171523E-4</v>
      </c>
      <c r="AA16" s="17">
        <f>Z16/Parâmetros!$B$43</f>
        <v>1.3050508336376105</v>
      </c>
      <c r="AB16" s="17">
        <f>AA16/Parâmetros!$E$6</f>
        <v>3.1356339107102609</v>
      </c>
      <c r="AC16" s="17">
        <f>(Parâmetros!$G$3*Parâmetros!$E$40*Modelo_1_Ø28mm!AB16)/Parâmetros!$H$3</f>
        <v>7048.4696033706114</v>
      </c>
      <c r="AD16" s="17">
        <v>244078.91176470596</v>
      </c>
      <c r="AE16" s="18">
        <f t="shared" si="3"/>
        <v>2033990.9313725499</v>
      </c>
    </row>
    <row r="17" spans="1:31" ht="15.75" x14ac:dyDescent="0.25">
      <c r="A17" s="72" t="s">
        <v>6</v>
      </c>
      <c r="B17" s="73"/>
      <c r="C17" s="73"/>
      <c r="D17" s="73"/>
      <c r="E17" s="73"/>
      <c r="F17" s="73"/>
      <c r="G17" s="74"/>
      <c r="H17" s="15"/>
      <c r="I17" s="72" t="s">
        <v>6</v>
      </c>
      <c r="J17" s="73"/>
      <c r="K17" s="73"/>
      <c r="L17" s="73"/>
      <c r="M17" s="73"/>
      <c r="N17" s="73"/>
      <c r="O17" s="74"/>
      <c r="P17" s="15"/>
      <c r="Q17" s="72" t="s">
        <v>6</v>
      </c>
      <c r="R17" s="73"/>
      <c r="S17" s="73"/>
      <c r="T17" s="73"/>
      <c r="U17" s="73"/>
      <c r="V17" s="73"/>
      <c r="W17" s="74"/>
      <c r="X17" s="15"/>
      <c r="Y17" s="72" t="s">
        <v>6</v>
      </c>
      <c r="Z17" s="73"/>
      <c r="AA17" s="73"/>
      <c r="AB17" s="73"/>
      <c r="AC17" s="73"/>
      <c r="AD17" s="73"/>
      <c r="AE17" s="74"/>
    </row>
    <row r="18" spans="1:31" x14ac:dyDescent="0.25">
      <c r="A18" s="22">
        <v>0.01</v>
      </c>
      <c r="B18" s="23">
        <f>A18/Parâmetros!$G$3</f>
        <v>1.0020040080160322E-5</v>
      </c>
      <c r="C18" s="23">
        <f>B18/Parâmetros!$B$43</f>
        <v>3.1894778174728529E-2</v>
      </c>
      <c r="D18" s="23">
        <f>C18/Parâmetros!$B$6</f>
        <v>9.5895304193411093E-2</v>
      </c>
      <c r="E18" s="23">
        <f>(Parâmetros!$G$3*Parâmetros!$B$40*Modelo_1_Ø28mm!D18)/Parâmetros!$H$3</f>
        <v>156.61101115801569</v>
      </c>
      <c r="F18" s="23">
        <v>765.77184199999999</v>
      </c>
      <c r="G18" s="24">
        <f t="shared" ref="G18:G68" si="4">F18/0.12</f>
        <v>6381.4320166666666</v>
      </c>
      <c r="H18" s="15"/>
      <c r="I18" s="22">
        <v>0.01</v>
      </c>
      <c r="J18" s="23">
        <f>I18/Parâmetros!$G$3</f>
        <v>1.0020040080160322E-5</v>
      </c>
      <c r="K18" s="23">
        <f>J18/Parâmetros!$B$43</f>
        <v>3.1894778174728529E-2</v>
      </c>
      <c r="L18" s="23">
        <f>K18/Parâmetros!$C$6</f>
        <v>8.5166296861758417E-2</v>
      </c>
      <c r="M18" s="23">
        <f>(Parâmetros!$G$3*Parâmetros!$C$40*Modelo_1_Ø28mm!L18)/Parâmetros!$H$3</f>
        <v>203.66323343488875</v>
      </c>
      <c r="N18" s="23">
        <v>387.00892599999997</v>
      </c>
      <c r="O18" s="24">
        <f t="shared" si="1"/>
        <v>3225.0743833333331</v>
      </c>
      <c r="P18" s="15"/>
      <c r="Q18" s="22">
        <v>0.01</v>
      </c>
      <c r="R18" s="23">
        <f>Q18/Parâmetros!$G$3</f>
        <v>1.0020040080160322E-5</v>
      </c>
      <c r="S18" s="23">
        <f>R18/Parâmetros!$B$43</f>
        <v>3.1894778174728529E-2</v>
      </c>
      <c r="T18" s="23">
        <f>S18/Parâmetros!$D$6</f>
        <v>7.9816762199020341E-2</v>
      </c>
      <c r="U18" s="23">
        <f>(Parâmetros!$G$3*Parâmetros!$D$40*Modelo_1_Ø28mm!T18)/Parâmetros!$H$3</f>
        <v>255.35045483427692</v>
      </c>
      <c r="V18" s="22">
        <v>252.38386500000001</v>
      </c>
      <c r="W18" s="24">
        <f>V18/0.12</f>
        <v>2103.198875</v>
      </c>
      <c r="X18" s="15"/>
      <c r="Y18" s="22">
        <v>0.01</v>
      </c>
      <c r="Z18" s="23">
        <f>Y18/Parâmetros!$G$3</f>
        <v>1.0020040080160322E-5</v>
      </c>
      <c r="AA18" s="23">
        <f>Z18/Parâmetros!$B$43</f>
        <v>3.1894778174728529E-2</v>
      </c>
      <c r="AB18" s="23">
        <f>AA18/Parâmetros!$E$6</f>
        <v>7.6633296911889789E-2</v>
      </c>
      <c r="AC18" s="23">
        <f>(Parâmetros!$G$3*Parâmetros!$E$40*Modelo_1_Ø28mm!AB18)/Parâmetros!$H$3</f>
        <v>302.08755961077065</v>
      </c>
      <c r="AD18" s="23">
        <v>207.17012</v>
      </c>
      <c r="AE18" s="24">
        <f t="shared" ref="AE18:AE49" si="5">AD18/0.12</f>
        <v>1726.4176666666667</v>
      </c>
    </row>
    <row r="19" spans="1:31" x14ac:dyDescent="0.25">
      <c r="A19" s="22">
        <v>0.02</v>
      </c>
      <c r="B19" s="23">
        <f>A19/Parâmetros!$G$3</f>
        <v>2.0040080160320643E-5</v>
      </c>
      <c r="C19" s="23">
        <f>B19/Parâmetros!$B$43</f>
        <v>6.3789556349457058E-2</v>
      </c>
      <c r="D19" s="23">
        <f>C19/Parâmetros!$B$6</f>
        <v>0.19179060838682219</v>
      </c>
      <c r="E19" s="23">
        <f>(Parâmetros!$G$3*Parâmetros!$B$40*Modelo_1_Ø28mm!D19)/Parâmetros!$H$3</f>
        <v>313.22202231603137</v>
      </c>
      <c r="F19" s="23">
        <v>2580.3584970000002</v>
      </c>
      <c r="G19" s="24">
        <f t="shared" si="4"/>
        <v>21502.987475000002</v>
      </c>
      <c r="H19" s="15"/>
      <c r="I19" s="22">
        <v>0.02</v>
      </c>
      <c r="J19" s="23">
        <f>I19/Parâmetros!$G$3</f>
        <v>2.0040080160320643E-5</v>
      </c>
      <c r="K19" s="23">
        <f>J19/Parâmetros!$B$43</f>
        <v>6.3789556349457058E-2</v>
      </c>
      <c r="L19" s="23">
        <f>K19/Parâmetros!$C$6</f>
        <v>0.17033259372351683</v>
      </c>
      <c r="M19" s="23">
        <f>(Parâmetros!$G$3*Parâmetros!$C$40*Modelo_1_Ø28mm!L19)/Parâmetros!$H$3</f>
        <v>407.32646686977751</v>
      </c>
      <c r="N19" s="23">
        <v>1314.8622319999999</v>
      </c>
      <c r="O19" s="24">
        <f t="shared" si="1"/>
        <v>10957.185266666667</v>
      </c>
      <c r="P19" s="15"/>
      <c r="Q19" s="22">
        <v>0.02</v>
      </c>
      <c r="R19" s="23">
        <f>Q19/Parâmetros!$G$3</f>
        <v>2.0040080160320643E-5</v>
      </c>
      <c r="S19" s="23">
        <f>R19/Parâmetros!$B$43</f>
        <v>6.3789556349457058E-2</v>
      </c>
      <c r="T19" s="23">
        <f>S19/Parâmetros!$D$6</f>
        <v>0.15963352439804068</v>
      </c>
      <c r="U19" s="23">
        <f>(Parâmetros!$G$3*Parâmetros!$D$40*Modelo_1_Ø28mm!T19)/Parâmetros!$H$3</f>
        <v>510.70090966855383</v>
      </c>
      <c r="V19" s="22">
        <v>861.9221490000001</v>
      </c>
      <c r="W19" s="24">
        <f t="shared" ref="W19:W44" si="6">V19/0.12</f>
        <v>7182.6845750000011</v>
      </c>
      <c r="X19" s="15"/>
      <c r="Y19" s="22">
        <v>0.02</v>
      </c>
      <c r="Z19" s="23">
        <f>Y19/Parâmetros!$G$3</f>
        <v>2.0040080160320643E-5</v>
      </c>
      <c r="AA19" s="23">
        <f>Z19/Parâmetros!$B$43</f>
        <v>6.3789556349457058E-2</v>
      </c>
      <c r="AB19" s="23">
        <f>AA19/Parâmetros!$E$6</f>
        <v>0.15326659382377958</v>
      </c>
      <c r="AC19" s="23">
        <f>(Parâmetros!$G$3*Parâmetros!$E$40*Modelo_1_Ø28mm!AB19)/Parâmetros!$H$3</f>
        <v>604.17511922154131</v>
      </c>
      <c r="AD19" s="23">
        <v>708.973297</v>
      </c>
      <c r="AE19" s="24">
        <f t="shared" si="5"/>
        <v>5908.1108083333338</v>
      </c>
    </row>
    <row r="20" spans="1:31" x14ac:dyDescent="0.25">
      <c r="A20" s="22">
        <v>0.04</v>
      </c>
      <c r="B20" s="23">
        <f>A20/Parâmetros!$G$3</f>
        <v>4.0080160320641287E-5</v>
      </c>
      <c r="C20" s="23">
        <f>B20/Parâmetros!$B$43</f>
        <v>0.12757911269891412</v>
      </c>
      <c r="D20" s="23">
        <f>C20/Parâmetros!$B$6</f>
        <v>0.38358121677364437</v>
      </c>
      <c r="E20" s="23">
        <f>(Parâmetros!$G$3*Parâmetros!$B$40*Modelo_1_Ø28mm!D20)/Parâmetros!$H$3</f>
        <v>626.44404463206274</v>
      </c>
      <c r="F20" s="23">
        <v>9034.0006140000005</v>
      </c>
      <c r="G20" s="24">
        <f t="shared" si="4"/>
        <v>75283.33845000001</v>
      </c>
      <c r="H20" s="15"/>
      <c r="I20" s="22">
        <v>0.04</v>
      </c>
      <c r="J20" s="23">
        <f>I20/Parâmetros!$G$3</f>
        <v>4.0080160320641287E-5</v>
      </c>
      <c r="K20" s="23">
        <f>J20/Parâmetros!$B$43</f>
        <v>0.12757911269891412</v>
      </c>
      <c r="L20" s="23">
        <f>K20/Parâmetros!$C$6</f>
        <v>0.34066518744703367</v>
      </c>
      <c r="M20" s="23">
        <f>(Parâmetros!$G$3*Parâmetros!$C$40*Modelo_1_Ø28mm!L20)/Parâmetros!$H$3</f>
        <v>814.65293373955501</v>
      </c>
      <c r="N20" s="23">
        <v>4678.8296929999997</v>
      </c>
      <c r="O20" s="24">
        <f t="shared" si="1"/>
        <v>38990.247441666666</v>
      </c>
      <c r="P20" s="15"/>
      <c r="Q20" s="22">
        <v>0.04</v>
      </c>
      <c r="R20" s="23">
        <f>Q20/Parâmetros!$G$3</f>
        <v>4.0080160320641287E-5</v>
      </c>
      <c r="S20" s="23">
        <f>R20/Parâmetros!$B$43</f>
        <v>0.12757911269891412</v>
      </c>
      <c r="T20" s="23">
        <f>S20/Parâmetros!$D$6</f>
        <v>0.31926704879608137</v>
      </c>
      <c r="U20" s="23">
        <f>(Parâmetros!$G$3*Parâmetros!$D$40*Modelo_1_Ø28mm!T20)/Parâmetros!$H$3</f>
        <v>1021.4018193371077</v>
      </c>
      <c r="V20" s="22">
        <v>3101.4502949999996</v>
      </c>
      <c r="W20" s="24">
        <f t="shared" si="6"/>
        <v>25845.419124999997</v>
      </c>
      <c r="X20" s="15"/>
      <c r="Y20" s="22">
        <v>0.04</v>
      </c>
      <c r="Z20" s="23">
        <f>Y20/Parâmetros!$G$3</f>
        <v>4.0080160320641287E-5</v>
      </c>
      <c r="AA20" s="23">
        <f>Z20/Parâmetros!$B$43</f>
        <v>0.12757911269891412</v>
      </c>
      <c r="AB20" s="23">
        <f>AA20/Parâmetros!$E$6</f>
        <v>0.30653318764755916</v>
      </c>
      <c r="AC20" s="23">
        <f>(Parâmetros!$G$3*Parâmetros!$E$40*Modelo_1_Ø28mm!AB20)/Parâmetros!$H$3</f>
        <v>1208.3502384430826</v>
      </c>
      <c r="AD20" s="23">
        <v>2530.8737390000001</v>
      </c>
      <c r="AE20" s="24">
        <f t="shared" si="5"/>
        <v>21090.614491666667</v>
      </c>
    </row>
    <row r="21" spans="1:31" x14ac:dyDescent="0.25">
      <c r="A21" s="22">
        <v>0.06</v>
      </c>
      <c r="B21" s="23">
        <f>A21/Parâmetros!$G$3</f>
        <v>6.012024048096192E-5</v>
      </c>
      <c r="C21" s="23">
        <f>B21/Parâmetros!$B$43</f>
        <v>0.19136866904837113</v>
      </c>
      <c r="D21" s="23">
        <f>C21/Parâmetros!$B$6</f>
        <v>0.57537182516046637</v>
      </c>
      <c r="E21" s="23">
        <f>(Parâmetros!$G$3*Parâmetros!$B$40*Modelo_1_Ø28mm!D21)/Parâmetros!$H$3</f>
        <v>939.66606694809389</v>
      </c>
      <c r="F21" s="23">
        <v>19024.491467</v>
      </c>
      <c r="G21" s="24">
        <f t="shared" si="4"/>
        <v>158537.42889166667</v>
      </c>
      <c r="H21" s="15"/>
      <c r="I21" s="22">
        <v>0.06</v>
      </c>
      <c r="J21" s="23">
        <f>I21/Parâmetros!$G$3</f>
        <v>6.012024048096192E-5</v>
      </c>
      <c r="K21" s="23">
        <f>J21/Parâmetros!$B$43</f>
        <v>0.19136866904837113</v>
      </c>
      <c r="L21" s="23">
        <f>K21/Parâmetros!$C$6</f>
        <v>0.51099778117055039</v>
      </c>
      <c r="M21" s="23">
        <f>(Parâmetros!$G$3*Parâmetros!$C$40*Modelo_1_Ø28mm!L21)/Parâmetros!$H$3</f>
        <v>1221.9794006093323</v>
      </c>
      <c r="N21" s="23">
        <v>9948.0728829999898</v>
      </c>
      <c r="O21" s="24">
        <f t="shared" si="1"/>
        <v>82900.607358333247</v>
      </c>
      <c r="P21" s="15"/>
      <c r="Q21" s="22">
        <v>0.06</v>
      </c>
      <c r="R21" s="23">
        <f>Q21/Parâmetros!$G$3</f>
        <v>6.012024048096192E-5</v>
      </c>
      <c r="S21" s="23">
        <f>R21/Parâmetros!$B$43</f>
        <v>0.19136866904837113</v>
      </c>
      <c r="T21" s="23">
        <f>S21/Parâmetros!$D$6</f>
        <v>0.47890057319412194</v>
      </c>
      <c r="U21" s="23">
        <f>(Parâmetros!$G$3*Parâmetros!$D$40*Modelo_1_Ø28mm!T21)/Parâmetros!$H$3</f>
        <v>1532.1027290056613</v>
      </c>
      <c r="V21" s="22">
        <v>6644.3722439999992</v>
      </c>
      <c r="W21" s="24">
        <f t="shared" si="6"/>
        <v>55369.768699999993</v>
      </c>
      <c r="X21" s="15"/>
      <c r="Y21" s="22">
        <v>0.06</v>
      </c>
      <c r="Z21" s="23">
        <f>Y21/Parâmetros!$G$3</f>
        <v>6.012024048096192E-5</v>
      </c>
      <c r="AA21" s="23">
        <f>Z21/Parâmetros!$B$43</f>
        <v>0.19136866904837113</v>
      </c>
      <c r="AB21" s="23">
        <f>AA21/Parâmetros!$E$6</f>
        <v>0.4597997814713386</v>
      </c>
      <c r="AC21" s="23">
        <f>(Parâmetros!$G$3*Parâmetros!$E$40*Modelo_1_Ø28mm!AB21)/Parâmetros!$H$3</f>
        <v>1812.5253576646239</v>
      </c>
      <c r="AD21" s="23">
        <v>5404.7730650000003</v>
      </c>
      <c r="AE21" s="24">
        <f t="shared" si="5"/>
        <v>45039.77554166667</v>
      </c>
    </row>
    <row r="22" spans="1:31" x14ac:dyDescent="0.25">
      <c r="A22" s="22">
        <v>0.08</v>
      </c>
      <c r="B22" s="23">
        <f>A22/Parâmetros!$G$3</f>
        <v>8.0160320641282573E-5</v>
      </c>
      <c r="C22" s="23">
        <f>B22/Parâmetros!$B$43</f>
        <v>0.25515822539782823</v>
      </c>
      <c r="D22" s="23">
        <f>C22/Parâmetros!$B$6</f>
        <v>0.76716243354728875</v>
      </c>
      <c r="E22" s="23">
        <f>(Parâmetros!$G$3*Parâmetros!$B$40*Modelo_1_Ø28mm!D22)/Parâmetros!$H$3</f>
        <v>1252.8880892641255</v>
      </c>
      <c r="F22" s="23">
        <v>32380.643323</v>
      </c>
      <c r="G22" s="24">
        <f t="shared" si="4"/>
        <v>269838.69435833336</v>
      </c>
      <c r="H22" s="15"/>
      <c r="I22" s="22">
        <v>0.08</v>
      </c>
      <c r="J22" s="23">
        <f>I22/Parâmetros!$G$3</f>
        <v>8.0160320641282573E-5</v>
      </c>
      <c r="K22" s="23">
        <f>J22/Parâmetros!$B$43</f>
        <v>0.25515822539782823</v>
      </c>
      <c r="L22" s="23">
        <f>K22/Parâmetros!$C$6</f>
        <v>0.68133037489406734</v>
      </c>
      <c r="M22" s="23">
        <f>(Parâmetros!$G$3*Parâmetros!$C$40*Modelo_1_Ø28mm!L22)/Parâmetros!$H$3</f>
        <v>1629.30586747911</v>
      </c>
      <c r="N22" s="23">
        <v>17040.518920999999</v>
      </c>
      <c r="O22" s="24">
        <f t="shared" si="1"/>
        <v>142004.32434166665</v>
      </c>
      <c r="P22" s="15"/>
      <c r="Q22" s="22">
        <v>0.08</v>
      </c>
      <c r="R22" s="23">
        <f>Q22/Parâmetros!$G$3</f>
        <v>8.0160320641282573E-5</v>
      </c>
      <c r="S22" s="23">
        <f>R22/Parâmetros!$B$43</f>
        <v>0.25515822539782823</v>
      </c>
      <c r="T22" s="23">
        <f>S22/Parâmetros!$D$6</f>
        <v>0.63853409759216273</v>
      </c>
      <c r="U22" s="23">
        <f>(Parâmetros!$G$3*Parâmetros!$D$40*Modelo_1_Ø28mm!T22)/Parâmetros!$H$3</f>
        <v>2042.8036386742153</v>
      </c>
      <c r="V22" s="22">
        <v>11442.987072</v>
      </c>
      <c r="W22" s="24">
        <f t="shared" si="6"/>
        <v>95358.225600000005</v>
      </c>
      <c r="X22" s="15"/>
      <c r="Y22" s="22">
        <v>0.08</v>
      </c>
      <c r="Z22" s="23">
        <f>Y22/Parâmetros!$G$3</f>
        <v>8.0160320641282573E-5</v>
      </c>
      <c r="AA22" s="23">
        <f>Z22/Parâmetros!$B$43</f>
        <v>0.25515822539782823</v>
      </c>
      <c r="AB22" s="23">
        <f>AA22/Parâmetros!$E$6</f>
        <v>0.61306637529511832</v>
      </c>
      <c r="AC22" s="23">
        <f>(Parâmetros!$G$3*Parâmetros!$E$40*Modelo_1_Ø28mm!AB22)/Parâmetros!$H$3</f>
        <v>2416.7004768861652</v>
      </c>
      <c r="AD22" s="23">
        <v>9285.1847580000012</v>
      </c>
      <c r="AE22" s="24">
        <f t="shared" si="5"/>
        <v>77376.539650000006</v>
      </c>
    </row>
    <row r="23" spans="1:31" x14ac:dyDescent="0.25">
      <c r="A23" s="22">
        <v>0.1</v>
      </c>
      <c r="B23" s="23">
        <f>A23/Parâmetros!$G$3</f>
        <v>1.0020040080160321E-4</v>
      </c>
      <c r="C23" s="23">
        <f>B23/Parâmetros!$B$43</f>
        <v>0.31894778174728527</v>
      </c>
      <c r="D23" s="23">
        <f>C23/Parâmetros!$B$6</f>
        <v>0.95895304193411079</v>
      </c>
      <c r="E23" s="23">
        <f>(Parâmetros!$G$3*Parâmetros!$B$40*Modelo_1_Ø28mm!D23)/Parâmetros!$H$3</f>
        <v>1566.1101115801569</v>
      </c>
      <c r="F23" s="23">
        <v>48971.510689999996</v>
      </c>
      <c r="G23" s="24">
        <f t="shared" si="4"/>
        <v>408095.92241666664</v>
      </c>
      <c r="H23" s="15"/>
      <c r="I23" s="22">
        <v>0.1</v>
      </c>
      <c r="J23" s="23">
        <f>I23/Parâmetros!$G$3</f>
        <v>1.0020040080160321E-4</v>
      </c>
      <c r="K23" s="23">
        <f>J23/Parâmetros!$B$43</f>
        <v>0.31894778174728527</v>
      </c>
      <c r="L23" s="23">
        <f>K23/Parâmetros!$C$6</f>
        <v>0.85166296861758417</v>
      </c>
      <c r="M23" s="23">
        <f>(Parâmetros!$G$3*Parâmetros!$C$40*Modelo_1_Ø28mm!L23)/Parâmetros!$H$3</f>
        <v>2036.6323343488873</v>
      </c>
      <c r="N23" s="23">
        <v>25889.283871</v>
      </c>
      <c r="O23" s="24">
        <f t="shared" si="1"/>
        <v>215744.03225833335</v>
      </c>
      <c r="P23" s="15"/>
      <c r="Q23" s="22">
        <v>0.1</v>
      </c>
      <c r="R23" s="23">
        <f>Q23/Parâmetros!$G$3</f>
        <v>1.0020040080160321E-4</v>
      </c>
      <c r="S23" s="23">
        <f>R23/Parâmetros!$B$43</f>
        <v>0.31894778174728527</v>
      </c>
      <c r="T23" s="23">
        <f>S23/Parâmetros!$D$6</f>
        <v>0.79816762199020341</v>
      </c>
      <c r="U23" s="23">
        <f>(Parâmetros!$G$3*Parâmetros!$D$40*Modelo_1_Ø28mm!T23)/Parâmetros!$H$3</f>
        <v>2553.5045483427689</v>
      </c>
      <c r="V23" s="22">
        <v>17467.179735000002</v>
      </c>
      <c r="W23" s="24">
        <f t="shared" si="6"/>
        <v>145559.83112500003</v>
      </c>
      <c r="X23" s="15"/>
      <c r="Y23" s="22">
        <v>0.1</v>
      </c>
      <c r="Z23" s="23">
        <f>Y23/Parâmetros!$G$3</f>
        <v>1.0020040080160321E-4</v>
      </c>
      <c r="AA23" s="23">
        <f>Z23/Parâmetros!$B$43</f>
        <v>0.31894778174728527</v>
      </c>
      <c r="AB23" s="23">
        <f>AA23/Parâmetros!$E$6</f>
        <v>0.76633296911889781</v>
      </c>
      <c r="AC23" s="23">
        <f>(Parâmetros!$G$3*Parâmetros!$E$40*Modelo_1_Ø28mm!AB23)/Parâmetros!$H$3</f>
        <v>3020.8755961077072</v>
      </c>
      <c r="AD23" s="23">
        <v>14152.402969999999</v>
      </c>
      <c r="AE23" s="24">
        <f t="shared" si="5"/>
        <v>117936.69141666667</v>
      </c>
    </row>
    <row r="24" spans="1:31" x14ac:dyDescent="0.25">
      <c r="A24" s="22">
        <v>0.12</v>
      </c>
      <c r="B24" s="23">
        <f>A24/Parâmetros!$G$3</f>
        <v>1.2024048096192384E-4</v>
      </c>
      <c r="C24" s="23">
        <f>B24/Parâmetros!$B$43</f>
        <v>0.38273733809674226</v>
      </c>
      <c r="D24" s="23">
        <f>C24/Parâmetros!$B$6</f>
        <v>1.1507436503209327</v>
      </c>
      <c r="E24" s="23">
        <f>(Parâmetros!$G$3*Parâmetros!$B$40*Modelo_1_Ø28mm!D24)/Parâmetros!$H$3</f>
        <v>1879.3321338961878</v>
      </c>
      <c r="F24" s="23">
        <v>68691.158398999993</v>
      </c>
      <c r="G24" s="24">
        <f t="shared" si="4"/>
        <v>572426.31999166659</v>
      </c>
      <c r="H24" s="15"/>
      <c r="I24" s="22">
        <v>0.12</v>
      </c>
      <c r="J24" s="23">
        <f>I24/Parâmetros!$G$3</f>
        <v>1.2024048096192384E-4</v>
      </c>
      <c r="K24" s="23">
        <f>J24/Parâmetros!$B$43</f>
        <v>0.38273733809674226</v>
      </c>
      <c r="L24" s="23">
        <f>K24/Parâmetros!$C$6</f>
        <v>1.0219955623411008</v>
      </c>
      <c r="M24" s="23">
        <f>(Parâmetros!$G$3*Parâmetros!$C$40*Modelo_1_Ø28mm!L24)/Parâmetros!$H$3</f>
        <v>2443.9588012186646</v>
      </c>
      <c r="N24" s="23">
        <v>36440.090302999997</v>
      </c>
      <c r="O24" s="24">
        <f t="shared" si="1"/>
        <v>303667.41919166665</v>
      </c>
      <c r="P24" s="15"/>
      <c r="Q24" s="22">
        <v>0.12</v>
      </c>
      <c r="R24" s="23">
        <f>Q24/Parâmetros!$G$3</f>
        <v>1.2024048096192384E-4</v>
      </c>
      <c r="S24" s="23">
        <f>R24/Parâmetros!$B$43</f>
        <v>0.38273733809674226</v>
      </c>
      <c r="T24" s="23">
        <f>S24/Parâmetros!$D$6</f>
        <v>0.95780114638824387</v>
      </c>
      <c r="U24" s="23">
        <f>(Parâmetros!$G$3*Parâmetros!$D$40*Modelo_1_Ø28mm!T24)/Parâmetros!$H$3</f>
        <v>3064.2054580113227</v>
      </c>
      <c r="V24" s="22">
        <v>24684.116456</v>
      </c>
      <c r="W24" s="24">
        <f t="shared" si="6"/>
        <v>205700.97046666668</v>
      </c>
      <c r="X24" s="15"/>
      <c r="Y24" s="22">
        <v>0.12</v>
      </c>
      <c r="Z24" s="23">
        <f>Y24/Parâmetros!$G$3</f>
        <v>1.2024048096192384E-4</v>
      </c>
      <c r="AA24" s="23">
        <f>Z24/Parâmetros!$B$43</f>
        <v>0.38273733809674226</v>
      </c>
      <c r="AB24" s="23">
        <f>AA24/Parâmetros!$E$6</f>
        <v>0.9195995629426772</v>
      </c>
      <c r="AC24" s="23">
        <f>(Parâmetros!$G$3*Parâmetros!$E$40*Modelo_1_Ø28mm!AB24)/Parâmetros!$H$3</f>
        <v>3625.0507153292479</v>
      </c>
      <c r="AD24" s="23">
        <v>19992.295300000002</v>
      </c>
      <c r="AE24" s="24">
        <f t="shared" si="5"/>
        <v>166602.46083333335</v>
      </c>
    </row>
    <row r="25" spans="1:31" x14ac:dyDescent="0.25">
      <c r="A25" s="22">
        <v>0.14000000000000001</v>
      </c>
      <c r="B25" s="23">
        <f>A25/Parâmetros!$G$3</f>
        <v>1.4028056112224451E-4</v>
      </c>
      <c r="C25" s="23">
        <f>B25/Parâmetros!$B$43</f>
        <v>0.44652689444619942</v>
      </c>
      <c r="D25" s="23">
        <f>C25/Parâmetros!$B$6</f>
        <v>1.3425342587077553</v>
      </c>
      <c r="E25" s="23">
        <f>(Parâmetros!$G$3*Parâmetros!$B$40*Modelo_1_Ø28mm!D25)/Parâmetros!$H$3</f>
        <v>2192.5541562122198</v>
      </c>
      <c r="F25" s="23">
        <v>91442.152243999997</v>
      </c>
      <c r="G25" s="24">
        <f t="shared" si="4"/>
        <v>762017.93536666664</v>
      </c>
      <c r="H25" s="15"/>
      <c r="I25" s="22">
        <v>0.14000000000000001</v>
      </c>
      <c r="J25" s="23">
        <f>I25/Parâmetros!$G$3</f>
        <v>1.4028056112224451E-4</v>
      </c>
      <c r="K25" s="23">
        <f>J25/Parâmetros!$B$43</f>
        <v>0.44652689444619942</v>
      </c>
      <c r="L25" s="23">
        <f>K25/Parâmetros!$C$6</f>
        <v>1.1923281560646179</v>
      </c>
      <c r="M25" s="23">
        <f>(Parâmetros!$G$3*Parâmetros!$C$40*Modelo_1_Ø28mm!L25)/Parâmetros!$H$3</f>
        <v>2851.2852680884425</v>
      </c>
      <c r="N25" s="23">
        <v>48646.761775000006</v>
      </c>
      <c r="O25" s="24">
        <f t="shared" si="1"/>
        <v>405389.68145833339</v>
      </c>
      <c r="P25" s="15"/>
      <c r="Q25" s="22">
        <v>0.14000000000000001</v>
      </c>
      <c r="R25" s="23">
        <f>Q25/Parâmetros!$G$3</f>
        <v>1.4028056112224451E-4</v>
      </c>
      <c r="S25" s="23">
        <f>R25/Parâmetros!$B$43</f>
        <v>0.44652689444619942</v>
      </c>
      <c r="T25" s="23">
        <f>S25/Parâmetros!$D$6</f>
        <v>1.1174346707862848</v>
      </c>
      <c r="U25" s="23">
        <f>(Parâmetros!$G$3*Parâmetros!$D$40*Modelo_1_Ø28mm!T25)/Parâmetros!$H$3</f>
        <v>3574.9063676798773</v>
      </c>
      <c r="V25" s="22">
        <v>33064.965394999999</v>
      </c>
      <c r="W25" s="24">
        <f t="shared" si="6"/>
        <v>275541.37829166668</v>
      </c>
      <c r="X25" s="15"/>
      <c r="Y25" s="22">
        <v>0.14000000000000001</v>
      </c>
      <c r="Z25" s="23">
        <f>Y25/Parâmetros!$G$3</f>
        <v>1.4028056112224451E-4</v>
      </c>
      <c r="AA25" s="23">
        <f>Z25/Parâmetros!$B$43</f>
        <v>0.44652689444619942</v>
      </c>
      <c r="AB25" s="23">
        <f>AA25/Parâmetros!$E$6</f>
        <v>1.072866156766457</v>
      </c>
      <c r="AC25" s="23">
        <f>(Parâmetros!$G$3*Parâmetros!$E$40*Modelo_1_Ø28mm!AB25)/Parâmetros!$H$3</f>
        <v>4229.2258345507898</v>
      </c>
      <c r="AD25" s="23">
        <v>26768.155932000001</v>
      </c>
      <c r="AE25" s="24">
        <f t="shared" si="5"/>
        <v>223067.96610000002</v>
      </c>
    </row>
    <row r="26" spans="1:31" x14ac:dyDescent="0.25">
      <c r="A26" s="22">
        <v>0.16</v>
      </c>
      <c r="B26" s="23">
        <f>A26/Parâmetros!$G$3</f>
        <v>1.6032064128256515E-4</v>
      </c>
      <c r="C26" s="23">
        <f>B26/Parâmetros!$B$43</f>
        <v>0.51031645079565646</v>
      </c>
      <c r="D26" s="23">
        <f>C26/Parâmetros!$B$6</f>
        <v>1.5343248670945775</v>
      </c>
      <c r="E26" s="23">
        <f>(Parâmetros!$G$3*Parâmetros!$B$40*Modelo_1_Ø28mm!D26)/Parâmetros!$H$3</f>
        <v>2505.776178528251</v>
      </c>
      <c r="F26" s="23">
        <v>117150.87212</v>
      </c>
      <c r="G26" s="24">
        <f t="shared" si="4"/>
        <v>976257.26766666665</v>
      </c>
      <c r="H26" s="15"/>
      <c r="I26" s="22">
        <v>0.16</v>
      </c>
      <c r="J26" s="23">
        <f>I26/Parâmetros!$G$3</f>
        <v>1.6032064128256515E-4</v>
      </c>
      <c r="K26" s="23">
        <f>J26/Parâmetros!$B$43</f>
        <v>0.51031645079565646</v>
      </c>
      <c r="L26" s="23">
        <f>K26/Parâmetros!$C$6</f>
        <v>1.3626607497881347</v>
      </c>
      <c r="M26" s="23">
        <f>(Parâmetros!$G$3*Parâmetros!$C$40*Modelo_1_Ø28mm!L26)/Parâmetros!$H$3</f>
        <v>3258.61173495822</v>
      </c>
      <c r="N26" s="23">
        <v>62465.854806000003</v>
      </c>
      <c r="O26" s="24">
        <f t="shared" si="1"/>
        <v>520548.79005000007</v>
      </c>
      <c r="P26" s="15"/>
      <c r="Q26" s="22">
        <v>0.16</v>
      </c>
      <c r="R26" s="23">
        <f>Q26/Parâmetros!$G$3</f>
        <v>1.6032064128256515E-4</v>
      </c>
      <c r="S26" s="23">
        <f>R26/Parâmetros!$B$43</f>
        <v>0.51031645079565646</v>
      </c>
      <c r="T26" s="23">
        <f>S26/Parâmetros!$D$6</f>
        <v>1.2770681951843255</v>
      </c>
      <c r="U26" s="23">
        <f>(Parâmetros!$G$3*Parâmetros!$D$40*Modelo_1_Ø28mm!T26)/Parâmetros!$H$3</f>
        <v>4085.6072773484307</v>
      </c>
      <c r="V26" s="22">
        <v>42582.171249000006</v>
      </c>
      <c r="W26" s="24">
        <f t="shared" si="6"/>
        <v>354851.42707500007</v>
      </c>
      <c r="X26" s="15"/>
      <c r="Y26" s="22">
        <v>0.16</v>
      </c>
      <c r="Z26" s="23">
        <f>Y26/Parâmetros!$G$3</f>
        <v>1.6032064128256515E-4</v>
      </c>
      <c r="AA26" s="23">
        <f>Z26/Parâmetros!$B$43</f>
        <v>0.51031645079565646</v>
      </c>
      <c r="AB26" s="23">
        <f>AA26/Parâmetros!$E$6</f>
        <v>1.2261327505902366</v>
      </c>
      <c r="AC26" s="23">
        <f>(Parâmetros!$G$3*Parâmetros!$E$40*Modelo_1_Ø28mm!AB26)/Parâmetros!$H$3</f>
        <v>4833.4009537723305</v>
      </c>
      <c r="AD26" s="23">
        <v>34451.266571</v>
      </c>
      <c r="AE26" s="24">
        <f t="shared" si="5"/>
        <v>287093.88809166668</v>
      </c>
    </row>
    <row r="27" spans="1:31" x14ac:dyDescent="0.25">
      <c r="A27" s="22">
        <v>0.18</v>
      </c>
      <c r="B27" s="23">
        <f>A27/Parâmetros!$G$3</f>
        <v>1.8036072144288575E-4</v>
      </c>
      <c r="C27" s="23">
        <f>B27/Parâmetros!$B$43</f>
        <v>0.5741060071451134</v>
      </c>
      <c r="D27" s="23">
        <f>C27/Parâmetros!$B$6</f>
        <v>1.7261154754813992</v>
      </c>
      <c r="E27" s="23">
        <f>(Parâmetros!$G$3*Parâmetros!$B$40*Modelo_1_Ø28mm!D27)/Parâmetros!$H$3</f>
        <v>2818.9982008442817</v>
      </c>
      <c r="F27" s="23">
        <v>145749.29561299999</v>
      </c>
      <c r="G27" s="24">
        <f t="shared" si="4"/>
        <v>1214577.4634416667</v>
      </c>
      <c r="H27" s="15"/>
      <c r="I27" s="22">
        <v>0.18</v>
      </c>
      <c r="J27" s="23">
        <f>I27/Parâmetros!$G$3</f>
        <v>1.8036072144288575E-4</v>
      </c>
      <c r="K27" s="23">
        <f>J27/Parâmetros!$B$43</f>
        <v>0.5741060071451134</v>
      </c>
      <c r="L27" s="23">
        <f>K27/Parâmetros!$C$6</f>
        <v>1.5329933435116512</v>
      </c>
      <c r="M27" s="23">
        <f>(Parâmetros!$G$3*Parâmetros!$C$40*Modelo_1_Ø28mm!L27)/Parâmetros!$H$3</f>
        <v>3665.9382018279971</v>
      </c>
      <c r="N27" s="23">
        <v>77859.31388300001</v>
      </c>
      <c r="O27" s="24">
        <f t="shared" si="1"/>
        <v>648827.61569166672</v>
      </c>
      <c r="P27" s="15"/>
      <c r="Q27" s="22">
        <v>0.18</v>
      </c>
      <c r="R27" s="23">
        <f>Q27/Parâmetros!$G$3</f>
        <v>1.8036072144288575E-4</v>
      </c>
      <c r="S27" s="23">
        <f>R27/Parâmetros!$B$43</f>
        <v>0.5741060071451134</v>
      </c>
      <c r="T27" s="23">
        <f>S27/Parâmetros!$D$6</f>
        <v>1.4367017195823659</v>
      </c>
      <c r="U27" s="23">
        <f>(Parâmetros!$G$3*Parâmetros!$D$40*Modelo_1_Ø28mm!T27)/Parâmetros!$H$3</f>
        <v>4596.3081870169835</v>
      </c>
      <c r="V27" s="22">
        <v>53213.658703000001</v>
      </c>
      <c r="W27" s="24">
        <f t="shared" si="6"/>
        <v>443447.15585833334</v>
      </c>
      <c r="X27" s="15"/>
      <c r="Y27" s="22">
        <v>0.18</v>
      </c>
      <c r="Z27" s="23">
        <f>Y27/Parâmetros!$G$3</f>
        <v>1.8036072144288575E-4</v>
      </c>
      <c r="AA27" s="23">
        <f>Z27/Parâmetros!$B$43</f>
        <v>0.5741060071451134</v>
      </c>
      <c r="AB27" s="23">
        <f>AA27/Parâmetros!$E$6</f>
        <v>1.3793993444140158</v>
      </c>
      <c r="AC27" s="23">
        <f>(Parâmetros!$G$3*Parâmetros!$E$40*Modelo_1_Ø28mm!AB27)/Parâmetros!$H$3</f>
        <v>5437.5760729938711</v>
      </c>
      <c r="AD27" s="23">
        <v>43007.127228999998</v>
      </c>
      <c r="AE27" s="24">
        <f t="shared" si="5"/>
        <v>358392.72690833331</v>
      </c>
    </row>
    <row r="28" spans="1:31" x14ac:dyDescent="0.25">
      <c r="A28" s="22">
        <v>0.2</v>
      </c>
      <c r="B28" s="23">
        <f>A28/Parâmetros!$G$3</f>
        <v>2.0040080160320641E-4</v>
      </c>
      <c r="C28" s="23">
        <f>B28/Parâmetros!$B$43</f>
        <v>0.63789556349457055</v>
      </c>
      <c r="D28" s="23">
        <f>C28/Parâmetros!$B$6</f>
        <v>1.9179060838682216</v>
      </c>
      <c r="E28" s="23">
        <f>(Parâmetros!$G$3*Parâmetros!$B$40*Modelo_1_Ø28mm!D28)/Parâmetros!$H$3</f>
        <v>3132.2202231603137</v>
      </c>
      <c r="F28" s="23">
        <v>177169.37764699999</v>
      </c>
      <c r="G28" s="24">
        <f t="shared" si="4"/>
        <v>1476411.4803916665</v>
      </c>
      <c r="H28" s="15"/>
      <c r="I28" s="22">
        <v>0.2</v>
      </c>
      <c r="J28" s="23">
        <f>I28/Parâmetros!$G$3</f>
        <v>2.0040080160320641E-4</v>
      </c>
      <c r="K28" s="23">
        <f>J28/Parâmetros!$B$43</f>
        <v>0.63789556349457055</v>
      </c>
      <c r="L28" s="23">
        <f>K28/Parâmetros!$C$6</f>
        <v>1.7033259372351683</v>
      </c>
      <c r="M28" s="23">
        <f>(Parâmetros!$G$3*Parâmetros!$C$40*Modelo_1_Ø28mm!L28)/Parâmetros!$H$3</f>
        <v>4073.2646686977746</v>
      </c>
      <c r="N28" s="23">
        <v>94791.797351000001</v>
      </c>
      <c r="O28" s="24">
        <f t="shared" si="1"/>
        <v>789931.64459166676</v>
      </c>
      <c r="P28" s="15"/>
      <c r="Q28" s="22">
        <v>0.2</v>
      </c>
      <c r="R28" s="23">
        <f>Q28/Parâmetros!$G$3</f>
        <v>2.0040080160320641E-4</v>
      </c>
      <c r="S28" s="23">
        <f>R28/Parâmetros!$B$43</f>
        <v>0.63789556349457055</v>
      </c>
      <c r="T28" s="23">
        <f>S28/Parâmetros!$D$6</f>
        <v>1.5963352439804068</v>
      </c>
      <c r="U28" s="23">
        <f>(Parâmetros!$G$3*Parâmetros!$D$40*Modelo_1_Ø28mm!T28)/Parâmetros!$H$3</f>
        <v>5107.0090966855378</v>
      </c>
      <c r="V28" s="22">
        <v>64936.321034999994</v>
      </c>
      <c r="W28" s="24">
        <f t="shared" si="6"/>
        <v>541136.00862500002</v>
      </c>
      <c r="X28" s="15"/>
      <c r="Y28" s="22">
        <v>0.2</v>
      </c>
      <c r="Z28" s="23">
        <f>Y28/Parâmetros!$G$3</f>
        <v>2.0040080160320641E-4</v>
      </c>
      <c r="AA28" s="23">
        <f>Z28/Parâmetros!$B$43</f>
        <v>0.63789556349457055</v>
      </c>
      <c r="AB28" s="23">
        <f>AA28/Parâmetros!$E$6</f>
        <v>1.5326659382377956</v>
      </c>
      <c r="AC28" s="23">
        <f>(Parâmetros!$G$3*Parâmetros!$E$40*Modelo_1_Ø28mm!AB28)/Parâmetros!$H$3</f>
        <v>6041.7511922154144</v>
      </c>
      <c r="AD28" s="23">
        <v>52421.212284999994</v>
      </c>
      <c r="AE28" s="24">
        <f t="shared" si="5"/>
        <v>436843.43570833327</v>
      </c>
    </row>
    <row r="29" spans="1:31" x14ac:dyDescent="0.25">
      <c r="A29" s="22">
        <v>0.22</v>
      </c>
      <c r="B29" s="23">
        <f>A29/Parâmetros!$G$3</f>
        <v>2.2044088176352705E-4</v>
      </c>
      <c r="C29" s="23">
        <f>B29/Parâmetros!$B$43</f>
        <v>0.70168511984402759</v>
      </c>
      <c r="D29" s="23">
        <f>C29/Parâmetros!$B$6</f>
        <v>2.109696692255044</v>
      </c>
      <c r="E29" s="23">
        <f>(Parâmetros!$G$3*Parâmetros!$B$40*Modelo_1_Ø28mm!D29)/Parâmetros!$H$3</f>
        <v>3445.4422454763444</v>
      </c>
      <c r="F29" s="23">
        <v>211357.42963999999</v>
      </c>
      <c r="G29" s="24">
        <f t="shared" si="4"/>
        <v>1761311.9136666667</v>
      </c>
      <c r="H29" s="15"/>
      <c r="I29" s="22">
        <v>0.22</v>
      </c>
      <c r="J29" s="23">
        <f>I29/Parâmetros!$G$3</f>
        <v>2.2044088176352705E-4</v>
      </c>
      <c r="K29" s="23">
        <f>J29/Parâmetros!$B$43</f>
        <v>0.70168511984402759</v>
      </c>
      <c r="L29" s="23">
        <f>K29/Parâmetros!$C$6</f>
        <v>1.8736585309586851</v>
      </c>
      <c r="M29" s="23">
        <f>(Parâmetros!$G$3*Parâmetros!$C$40*Modelo_1_Ø28mm!L29)/Parâmetros!$H$3</f>
        <v>4480.5911355675516</v>
      </c>
      <c r="N29" s="23">
        <v>113230.223581</v>
      </c>
      <c r="O29" s="24">
        <f t="shared" si="1"/>
        <v>943585.19650833332</v>
      </c>
      <c r="P29" s="15"/>
      <c r="Q29" s="22">
        <v>0.22</v>
      </c>
      <c r="R29" s="23">
        <f>Q29/Parâmetros!$G$3</f>
        <v>2.2044088176352705E-4</v>
      </c>
      <c r="S29" s="23">
        <f>R29/Parâmetros!$B$43</f>
        <v>0.70168511984402759</v>
      </c>
      <c r="T29" s="23">
        <f>S29/Parâmetros!$D$6</f>
        <v>1.7559687683784473</v>
      </c>
      <c r="U29" s="23">
        <f>(Parâmetros!$G$3*Parâmetros!$D$40*Modelo_1_Ø28mm!T29)/Parâmetros!$H$3</f>
        <v>5617.7100063540902</v>
      </c>
      <c r="V29" s="22">
        <v>77726.040825000004</v>
      </c>
      <c r="W29" s="24">
        <f t="shared" si="6"/>
        <v>647717.00687500008</v>
      </c>
      <c r="X29" s="15"/>
      <c r="Y29" s="22">
        <v>0.22</v>
      </c>
      <c r="Z29" s="23">
        <f>Y29/Parâmetros!$G$3</f>
        <v>2.2044088176352705E-4</v>
      </c>
      <c r="AA29" s="23">
        <f>Z29/Parâmetros!$B$43</f>
        <v>0.70168511984402759</v>
      </c>
      <c r="AB29" s="23">
        <f>AA29/Parâmetros!$E$6</f>
        <v>1.6859325320615752</v>
      </c>
      <c r="AC29" s="23">
        <f>(Parâmetros!$G$3*Parâmetros!$E$40*Modelo_1_Ø28mm!AB29)/Parâmetros!$H$3</f>
        <v>6645.9263114369542</v>
      </c>
      <c r="AD29" s="23">
        <v>62677.205448000001</v>
      </c>
      <c r="AE29" s="24">
        <f t="shared" si="5"/>
        <v>522310.0454</v>
      </c>
    </row>
    <row r="30" spans="1:31" x14ac:dyDescent="0.25">
      <c r="A30" s="22">
        <v>0.24</v>
      </c>
      <c r="B30" s="23">
        <f>A30/Parâmetros!$G$3</f>
        <v>2.4048096192384768E-4</v>
      </c>
      <c r="C30" s="23">
        <f>B30/Parâmetros!$B$43</f>
        <v>0.76547467619348453</v>
      </c>
      <c r="D30" s="23">
        <f>C30/Parâmetros!$B$6</f>
        <v>2.3014873006418655</v>
      </c>
      <c r="E30" s="23">
        <f>(Parâmetros!$G$3*Parâmetros!$B$40*Modelo_1_Ø28mm!D30)/Parâmetros!$H$3</f>
        <v>3758.6642677923755</v>
      </c>
      <c r="F30" s="23">
        <v>248245.59047200001</v>
      </c>
      <c r="G30" s="24">
        <f t="shared" si="4"/>
        <v>2068713.2539333336</v>
      </c>
      <c r="H30" s="15"/>
      <c r="I30" s="22">
        <v>0.24</v>
      </c>
      <c r="J30" s="23">
        <f>I30/Parâmetros!$G$3</f>
        <v>2.4048096192384768E-4</v>
      </c>
      <c r="K30" s="23">
        <f>J30/Parâmetros!$B$43</f>
        <v>0.76547467619348453</v>
      </c>
      <c r="L30" s="23">
        <f>K30/Parâmetros!$C$6</f>
        <v>2.0439911246822016</v>
      </c>
      <c r="M30" s="23">
        <f>(Parâmetros!$G$3*Parâmetros!$C$40*Modelo_1_Ø28mm!L30)/Parâmetros!$H$3</f>
        <v>4887.9176024373292</v>
      </c>
      <c r="N30" s="23">
        <v>133146.38750499999</v>
      </c>
      <c r="O30" s="24">
        <f t="shared" si="1"/>
        <v>1109553.2292083334</v>
      </c>
      <c r="P30" s="15"/>
      <c r="Q30" s="22">
        <v>0.24</v>
      </c>
      <c r="R30" s="23">
        <f>Q30/Parâmetros!$G$3</f>
        <v>2.4048096192384768E-4</v>
      </c>
      <c r="S30" s="23">
        <f>R30/Parâmetros!$B$43</f>
        <v>0.76547467619348453</v>
      </c>
      <c r="T30" s="23">
        <f>S30/Parâmetros!$D$6</f>
        <v>1.9156022927764877</v>
      </c>
      <c r="U30" s="23">
        <f>(Parâmetros!$G$3*Parâmetros!$D$40*Modelo_1_Ø28mm!T30)/Parâmetros!$H$3</f>
        <v>6128.4109160226453</v>
      </c>
      <c r="V30" s="22">
        <v>91563.820981999888</v>
      </c>
      <c r="W30" s="24">
        <f t="shared" si="6"/>
        <v>763031.84151666577</v>
      </c>
      <c r="X30" s="15"/>
      <c r="Y30" s="22">
        <v>0.24</v>
      </c>
      <c r="Z30" s="23">
        <f>Y30/Parâmetros!$G$3</f>
        <v>2.4048096192384768E-4</v>
      </c>
      <c r="AA30" s="23">
        <f>Z30/Parâmetros!$B$43</f>
        <v>0.76547467619348453</v>
      </c>
      <c r="AB30" s="23">
        <f>AA30/Parâmetros!$E$6</f>
        <v>1.8391991258853544</v>
      </c>
      <c r="AC30" s="23">
        <f>(Parâmetros!$G$3*Parâmetros!$E$40*Modelo_1_Ø28mm!AB30)/Parâmetros!$H$3</f>
        <v>7250.1014306584957</v>
      </c>
      <c r="AD30" s="23">
        <v>73751.124273000009</v>
      </c>
      <c r="AE30" s="24">
        <f t="shared" si="5"/>
        <v>614592.70227500005</v>
      </c>
    </row>
    <row r="31" spans="1:31" x14ac:dyDescent="0.25">
      <c r="A31" s="22">
        <v>0.26</v>
      </c>
      <c r="B31" s="23">
        <f>A31/Parâmetros!$G$3</f>
        <v>2.6052104208416834E-4</v>
      </c>
      <c r="C31" s="23">
        <f>B31/Parâmetros!$B$43</f>
        <v>0.82926423254294168</v>
      </c>
      <c r="D31" s="23">
        <f>C31/Parâmetros!$B$6</f>
        <v>2.4932779090286883</v>
      </c>
      <c r="E31" s="23">
        <f>(Parâmetros!$G$3*Parâmetros!$B$40*Modelo_1_Ø28mm!D31)/Parâmetros!$H$3</f>
        <v>4071.8862901084076</v>
      </c>
      <c r="F31" s="23">
        <v>287776.79221799999</v>
      </c>
      <c r="G31" s="24">
        <f t="shared" si="4"/>
        <v>2398139.9351499998</v>
      </c>
      <c r="H31" s="15"/>
      <c r="I31" s="22">
        <v>0.26</v>
      </c>
      <c r="J31" s="23">
        <f>I31/Parâmetros!$G$3</f>
        <v>2.6052104208416834E-4</v>
      </c>
      <c r="K31" s="23">
        <f>J31/Parâmetros!$B$43</f>
        <v>0.82926423254294168</v>
      </c>
      <c r="L31" s="23">
        <f>K31/Parâmetros!$C$6</f>
        <v>2.2143237184057187</v>
      </c>
      <c r="M31" s="23">
        <f>(Parâmetros!$G$3*Parâmetros!$C$40*Modelo_1_Ø28mm!L31)/Parâmetros!$H$3</f>
        <v>5295.2440693071076</v>
      </c>
      <c r="N31" s="23">
        <v>154512.296172</v>
      </c>
      <c r="O31" s="24">
        <f t="shared" si="1"/>
        <v>1287602.4681000002</v>
      </c>
      <c r="P31" s="15"/>
      <c r="Q31" s="22">
        <v>0.26</v>
      </c>
      <c r="R31" s="23">
        <f>Q31/Parâmetros!$G$3</f>
        <v>2.6052104208416834E-4</v>
      </c>
      <c r="S31" s="23">
        <f>R31/Parâmetros!$B$43</f>
        <v>0.82926423254294168</v>
      </c>
      <c r="T31" s="23">
        <f>S31/Parâmetros!$D$6</f>
        <v>2.0752358171745287</v>
      </c>
      <c r="U31" s="23">
        <f>(Parâmetros!$G$3*Parâmetros!$D$40*Modelo_1_Ø28mm!T31)/Parâmetros!$H$3</f>
        <v>6639.1118256911996</v>
      </c>
      <c r="V31" s="22">
        <v>106373.93513499999</v>
      </c>
      <c r="W31" s="24">
        <f t="shared" si="6"/>
        <v>886449.45945833332</v>
      </c>
      <c r="X31" s="15"/>
      <c r="Y31" s="22">
        <v>0.26</v>
      </c>
      <c r="Z31" s="23">
        <f>Y31/Parâmetros!$G$3</f>
        <v>2.6052104208416834E-4</v>
      </c>
      <c r="AA31" s="23">
        <f>Z31/Parâmetros!$B$43</f>
        <v>0.82926423254294168</v>
      </c>
      <c r="AB31" s="23">
        <f>AA31/Parâmetros!$E$6</f>
        <v>1.9924657197091342</v>
      </c>
      <c r="AC31" s="23">
        <f>(Parâmetros!$G$3*Parâmetros!$E$40*Modelo_1_Ø28mm!AB31)/Parâmetros!$H$3</f>
        <v>7854.2765498800372</v>
      </c>
      <c r="AD31" s="23">
        <v>85617.116096999889</v>
      </c>
      <c r="AE31" s="24">
        <f t="shared" si="5"/>
        <v>713475.96747499914</v>
      </c>
    </row>
    <row r="32" spans="1:31" x14ac:dyDescent="0.25">
      <c r="A32" s="22">
        <v>0.28000000000000003</v>
      </c>
      <c r="B32" s="23">
        <f>A32/Parâmetros!$G$3</f>
        <v>2.8056112224448903E-4</v>
      </c>
      <c r="C32" s="23">
        <f>B32/Parâmetros!$B$43</f>
        <v>0.89305378889239884</v>
      </c>
      <c r="D32" s="23">
        <f>C32/Parâmetros!$B$6</f>
        <v>2.6850685174155107</v>
      </c>
      <c r="E32" s="23">
        <f>(Parâmetros!$G$3*Parâmetros!$B$40*Modelo_1_Ø28mm!D32)/Parâmetros!$H$3</f>
        <v>4385.1083124244396</v>
      </c>
      <c r="F32" s="23">
        <v>329893.87542</v>
      </c>
      <c r="G32" s="24">
        <f t="shared" si="4"/>
        <v>2749115.6285000001</v>
      </c>
      <c r="H32" s="15"/>
      <c r="I32" s="22">
        <v>0.28000000000000003</v>
      </c>
      <c r="J32" s="23">
        <f>I32/Parâmetros!$G$3</f>
        <v>2.8056112224448903E-4</v>
      </c>
      <c r="K32" s="23">
        <f>J32/Parâmetros!$B$43</f>
        <v>0.89305378889239884</v>
      </c>
      <c r="L32" s="23">
        <f>K32/Parâmetros!$C$6</f>
        <v>2.3846563121292359</v>
      </c>
      <c r="M32" s="23">
        <f>(Parâmetros!$G$3*Parâmetros!$C$40*Modelo_1_Ø28mm!L32)/Parâmetros!$H$3</f>
        <v>5702.5705361768851</v>
      </c>
      <c r="N32" s="23">
        <v>177293.66994200001</v>
      </c>
      <c r="O32" s="24">
        <f t="shared" si="1"/>
        <v>1477447.2495166669</v>
      </c>
      <c r="P32" s="15"/>
      <c r="Q32" s="22">
        <v>0.28000000000000003</v>
      </c>
      <c r="R32" s="23">
        <f>Q32/Parâmetros!$G$3</f>
        <v>2.8056112224448903E-4</v>
      </c>
      <c r="S32" s="23">
        <f>R32/Parâmetros!$B$43</f>
        <v>0.89305378889239884</v>
      </c>
      <c r="T32" s="23">
        <f>S32/Parâmetros!$D$6</f>
        <v>2.2348693415725696</v>
      </c>
      <c r="U32" s="23">
        <f>(Parâmetros!$G$3*Parâmetros!$D$40*Modelo_1_Ø28mm!T32)/Parâmetros!$H$3</f>
        <v>7149.8127353597547</v>
      </c>
      <c r="V32" s="22">
        <v>122252.38367900001</v>
      </c>
      <c r="W32" s="24">
        <f t="shared" si="6"/>
        <v>1018769.8639916667</v>
      </c>
      <c r="X32" s="15"/>
      <c r="Y32" s="22">
        <v>0.28000000000000003</v>
      </c>
      <c r="Z32" s="23">
        <f>Y32/Parâmetros!$G$3</f>
        <v>2.8056112224448903E-4</v>
      </c>
      <c r="AA32" s="23">
        <f>Z32/Parâmetros!$B$43</f>
        <v>0.89305378889239884</v>
      </c>
      <c r="AB32" s="23">
        <f>AA32/Parâmetros!$E$6</f>
        <v>2.145732313532914</v>
      </c>
      <c r="AC32" s="23">
        <f>(Parâmetros!$G$3*Parâmetros!$E$40*Modelo_1_Ø28mm!AB32)/Parâmetros!$H$3</f>
        <v>8458.4516691015797</v>
      </c>
      <c r="AD32" s="23">
        <v>98289.071071000013</v>
      </c>
      <c r="AE32" s="24">
        <f t="shared" si="5"/>
        <v>819075.59225833346</v>
      </c>
    </row>
    <row r="33" spans="1:31" x14ac:dyDescent="0.25">
      <c r="A33" s="22">
        <v>0.3</v>
      </c>
      <c r="B33" s="23">
        <f>A33/Parâmetros!$G$3</f>
        <v>3.0060120240480961E-4</v>
      </c>
      <c r="C33" s="23">
        <f>B33/Parâmetros!$B$43</f>
        <v>0.95684334524185577</v>
      </c>
      <c r="D33" s="23">
        <f>C33/Parâmetros!$B$6</f>
        <v>2.8768591258023322</v>
      </c>
      <c r="E33" s="23">
        <f>(Parâmetros!$G$3*Parâmetros!$B$40*Modelo_1_Ø28mm!D33)/Parâmetros!$H$3</f>
        <v>4698.3303347404699</v>
      </c>
      <c r="F33" s="23">
        <v>374589.98751800001</v>
      </c>
      <c r="G33" s="24">
        <f t="shared" si="4"/>
        <v>3121583.2293166667</v>
      </c>
      <c r="H33" s="15"/>
      <c r="I33" s="22">
        <v>0.3</v>
      </c>
      <c r="J33" s="23">
        <f>I33/Parâmetros!$G$3</f>
        <v>3.0060120240480961E-4</v>
      </c>
      <c r="K33" s="23">
        <f>J33/Parâmetros!$B$43</f>
        <v>0.95684334524185577</v>
      </c>
      <c r="L33" s="23">
        <f>K33/Parâmetros!$C$6</f>
        <v>2.5549889058527522</v>
      </c>
      <c r="M33" s="23">
        <f>(Parâmetros!$G$3*Parâmetros!$C$40*Modelo_1_Ø28mm!L33)/Parâmetros!$H$3</f>
        <v>6109.8970030466617</v>
      </c>
      <c r="N33" s="23">
        <v>201473.24560999998</v>
      </c>
      <c r="O33" s="24">
        <f t="shared" si="1"/>
        <v>1678943.7134166665</v>
      </c>
      <c r="P33" s="15"/>
      <c r="Q33" s="22">
        <v>0.3</v>
      </c>
      <c r="R33" s="23">
        <f>Q33/Parâmetros!$G$3</f>
        <v>3.0060120240480961E-4</v>
      </c>
      <c r="S33" s="23">
        <f>R33/Parâmetros!$B$43</f>
        <v>0.95684334524185577</v>
      </c>
      <c r="T33" s="23">
        <f>S33/Parâmetros!$D$6</f>
        <v>2.39450286597061</v>
      </c>
      <c r="U33" s="23">
        <f>(Parâmetros!$G$3*Parâmetros!$D$40*Modelo_1_Ø28mm!T33)/Parâmetros!$H$3</f>
        <v>7660.5136450283062</v>
      </c>
      <c r="V33" s="22">
        <v>139150.755519</v>
      </c>
      <c r="W33" s="24">
        <f t="shared" si="6"/>
        <v>1159589.6293250001</v>
      </c>
      <c r="X33" s="15"/>
      <c r="Y33" s="22">
        <v>0.3</v>
      </c>
      <c r="Z33" s="23">
        <f>Y33/Parâmetros!$G$3</f>
        <v>3.0060120240480961E-4</v>
      </c>
      <c r="AA33" s="23">
        <f>Z33/Parâmetros!$B$43</f>
        <v>0.95684334524185577</v>
      </c>
      <c r="AB33" s="23">
        <f>AA33/Parâmetros!$E$6</f>
        <v>2.2989989073566934</v>
      </c>
      <c r="AC33" s="23">
        <f>(Parâmetros!$G$3*Parâmetros!$E$40*Modelo_1_Ø28mm!AB33)/Parâmetros!$H$3</f>
        <v>9062.6267883231194</v>
      </c>
      <c r="AD33" s="23">
        <v>111754.71258599999</v>
      </c>
      <c r="AE33" s="24">
        <f t="shared" si="5"/>
        <v>931289.27154999995</v>
      </c>
    </row>
    <row r="34" spans="1:31" x14ac:dyDescent="0.25">
      <c r="A34" s="22">
        <v>0.32</v>
      </c>
      <c r="B34" s="23">
        <f>A34/Parâmetros!$G$3</f>
        <v>3.2064128256513029E-4</v>
      </c>
      <c r="C34" s="23">
        <f>B34/Parâmetros!$B$43</f>
        <v>1.0206329015913129</v>
      </c>
      <c r="D34" s="23">
        <f>C34/Parâmetros!$B$6</f>
        <v>3.068649734189155</v>
      </c>
      <c r="E34" s="23">
        <f>(Parâmetros!$G$3*Parâmetros!$B$40*Modelo_1_Ø28mm!D34)/Parâmetros!$H$3</f>
        <v>5011.5523570565019</v>
      </c>
      <c r="F34" s="23">
        <v>421566.65622500004</v>
      </c>
      <c r="G34" s="24">
        <f t="shared" si="4"/>
        <v>3513055.4685416673</v>
      </c>
      <c r="H34" s="15"/>
      <c r="I34" s="22">
        <v>0.32</v>
      </c>
      <c r="J34" s="23">
        <f>I34/Parâmetros!$G$3</f>
        <v>3.2064128256513029E-4</v>
      </c>
      <c r="K34" s="23">
        <f>J34/Parâmetros!$B$43</f>
        <v>1.0206329015913129</v>
      </c>
      <c r="L34" s="23">
        <f>K34/Parâmetros!$C$6</f>
        <v>2.7253214995762693</v>
      </c>
      <c r="M34" s="23">
        <f>(Parâmetros!$G$3*Parâmetros!$C$40*Modelo_1_Ø28mm!L34)/Parâmetros!$H$3</f>
        <v>6517.2234699164401</v>
      </c>
      <c r="N34" s="23">
        <v>227023.66427899999</v>
      </c>
      <c r="O34" s="24">
        <f t="shared" si="1"/>
        <v>1891863.8689916667</v>
      </c>
      <c r="P34" s="15"/>
      <c r="Q34" s="22">
        <v>0.32</v>
      </c>
      <c r="R34" s="23">
        <f>Q34/Parâmetros!$G$3</f>
        <v>3.2064128256513029E-4</v>
      </c>
      <c r="S34" s="23">
        <f>R34/Parâmetros!$B$43</f>
        <v>1.0206329015913129</v>
      </c>
      <c r="T34" s="23">
        <f>S34/Parâmetros!$D$6</f>
        <v>2.5541363903686509</v>
      </c>
      <c r="U34" s="23">
        <f>(Parâmetros!$G$3*Parâmetros!$D$40*Modelo_1_Ø28mm!T34)/Parâmetros!$H$3</f>
        <v>8171.2145546968613</v>
      </c>
      <c r="V34" s="22">
        <v>157019.51222999999</v>
      </c>
      <c r="W34" s="24">
        <f t="shared" si="6"/>
        <v>1308495.9352500001</v>
      </c>
      <c r="X34" s="15"/>
      <c r="Y34" s="22">
        <v>0.32</v>
      </c>
      <c r="Z34" s="23">
        <f>Y34/Parâmetros!$G$3</f>
        <v>3.2064128256513029E-4</v>
      </c>
      <c r="AA34" s="23">
        <f>Z34/Parâmetros!$B$43</f>
        <v>1.0206329015913129</v>
      </c>
      <c r="AB34" s="23">
        <f>AA34/Parâmetros!$E$6</f>
        <v>2.4522655011804733</v>
      </c>
      <c r="AC34" s="23">
        <f>(Parâmetros!$G$3*Parâmetros!$E$40*Modelo_1_Ø28mm!AB34)/Parâmetros!$H$3</f>
        <v>9666.8019075446609</v>
      </c>
      <c r="AD34" s="23">
        <v>125998.656074</v>
      </c>
      <c r="AE34" s="24">
        <f t="shared" si="5"/>
        <v>1049988.8006166667</v>
      </c>
    </row>
    <row r="35" spans="1:31" x14ac:dyDescent="0.25">
      <c r="A35" s="22">
        <v>0.34</v>
      </c>
      <c r="B35" s="23">
        <f>A35/Parâmetros!$G$3</f>
        <v>3.4068136272545093E-4</v>
      </c>
      <c r="C35" s="23">
        <f>B35/Parâmetros!$B$43</f>
        <v>1.08442245794077</v>
      </c>
      <c r="D35" s="23">
        <f>C35/Parâmetros!$B$6</f>
        <v>3.2604403425759769</v>
      </c>
      <c r="E35" s="23">
        <f>(Parâmetros!$G$3*Parâmetros!$B$40*Modelo_1_Ø28mm!D35)/Parâmetros!$H$3</f>
        <v>5324.774379372534</v>
      </c>
      <c r="F35" s="23">
        <v>470834.42952999996</v>
      </c>
      <c r="G35" s="24">
        <f t="shared" si="4"/>
        <v>3923620.2460833332</v>
      </c>
      <c r="H35" s="15"/>
      <c r="I35" s="22">
        <v>0.34</v>
      </c>
      <c r="J35" s="23">
        <f>I35/Parâmetros!$G$3</f>
        <v>3.4068136272545093E-4</v>
      </c>
      <c r="K35" s="23">
        <f>J35/Parâmetros!$B$43</f>
        <v>1.08442245794077</v>
      </c>
      <c r="L35" s="23">
        <f>K35/Parâmetros!$C$6</f>
        <v>2.8956540932997865</v>
      </c>
      <c r="M35" s="23">
        <f>(Parâmetros!$G$3*Parâmetros!$C$40*Modelo_1_Ø28mm!L35)/Parâmetros!$H$3</f>
        <v>6924.5499367862167</v>
      </c>
      <c r="N35" s="23">
        <v>253927.11261400001</v>
      </c>
      <c r="O35" s="24">
        <f t="shared" si="1"/>
        <v>2116059.2717833337</v>
      </c>
      <c r="P35" s="15"/>
      <c r="Q35" s="22">
        <v>0.34</v>
      </c>
      <c r="R35" s="23">
        <f>Q35/Parâmetros!$G$3</f>
        <v>3.4068136272545093E-4</v>
      </c>
      <c r="S35" s="23">
        <f>R35/Parâmetros!$B$43</f>
        <v>1.08442245794077</v>
      </c>
      <c r="T35" s="23">
        <f>S35/Parâmetros!$D$6</f>
        <v>2.7137699147666914</v>
      </c>
      <c r="U35" s="23">
        <f>(Parâmetros!$G$3*Parâmetros!$D$40*Modelo_1_Ø28mm!T35)/Parâmetros!$H$3</f>
        <v>8681.9154643654147</v>
      </c>
      <c r="V35" s="22">
        <v>175817.80778600002</v>
      </c>
      <c r="W35" s="24">
        <f t="shared" si="6"/>
        <v>1465148.3982166669</v>
      </c>
      <c r="X35" s="15"/>
      <c r="Y35" s="22">
        <v>0.34</v>
      </c>
      <c r="Z35" s="23">
        <f>Y35/Parâmetros!$G$3</f>
        <v>3.4068136272545093E-4</v>
      </c>
      <c r="AA35" s="23">
        <f>Z35/Parâmetros!$B$43</f>
        <v>1.08442245794077</v>
      </c>
      <c r="AB35" s="23">
        <f>AA35/Parâmetros!$E$6</f>
        <v>2.6055320950042526</v>
      </c>
      <c r="AC35" s="23">
        <f>(Parâmetros!$G$3*Parâmetros!$E$40*Modelo_1_Ø28mm!AB35)/Parâmetros!$H$3</f>
        <v>10270.977026766202</v>
      </c>
      <c r="AD35" s="23">
        <v>141022.08515199999</v>
      </c>
      <c r="AE35" s="24">
        <f t="shared" si="5"/>
        <v>1175184.0429333332</v>
      </c>
    </row>
    <row r="36" spans="1:31" x14ac:dyDescent="0.25">
      <c r="A36" s="22">
        <v>0.36</v>
      </c>
      <c r="B36" s="23">
        <f>A36/Parâmetros!$G$3</f>
        <v>3.607214428857715E-4</v>
      </c>
      <c r="C36" s="23">
        <f>B36/Parâmetros!$B$43</f>
        <v>1.1482120142902268</v>
      </c>
      <c r="D36" s="23">
        <f>C36/Parâmetros!$B$6</f>
        <v>3.4522309509627984</v>
      </c>
      <c r="E36" s="23">
        <f>(Parâmetros!$G$3*Parâmetros!$B$40*Modelo_1_Ø28mm!D36)/Parâmetros!$H$3</f>
        <v>5637.9964016885633</v>
      </c>
      <c r="F36" s="23">
        <v>522592.11807500001</v>
      </c>
      <c r="G36" s="24">
        <f t="shared" si="4"/>
        <v>4354934.3172916668</v>
      </c>
      <c r="H36" s="15"/>
      <c r="I36" s="22">
        <v>0.36</v>
      </c>
      <c r="J36" s="23">
        <f>I36/Parâmetros!$G$3</f>
        <v>3.607214428857715E-4</v>
      </c>
      <c r="K36" s="23">
        <f>J36/Parâmetros!$B$43</f>
        <v>1.1482120142902268</v>
      </c>
      <c r="L36" s="23">
        <f>K36/Parâmetros!$C$6</f>
        <v>3.0659866870233023</v>
      </c>
      <c r="M36" s="23">
        <f>(Parâmetros!$G$3*Parâmetros!$C$40*Modelo_1_Ø28mm!L36)/Parâmetros!$H$3</f>
        <v>7331.8764036559942</v>
      </c>
      <c r="N36" s="23">
        <v>282167.97430999996</v>
      </c>
      <c r="O36" s="24">
        <f t="shared" si="1"/>
        <v>2351399.7859166665</v>
      </c>
      <c r="P36" s="15"/>
      <c r="Q36" s="22">
        <v>0.36</v>
      </c>
      <c r="R36" s="23">
        <f>Q36/Parâmetros!$G$3</f>
        <v>3.607214428857715E-4</v>
      </c>
      <c r="S36" s="23">
        <f>R36/Parâmetros!$B$43</f>
        <v>1.1482120142902268</v>
      </c>
      <c r="T36" s="23">
        <f>S36/Parâmetros!$D$6</f>
        <v>2.8734034391647318</v>
      </c>
      <c r="U36" s="23">
        <f>(Parâmetros!$G$3*Parâmetros!$D$40*Modelo_1_Ø28mm!T36)/Parâmetros!$H$3</f>
        <v>9192.6163740339671</v>
      </c>
      <c r="V36" s="22">
        <v>195585.979162</v>
      </c>
      <c r="W36" s="24">
        <f t="shared" si="6"/>
        <v>1629883.1596833335</v>
      </c>
      <c r="X36" s="15"/>
      <c r="Y36" s="22">
        <v>0.36</v>
      </c>
      <c r="Z36" s="23">
        <f>Y36/Parâmetros!$G$3</f>
        <v>3.607214428857715E-4</v>
      </c>
      <c r="AA36" s="23">
        <f>Z36/Parâmetros!$B$43</f>
        <v>1.1482120142902268</v>
      </c>
      <c r="AB36" s="23">
        <f>AA36/Parâmetros!$E$6</f>
        <v>2.7587986888280316</v>
      </c>
      <c r="AC36" s="23">
        <f>(Parâmetros!$G$3*Parâmetros!$E$40*Modelo_1_Ø28mm!AB36)/Parâmetros!$H$3</f>
        <v>10875.152145987742</v>
      </c>
      <c r="AD36" s="23">
        <v>156869.459734</v>
      </c>
      <c r="AE36" s="24">
        <f t="shared" si="5"/>
        <v>1307245.4977833333</v>
      </c>
    </row>
    <row r="37" spans="1:31" x14ac:dyDescent="0.25">
      <c r="A37" s="22">
        <v>0.38</v>
      </c>
      <c r="B37" s="23">
        <f>A37/Parâmetros!$G$3</f>
        <v>3.8076152304609219E-4</v>
      </c>
      <c r="C37" s="23">
        <f>B37/Parâmetros!$B$43</f>
        <v>1.2120015706396841</v>
      </c>
      <c r="D37" s="23">
        <f>C37/Parâmetros!$B$6</f>
        <v>3.6440215593496212</v>
      </c>
      <c r="E37" s="23">
        <f>(Parâmetros!$G$3*Parâmetros!$B$40*Modelo_1_Ø28mm!D37)/Parâmetros!$H$3</f>
        <v>5951.2184240045963</v>
      </c>
      <c r="F37" s="23">
        <v>576778.02478000009</v>
      </c>
      <c r="G37" s="24">
        <f t="shared" si="4"/>
        <v>4806483.5398333343</v>
      </c>
      <c r="H37" s="15"/>
      <c r="I37" s="22">
        <v>0.38</v>
      </c>
      <c r="J37" s="23">
        <f>I37/Parâmetros!$G$3</f>
        <v>3.8076152304609219E-4</v>
      </c>
      <c r="K37" s="23">
        <f>J37/Parâmetros!$B$43</f>
        <v>1.2120015706396841</v>
      </c>
      <c r="L37" s="23">
        <f>K37/Parâmetros!$C$6</f>
        <v>3.23631928074682</v>
      </c>
      <c r="M37" s="23">
        <f>(Parâmetros!$G$3*Parâmetros!$C$40*Modelo_1_Ø28mm!L37)/Parâmetros!$H$3</f>
        <v>7739.2028705257735</v>
      </c>
      <c r="N37" s="23">
        <v>311732.32322700002</v>
      </c>
      <c r="O37" s="24">
        <f t="shared" si="1"/>
        <v>2597769.3602250004</v>
      </c>
      <c r="P37" s="15"/>
      <c r="Q37" s="22">
        <v>0.38</v>
      </c>
      <c r="R37" s="23">
        <f>Q37/Parâmetros!$G$3</f>
        <v>3.8076152304609219E-4</v>
      </c>
      <c r="S37" s="23">
        <f>R37/Parâmetros!$B$43</f>
        <v>1.2120015706396841</v>
      </c>
      <c r="T37" s="23">
        <f>S37/Parâmetros!$D$6</f>
        <v>3.0330369635627727</v>
      </c>
      <c r="U37" s="23">
        <f>(Parâmetros!$G$3*Parâmetros!$D$40*Modelo_1_Ø28mm!T37)/Parâmetros!$H$3</f>
        <v>9703.3172837025213</v>
      </c>
      <c r="V37" s="22">
        <v>216331.04756099998</v>
      </c>
      <c r="W37" s="24">
        <f t="shared" si="6"/>
        <v>1802758.7296749998</v>
      </c>
      <c r="X37" s="15"/>
      <c r="Y37" s="22">
        <v>0.38</v>
      </c>
      <c r="Z37" s="23">
        <f>Y37/Parâmetros!$G$3</f>
        <v>3.8076152304609219E-4</v>
      </c>
      <c r="AA37" s="23">
        <f>Z37/Parâmetros!$B$43</f>
        <v>1.2120015706396841</v>
      </c>
      <c r="AB37" s="23">
        <f>AA37/Parâmetros!$E$6</f>
        <v>2.9120652826518119</v>
      </c>
      <c r="AC37" s="23">
        <f>(Parâmetros!$G$3*Parâmetros!$E$40*Modelo_1_Ø28mm!AB37)/Parâmetros!$H$3</f>
        <v>11479.327265209287</v>
      </c>
      <c r="AD37" s="23">
        <v>173465.49029299998</v>
      </c>
      <c r="AE37" s="24">
        <f t="shared" si="5"/>
        <v>1445545.7524416666</v>
      </c>
    </row>
    <row r="38" spans="1:31" x14ac:dyDescent="0.25">
      <c r="A38" s="22">
        <v>0.4</v>
      </c>
      <c r="B38" s="23">
        <f>A38/Parâmetros!$G$3</f>
        <v>4.0080160320641282E-4</v>
      </c>
      <c r="C38" s="23">
        <f>B38/Parâmetros!$B$43</f>
        <v>1.2757911269891411</v>
      </c>
      <c r="D38" s="23">
        <f>C38/Parâmetros!$B$6</f>
        <v>3.8358121677364432</v>
      </c>
      <c r="E38" s="23">
        <f>(Parâmetros!$G$3*Parâmetros!$B$40*Modelo_1_Ø28mm!D38)/Parâmetros!$H$3</f>
        <v>6264.4404463206274</v>
      </c>
      <c r="F38" s="23">
        <v>633314.37724299997</v>
      </c>
      <c r="G38" s="24">
        <f t="shared" si="4"/>
        <v>5277619.8103583334</v>
      </c>
      <c r="H38" s="15"/>
      <c r="I38" s="22">
        <v>0.4</v>
      </c>
      <c r="J38" s="23">
        <f>I38/Parâmetros!$G$3</f>
        <v>4.0080160320641282E-4</v>
      </c>
      <c r="K38" s="23">
        <f>J38/Parâmetros!$B$43</f>
        <v>1.2757911269891411</v>
      </c>
      <c r="L38" s="23">
        <f>K38/Parâmetros!$C$6</f>
        <v>3.4066518744703367</v>
      </c>
      <c r="M38" s="23">
        <f>(Parâmetros!$G$3*Parâmetros!$C$40*Modelo_1_Ø28mm!L38)/Parâmetros!$H$3</f>
        <v>8146.5293373955492</v>
      </c>
      <c r="N38" s="23">
        <v>342584.42277400004</v>
      </c>
      <c r="O38" s="24">
        <f t="shared" si="1"/>
        <v>2854870.1897833338</v>
      </c>
      <c r="P38" s="15"/>
      <c r="Q38" s="22">
        <v>0.4</v>
      </c>
      <c r="R38" s="23">
        <f>Q38/Parâmetros!$G$3</f>
        <v>4.0080160320641282E-4</v>
      </c>
      <c r="S38" s="23">
        <f>R38/Parâmetros!$B$43</f>
        <v>1.2757911269891411</v>
      </c>
      <c r="T38" s="23">
        <f>S38/Parâmetros!$D$6</f>
        <v>3.1926704879608137</v>
      </c>
      <c r="U38" s="23">
        <f>(Parâmetros!$G$3*Parâmetros!$D$40*Modelo_1_Ø28mm!T38)/Parâmetros!$H$3</f>
        <v>10214.018193371076</v>
      </c>
      <c r="V38" s="22">
        <v>237972.490387</v>
      </c>
      <c r="W38" s="24">
        <f t="shared" si="6"/>
        <v>1983104.0865583334</v>
      </c>
      <c r="X38" s="15"/>
      <c r="Y38" s="22">
        <v>0.4</v>
      </c>
      <c r="Z38" s="23">
        <f>Y38/Parâmetros!$G$3</f>
        <v>4.0080160320641282E-4</v>
      </c>
      <c r="AA38" s="23">
        <f>Z38/Parâmetros!$B$43</f>
        <v>1.2757911269891411</v>
      </c>
      <c r="AB38" s="23">
        <f>AA38/Parâmetros!$E$6</f>
        <v>3.0653318764755912</v>
      </c>
      <c r="AC38" s="23">
        <f>(Parâmetros!$G$3*Parâmetros!$E$40*Modelo_1_Ø28mm!AB38)/Parâmetros!$H$3</f>
        <v>12083.502384430829</v>
      </c>
      <c r="AD38" s="23">
        <v>190842.8425</v>
      </c>
      <c r="AE38" s="24">
        <f t="shared" si="5"/>
        <v>1590357.0208333335</v>
      </c>
    </row>
    <row r="39" spans="1:31" x14ac:dyDescent="0.25">
      <c r="A39" s="22">
        <v>0.42</v>
      </c>
      <c r="B39" s="23">
        <f>A39/Parâmetros!$G$3</f>
        <v>4.2084168336673346E-4</v>
      </c>
      <c r="C39" s="23">
        <f>B39/Parâmetros!$B$43</f>
        <v>1.3395806833385981</v>
      </c>
      <c r="D39" s="23">
        <f>C39/Parâmetros!$B$6</f>
        <v>4.0276027761232651</v>
      </c>
      <c r="E39" s="23">
        <f>(Parâmetros!$G$3*Parâmetros!$B$40*Modelo_1_Ø28mm!D39)/Parâmetros!$H$3</f>
        <v>6577.6624686366576</v>
      </c>
      <c r="F39" s="23">
        <v>692230.29988300009</v>
      </c>
      <c r="G39" s="24">
        <f t="shared" si="4"/>
        <v>5768585.8323583342</v>
      </c>
      <c r="H39" s="15"/>
      <c r="I39" s="22">
        <v>0.42</v>
      </c>
      <c r="J39" s="23">
        <f>I39/Parâmetros!$G$3</f>
        <v>4.2084168336673346E-4</v>
      </c>
      <c r="K39" s="23">
        <f>J39/Parâmetros!$B$43</f>
        <v>1.3395806833385981</v>
      </c>
      <c r="L39" s="23">
        <f>K39/Parâmetros!$C$6</f>
        <v>3.5769844681938534</v>
      </c>
      <c r="M39" s="23">
        <f>(Parâmetros!$G$3*Parâmetros!$C$40*Modelo_1_Ø28mm!L39)/Parâmetros!$H$3</f>
        <v>8553.8558042653276</v>
      </c>
      <c r="N39" s="23">
        <v>374737.00768400001</v>
      </c>
      <c r="O39" s="24">
        <f t="shared" si="1"/>
        <v>3122808.3973666667</v>
      </c>
      <c r="P39" s="15"/>
      <c r="Q39" s="22">
        <v>0.42</v>
      </c>
      <c r="R39" s="23">
        <f>Q39/Parâmetros!$G$3</f>
        <v>4.2084168336673346E-4</v>
      </c>
      <c r="S39" s="23">
        <f>R39/Parâmetros!$B$43</f>
        <v>1.3395806833385981</v>
      </c>
      <c r="T39" s="23">
        <f>S39/Parâmetros!$D$6</f>
        <v>3.3523040123588541</v>
      </c>
      <c r="U39" s="23">
        <f>(Parâmetros!$G$3*Parâmetros!$D$40*Modelo_1_Ø28mm!T39)/Parâmetros!$H$3</f>
        <v>10724.71910303963</v>
      </c>
      <c r="V39" s="22">
        <v>260527.960624</v>
      </c>
      <c r="W39" s="24">
        <f t="shared" si="6"/>
        <v>2171066.3385333335</v>
      </c>
      <c r="X39" s="15"/>
      <c r="Y39" s="22">
        <v>0.42</v>
      </c>
      <c r="Z39" s="23">
        <f>Y39/Parâmetros!$G$3</f>
        <v>4.2084168336673346E-4</v>
      </c>
      <c r="AA39" s="23">
        <f>Z39/Parâmetros!$B$43</f>
        <v>1.3395806833385981</v>
      </c>
      <c r="AB39" s="23">
        <f>AA39/Parâmetros!$E$6</f>
        <v>3.2185984702993706</v>
      </c>
      <c r="AC39" s="23">
        <f>(Parâmetros!$G$3*Parâmetros!$E$40*Modelo_1_Ø28mm!AB39)/Parâmetros!$H$3</f>
        <v>12687.677503652369</v>
      </c>
      <c r="AD39" s="23">
        <v>208984.93028100001</v>
      </c>
      <c r="AE39" s="24">
        <f t="shared" si="5"/>
        <v>1741541.0856750002</v>
      </c>
    </row>
    <row r="40" spans="1:31" x14ac:dyDescent="0.25">
      <c r="A40" s="22">
        <v>0.44</v>
      </c>
      <c r="B40" s="23">
        <f>A40/Parâmetros!$G$3</f>
        <v>4.4088176352705409E-4</v>
      </c>
      <c r="C40" s="23">
        <f>B40/Parâmetros!$B$43</f>
        <v>1.4033702396880552</v>
      </c>
      <c r="D40" s="23">
        <f>C40/Parâmetros!$B$6</f>
        <v>4.2193933845100879</v>
      </c>
      <c r="E40" s="23">
        <f>(Parâmetros!$G$3*Parâmetros!$B$40*Modelo_1_Ø28mm!D40)/Parâmetros!$H$3</f>
        <v>6890.8844909526888</v>
      </c>
      <c r="F40" s="23">
        <v>753447.46707400004</v>
      </c>
      <c r="G40" s="24">
        <f t="shared" si="4"/>
        <v>6278728.8922833335</v>
      </c>
      <c r="H40" s="15"/>
      <c r="I40" s="22">
        <v>0.44</v>
      </c>
      <c r="J40" s="23">
        <f>I40/Parâmetros!$G$3</f>
        <v>4.4088176352705409E-4</v>
      </c>
      <c r="K40" s="23">
        <f>J40/Parâmetros!$B$43</f>
        <v>1.4033702396880552</v>
      </c>
      <c r="L40" s="23">
        <f>K40/Parâmetros!$C$6</f>
        <v>3.7473170619173701</v>
      </c>
      <c r="M40" s="23">
        <f>(Parâmetros!$G$3*Parâmetros!$C$40*Modelo_1_Ø28mm!L40)/Parâmetros!$H$3</f>
        <v>8961.1822711351033</v>
      </c>
      <c r="N40" s="23">
        <v>408144.41823700001</v>
      </c>
      <c r="O40" s="24">
        <f t="shared" si="1"/>
        <v>3401203.4853083333</v>
      </c>
      <c r="P40" s="15"/>
      <c r="Q40" s="22">
        <v>0.44</v>
      </c>
      <c r="R40" s="23">
        <f>Q40/Parâmetros!$G$3</f>
        <v>4.4088176352705409E-4</v>
      </c>
      <c r="S40" s="23">
        <f>R40/Parâmetros!$B$43</f>
        <v>1.4033702396880552</v>
      </c>
      <c r="T40" s="23">
        <f>S40/Parâmetros!$D$6</f>
        <v>3.5119375367568946</v>
      </c>
      <c r="U40" s="23">
        <f>(Parâmetros!$G$3*Parâmetros!$D$40*Modelo_1_Ø28mm!T40)/Parâmetros!$H$3</f>
        <v>11235.42001270818</v>
      </c>
      <c r="V40" s="22">
        <v>284025.15276600001</v>
      </c>
      <c r="W40" s="24">
        <f t="shared" si="6"/>
        <v>2366876.2730500004</v>
      </c>
      <c r="X40" s="15"/>
      <c r="Y40" s="22">
        <v>0.44</v>
      </c>
      <c r="Z40" s="23">
        <f>Y40/Parâmetros!$G$3</f>
        <v>4.4088176352705409E-4</v>
      </c>
      <c r="AA40" s="23">
        <f>Z40/Parâmetros!$B$43</f>
        <v>1.4033702396880552</v>
      </c>
      <c r="AB40" s="23">
        <f>AA40/Parâmetros!$E$6</f>
        <v>3.3718650641231505</v>
      </c>
      <c r="AC40" s="23">
        <f>(Parâmetros!$G$3*Parâmetros!$E$40*Modelo_1_Ø28mm!AB40)/Parâmetros!$H$3</f>
        <v>13291.852622873908</v>
      </c>
      <c r="AD40" s="23">
        <v>227910.62246799999</v>
      </c>
      <c r="AE40" s="24">
        <f t="shared" si="5"/>
        <v>1899255.1872333332</v>
      </c>
    </row>
    <row r="41" spans="1:31" x14ac:dyDescent="0.25">
      <c r="A41" s="22">
        <v>0.46</v>
      </c>
      <c r="B41" s="23">
        <f>A41/Parâmetros!$G$3</f>
        <v>4.6092184368737478E-4</v>
      </c>
      <c r="C41" s="23">
        <f>B41/Parâmetros!$B$43</f>
        <v>1.4671597960375122</v>
      </c>
      <c r="D41" s="23">
        <f>C41/Parâmetros!$B$6</f>
        <v>4.4111839928969099</v>
      </c>
      <c r="E41" s="23">
        <f>(Parâmetros!$G$3*Parâmetros!$B$40*Modelo_1_Ø28mm!D41)/Parâmetros!$H$3</f>
        <v>7204.1065132687218</v>
      </c>
      <c r="F41" s="23">
        <v>816930.96608099993</v>
      </c>
      <c r="G41" s="24">
        <f t="shared" si="4"/>
        <v>6807758.0506750001</v>
      </c>
      <c r="H41" s="15"/>
      <c r="I41" s="22">
        <v>0.46</v>
      </c>
      <c r="J41" s="23">
        <f>I41/Parâmetros!$G$3</f>
        <v>4.6092184368737478E-4</v>
      </c>
      <c r="K41" s="23">
        <f>J41/Parâmetros!$B$43</f>
        <v>1.4671597960375122</v>
      </c>
      <c r="L41" s="23">
        <f>K41/Parâmetros!$C$6</f>
        <v>3.9176496556408873</v>
      </c>
      <c r="M41" s="23">
        <f>(Parâmetros!$G$3*Parâmetros!$C$40*Modelo_1_Ø28mm!L41)/Parâmetros!$H$3</f>
        <v>9368.5087380048826</v>
      </c>
      <c r="N41" s="23">
        <v>442808.16316600004</v>
      </c>
      <c r="O41" s="24">
        <f t="shared" si="1"/>
        <v>3690068.0263833338</v>
      </c>
      <c r="P41" s="15"/>
      <c r="Q41" s="22">
        <v>0.46</v>
      </c>
      <c r="R41" s="23">
        <f>Q41/Parâmetros!$G$3</f>
        <v>4.6092184368737478E-4</v>
      </c>
      <c r="S41" s="23">
        <f>R41/Parâmetros!$B$43</f>
        <v>1.4671597960375122</v>
      </c>
      <c r="T41" s="23">
        <f>S41/Parâmetros!$D$6</f>
        <v>3.6715710611549355</v>
      </c>
      <c r="U41" s="23">
        <f>(Parâmetros!$G$3*Parâmetros!$D$40*Modelo_1_Ø28mm!T41)/Parâmetros!$H$3</f>
        <v>11746.120922376738</v>
      </c>
      <c r="V41" s="22">
        <v>308377.66577000002</v>
      </c>
      <c r="W41" s="24">
        <f t="shared" si="6"/>
        <v>2569813.8814166668</v>
      </c>
      <c r="X41" s="15"/>
      <c r="Y41" s="22">
        <v>0.46</v>
      </c>
      <c r="Z41" s="23">
        <f>Y41/Parâmetros!$G$3</f>
        <v>4.6092184368737478E-4</v>
      </c>
      <c r="AA41" s="23">
        <f>Z41/Parâmetros!$B$43</f>
        <v>1.4671597960375122</v>
      </c>
      <c r="AB41" s="23">
        <f>AA41/Parâmetros!$E$6</f>
        <v>3.5251316579469298</v>
      </c>
      <c r="AC41" s="23">
        <f>(Parâmetros!$G$3*Parâmetros!$E$40*Modelo_1_Ø28mm!AB41)/Parâmetros!$H$3</f>
        <v>13896.027742095452</v>
      </c>
      <c r="AD41" s="23">
        <v>247507.12401500001</v>
      </c>
      <c r="AE41" s="24">
        <f t="shared" si="5"/>
        <v>2062559.3667916667</v>
      </c>
    </row>
    <row r="42" spans="1:31" x14ac:dyDescent="0.25">
      <c r="A42" s="22">
        <v>0.48</v>
      </c>
      <c r="B42" s="23">
        <f>A42/Parâmetros!$G$3</f>
        <v>4.8096192384769536E-4</v>
      </c>
      <c r="C42" s="23">
        <f>B42/Parâmetros!$B$43</f>
        <v>1.5309493523869691</v>
      </c>
      <c r="D42" s="23">
        <f>C42/Parâmetros!$B$6</f>
        <v>4.6029746012837309</v>
      </c>
      <c r="E42" s="23">
        <f>(Parâmetros!$G$3*Parâmetros!$B$40*Modelo_1_Ø28mm!D42)/Parâmetros!$H$3</f>
        <v>7517.3285355847511</v>
      </c>
      <c r="F42" s="23">
        <v>882680.20739900006</v>
      </c>
      <c r="G42" s="24">
        <f t="shared" si="4"/>
        <v>7355668.3949916679</v>
      </c>
      <c r="H42" s="15"/>
      <c r="I42" s="22">
        <v>0.48</v>
      </c>
      <c r="J42" s="23">
        <f>I42/Parâmetros!$G$3</f>
        <v>4.8096192384769536E-4</v>
      </c>
      <c r="K42" s="23">
        <f>J42/Parâmetros!$B$43</f>
        <v>1.5309493523869691</v>
      </c>
      <c r="L42" s="23">
        <f>K42/Parâmetros!$C$6</f>
        <v>4.0879822493644031</v>
      </c>
      <c r="M42" s="23">
        <f>(Parâmetros!$G$3*Parâmetros!$C$40*Modelo_1_Ø28mm!L42)/Parâmetros!$H$3</f>
        <v>9775.8352048746583</v>
      </c>
      <c r="N42" s="23">
        <v>478724.0894</v>
      </c>
      <c r="O42" s="24">
        <f t="shared" si="1"/>
        <v>3989367.4116666666</v>
      </c>
      <c r="P42" s="15"/>
      <c r="Q42" s="22">
        <v>0.48</v>
      </c>
      <c r="R42" s="23">
        <f>Q42/Parâmetros!$G$3</f>
        <v>4.8096192384769536E-4</v>
      </c>
      <c r="S42" s="23">
        <f>R42/Parâmetros!$B$43</f>
        <v>1.5309493523869691</v>
      </c>
      <c r="T42" s="23">
        <f>S42/Parâmetros!$D$6</f>
        <v>3.8312045855529755</v>
      </c>
      <c r="U42" s="23">
        <f>(Parâmetros!$G$3*Parâmetros!$D$40*Modelo_1_Ø28mm!T42)/Parâmetros!$H$3</f>
        <v>12256.821832045291</v>
      </c>
      <c r="V42" s="22">
        <v>333607.25992300001</v>
      </c>
      <c r="W42" s="24">
        <f t="shared" si="6"/>
        <v>2780060.4993583336</v>
      </c>
      <c r="X42" s="15"/>
      <c r="Y42" s="22">
        <v>0.48</v>
      </c>
      <c r="Z42" s="23">
        <f>Y42/Parâmetros!$G$3</f>
        <v>4.8096192384769536E-4</v>
      </c>
      <c r="AA42" s="23">
        <f>Z42/Parâmetros!$B$43</f>
        <v>1.5309493523869691</v>
      </c>
      <c r="AB42" s="23">
        <f>AA42/Parâmetros!$E$6</f>
        <v>3.6783982517707088</v>
      </c>
      <c r="AC42" s="23">
        <f>(Parâmetros!$G$3*Parâmetros!$E$40*Modelo_1_Ø28mm!AB42)/Parâmetros!$H$3</f>
        <v>14500.202861316991</v>
      </c>
      <c r="AD42" s="23">
        <v>267828.42541500001</v>
      </c>
      <c r="AE42" s="24">
        <f t="shared" si="5"/>
        <v>2231903.5451250002</v>
      </c>
    </row>
    <row r="43" spans="1:31" x14ac:dyDescent="0.25">
      <c r="A43" s="22">
        <v>0.5</v>
      </c>
      <c r="B43" s="23">
        <f>A43/Parâmetros!$G$3</f>
        <v>5.0100200400801599E-4</v>
      </c>
      <c r="C43" s="23">
        <f>B43/Parâmetros!$B$43</f>
        <v>1.5947389087364261</v>
      </c>
      <c r="D43" s="23">
        <f>C43/Parâmetros!$B$6</f>
        <v>4.7947652096705538</v>
      </c>
      <c r="E43" s="23">
        <f>(Parâmetros!$G$3*Parâmetros!$B$40*Modelo_1_Ø28mm!D43)/Parâmetros!$H$3</f>
        <v>7830.5505579007831</v>
      </c>
      <c r="F43" s="23">
        <v>950684.81293999997</v>
      </c>
      <c r="G43" s="24">
        <f t="shared" si="4"/>
        <v>7922373.4411666663</v>
      </c>
      <c r="H43" s="15"/>
      <c r="I43" s="22">
        <v>0.5</v>
      </c>
      <c r="J43" s="23">
        <f>I43/Parâmetros!$G$3</f>
        <v>5.0100200400801599E-4</v>
      </c>
      <c r="K43" s="23">
        <f>J43/Parâmetros!$B$43</f>
        <v>1.5947389087364261</v>
      </c>
      <c r="L43" s="23">
        <f>K43/Parâmetros!$C$6</f>
        <v>4.2583148430879199</v>
      </c>
      <c r="M43" s="23">
        <f>(Parâmetros!$G$3*Parâmetros!$C$40*Modelo_1_Ø28mm!L43)/Parâmetros!$H$3</f>
        <v>10183.161671744436</v>
      </c>
      <c r="N43" s="23">
        <v>515874.738625</v>
      </c>
      <c r="O43" s="24">
        <f t="shared" si="1"/>
        <v>4298956.1552083334</v>
      </c>
      <c r="P43" s="15"/>
      <c r="Q43" s="22">
        <v>0.5</v>
      </c>
      <c r="R43" s="23">
        <f>Q43/Parâmetros!$G$3</f>
        <v>5.0100200400801599E-4</v>
      </c>
      <c r="S43" s="23">
        <f>R43/Parâmetros!$B$43</f>
        <v>1.5947389087364261</v>
      </c>
      <c r="T43" s="23">
        <f>S43/Parâmetros!$D$6</f>
        <v>3.990838109951016</v>
      </c>
      <c r="U43" s="23">
        <f>(Parâmetros!$G$3*Parâmetros!$D$40*Modelo_1_Ø28mm!T43)/Parâmetros!$H$3</f>
        <v>12767.522741713841</v>
      </c>
      <c r="V43" s="22">
        <v>359724.85880099999</v>
      </c>
      <c r="W43" s="24">
        <f t="shared" si="6"/>
        <v>2997707.1566750002</v>
      </c>
      <c r="X43" s="15"/>
      <c r="Y43" s="22">
        <v>0.5</v>
      </c>
      <c r="Z43" s="23">
        <f>Y43/Parâmetros!$G$3</f>
        <v>5.0100200400801599E-4</v>
      </c>
      <c r="AA43" s="23">
        <f>Z43/Parâmetros!$B$43</f>
        <v>1.5947389087364261</v>
      </c>
      <c r="AB43" s="23">
        <f>AA43/Parâmetros!$E$6</f>
        <v>3.8316648455944882</v>
      </c>
      <c r="AC43" s="23">
        <f>(Parâmetros!$G$3*Parâmetros!$E$40*Modelo_1_Ø28mm!AB43)/Parâmetros!$H$3</f>
        <v>15104.377980538533</v>
      </c>
      <c r="AD43" s="23">
        <v>288945.86889700004</v>
      </c>
      <c r="AE43" s="24">
        <f t="shared" si="5"/>
        <v>2407882.2408083337</v>
      </c>
    </row>
    <row r="44" spans="1:31" x14ac:dyDescent="0.25">
      <c r="A44" s="22">
        <v>0.52</v>
      </c>
      <c r="B44" s="23">
        <f>A44/Parâmetros!$G$3</f>
        <v>5.2104208416833668E-4</v>
      </c>
      <c r="C44" s="23">
        <f>B44/Parâmetros!$B$43</f>
        <v>1.6585284650858834</v>
      </c>
      <c r="D44" s="23">
        <f>C44/Parâmetros!$B$6</f>
        <v>4.9865558180573766</v>
      </c>
      <c r="E44" s="23">
        <f>(Parâmetros!$G$3*Parâmetros!$B$40*Modelo_1_Ø28mm!D44)/Parâmetros!$H$3</f>
        <v>8143.7725802168152</v>
      </c>
      <c r="F44" s="23">
        <v>1020949.866388</v>
      </c>
      <c r="G44" s="24">
        <f t="shared" si="4"/>
        <v>8507915.5532333329</v>
      </c>
      <c r="H44" s="15"/>
      <c r="I44" s="22">
        <v>0.52</v>
      </c>
      <c r="J44" s="23">
        <f>I44/Parâmetros!$G$3</f>
        <v>5.2104208416833668E-4</v>
      </c>
      <c r="K44" s="23">
        <f>J44/Parâmetros!$B$43</f>
        <v>1.6585284650858834</v>
      </c>
      <c r="L44" s="23">
        <f>K44/Parâmetros!$C$6</f>
        <v>4.4286474368114375</v>
      </c>
      <c r="M44" s="23">
        <f>(Parâmetros!$G$3*Parâmetros!$C$40*Modelo_1_Ø28mm!L44)/Parâmetros!$H$3</f>
        <v>10590.488138614215</v>
      </c>
      <c r="N44" s="23">
        <v>554242.64319700003</v>
      </c>
      <c r="O44" s="24">
        <f t="shared" si="1"/>
        <v>4618688.6933083339</v>
      </c>
      <c r="P44" s="15"/>
      <c r="Q44" s="22">
        <v>0.52</v>
      </c>
      <c r="R44" s="23">
        <f>Q44/Parâmetros!$G$3</f>
        <v>5.2104208416833668E-4</v>
      </c>
      <c r="S44" s="23">
        <f>R44/Parâmetros!$B$43</f>
        <v>1.6585284650858834</v>
      </c>
      <c r="T44" s="23">
        <f>S44/Parâmetros!$D$6</f>
        <v>4.1504716343490573</v>
      </c>
      <c r="U44" s="23">
        <f>(Parâmetros!$G$3*Parâmetros!$D$40*Modelo_1_Ø28mm!T44)/Parâmetros!$H$3</f>
        <v>13278.223651382399</v>
      </c>
      <c r="V44" s="22">
        <v>386720.75116600003</v>
      </c>
      <c r="W44" s="24">
        <f t="shared" si="6"/>
        <v>3222672.9263833337</v>
      </c>
      <c r="X44" s="15"/>
      <c r="Y44" s="22">
        <v>0.52</v>
      </c>
      <c r="Z44" s="23">
        <f>Y44/Parâmetros!$G$3</f>
        <v>5.2104208416833668E-4</v>
      </c>
      <c r="AA44" s="23">
        <f>Z44/Parâmetros!$B$43</f>
        <v>1.6585284650858834</v>
      </c>
      <c r="AB44" s="23">
        <f>AA44/Parâmetros!$E$6</f>
        <v>3.9849314394182684</v>
      </c>
      <c r="AC44" s="23">
        <f>(Parâmetros!$G$3*Parâmetros!$E$40*Modelo_1_Ø28mm!AB44)/Parâmetros!$H$3</f>
        <v>15708.553099760074</v>
      </c>
      <c r="AD44" s="23">
        <v>310815.29761099996</v>
      </c>
      <c r="AE44" s="24">
        <f t="shared" si="5"/>
        <v>2590127.4800916663</v>
      </c>
    </row>
    <row r="45" spans="1:31" x14ac:dyDescent="0.25">
      <c r="A45" s="22">
        <v>0.54</v>
      </c>
      <c r="B45" s="23">
        <f>A45/Parâmetros!$G$3</f>
        <v>5.4108216432865737E-4</v>
      </c>
      <c r="C45" s="23">
        <f>B45/Parâmetros!$B$43</f>
        <v>1.7223180214353406</v>
      </c>
      <c r="D45" s="23">
        <f>C45/Parâmetros!$B$6</f>
        <v>5.1783464264441994</v>
      </c>
      <c r="E45" s="23">
        <f>(Parâmetros!$G$3*Parâmetros!$B$40*Modelo_1_Ø28mm!D45)/Parâmetros!$H$3</f>
        <v>8456.9946025328463</v>
      </c>
      <c r="F45" s="23">
        <v>1093460.4512970001</v>
      </c>
      <c r="G45" s="24">
        <f t="shared" si="4"/>
        <v>9112170.4274750017</v>
      </c>
      <c r="H45" s="15"/>
      <c r="I45" s="22">
        <v>0.54</v>
      </c>
      <c r="J45" s="23">
        <f>I45/Parâmetros!$G$3</f>
        <v>5.4108216432865737E-4</v>
      </c>
      <c r="K45" s="23">
        <f>J45/Parâmetros!$B$43</f>
        <v>1.7223180214353406</v>
      </c>
      <c r="L45" s="23">
        <f>K45/Parâmetros!$C$6</f>
        <v>4.5989800305349551</v>
      </c>
      <c r="M45" s="23">
        <f>(Parâmetros!$G$3*Parâmetros!$C$40*Modelo_1_Ø28mm!L45)/Parâmetros!$H$3</f>
        <v>10997.814605483993</v>
      </c>
      <c r="N45" s="23">
        <v>593819.994252</v>
      </c>
      <c r="O45" s="24">
        <f t="shared" si="1"/>
        <v>4948499.9521000003</v>
      </c>
      <c r="P45" s="15"/>
      <c r="Q45" s="22">
        <v>0.54</v>
      </c>
      <c r="R45" s="23">
        <f>Q45/Parâmetros!$G$3</f>
        <v>5.4108216432865737E-4</v>
      </c>
      <c r="S45" s="23">
        <f>R45/Parâmetros!$B$43</f>
        <v>1.7223180214353406</v>
      </c>
      <c r="T45" s="23">
        <f>S45/Parâmetros!$D$6</f>
        <v>4.3101051587470982</v>
      </c>
      <c r="U45" s="23">
        <f>(Parâmetros!$G$3*Parâmetros!$D$40*Modelo_1_Ø28mm!T45)/Parâmetros!$H$3</f>
        <v>13788.92456105095</v>
      </c>
      <c r="V45" s="22">
        <v>414578.91427099996</v>
      </c>
      <c r="W45" s="24">
        <f t="shared" ref="W45:W68" si="7">V45/0.12</f>
        <v>3454824.2855916666</v>
      </c>
      <c r="X45" s="15"/>
      <c r="Y45" s="22">
        <v>0.54</v>
      </c>
      <c r="Z45" s="23">
        <f>Y45/Parâmetros!$G$3</f>
        <v>5.4108216432865737E-4</v>
      </c>
      <c r="AA45" s="23">
        <f>Z45/Parâmetros!$B$43</f>
        <v>1.7223180214353406</v>
      </c>
      <c r="AB45" s="23">
        <f>AA45/Parâmetros!$E$6</f>
        <v>4.1381980332420483</v>
      </c>
      <c r="AC45" s="23">
        <f>(Parâmetros!$G$3*Parâmetros!$E$40*Modelo_1_Ø28mm!AB45)/Parâmetros!$H$3</f>
        <v>16312.728218981616</v>
      </c>
      <c r="AD45" s="23">
        <v>333398.94925099995</v>
      </c>
      <c r="AE45" s="24">
        <f t="shared" si="5"/>
        <v>2778324.5770916664</v>
      </c>
    </row>
    <row r="46" spans="1:31" x14ac:dyDescent="0.25">
      <c r="A46" s="22">
        <v>0.56000000000000005</v>
      </c>
      <c r="B46" s="23">
        <f>A46/Parâmetros!$G$3</f>
        <v>5.6112224448897805E-4</v>
      </c>
      <c r="C46" s="23">
        <f>B46/Parâmetros!$B$43</f>
        <v>1.7861075777847977</v>
      </c>
      <c r="D46" s="23">
        <f>C46/Parâmetros!$B$6</f>
        <v>5.3701370348310213</v>
      </c>
      <c r="E46" s="23">
        <f>(Parâmetros!$G$3*Parâmetros!$B$40*Modelo_1_Ø28mm!D46)/Parâmetros!$H$3</f>
        <v>8770.2166248488793</v>
      </c>
      <c r="F46" s="23">
        <v>1168159.8574609999</v>
      </c>
      <c r="G46" s="24">
        <f t="shared" si="4"/>
        <v>9734665.4788416661</v>
      </c>
      <c r="H46" s="15"/>
      <c r="I46" s="22">
        <v>0.56000000000000005</v>
      </c>
      <c r="J46" s="23">
        <f>I46/Parâmetros!$G$3</f>
        <v>5.6112224448897805E-4</v>
      </c>
      <c r="K46" s="23">
        <f>J46/Parâmetros!$B$43</f>
        <v>1.7861075777847977</v>
      </c>
      <c r="L46" s="23">
        <f>K46/Parâmetros!$C$6</f>
        <v>4.7693126242584718</v>
      </c>
      <c r="M46" s="23">
        <f>(Parâmetros!$G$3*Parâmetros!$C$40*Modelo_1_Ø28mm!L46)/Parâmetros!$H$3</f>
        <v>11405.14107235377</v>
      </c>
      <c r="N46" s="23">
        <v>634568.85219200002</v>
      </c>
      <c r="O46" s="24">
        <f t="shared" si="1"/>
        <v>5288073.7682666667</v>
      </c>
      <c r="P46" s="15"/>
      <c r="Q46" s="22">
        <v>0.56000000000000005</v>
      </c>
      <c r="R46" s="23">
        <f>Q46/Parâmetros!$G$3</f>
        <v>5.6112224448897805E-4</v>
      </c>
      <c r="S46" s="23">
        <f>R46/Parâmetros!$B$43</f>
        <v>1.7861075777847977</v>
      </c>
      <c r="T46" s="23">
        <f>S46/Parâmetros!$D$6</f>
        <v>4.4697386831451391</v>
      </c>
      <c r="U46" s="23">
        <f>(Parâmetros!$G$3*Parâmetros!$D$40*Modelo_1_Ø28mm!T46)/Parâmetros!$H$3</f>
        <v>14299.625470719509</v>
      </c>
      <c r="V46" s="22">
        <v>443244.66484099999</v>
      </c>
      <c r="W46" s="24">
        <f t="shared" si="7"/>
        <v>3693705.5403416669</v>
      </c>
      <c r="X46" s="15"/>
      <c r="Y46" s="22">
        <v>0.56000000000000005</v>
      </c>
      <c r="Z46" s="23">
        <f>Y46/Parâmetros!$G$3</f>
        <v>5.6112224448897805E-4</v>
      </c>
      <c r="AA46" s="23">
        <f>Z46/Parâmetros!$B$43</f>
        <v>1.7861075777847977</v>
      </c>
      <c r="AB46" s="23">
        <f>AA46/Parâmetros!$E$6</f>
        <v>4.2914646270658281</v>
      </c>
      <c r="AC46" s="23">
        <f>(Parâmetros!$G$3*Parâmetros!$E$40*Modelo_1_Ø28mm!AB46)/Parâmetros!$H$3</f>
        <v>16916.903338203159</v>
      </c>
      <c r="AD46" s="23">
        <v>356732.53430499998</v>
      </c>
      <c r="AE46" s="24">
        <f t="shared" si="5"/>
        <v>2972771.1192083331</v>
      </c>
    </row>
    <row r="47" spans="1:31" x14ac:dyDescent="0.25">
      <c r="A47" s="22">
        <v>0.57999999999999996</v>
      </c>
      <c r="B47" s="23">
        <f>A47/Parâmetros!$G$3</f>
        <v>5.8116232464929852E-4</v>
      </c>
      <c r="C47" s="23">
        <f>B47/Parâmetros!$B$43</f>
        <v>1.8498971341342543</v>
      </c>
      <c r="D47" s="23">
        <f>C47/Parâmetros!$B$6</f>
        <v>5.5619276432178424</v>
      </c>
      <c r="E47" s="23">
        <f>(Parâmetros!$G$3*Parâmetros!$B$40*Modelo_1_Ø28mm!D47)/Parâmetros!$H$3</f>
        <v>9083.4386471649068</v>
      </c>
      <c r="F47" s="23">
        <v>1245392.216087</v>
      </c>
      <c r="G47" s="24">
        <f t="shared" si="4"/>
        <v>10378268.467391666</v>
      </c>
      <c r="H47" s="15"/>
      <c r="I47" s="22">
        <v>0.57999999999999996</v>
      </c>
      <c r="J47" s="23">
        <f>I47/Parâmetros!$G$3</f>
        <v>5.8116232464929852E-4</v>
      </c>
      <c r="K47" s="23">
        <f>J47/Parâmetros!$B$43</f>
        <v>1.8498971341342543</v>
      </c>
      <c r="L47" s="23">
        <f>K47/Parâmetros!$C$6</f>
        <v>4.9396452179819876</v>
      </c>
      <c r="M47" s="23">
        <f>(Parâmetros!$G$3*Parâmetros!$C$40*Modelo_1_Ø28mm!L47)/Parâmetros!$H$3</f>
        <v>11812.467539223544</v>
      </c>
      <c r="N47" s="23">
        <v>676521.893622</v>
      </c>
      <c r="O47" s="24">
        <f t="shared" si="1"/>
        <v>5637682.4468499999</v>
      </c>
      <c r="P47" s="15"/>
      <c r="Q47" s="22">
        <v>0.57999999999999996</v>
      </c>
      <c r="R47" s="23">
        <f>Q47/Parâmetros!$G$3</f>
        <v>5.8116232464929852E-4</v>
      </c>
      <c r="S47" s="23">
        <f>R47/Parâmetros!$B$43</f>
        <v>1.8498971341342543</v>
      </c>
      <c r="T47" s="23">
        <f>S47/Parâmetros!$D$6</f>
        <v>4.6293722075431791</v>
      </c>
      <c r="U47" s="23">
        <f>(Parâmetros!$G$3*Parâmetros!$D$40*Modelo_1_Ø28mm!T47)/Parâmetros!$H$3</f>
        <v>14810.326380388056</v>
      </c>
      <c r="V47" s="22">
        <v>472813.42950000003</v>
      </c>
      <c r="W47" s="24">
        <f t="shared" si="7"/>
        <v>3940111.9125000006</v>
      </c>
      <c r="X47" s="15"/>
      <c r="Y47" s="22">
        <v>0.57999999999999996</v>
      </c>
      <c r="Z47" s="23">
        <f>Y47/Parâmetros!$G$3</f>
        <v>5.8116232464929852E-4</v>
      </c>
      <c r="AA47" s="23">
        <f>Z47/Parâmetros!$B$43</f>
        <v>1.8498971341342543</v>
      </c>
      <c r="AB47" s="23">
        <f>AA47/Parâmetros!$E$6</f>
        <v>4.4447312208896061</v>
      </c>
      <c r="AC47" s="23">
        <f>(Parâmetros!$G$3*Parâmetros!$E$40*Modelo_1_Ø28mm!AB47)/Parâmetros!$H$3</f>
        <v>17521.078457424697</v>
      </c>
      <c r="AD47" s="23">
        <v>380786.794222</v>
      </c>
      <c r="AE47" s="24">
        <f t="shared" si="5"/>
        <v>3173223.2851833333</v>
      </c>
    </row>
    <row r="48" spans="1:31" x14ac:dyDescent="0.25">
      <c r="A48" s="22">
        <v>0.6</v>
      </c>
      <c r="B48" s="23">
        <f>A48/Parâmetros!$G$3</f>
        <v>6.0120240480961921E-4</v>
      </c>
      <c r="C48" s="23">
        <f>B48/Parâmetros!$B$43</f>
        <v>1.9136866904837115</v>
      </c>
      <c r="D48" s="23">
        <f>C48/Parâmetros!$B$6</f>
        <v>5.7537182516046643</v>
      </c>
      <c r="E48" s="23">
        <f>(Parâmetros!$G$3*Parâmetros!$B$40*Modelo_1_Ø28mm!D48)/Parâmetros!$H$3</f>
        <v>9396.6606694809398</v>
      </c>
      <c r="F48" s="23">
        <v>1324899.7901229998</v>
      </c>
      <c r="G48" s="24">
        <f t="shared" si="4"/>
        <v>11040831.584358333</v>
      </c>
      <c r="H48" s="15"/>
      <c r="I48" s="22">
        <v>0.6</v>
      </c>
      <c r="J48" s="23">
        <f>I48/Parâmetros!$G$3</f>
        <v>6.0120240480961921E-4</v>
      </c>
      <c r="K48" s="23">
        <f>J48/Parâmetros!$B$43</f>
        <v>1.9136866904837115</v>
      </c>
      <c r="L48" s="23">
        <f>K48/Parâmetros!$C$6</f>
        <v>5.1099778117055044</v>
      </c>
      <c r="M48" s="23">
        <f>(Parâmetros!$G$3*Parâmetros!$C$40*Modelo_1_Ø28mm!L48)/Parâmetros!$H$3</f>
        <v>12219.794006093323</v>
      </c>
      <c r="N48" s="23">
        <v>719633.19494199997</v>
      </c>
      <c r="O48" s="24">
        <f t="shared" si="1"/>
        <v>5996943.2911833329</v>
      </c>
      <c r="P48" s="15"/>
      <c r="Q48" s="22">
        <v>0.6</v>
      </c>
      <c r="R48" s="23">
        <f>Q48/Parâmetros!$G$3</f>
        <v>6.0120240480961921E-4</v>
      </c>
      <c r="S48" s="23">
        <f>R48/Parâmetros!$B$43</f>
        <v>1.9136866904837115</v>
      </c>
      <c r="T48" s="23">
        <f>S48/Parâmetros!$D$6</f>
        <v>4.78900573194122</v>
      </c>
      <c r="U48" s="23">
        <f>(Parâmetros!$G$3*Parâmetros!$D$40*Modelo_1_Ø28mm!T48)/Parâmetros!$H$3</f>
        <v>15321.027290056612</v>
      </c>
      <c r="V48" s="22">
        <v>503081.13792800001</v>
      </c>
      <c r="W48" s="24">
        <f t="shared" si="7"/>
        <v>4192342.816066667</v>
      </c>
      <c r="X48" s="15"/>
      <c r="Y48" s="22">
        <v>0.6</v>
      </c>
      <c r="Z48" s="23">
        <f>Y48/Parâmetros!$G$3</f>
        <v>6.0120240480961921E-4</v>
      </c>
      <c r="AA48" s="23">
        <f>Z48/Parâmetros!$B$43</f>
        <v>1.9136866904837115</v>
      </c>
      <c r="AB48" s="23">
        <f>AA48/Parâmetros!$E$6</f>
        <v>4.5979978147133869</v>
      </c>
      <c r="AC48" s="23">
        <f>(Parâmetros!$G$3*Parâmetros!$E$40*Modelo_1_Ø28mm!AB48)/Parâmetros!$H$3</f>
        <v>18125.253576646239</v>
      </c>
      <c r="AD48" s="23">
        <v>405465.18460800004</v>
      </c>
      <c r="AE48" s="24">
        <f t="shared" si="5"/>
        <v>3378876.5384000004</v>
      </c>
    </row>
    <row r="49" spans="1:31" x14ac:dyDescent="0.25">
      <c r="A49" s="22">
        <v>0.62</v>
      </c>
      <c r="B49" s="23">
        <f>A49/Parâmetros!$G$3</f>
        <v>6.212424849699399E-4</v>
      </c>
      <c r="C49" s="23">
        <f>B49/Parâmetros!$B$43</f>
        <v>1.9774762468331686</v>
      </c>
      <c r="D49" s="23">
        <f>C49/Parâmetros!$B$6</f>
        <v>5.9455088599914871</v>
      </c>
      <c r="E49" s="23">
        <f>(Parâmetros!$G$3*Parâmetros!$B$40*Modelo_1_Ø28mm!D49)/Parâmetros!$H$3</f>
        <v>9709.8826917969727</v>
      </c>
      <c r="F49" s="23">
        <v>1406637.937282</v>
      </c>
      <c r="G49" s="24">
        <f t="shared" si="4"/>
        <v>11721982.810683334</v>
      </c>
      <c r="H49" s="15"/>
      <c r="I49" s="22">
        <v>0.62</v>
      </c>
      <c r="J49" s="23">
        <f>I49/Parâmetros!$G$3</f>
        <v>6.212424849699399E-4</v>
      </c>
      <c r="K49" s="23">
        <f>J49/Parâmetros!$B$43</f>
        <v>1.9774762468331686</v>
      </c>
      <c r="L49" s="23">
        <f>K49/Parâmetros!$C$6</f>
        <v>5.280310405429022</v>
      </c>
      <c r="M49" s="23">
        <f>(Parâmetros!$G$3*Parâmetros!$C$40*Modelo_1_Ø28mm!L49)/Parâmetros!$H$3</f>
        <v>12627.120472963103</v>
      </c>
      <c r="N49" s="23">
        <v>763927.33088400005</v>
      </c>
      <c r="O49" s="24">
        <f t="shared" si="1"/>
        <v>6366061.0907000005</v>
      </c>
      <c r="P49" s="15"/>
      <c r="Q49" s="22">
        <v>0.62</v>
      </c>
      <c r="R49" s="23">
        <f>Q49/Parâmetros!$G$3</f>
        <v>6.212424849699399E-4</v>
      </c>
      <c r="S49" s="23">
        <f>R49/Parâmetros!$B$43</f>
        <v>1.9774762468331686</v>
      </c>
      <c r="T49" s="23">
        <f>S49/Parâmetros!$D$6</f>
        <v>4.9486392563392609</v>
      </c>
      <c r="U49" s="23">
        <f>(Parâmetros!$G$3*Parâmetros!$D$40*Modelo_1_Ø28mm!T49)/Parâmetros!$H$3</f>
        <v>15831.728199725167</v>
      </c>
      <c r="V49" s="22">
        <v>534130.7160609999</v>
      </c>
      <c r="W49" s="24">
        <f t="shared" si="7"/>
        <v>4451089.3005083324</v>
      </c>
      <c r="X49" s="15"/>
      <c r="Y49" s="22">
        <v>0.62</v>
      </c>
      <c r="Z49" s="23">
        <f>Y49/Parâmetros!$G$3</f>
        <v>6.212424849699399E-4</v>
      </c>
      <c r="AA49" s="23">
        <f>Z49/Parâmetros!$B$43</f>
        <v>1.9774762468331686</v>
      </c>
      <c r="AB49" s="23">
        <f>AA49/Parâmetros!$E$6</f>
        <v>4.7512644085371658</v>
      </c>
      <c r="AC49" s="23">
        <f>(Parâmetros!$G$3*Parâmetros!$E$40*Modelo_1_Ø28mm!AB49)/Parâmetros!$H$3</f>
        <v>18729.428695867784</v>
      </c>
      <c r="AD49" s="23">
        <v>430851.41616099997</v>
      </c>
      <c r="AE49" s="24">
        <f t="shared" si="5"/>
        <v>3590428.4680083334</v>
      </c>
    </row>
    <row r="50" spans="1:31" x14ac:dyDescent="0.25">
      <c r="A50" s="22">
        <v>0.64</v>
      </c>
      <c r="B50" s="23">
        <f>A50/Parâmetros!$G$3</f>
        <v>6.4128256513026059E-4</v>
      </c>
      <c r="C50" s="23">
        <f>B50/Parâmetros!$B$43</f>
        <v>2.0412658031826258</v>
      </c>
      <c r="D50" s="23">
        <f>C50/Parâmetros!$B$6</f>
        <v>6.13729946837831</v>
      </c>
      <c r="E50" s="23">
        <f>(Parâmetros!$G$3*Parâmetros!$B$40*Modelo_1_Ø28mm!D50)/Parâmetros!$H$3</f>
        <v>10023.104714113004</v>
      </c>
      <c r="F50" s="23">
        <v>1490517.5962990001</v>
      </c>
      <c r="G50" s="24">
        <f t="shared" si="4"/>
        <v>12420979.969158335</v>
      </c>
      <c r="H50" s="15"/>
      <c r="I50" s="22">
        <v>0.64</v>
      </c>
      <c r="J50" s="23">
        <f>I50/Parâmetros!$G$3</f>
        <v>6.4128256513026059E-4</v>
      </c>
      <c r="K50" s="23">
        <f>J50/Parâmetros!$B$43</f>
        <v>2.0412658031826258</v>
      </c>
      <c r="L50" s="23">
        <f>K50/Parâmetros!$C$6</f>
        <v>5.4506429991525387</v>
      </c>
      <c r="M50" s="23">
        <f>(Parâmetros!$G$3*Parâmetros!$C$40*Modelo_1_Ø28mm!L50)/Parâmetros!$H$3</f>
        <v>13034.44693983288</v>
      </c>
      <c r="N50" s="23">
        <v>809371.56157399993</v>
      </c>
      <c r="O50" s="24">
        <f t="shared" si="1"/>
        <v>6744763.0131166661</v>
      </c>
      <c r="P50" s="15"/>
      <c r="Q50" s="22">
        <v>0.64</v>
      </c>
      <c r="R50" s="23">
        <f>Q50/Parâmetros!$G$3</f>
        <v>6.4128256513026059E-4</v>
      </c>
      <c r="S50" s="23">
        <f>R50/Parâmetros!$B$43</f>
        <v>2.0412658031826258</v>
      </c>
      <c r="T50" s="23">
        <f>S50/Parâmetros!$D$6</f>
        <v>5.1082727807373018</v>
      </c>
      <c r="U50" s="23">
        <f>(Parâmetros!$G$3*Parâmetros!$D$40*Modelo_1_Ø28mm!T50)/Parâmetros!$H$3</f>
        <v>16342.429109393723</v>
      </c>
      <c r="V50" s="22">
        <v>566048.20435499994</v>
      </c>
      <c r="W50" s="24">
        <f t="shared" si="7"/>
        <v>4717068.3696249994</v>
      </c>
      <c r="X50" s="15"/>
      <c r="Y50" s="22">
        <v>0.64</v>
      </c>
      <c r="Z50" s="23">
        <f>Y50/Parâmetros!$G$3</f>
        <v>6.4128256513026059E-4</v>
      </c>
      <c r="AA50" s="23">
        <f>Z50/Parâmetros!$B$43</f>
        <v>2.0412658031826258</v>
      </c>
      <c r="AB50" s="23">
        <f>AA50/Parâmetros!$E$6</f>
        <v>4.9045310023609465</v>
      </c>
      <c r="AC50" s="23">
        <f>(Parâmetros!$G$3*Parâmetros!$E$40*Modelo_1_Ø28mm!AB50)/Parâmetros!$H$3</f>
        <v>19333.603815089322</v>
      </c>
      <c r="AD50" s="23">
        <v>457014.20919999998</v>
      </c>
      <c r="AE50" s="24">
        <f t="shared" ref="AE50:AE68" si="8">AD50/0.12</f>
        <v>3808451.7433333332</v>
      </c>
    </row>
    <row r="51" spans="1:31" x14ac:dyDescent="0.25">
      <c r="A51" s="22">
        <v>0.66</v>
      </c>
      <c r="B51" s="23">
        <f>A51/Parâmetros!$G$3</f>
        <v>6.6132264529058116E-4</v>
      </c>
      <c r="C51" s="23">
        <f>B51/Parâmetros!$B$43</f>
        <v>2.1050553595320829</v>
      </c>
      <c r="D51" s="23">
        <f>C51/Parâmetros!$B$6</f>
        <v>6.3290900767651319</v>
      </c>
      <c r="E51" s="23">
        <f>(Parâmetros!$G$3*Parâmetros!$B$40*Modelo_1_Ø28mm!D51)/Parâmetros!$H$3</f>
        <v>10336.326736429035</v>
      </c>
      <c r="F51" s="23">
        <v>1576672.7516079999</v>
      </c>
      <c r="G51" s="24">
        <f t="shared" si="4"/>
        <v>13138939.596733334</v>
      </c>
      <c r="H51" s="15"/>
      <c r="I51" s="22">
        <v>0.66</v>
      </c>
      <c r="J51" s="23">
        <f>I51/Parâmetros!$G$3</f>
        <v>6.6132264529058116E-4</v>
      </c>
      <c r="K51" s="23">
        <f>J51/Parâmetros!$B$43</f>
        <v>2.1050553595320829</v>
      </c>
      <c r="L51" s="23">
        <f>K51/Parâmetros!$C$6</f>
        <v>5.6209755928760554</v>
      </c>
      <c r="M51" s="23">
        <f>(Parâmetros!$G$3*Parâmetros!$C$40*Modelo_1_Ø28mm!L51)/Parâmetros!$H$3</f>
        <v>13441.773406702658</v>
      </c>
      <c r="N51" s="23">
        <v>855953.451825</v>
      </c>
      <c r="O51" s="24">
        <f t="shared" si="1"/>
        <v>7132945.4318749998</v>
      </c>
      <c r="P51" s="15"/>
      <c r="Q51" s="22">
        <v>0.66</v>
      </c>
      <c r="R51" s="23">
        <f>Q51/Parâmetros!$G$3</f>
        <v>6.6132264529058116E-4</v>
      </c>
      <c r="S51" s="23">
        <f>R51/Parâmetros!$B$43</f>
        <v>2.1050553595320829</v>
      </c>
      <c r="T51" s="23">
        <f>S51/Parâmetros!$D$6</f>
        <v>5.2679063051353427</v>
      </c>
      <c r="U51" s="23">
        <f>(Parâmetros!$G$3*Parâmetros!$D$40*Modelo_1_Ø28mm!T51)/Parâmetros!$H$3</f>
        <v>16853.130019062275</v>
      </c>
      <c r="V51" s="22">
        <v>598765.34346200002</v>
      </c>
      <c r="W51" s="24">
        <f t="shared" si="7"/>
        <v>4989711.1955166673</v>
      </c>
      <c r="X51" s="15"/>
      <c r="Y51" s="22">
        <v>0.66</v>
      </c>
      <c r="Z51" s="23">
        <f>Y51/Parâmetros!$G$3</f>
        <v>6.6132264529058116E-4</v>
      </c>
      <c r="AA51" s="23">
        <f>Z51/Parâmetros!$B$43</f>
        <v>2.1050553595320829</v>
      </c>
      <c r="AB51" s="23">
        <f>AA51/Parâmetros!$E$6</f>
        <v>5.0577975961847255</v>
      </c>
      <c r="AC51" s="23">
        <f>(Parâmetros!$G$3*Parâmetros!$E$40*Modelo_1_Ø28mm!AB51)/Parâmetros!$H$3</f>
        <v>19937.778934310863</v>
      </c>
      <c r="AD51" s="23">
        <v>483749.96915100003</v>
      </c>
      <c r="AE51" s="24">
        <f t="shared" si="8"/>
        <v>4031249.7429250004</v>
      </c>
    </row>
    <row r="52" spans="1:31" x14ac:dyDescent="0.25">
      <c r="A52" s="22">
        <v>0.68</v>
      </c>
      <c r="B52" s="23">
        <f>A52/Parâmetros!$G$3</f>
        <v>6.8136272545090185E-4</v>
      </c>
      <c r="C52" s="23">
        <f>B52/Parâmetros!$B$43</f>
        <v>2.1688449158815399</v>
      </c>
      <c r="D52" s="23">
        <f>C52/Parâmetros!$B$6</f>
        <v>6.5208806851519538</v>
      </c>
      <c r="E52" s="23">
        <f>(Parâmetros!$G$3*Parâmetros!$B$40*Modelo_1_Ø28mm!D52)/Parâmetros!$H$3</f>
        <v>10649.548758745068</v>
      </c>
      <c r="F52" s="23">
        <v>1664916.3097760002</v>
      </c>
      <c r="G52" s="24">
        <f t="shared" si="4"/>
        <v>13874302.581466669</v>
      </c>
      <c r="H52" s="15"/>
      <c r="I52" s="22">
        <v>0.68</v>
      </c>
      <c r="J52" s="23">
        <f>I52/Parâmetros!$G$3</f>
        <v>6.8136272545090185E-4</v>
      </c>
      <c r="K52" s="23">
        <f>J52/Parâmetros!$B$43</f>
        <v>2.1688449158815399</v>
      </c>
      <c r="L52" s="23">
        <f>K52/Parâmetros!$C$6</f>
        <v>5.791308186599573</v>
      </c>
      <c r="M52" s="23">
        <f>(Parâmetros!$G$3*Parâmetros!$C$40*Modelo_1_Ø28mm!L52)/Parâmetros!$H$3</f>
        <v>13849.099873572433</v>
      </c>
      <c r="N52" s="23">
        <v>903663.33907099999</v>
      </c>
      <c r="O52" s="24">
        <f t="shared" si="1"/>
        <v>7530527.8255916666</v>
      </c>
      <c r="P52" s="15"/>
      <c r="Q52" s="22">
        <v>0.68</v>
      </c>
      <c r="R52" s="23">
        <f>Q52/Parâmetros!$G$3</f>
        <v>6.8136272545090185E-4</v>
      </c>
      <c r="S52" s="23">
        <f>R52/Parâmetros!$B$43</f>
        <v>2.1688449158815399</v>
      </c>
      <c r="T52" s="23">
        <f>S52/Parâmetros!$D$6</f>
        <v>5.4275398295333828</v>
      </c>
      <c r="U52" s="23">
        <f>(Parâmetros!$G$3*Parâmetros!$D$40*Modelo_1_Ø28mm!T52)/Parâmetros!$H$3</f>
        <v>17363.830928730829</v>
      </c>
      <c r="V52" s="22">
        <v>632251.28389800002</v>
      </c>
      <c r="W52" s="24">
        <f t="shared" si="7"/>
        <v>5268760.6991500007</v>
      </c>
      <c r="X52" s="15"/>
      <c r="Y52" s="22">
        <v>0.68</v>
      </c>
      <c r="Z52" s="23">
        <f>Y52/Parâmetros!$G$3</f>
        <v>6.8136272545090185E-4</v>
      </c>
      <c r="AA52" s="23">
        <f>Z52/Parâmetros!$B$43</f>
        <v>2.1688449158815399</v>
      </c>
      <c r="AB52" s="23">
        <f>AA52/Parâmetros!$E$6</f>
        <v>5.2110641900085053</v>
      </c>
      <c r="AC52" s="23">
        <f>(Parâmetros!$G$3*Parâmetros!$E$40*Modelo_1_Ø28mm!AB52)/Parâmetros!$H$3</f>
        <v>20541.954053532405</v>
      </c>
      <c r="AD52" s="23">
        <v>511142.83593499998</v>
      </c>
      <c r="AE52" s="24">
        <f t="shared" si="8"/>
        <v>4259523.6327916663</v>
      </c>
    </row>
    <row r="53" spans="1:31" x14ac:dyDescent="0.25">
      <c r="A53" s="22">
        <v>0.7</v>
      </c>
      <c r="B53" s="23">
        <f>A53/Parâmetros!$G$3</f>
        <v>7.0140280561122243E-4</v>
      </c>
      <c r="C53" s="23">
        <f>B53/Parâmetros!$B$43</f>
        <v>2.2326344722309965</v>
      </c>
      <c r="D53" s="23">
        <f>C53/Parâmetros!$B$6</f>
        <v>6.7126712935387749</v>
      </c>
      <c r="E53" s="23">
        <f>(Parâmetros!$G$3*Parâmetros!$B$40*Modelo_1_Ø28mm!D53)/Parâmetros!$H$3</f>
        <v>10962.770781061097</v>
      </c>
      <c r="F53" s="23">
        <v>1755508.7473270001</v>
      </c>
      <c r="G53" s="24">
        <f t="shared" si="4"/>
        <v>14629239.561058335</v>
      </c>
      <c r="H53" s="15"/>
      <c r="I53" s="22">
        <v>0.7</v>
      </c>
      <c r="J53" s="23">
        <f>I53/Parâmetros!$G$3</f>
        <v>7.0140280561122243E-4</v>
      </c>
      <c r="K53" s="23">
        <f>J53/Parâmetros!$B$43</f>
        <v>2.2326344722309965</v>
      </c>
      <c r="L53" s="23">
        <f>K53/Parâmetros!$C$6</f>
        <v>5.961640780323088</v>
      </c>
      <c r="M53" s="23">
        <f>(Parâmetros!$G$3*Parâmetros!$C$40*Modelo_1_Ø28mm!L53)/Parâmetros!$H$3</f>
        <v>14256.426340442213</v>
      </c>
      <c r="N53" s="23">
        <v>952496.97249499999</v>
      </c>
      <c r="O53" s="24">
        <f t="shared" si="1"/>
        <v>7937474.7707916666</v>
      </c>
      <c r="P53" s="15"/>
      <c r="Q53" s="22">
        <v>0.7</v>
      </c>
      <c r="R53" s="23">
        <f>Q53/Parâmetros!$G$3</f>
        <v>7.0140280561122243E-4</v>
      </c>
      <c r="S53" s="23">
        <f>R53/Parâmetros!$B$43</f>
        <v>2.2326344722309965</v>
      </c>
      <c r="T53" s="23">
        <f>S53/Parâmetros!$D$6</f>
        <v>5.5871733539314228</v>
      </c>
      <c r="U53" s="23">
        <f>(Parâmetros!$G$3*Parâmetros!$D$40*Modelo_1_Ø28mm!T53)/Parâmetros!$H$3</f>
        <v>17874.531838399384</v>
      </c>
      <c r="V53" s="22">
        <v>666441.54720200005</v>
      </c>
      <c r="W53" s="24">
        <f t="shared" si="7"/>
        <v>5553679.5600166675</v>
      </c>
      <c r="X53" s="15"/>
      <c r="Y53" s="22">
        <v>0.7</v>
      </c>
      <c r="Z53" s="23">
        <f>Y53/Parâmetros!$G$3</f>
        <v>7.0140280561122243E-4</v>
      </c>
      <c r="AA53" s="23">
        <f>Z53/Parâmetros!$B$43</f>
        <v>2.2326344722309965</v>
      </c>
      <c r="AB53" s="23">
        <f>AA53/Parâmetros!$E$6</f>
        <v>5.3643307838322833</v>
      </c>
      <c r="AC53" s="23">
        <f>(Parâmetros!$G$3*Parâmetros!$E$40*Modelo_1_Ø28mm!AB53)/Parâmetros!$H$3</f>
        <v>21146.12917275395</v>
      </c>
      <c r="AD53" s="23">
        <v>539163.79026300006</v>
      </c>
      <c r="AE53" s="24">
        <f t="shared" si="8"/>
        <v>4493031.5855250005</v>
      </c>
    </row>
    <row r="54" spans="1:31" x14ac:dyDescent="0.25">
      <c r="A54" s="22">
        <v>0.72</v>
      </c>
      <c r="B54" s="23">
        <f>A54/Parâmetros!$G$3</f>
        <v>7.2144288577154301E-4</v>
      </c>
      <c r="C54" s="23">
        <f>B54/Parâmetros!$B$43</f>
        <v>2.2964240285804536</v>
      </c>
      <c r="D54" s="23">
        <f>C54/Parâmetros!$B$6</f>
        <v>6.9044619019255968</v>
      </c>
      <c r="E54" s="23">
        <f>(Parâmetros!$G$3*Parâmetros!$B$40*Modelo_1_Ø28mm!D54)/Parâmetros!$H$3</f>
        <v>11275.992803377127</v>
      </c>
      <c r="F54" s="23">
        <v>1848310.7801630001</v>
      </c>
      <c r="G54" s="24">
        <f t="shared" si="4"/>
        <v>15402589.834691668</v>
      </c>
      <c r="H54" s="15"/>
      <c r="I54" s="22">
        <v>0.72</v>
      </c>
      <c r="J54" s="23">
        <f>I54/Parâmetros!$G$3</f>
        <v>7.2144288577154301E-4</v>
      </c>
      <c r="K54" s="23">
        <f>J54/Parâmetros!$B$43</f>
        <v>2.2964240285804536</v>
      </c>
      <c r="L54" s="23">
        <f>K54/Parâmetros!$C$6</f>
        <v>6.1319733740466047</v>
      </c>
      <c r="M54" s="23">
        <f>(Parâmetros!$G$3*Parâmetros!$C$40*Modelo_1_Ø28mm!L54)/Parâmetros!$H$3</f>
        <v>14663.752807311988</v>
      </c>
      <c r="N54" s="23">
        <v>1002437.971259</v>
      </c>
      <c r="O54" s="24">
        <f t="shared" si="1"/>
        <v>8353649.7604916673</v>
      </c>
      <c r="P54" s="15"/>
      <c r="Q54" s="22">
        <v>0.72</v>
      </c>
      <c r="R54" s="23">
        <f>Q54/Parâmetros!$G$3</f>
        <v>7.2144288577154301E-4</v>
      </c>
      <c r="S54" s="23">
        <f>R54/Parâmetros!$B$43</f>
        <v>2.2964240285804536</v>
      </c>
      <c r="T54" s="23">
        <f>S54/Parâmetros!$D$6</f>
        <v>5.7468068783294637</v>
      </c>
      <c r="U54" s="23">
        <f>(Parâmetros!$G$3*Parâmetros!$D$40*Modelo_1_Ø28mm!T54)/Parâmetros!$H$3</f>
        <v>18385.232748067934</v>
      </c>
      <c r="V54" s="22">
        <v>701469.93060600001</v>
      </c>
      <c r="W54" s="24">
        <f t="shared" si="7"/>
        <v>5845582.7550500007</v>
      </c>
      <c r="X54" s="15"/>
      <c r="Y54" s="22">
        <v>0.72</v>
      </c>
      <c r="Z54" s="23">
        <f>Y54/Parâmetros!$G$3</f>
        <v>7.2144288577154301E-4</v>
      </c>
      <c r="AA54" s="23">
        <f>Z54/Parâmetros!$B$43</f>
        <v>2.2964240285804536</v>
      </c>
      <c r="AB54" s="23">
        <f>AA54/Parâmetros!$E$6</f>
        <v>5.5175973776560632</v>
      </c>
      <c r="AC54" s="23">
        <f>(Parâmetros!$G$3*Parâmetros!$E$40*Modelo_1_Ø28mm!AB54)/Parâmetros!$H$3</f>
        <v>21750.304291975484</v>
      </c>
      <c r="AD54" s="23">
        <v>567858.62632300006</v>
      </c>
      <c r="AE54" s="24">
        <f t="shared" si="8"/>
        <v>4732155.2193583343</v>
      </c>
    </row>
    <row r="55" spans="1:31" x14ac:dyDescent="0.25">
      <c r="A55" s="22">
        <v>0.74</v>
      </c>
      <c r="B55" s="23">
        <f>A55/Parâmetros!$G$3</f>
        <v>7.414829659318637E-4</v>
      </c>
      <c r="C55" s="23">
        <f>B55/Parâmetros!$B$43</f>
        <v>2.3602135849299106</v>
      </c>
      <c r="D55" s="23">
        <f>C55/Parâmetros!$B$6</f>
        <v>7.0962525103124188</v>
      </c>
      <c r="E55" s="23">
        <f>(Parâmetros!$G$3*Parâmetros!$B$40*Modelo_1_Ø28mm!D55)/Parâmetros!$H$3</f>
        <v>11589.21482569316</v>
      </c>
      <c r="F55" s="23">
        <v>1943086.522166</v>
      </c>
      <c r="G55" s="24">
        <f t="shared" si="4"/>
        <v>16192387.684716668</v>
      </c>
      <c r="H55" s="15"/>
      <c r="I55" s="22">
        <v>0.74</v>
      </c>
      <c r="J55" s="23">
        <f>I55/Parâmetros!$G$3</f>
        <v>7.414829659318637E-4</v>
      </c>
      <c r="K55" s="23">
        <f>J55/Parâmetros!$B$43</f>
        <v>2.3602135849299106</v>
      </c>
      <c r="L55" s="23">
        <f>K55/Parâmetros!$C$6</f>
        <v>6.3023059677701214</v>
      </c>
      <c r="M55" s="23">
        <f>(Parâmetros!$G$3*Parâmetros!$C$40*Modelo_1_Ø28mm!L55)/Parâmetros!$H$3</f>
        <v>15071.079274181764</v>
      </c>
      <c r="N55" s="23">
        <v>1053501.0338409999</v>
      </c>
      <c r="O55" s="24">
        <f t="shared" si="1"/>
        <v>8779175.2820083331</v>
      </c>
      <c r="P55" s="15"/>
      <c r="Q55" s="22">
        <v>0.74</v>
      </c>
      <c r="R55" s="23">
        <f>Q55/Parâmetros!$G$3</f>
        <v>7.414829659318637E-4</v>
      </c>
      <c r="S55" s="23">
        <f>R55/Parâmetros!$B$43</f>
        <v>2.3602135849299106</v>
      </c>
      <c r="T55" s="23">
        <f>S55/Parâmetros!$D$6</f>
        <v>5.9064404027275037</v>
      </c>
      <c r="U55" s="23">
        <f>(Parâmetros!$G$3*Parâmetros!$D$40*Modelo_1_Ø28mm!T55)/Parâmetros!$H$3</f>
        <v>18895.933657736485</v>
      </c>
      <c r="V55" s="22">
        <v>737277.879847</v>
      </c>
      <c r="W55" s="24">
        <f t="shared" si="7"/>
        <v>6143982.3320583338</v>
      </c>
      <c r="X55" s="15"/>
      <c r="Y55" s="22">
        <v>0.74</v>
      </c>
      <c r="Z55" s="23">
        <f>Y55/Parâmetros!$G$3</f>
        <v>7.414829659318637E-4</v>
      </c>
      <c r="AA55" s="23">
        <f>Z55/Parâmetros!$B$43</f>
        <v>2.3602135849299106</v>
      </c>
      <c r="AB55" s="23">
        <f>AA55/Parâmetros!$E$6</f>
        <v>5.670863971479843</v>
      </c>
      <c r="AC55" s="23">
        <f>(Parâmetros!$G$3*Parâmetros!$E$40*Modelo_1_Ø28mm!AB55)/Parâmetros!$H$3</f>
        <v>22354.479411197026</v>
      </c>
      <c r="AD55" s="23">
        <v>597120.23361900006</v>
      </c>
      <c r="AE55" s="24">
        <f t="shared" si="8"/>
        <v>4976001.9468250005</v>
      </c>
    </row>
    <row r="56" spans="1:31" x14ac:dyDescent="0.25">
      <c r="A56" s="22">
        <v>0.76</v>
      </c>
      <c r="B56" s="23">
        <f>A56/Parâmetros!$G$3</f>
        <v>7.6152304609218438E-4</v>
      </c>
      <c r="C56" s="23">
        <f>B56/Parâmetros!$B$43</f>
        <v>2.4240031412793681</v>
      </c>
      <c r="D56" s="23">
        <f>C56/Parâmetros!$B$6</f>
        <v>7.2880431186992425</v>
      </c>
      <c r="E56" s="23">
        <f>(Parâmetros!$G$3*Parâmetros!$B$40*Modelo_1_Ø28mm!D56)/Parâmetros!$H$3</f>
        <v>11902.436848009193</v>
      </c>
      <c r="F56" s="23">
        <v>2040198.197798</v>
      </c>
      <c r="G56" s="24">
        <f t="shared" si="4"/>
        <v>17001651.648316666</v>
      </c>
      <c r="H56" s="15"/>
      <c r="I56" s="22">
        <v>0.76</v>
      </c>
      <c r="J56" s="23">
        <f>I56/Parâmetros!$G$3</f>
        <v>7.6152304609218438E-4</v>
      </c>
      <c r="K56" s="23">
        <f>J56/Parâmetros!$B$43</f>
        <v>2.4240031412793681</v>
      </c>
      <c r="L56" s="23">
        <f>K56/Parâmetros!$C$6</f>
        <v>6.4726385614936399</v>
      </c>
      <c r="M56" s="23">
        <f>(Parâmetros!$G$3*Parâmetros!$C$40*Modelo_1_Ø28mm!L56)/Parâmetros!$H$3</f>
        <v>15478.405741051547</v>
      </c>
      <c r="N56" s="23">
        <v>1105694.4647269999</v>
      </c>
      <c r="O56" s="24">
        <f t="shared" si="1"/>
        <v>9214120.5393916667</v>
      </c>
      <c r="P56" s="15"/>
      <c r="Q56" s="22">
        <v>0.76</v>
      </c>
      <c r="R56" s="23">
        <f>Q56/Parâmetros!$G$3</f>
        <v>7.6152304609218438E-4</v>
      </c>
      <c r="S56" s="23">
        <f>R56/Parâmetros!$B$43</f>
        <v>2.4240031412793681</v>
      </c>
      <c r="T56" s="23">
        <f>S56/Parâmetros!$D$6</f>
        <v>6.0660739271255455</v>
      </c>
      <c r="U56" s="23">
        <f>(Parâmetros!$G$3*Parâmetros!$D$40*Modelo_1_Ø28mm!T56)/Parâmetros!$H$3</f>
        <v>19406.634567405043</v>
      </c>
      <c r="V56" s="22">
        <v>773843.18951599998</v>
      </c>
      <c r="W56" s="24">
        <f t="shared" si="7"/>
        <v>6448693.2459666664</v>
      </c>
      <c r="X56" s="15"/>
      <c r="Y56" s="22">
        <v>0.76</v>
      </c>
      <c r="Z56" s="23">
        <f>Y56/Parâmetros!$G$3</f>
        <v>7.6152304609218438E-4</v>
      </c>
      <c r="AA56" s="23">
        <f>Z56/Parâmetros!$B$43</f>
        <v>2.4240031412793681</v>
      </c>
      <c r="AB56" s="23">
        <f>AA56/Parâmetros!$E$6</f>
        <v>5.8241305653036237</v>
      </c>
      <c r="AC56" s="23">
        <f>(Parâmetros!$G$3*Parâmetros!$E$40*Modelo_1_Ø28mm!AB56)/Parâmetros!$H$3</f>
        <v>22958.654530418575</v>
      </c>
      <c r="AD56" s="23">
        <v>627001.90424599999</v>
      </c>
      <c r="AE56" s="24">
        <f t="shared" si="8"/>
        <v>5225015.8687166665</v>
      </c>
    </row>
    <row r="57" spans="1:31" x14ac:dyDescent="0.25">
      <c r="A57" s="22">
        <v>0.78</v>
      </c>
      <c r="B57" s="23">
        <f>A57/Parâmetros!$G$3</f>
        <v>7.8156312625250507E-4</v>
      </c>
      <c r="C57" s="23">
        <f>B57/Parâmetros!$B$43</f>
        <v>2.4877926976288252</v>
      </c>
      <c r="D57" s="23">
        <f>C57/Parâmetros!$B$6</f>
        <v>7.4798337270860644</v>
      </c>
      <c r="E57" s="23">
        <f>(Parâmetros!$G$3*Parâmetros!$B$40*Modelo_1_Ø28mm!D57)/Parâmetros!$H$3</f>
        <v>12215.658870325224</v>
      </c>
      <c r="F57" s="23">
        <v>2139439.5671989997</v>
      </c>
      <c r="G57" s="24">
        <f t="shared" si="4"/>
        <v>17828663.059991665</v>
      </c>
      <c r="H57" s="15"/>
      <c r="I57" s="22">
        <v>0.78</v>
      </c>
      <c r="J57" s="23">
        <f>I57/Parâmetros!$G$3</f>
        <v>7.8156312625250507E-4</v>
      </c>
      <c r="K57" s="23">
        <f>J57/Parâmetros!$B$43</f>
        <v>2.4877926976288252</v>
      </c>
      <c r="L57" s="23">
        <f>K57/Parâmetros!$C$6</f>
        <v>6.6429711552171566</v>
      </c>
      <c r="M57" s="23">
        <f>(Parâmetros!$G$3*Parâmetros!$C$40*Modelo_1_Ø28mm!L57)/Parâmetros!$H$3</f>
        <v>15885.732207921323</v>
      </c>
      <c r="N57" s="23">
        <v>1158998.6204649999</v>
      </c>
      <c r="O57" s="24">
        <f t="shared" si="1"/>
        <v>9658321.8372083325</v>
      </c>
      <c r="P57" s="15"/>
      <c r="Q57" s="22">
        <v>0.78</v>
      </c>
      <c r="R57" s="23">
        <f>Q57/Parâmetros!$G$3</f>
        <v>7.8156312625250507E-4</v>
      </c>
      <c r="S57" s="23">
        <f>R57/Parâmetros!$B$43</f>
        <v>2.4877926976288252</v>
      </c>
      <c r="T57" s="23">
        <f>S57/Parâmetros!$D$6</f>
        <v>6.2257074515235864</v>
      </c>
      <c r="U57" s="23">
        <f>(Parâmetros!$G$3*Parâmetros!$D$40*Modelo_1_Ø28mm!T57)/Parâmetros!$H$3</f>
        <v>19917.335477073597</v>
      </c>
      <c r="V57" s="22">
        <v>811198.878256</v>
      </c>
      <c r="W57" s="24">
        <f t="shared" si="7"/>
        <v>6759990.6521333335</v>
      </c>
      <c r="X57" s="15"/>
      <c r="Y57" s="22">
        <v>0.78</v>
      </c>
      <c r="Z57" s="23">
        <f>Y57/Parâmetros!$G$3</f>
        <v>7.8156312625250507E-4</v>
      </c>
      <c r="AA57" s="23">
        <f>Z57/Parâmetros!$B$43</f>
        <v>2.4877926976288252</v>
      </c>
      <c r="AB57" s="23">
        <f>AA57/Parâmetros!$E$6</f>
        <v>5.9773971591274027</v>
      </c>
      <c r="AC57" s="23">
        <f>(Parâmetros!$G$3*Parâmetros!$E$40*Modelo_1_Ø28mm!AB57)/Parâmetros!$H$3</f>
        <v>23562.829649640113</v>
      </c>
      <c r="AD57" s="23">
        <v>657510.75232800003</v>
      </c>
      <c r="AE57" s="24">
        <f t="shared" si="8"/>
        <v>5479256.2694000006</v>
      </c>
    </row>
    <row r="58" spans="1:31" x14ac:dyDescent="0.25">
      <c r="A58" s="22">
        <v>0.8</v>
      </c>
      <c r="B58" s="23">
        <f>A58/Parâmetros!$G$3</f>
        <v>8.0160320641282565E-4</v>
      </c>
      <c r="C58" s="23">
        <f>B58/Parâmetros!$B$43</f>
        <v>2.5515822539782822</v>
      </c>
      <c r="D58" s="23">
        <f>C58/Parâmetros!$B$6</f>
        <v>7.6716243354728864</v>
      </c>
      <c r="E58" s="23">
        <f>(Parâmetros!$G$3*Parâmetros!$B$40*Modelo_1_Ø28mm!D58)/Parâmetros!$H$3</f>
        <v>12528.880892641255</v>
      </c>
      <c r="F58" s="23">
        <v>2241027.8985649999</v>
      </c>
      <c r="G58" s="24">
        <f t="shared" si="4"/>
        <v>18675232.488041665</v>
      </c>
      <c r="H58" s="15"/>
      <c r="I58" s="22">
        <v>0.8</v>
      </c>
      <c r="J58" s="23">
        <f>I58/Parâmetros!$G$3</f>
        <v>8.0160320641282565E-4</v>
      </c>
      <c r="K58" s="23">
        <f>J58/Parâmetros!$B$43</f>
        <v>2.5515822539782822</v>
      </c>
      <c r="L58" s="23">
        <f>K58/Parâmetros!$C$6</f>
        <v>6.8133037489406734</v>
      </c>
      <c r="M58" s="23">
        <f>(Parâmetros!$G$3*Parâmetros!$C$40*Modelo_1_Ø28mm!L58)/Parâmetros!$H$3</f>
        <v>16293.058674791098</v>
      </c>
      <c r="N58" s="23">
        <v>1213349.2969480001</v>
      </c>
      <c r="O58" s="24">
        <f t="shared" si="1"/>
        <v>10111244.141233334</v>
      </c>
      <c r="P58" s="15"/>
      <c r="Q58" s="22">
        <v>0.8</v>
      </c>
      <c r="R58" s="23">
        <f>Q58/Parâmetros!$G$3</f>
        <v>8.0160320641282565E-4</v>
      </c>
      <c r="S58" s="23">
        <f>R58/Parâmetros!$B$43</f>
        <v>2.5515822539782822</v>
      </c>
      <c r="T58" s="23">
        <f>S58/Parâmetros!$D$6</f>
        <v>6.3853409759216273</v>
      </c>
      <c r="U58" s="23">
        <f>(Parâmetros!$G$3*Parâmetros!$D$40*Modelo_1_Ø28mm!T58)/Parâmetros!$H$3</f>
        <v>20428.036386742151</v>
      </c>
      <c r="V58" s="22">
        <v>849246.08652799996</v>
      </c>
      <c r="W58" s="24">
        <f t="shared" si="7"/>
        <v>7077050.7210666668</v>
      </c>
      <c r="X58" s="15"/>
      <c r="Y58" s="22">
        <v>0.8</v>
      </c>
      <c r="Z58" s="23">
        <f>Y58/Parâmetros!$G$3</f>
        <v>8.0160320641282565E-4</v>
      </c>
      <c r="AA58" s="23">
        <f>Z58/Parâmetros!$B$43</f>
        <v>2.5515822539782822</v>
      </c>
      <c r="AB58" s="23">
        <f>AA58/Parâmetros!$E$6</f>
        <v>6.1306637529511825</v>
      </c>
      <c r="AC58" s="23">
        <f>(Parâmetros!$G$3*Parâmetros!$E$40*Modelo_1_Ø28mm!AB58)/Parâmetros!$H$3</f>
        <v>24167.004768861658</v>
      </c>
      <c r="AD58" s="23">
        <v>688674.96134799998</v>
      </c>
      <c r="AE58" s="24">
        <f t="shared" si="8"/>
        <v>5738958.0112333335</v>
      </c>
    </row>
    <row r="59" spans="1:31" x14ac:dyDescent="0.25">
      <c r="A59" s="22">
        <v>0.82</v>
      </c>
      <c r="B59" s="23">
        <f>A59/Parâmetros!$G$3</f>
        <v>8.2164328657314623E-4</v>
      </c>
      <c r="C59" s="23">
        <f>B59/Parâmetros!$B$43</f>
        <v>2.6153718103277388</v>
      </c>
      <c r="D59" s="23">
        <f>C59/Parâmetros!$B$6</f>
        <v>7.8634149438597074</v>
      </c>
      <c r="E59" s="23">
        <f>(Parâmetros!$G$3*Parâmetros!$B$40*Modelo_1_Ø28mm!D59)/Parâmetros!$H$3</f>
        <v>12842.102914957284</v>
      </c>
      <c r="F59" s="23">
        <v>2344940.223183</v>
      </c>
      <c r="G59" s="24">
        <f t="shared" si="4"/>
        <v>19541168.526525002</v>
      </c>
      <c r="H59" s="15"/>
      <c r="I59" s="22">
        <v>0.82</v>
      </c>
      <c r="J59" s="23">
        <f>I59/Parâmetros!$G$3</f>
        <v>8.2164328657314623E-4</v>
      </c>
      <c r="K59" s="23">
        <f>J59/Parâmetros!$B$43</f>
        <v>2.6153718103277388</v>
      </c>
      <c r="L59" s="23">
        <f>K59/Parâmetros!$C$6</f>
        <v>6.9836363426641892</v>
      </c>
      <c r="M59" s="23">
        <f>(Parâmetros!$G$3*Parâmetros!$C$40*Modelo_1_Ø28mm!L59)/Parâmetros!$H$3</f>
        <v>16700.385141660874</v>
      </c>
      <c r="N59" s="23">
        <v>1268813.3689270001</v>
      </c>
      <c r="O59" s="24">
        <f t="shared" si="1"/>
        <v>10573444.741058335</v>
      </c>
      <c r="P59" s="15"/>
      <c r="Q59" s="22">
        <v>0.82</v>
      </c>
      <c r="R59" s="23">
        <f>Q59/Parâmetros!$G$3</f>
        <v>8.2164328657314623E-4</v>
      </c>
      <c r="S59" s="23">
        <f>R59/Parâmetros!$B$43</f>
        <v>2.6153718103277388</v>
      </c>
      <c r="T59" s="23">
        <f>S59/Parâmetros!$D$6</f>
        <v>6.5449745003196664</v>
      </c>
      <c r="U59" s="23">
        <f>(Parâmetros!$G$3*Parâmetros!$D$40*Modelo_1_Ø28mm!T59)/Parâmetros!$H$3</f>
        <v>20938.737296410702</v>
      </c>
      <c r="V59" s="22">
        <v>888069.278835</v>
      </c>
      <c r="W59" s="24">
        <f t="shared" si="7"/>
        <v>7400577.3236250002</v>
      </c>
      <c r="X59" s="15"/>
      <c r="Y59" s="22">
        <v>0.82</v>
      </c>
      <c r="Z59" s="23">
        <f>Y59/Parâmetros!$G$3</f>
        <v>8.2164328657314623E-4</v>
      </c>
      <c r="AA59" s="23">
        <f>Z59/Parâmetros!$B$43</f>
        <v>2.6153718103277388</v>
      </c>
      <c r="AB59" s="23">
        <f>AA59/Parâmetros!$E$6</f>
        <v>6.2839303467749605</v>
      </c>
      <c r="AC59" s="23">
        <f>(Parâmetros!$G$3*Parâmetros!$E$40*Modelo_1_Ø28mm!AB59)/Parâmetros!$H$3</f>
        <v>24771.179888083192</v>
      </c>
      <c r="AD59" s="23">
        <v>720410.21320700005</v>
      </c>
      <c r="AE59" s="24">
        <f t="shared" si="8"/>
        <v>6003418.4433916677</v>
      </c>
    </row>
    <row r="60" spans="1:31" x14ac:dyDescent="0.25">
      <c r="A60" s="22">
        <v>0.84</v>
      </c>
      <c r="B60" s="23">
        <f>A60/Parâmetros!$G$3</f>
        <v>8.4168336673346692E-4</v>
      </c>
      <c r="C60" s="23">
        <f>B60/Parâmetros!$B$43</f>
        <v>2.6791613666771963</v>
      </c>
      <c r="D60" s="23">
        <f>C60/Parâmetros!$B$6</f>
        <v>8.0552055522465302</v>
      </c>
      <c r="E60" s="23">
        <f>(Parâmetros!$G$3*Parâmetros!$B$40*Modelo_1_Ø28mm!D60)/Parâmetros!$H$3</f>
        <v>13155.324937273315</v>
      </c>
      <c r="F60" s="23">
        <v>2450928.6486710003</v>
      </c>
      <c r="G60" s="24">
        <f t="shared" si="4"/>
        <v>20424405.40559167</v>
      </c>
      <c r="H60" s="15"/>
      <c r="I60" s="22">
        <v>0.84</v>
      </c>
      <c r="J60" s="23">
        <f>I60/Parâmetros!$G$3</f>
        <v>8.4168336673346692E-4</v>
      </c>
      <c r="K60" s="23">
        <f>J60/Parâmetros!$B$43</f>
        <v>2.6791613666771963</v>
      </c>
      <c r="L60" s="23">
        <f>K60/Parâmetros!$C$6</f>
        <v>7.1539689363877068</v>
      </c>
      <c r="M60" s="23">
        <f>(Parâmetros!$G$3*Parâmetros!$C$40*Modelo_1_Ø28mm!L60)/Parâmetros!$H$3</f>
        <v>17107.711608530655</v>
      </c>
      <c r="N60" s="23">
        <v>1325404.6734239999</v>
      </c>
      <c r="O60" s="24">
        <f t="shared" si="1"/>
        <v>11045038.9452</v>
      </c>
      <c r="P60" s="15"/>
      <c r="Q60" s="22">
        <v>0.84</v>
      </c>
      <c r="R60" s="23">
        <f>Q60/Parâmetros!$G$3</f>
        <v>8.4168336673346692E-4</v>
      </c>
      <c r="S60" s="23">
        <f>R60/Parâmetros!$B$43</f>
        <v>2.6791613666771963</v>
      </c>
      <c r="T60" s="23">
        <f>S60/Parâmetros!$D$6</f>
        <v>6.7046080247177082</v>
      </c>
      <c r="U60" s="23">
        <f>(Parâmetros!$G$3*Parâmetros!$D$40*Modelo_1_Ø28mm!T60)/Parâmetros!$H$3</f>
        <v>21449.43820607926</v>
      </c>
      <c r="V60" s="22">
        <v>927544.52767500002</v>
      </c>
      <c r="W60" s="24">
        <f t="shared" si="7"/>
        <v>7729537.7306250008</v>
      </c>
      <c r="X60" s="15"/>
      <c r="Y60" s="22">
        <v>0.84</v>
      </c>
      <c r="Z60" s="23">
        <f>Y60/Parâmetros!$G$3</f>
        <v>8.4168336673346692E-4</v>
      </c>
      <c r="AA60" s="23">
        <f>Z60/Parâmetros!$B$43</f>
        <v>2.6791613666771963</v>
      </c>
      <c r="AB60" s="23">
        <f>AA60/Parâmetros!$E$6</f>
        <v>6.4371969405987413</v>
      </c>
      <c r="AC60" s="23">
        <f>(Parâmetros!$G$3*Parâmetros!$E$40*Modelo_1_Ø28mm!AB60)/Parâmetros!$H$3</f>
        <v>25375.355007304737</v>
      </c>
      <c r="AD60" s="23">
        <v>752840.51888900006</v>
      </c>
      <c r="AE60" s="24">
        <f t="shared" si="8"/>
        <v>6273670.9907416673</v>
      </c>
    </row>
    <row r="61" spans="1:31" x14ac:dyDescent="0.25">
      <c r="A61" s="22">
        <v>0.86</v>
      </c>
      <c r="B61" s="23">
        <f>A61/Parâmetros!$G$3</f>
        <v>8.617234468937876E-4</v>
      </c>
      <c r="C61" s="23">
        <f>B61/Parâmetros!$B$43</f>
        <v>2.7429509230266533</v>
      </c>
      <c r="D61" s="23">
        <f>C61/Parâmetros!$B$6</f>
        <v>8.2469961606333531</v>
      </c>
      <c r="E61" s="23">
        <f>(Parâmetros!$G$3*Parâmetros!$B$40*Modelo_1_Ø28mm!D61)/Parâmetros!$H$3</f>
        <v>13468.546959589348</v>
      </c>
      <c r="F61" s="23">
        <v>2560009.0481719999</v>
      </c>
      <c r="G61" s="24">
        <f t="shared" si="4"/>
        <v>21333408.734766666</v>
      </c>
      <c r="H61" s="15"/>
      <c r="I61" s="22">
        <v>0.86</v>
      </c>
      <c r="J61" s="23">
        <f>I61/Parâmetros!$G$3</f>
        <v>8.617234468937876E-4</v>
      </c>
      <c r="K61" s="23">
        <f>J61/Parâmetros!$B$43</f>
        <v>2.7429509230266533</v>
      </c>
      <c r="L61" s="23">
        <f>K61/Parâmetros!$C$6</f>
        <v>7.3243015301112235</v>
      </c>
      <c r="M61" s="23">
        <f>(Parâmetros!$G$3*Parâmetros!$C$40*Modelo_1_Ø28mm!L61)/Parâmetros!$H$3</f>
        <v>17515.038075400433</v>
      </c>
      <c r="N61" s="23">
        <v>1383107.9026500001</v>
      </c>
      <c r="O61" s="24">
        <f t="shared" si="1"/>
        <v>11525899.188750001</v>
      </c>
      <c r="P61" s="15"/>
      <c r="Q61" s="22">
        <v>0.86</v>
      </c>
      <c r="R61" s="23">
        <f>Q61/Parâmetros!$G$3</f>
        <v>8.617234468937876E-4</v>
      </c>
      <c r="S61" s="23">
        <f>R61/Parâmetros!$B$43</f>
        <v>2.7429509230266533</v>
      </c>
      <c r="T61" s="23">
        <f>S61/Parâmetros!$D$6</f>
        <v>6.8642415491157491</v>
      </c>
      <c r="U61" s="23">
        <f>(Parâmetros!$G$3*Parâmetros!$D$40*Modelo_1_Ø28mm!T61)/Parâmetros!$H$3</f>
        <v>21960.139115747817</v>
      </c>
      <c r="V61" s="22">
        <v>967905.22898000001</v>
      </c>
      <c r="W61" s="24">
        <f t="shared" si="7"/>
        <v>8065876.9081666674</v>
      </c>
      <c r="X61" s="15"/>
      <c r="Y61" s="22">
        <v>0.86</v>
      </c>
      <c r="Z61" s="23">
        <f>Y61/Parâmetros!$G$3</f>
        <v>8.617234468937876E-4</v>
      </c>
      <c r="AA61" s="23">
        <f>Z61/Parâmetros!$B$43</f>
        <v>2.7429509230266533</v>
      </c>
      <c r="AB61" s="23">
        <f>AA61/Parâmetros!$E$6</f>
        <v>6.5904635344225211</v>
      </c>
      <c r="AC61" s="23">
        <f>(Parâmetros!$G$3*Parâmetros!$E$40*Modelo_1_Ø28mm!AB61)/Parâmetros!$H$3</f>
        <v>25979.530126526279</v>
      </c>
      <c r="AD61" s="23">
        <v>785856.84439900005</v>
      </c>
      <c r="AE61" s="24">
        <f t="shared" si="8"/>
        <v>6548807.0366583336</v>
      </c>
    </row>
    <row r="62" spans="1:31" x14ac:dyDescent="0.25">
      <c r="A62" s="22">
        <v>0.88</v>
      </c>
      <c r="B62" s="23">
        <f>A62/Parâmetros!$G$3</f>
        <v>8.8176352705410818E-4</v>
      </c>
      <c r="C62" s="23">
        <f>B62/Parâmetros!$B$43</f>
        <v>2.8067404793761104</v>
      </c>
      <c r="D62" s="23">
        <f>C62/Parâmetros!$B$6</f>
        <v>8.4387867690201759</v>
      </c>
      <c r="E62" s="23">
        <f>(Parâmetros!$G$3*Parâmetros!$B$40*Modelo_1_Ø28mm!D62)/Parâmetros!$H$3</f>
        <v>13781.768981905378</v>
      </c>
      <c r="F62" s="23">
        <v>2670922.9883639999</v>
      </c>
      <c r="G62" s="24">
        <f t="shared" si="4"/>
        <v>22257691.569699999</v>
      </c>
      <c r="H62" s="15"/>
      <c r="I62" s="22">
        <v>0.88</v>
      </c>
      <c r="J62" s="23">
        <f>I62/Parâmetros!$G$3</f>
        <v>8.8176352705410818E-4</v>
      </c>
      <c r="K62" s="23">
        <f>J62/Parâmetros!$B$43</f>
        <v>2.8067404793761104</v>
      </c>
      <c r="L62" s="23">
        <f>K62/Parâmetros!$C$6</f>
        <v>7.4946341238347403</v>
      </c>
      <c r="M62" s="23">
        <f>(Parâmetros!$G$3*Parâmetros!$C$40*Modelo_1_Ø28mm!L62)/Parâmetros!$H$3</f>
        <v>17922.364542270207</v>
      </c>
      <c r="N62" s="23">
        <v>1441922.5959590001</v>
      </c>
      <c r="O62" s="24">
        <f t="shared" si="1"/>
        <v>12016021.632991668</v>
      </c>
      <c r="P62" s="15"/>
      <c r="Q62" s="22">
        <v>0.88</v>
      </c>
      <c r="R62" s="23">
        <f>Q62/Parâmetros!$G$3</f>
        <v>8.8176352705410818E-4</v>
      </c>
      <c r="S62" s="23">
        <f>R62/Parâmetros!$B$43</f>
        <v>2.8067404793761104</v>
      </c>
      <c r="T62" s="23">
        <f>S62/Parâmetros!$D$6</f>
        <v>7.0238750735137891</v>
      </c>
      <c r="U62" s="23">
        <f>(Parâmetros!$G$3*Parâmetros!$D$40*Modelo_1_Ø28mm!T62)/Parâmetros!$H$3</f>
        <v>22470.840025416361</v>
      </c>
      <c r="V62" s="22">
        <v>1009063.541331</v>
      </c>
      <c r="W62" s="24">
        <f t="shared" si="7"/>
        <v>8408862.8444250003</v>
      </c>
      <c r="X62" s="15"/>
      <c r="Y62" s="22">
        <v>0.88</v>
      </c>
      <c r="Z62" s="23">
        <f>Y62/Parâmetros!$G$3</f>
        <v>8.8176352705410818E-4</v>
      </c>
      <c r="AA62" s="23">
        <f>Z62/Parâmetros!$B$43</f>
        <v>2.8067404793761104</v>
      </c>
      <c r="AB62" s="23">
        <f>AA62/Parâmetros!$E$6</f>
        <v>6.7437301282463009</v>
      </c>
      <c r="AC62" s="23">
        <f>(Parâmetros!$G$3*Parâmetros!$E$40*Modelo_1_Ø28mm!AB62)/Parâmetros!$H$3</f>
        <v>26583.705245747817</v>
      </c>
      <c r="AD62" s="23">
        <v>819234.33025100001</v>
      </c>
      <c r="AE62" s="24">
        <f t="shared" si="8"/>
        <v>6826952.7520916667</v>
      </c>
    </row>
    <row r="63" spans="1:31" x14ac:dyDescent="0.25">
      <c r="A63" s="22">
        <v>0.9</v>
      </c>
      <c r="B63" s="23">
        <f>A63/Parâmetros!$G$3</f>
        <v>9.0180360721442887E-4</v>
      </c>
      <c r="C63" s="23">
        <f>B63/Parâmetros!$B$43</f>
        <v>2.8705300357255674</v>
      </c>
      <c r="D63" s="23">
        <f>C63/Parâmetros!$B$6</f>
        <v>8.6305773774069969</v>
      </c>
      <c r="E63" s="23">
        <f>(Parâmetros!$G$3*Parâmetros!$B$40*Modelo_1_Ø28mm!D63)/Parâmetros!$H$3</f>
        <v>14094.991004221412</v>
      </c>
      <c r="F63" s="23">
        <v>2784369.0134439999</v>
      </c>
      <c r="G63" s="24">
        <f t="shared" si="4"/>
        <v>23203075.112033334</v>
      </c>
      <c r="H63" s="15"/>
      <c r="I63" s="22">
        <v>0.9</v>
      </c>
      <c r="J63" s="23">
        <f>I63/Parâmetros!$G$3</f>
        <v>9.0180360721442887E-4</v>
      </c>
      <c r="K63" s="23">
        <f>J63/Parâmetros!$B$43</f>
        <v>2.8705300357255674</v>
      </c>
      <c r="L63" s="23">
        <f>K63/Parâmetros!$C$6</f>
        <v>7.6649667175582579</v>
      </c>
      <c r="M63" s="23">
        <f>(Parâmetros!$G$3*Parâmetros!$C$40*Modelo_1_Ø28mm!L63)/Parâmetros!$H$3</f>
        <v>18329.691009139988</v>
      </c>
      <c r="N63" s="23">
        <v>1502229.2892839999</v>
      </c>
      <c r="O63" s="24">
        <f t="shared" si="1"/>
        <v>12518577.410700001</v>
      </c>
      <c r="P63" s="15"/>
      <c r="Q63" s="22">
        <v>0.9</v>
      </c>
      <c r="R63" s="23">
        <f>Q63/Parâmetros!$G$3</f>
        <v>9.0180360721442887E-4</v>
      </c>
      <c r="S63" s="23">
        <f>R63/Parâmetros!$B$43</f>
        <v>2.8705300357255674</v>
      </c>
      <c r="T63" s="23">
        <f>S63/Parâmetros!$D$6</f>
        <v>7.1835085979118301</v>
      </c>
      <c r="U63" s="23">
        <f>(Parâmetros!$G$3*Parâmetros!$D$40*Modelo_1_Ø28mm!T63)/Parâmetros!$H$3</f>
        <v>22981.540935084922</v>
      </c>
      <c r="V63" s="22">
        <v>1050892.811864</v>
      </c>
      <c r="W63" s="24">
        <f t="shared" si="7"/>
        <v>8757440.0988666676</v>
      </c>
      <c r="X63" s="15"/>
      <c r="Y63" s="22">
        <v>0.9</v>
      </c>
      <c r="Z63" s="23">
        <f>Y63/Parâmetros!$G$3</f>
        <v>9.0180360721442887E-4</v>
      </c>
      <c r="AA63" s="23">
        <f>Z63/Parâmetros!$B$43</f>
        <v>2.8705300357255674</v>
      </c>
      <c r="AB63" s="23">
        <f>AA63/Parâmetros!$E$6</f>
        <v>6.8969967220700799</v>
      </c>
      <c r="AC63" s="23">
        <f>(Parâmetros!$G$3*Parâmetros!$E$40*Modelo_1_Ø28mm!AB63)/Parâmetros!$H$3</f>
        <v>27187.880364969358</v>
      </c>
      <c r="AD63" s="23">
        <v>853166.61191000009</v>
      </c>
      <c r="AE63" s="24">
        <f t="shared" si="8"/>
        <v>7109721.7659166679</v>
      </c>
    </row>
    <row r="64" spans="1:31" x14ac:dyDescent="0.25">
      <c r="A64" s="22">
        <v>0.92</v>
      </c>
      <c r="B64" s="23">
        <f>A64/Parâmetros!$G$3</f>
        <v>9.2184368737474956E-4</v>
      </c>
      <c r="C64" s="23">
        <f>B64/Parâmetros!$B$43</f>
        <v>2.9343195920750245</v>
      </c>
      <c r="D64" s="23">
        <f>C64/Parâmetros!$B$6</f>
        <v>8.8223679857938198</v>
      </c>
      <c r="E64" s="23">
        <f>(Parâmetros!$G$3*Parâmetros!$B$40*Modelo_1_Ø28mm!D64)/Parâmetros!$H$3</f>
        <v>14408.213026537444</v>
      </c>
      <c r="F64" s="23">
        <v>2899317.3703139997</v>
      </c>
      <c r="G64" s="24">
        <f t="shared" si="4"/>
        <v>24160978.085949998</v>
      </c>
      <c r="H64" s="15"/>
      <c r="I64" s="22">
        <v>0.92</v>
      </c>
      <c r="J64" s="23">
        <f>I64/Parâmetros!$G$3</f>
        <v>9.2184368737474956E-4</v>
      </c>
      <c r="K64" s="23">
        <f>J64/Parâmetros!$B$43</f>
        <v>2.9343195920750245</v>
      </c>
      <c r="L64" s="23">
        <f>K64/Parâmetros!$C$6</f>
        <v>7.8352993112817746</v>
      </c>
      <c r="M64" s="23">
        <f>(Parâmetros!$G$3*Parâmetros!$C$40*Modelo_1_Ø28mm!L64)/Parâmetros!$H$3</f>
        <v>18737.017476009765</v>
      </c>
      <c r="N64" s="23">
        <v>1562960.322616</v>
      </c>
      <c r="O64" s="24">
        <f t="shared" si="1"/>
        <v>13024669.355133334</v>
      </c>
      <c r="P64" s="15"/>
      <c r="Q64" s="22">
        <v>0.92</v>
      </c>
      <c r="R64" s="23">
        <f>Q64/Parâmetros!$G$3</f>
        <v>9.2184368737474956E-4</v>
      </c>
      <c r="S64" s="23">
        <f>R64/Parâmetros!$B$43</f>
        <v>2.9343195920750245</v>
      </c>
      <c r="T64" s="23">
        <f>S64/Parâmetros!$D$6</f>
        <v>7.343142122309871</v>
      </c>
      <c r="U64" s="23">
        <f>(Parâmetros!$G$3*Parâmetros!$D$40*Modelo_1_Ø28mm!T64)/Parâmetros!$H$3</f>
        <v>23492.241844753476</v>
      </c>
      <c r="V64" s="22">
        <v>1093415.9851540001</v>
      </c>
      <c r="W64" s="24">
        <f t="shared" si="7"/>
        <v>9111799.8762833346</v>
      </c>
      <c r="X64" s="15"/>
      <c r="Y64" s="22">
        <v>0.92</v>
      </c>
      <c r="Z64" s="23">
        <f>Y64/Parâmetros!$G$3</f>
        <v>9.2184368737474956E-4</v>
      </c>
      <c r="AA64" s="23">
        <f>Z64/Parâmetros!$B$43</f>
        <v>2.9343195920750245</v>
      </c>
      <c r="AB64" s="23">
        <f>AA64/Parâmetros!$E$6</f>
        <v>7.0502633158938597</v>
      </c>
      <c r="AC64" s="23">
        <f>(Parâmetros!$G$3*Parâmetros!$E$40*Modelo_1_Ø28mm!AB64)/Parâmetros!$H$3</f>
        <v>27792.055484190903</v>
      </c>
      <c r="AD64" s="23">
        <v>887520.79102599993</v>
      </c>
      <c r="AE64" s="24">
        <f t="shared" si="8"/>
        <v>7396006.5918833334</v>
      </c>
    </row>
    <row r="65" spans="1:31" x14ac:dyDescent="0.25">
      <c r="A65" s="22">
        <v>0.93999999999999895</v>
      </c>
      <c r="B65" s="23">
        <f>A65/Parâmetros!$G$3</f>
        <v>9.4188376753506905E-4</v>
      </c>
      <c r="C65" s="23">
        <f>B65/Parâmetros!$B$43</f>
        <v>2.998109148424478</v>
      </c>
      <c r="D65" s="23">
        <f>C65/Parâmetros!$B$6</f>
        <v>9.0141585941806319</v>
      </c>
      <c r="E65" s="23">
        <f>(Parâmetros!$G$3*Parâmetros!$B$40*Modelo_1_Ø28mm!D65)/Parâmetros!$H$3</f>
        <v>14721.435048853458</v>
      </c>
      <c r="F65" s="23">
        <v>3017080.3109570001</v>
      </c>
      <c r="G65" s="24">
        <f t="shared" si="4"/>
        <v>25142335.924641669</v>
      </c>
      <c r="H65" s="15"/>
      <c r="I65" s="22">
        <v>0.93999999999999895</v>
      </c>
      <c r="J65" s="23">
        <f>I65/Parâmetros!$G$3</f>
        <v>9.4188376753506905E-4</v>
      </c>
      <c r="K65" s="23">
        <f>J65/Parâmetros!$B$43</f>
        <v>2.998109148424478</v>
      </c>
      <c r="L65" s="23">
        <f>K65/Parâmetros!$C$6</f>
        <v>8.0056319050052824</v>
      </c>
      <c r="M65" s="23">
        <f>(Parâmetros!$G$3*Parâmetros!$C$40*Modelo_1_Ø28mm!L65)/Parâmetros!$H$3</f>
        <v>19144.343942879525</v>
      </c>
      <c r="N65" s="23">
        <v>1624076.7793950001</v>
      </c>
      <c r="O65" s="24">
        <f t="shared" si="1"/>
        <v>13533973.161625002</v>
      </c>
      <c r="P65" s="15"/>
      <c r="Q65" s="22">
        <v>0.93999999999999895</v>
      </c>
      <c r="R65" s="23">
        <f>Q65/Parâmetros!$G$3</f>
        <v>9.4188376753506905E-4</v>
      </c>
      <c r="S65" s="23">
        <f>R65/Parâmetros!$B$43</f>
        <v>2.998109148424478</v>
      </c>
      <c r="T65" s="23">
        <f>S65/Parâmetros!$D$6</f>
        <v>7.502775646707903</v>
      </c>
      <c r="U65" s="23">
        <f>(Parâmetros!$G$3*Parâmetros!$D$40*Modelo_1_Ø28mm!T65)/Parâmetros!$H$3</f>
        <v>24002.942754422002</v>
      </c>
      <c r="V65" s="22">
        <v>1136532.585859</v>
      </c>
      <c r="W65" s="24">
        <f t="shared" si="7"/>
        <v>9471104.8821583334</v>
      </c>
      <c r="X65" s="15"/>
      <c r="Y65" s="22">
        <v>0.93999999999999895</v>
      </c>
      <c r="Z65" s="23">
        <f>Y65/Parâmetros!$G$3</f>
        <v>9.4188376753506905E-4</v>
      </c>
      <c r="AA65" s="23">
        <f>Z65/Parâmetros!$B$43</f>
        <v>2.998109148424478</v>
      </c>
      <c r="AB65" s="23">
        <f>AA65/Parâmetros!$E$6</f>
        <v>7.2035299097176306</v>
      </c>
      <c r="AC65" s="23">
        <f>(Parâmetros!$G$3*Parâmetros!$E$40*Modelo_1_Ø28mm!AB65)/Parâmetros!$H$3</f>
        <v>28396.230603412409</v>
      </c>
      <c r="AD65" s="23">
        <v>922537.29144199996</v>
      </c>
      <c r="AE65" s="24">
        <f t="shared" si="8"/>
        <v>7687810.7620166671</v>
      </c>
    </row>
    <row r="66" spans="1:31" x14ac:dyDescent="0.25">
      <c r="A66" s="22">
        <v>0.96</v>
      </c>
      <c r="B66" s="23">
        <f>A66/Parâmetros!$G$3</f>
        <v>9.6192384769539071E-4</v>
      </c>
      <c r="C66" s="23">
        <f>B66/Parâmetros!$B$43</f>
        <v>3.0618987047739381</v>
      </c>
      <c r="D66" s="23">
        <f>C66/Parâmetros!$B$6</f>
        <v>9.2059492025674619</v>
      </c>
      <c r="E66" s="23">
        <f>(Parâmetros!$G$3*Parâmetros!$B$40*Modelo_1_Ø28mm!D66)/Parâmetros!$H$3</f>
        <v>15034.657071169502</v>
      </c>
      <c r="F66" s="23">
        <v>3137407.2823090004</v>
      </c>
      <c r="G66" s="24">
        <f t="shared" si="4"/>
        <v>26145060.685908336</v>
      </c>
      <c r="H66" s="15"/>
      <c r="I66" s="22">
        <v>0.96</v>
      </c>
      <c r="J66" s="23">
        <f>I66/Parâmetros!$G$3</f>
        <v>9.6192384769539071E-4</v>
      </c>
      <c r="K66" s="23">
        <f>J66/Parâmetros!$B$43</f>
        <v>3.0618987047739381</v>
      </c>
      <c r="L66" s="23">
        <f>K66/Parâmetros!$C$6</f>
        <v>8.1759644987288063</v>
      </c>
      <c r="M66" s="23">
        <f>(Parâmetros!$G$3*Parâmetros!$C$40*Modelo_1_Ø28mm!L66)/Parâmetros!$H$3</f>
        <v>19551.670409749317</v>
      </c>
      <c r="N66" s="23">
        <v>1686055.7898520001</v>
      </c>
      <c r="O66" s="24">
        <f t="shared" si="1"/>
        <v>14050464.915433334</v>
      </c>
      <c r="P66" s="15"/>
      <c r="Q66" s="22">
        <v>0.96</v>
      </c>
      <c r="R66" s="23">
        <f>Q66/Parâmetros!$G$3</f>
        <v>9.6192384769539071E-4</v>
      </c>
      <c r="S66" s="23">
        <f>R66/Parâmetros!$B$43</f>
        <v>3.0618987047739381</v>
      </c>
      <c r="T66" s="23">
        <f>S66/Parâmetros!$D$6</f>
        <v>7.662409171105951</v>
      </c>
      <c r="U66" s="23">
        <f>(Parâmetros!$G$3*Parâmetros!$D$40*Modelo_1_Ø28mm!T66)/Parâmetros!$H$3</f>
        <v>24513.643664090581</v>
      </c>
      <c r="V66" s="22">
        <v>1180420.286724</v>
      </c>
      <c r="W66" s="24">
        <f t="shared" si="7"/>
        <v>9836835.7226999998</v>
      </c>
      <c r="X66" s="15"/>
      <c r="Y66" s="22">
        <v>0.96</v>
      </c>
      <c r="Z66" s="23">
        <f>Y66/Parâmetros!$G$3</f>
        <v>9.6192384769539071E-4</v>
      </c>
      <c r="AA66" s="23">
        <f>Z66/Parâmetros!$B$43</f>
        <v>3.0618987047739381</v>
      </c>
      <c r="AB66" s="23">
        <f>AA66/Parâmetros!$E$6</f>
        <v>7.3567965035414176</v>
      </c>
      <c r="AC66" s="23">
        <f>(Parâmetros!$G$3*Parâmetros!$E$40*Modelo_1_Ø28mm!AB66)/Parâmetros!$H$3</f>
        <v>29000.405722633983</v>
      </c>
      <c r="AD66" s="23">
        <v>958326.51068199996</v>
      </c>
      <c r="AE66" s="24">
        <f t="shared" si="8"/>
        <v>7986054.2556833336</v>
      </c>
    </row>
    <row r="67" spans="1:31" x14ac:dyDescent="0.25">
      <c r="A67" s="22">
        <v>0.98</v>
      </c>
      <c r="B67" s="23">
        <f>A67/Parâmetros!$G$3</f>
        <v>9.8196392785571151E-4</v>
      </c>
      <c r="C67" s="23">
        <f>B67/Parâmetros!$B$43</f>
        <v>3.1256882611233956</v>
      </c>
      <c r="D67" s="23">
        <f>C67/Parâmetros!$B$6</f>
        <v>9.3977398109542865</v>
      </c>
      <c r="E67" s="23">
        <f>(Parâmetros!$G$3*Parâmetros!$B$40*Modelo_1_Ø28mm!D67)/Parâmetros!$H$3</f>
        <v>15347.879093485539</v>
      </c>
      <c r="F67" s="23">
        <v>3259915.2281300002</v>
      </c>
      <c r="G67" s="24">
        <f t="shared" si="4"/>
        <v>27165960.234416667</v>
      </c>
      <c r="H67" s="15"/>
      <c r="I67" s="22">
        <v>0.98</v>
      </c>
      <c r="J67" s="23">
        <f>I67/Parâmetros!$G$3</f>
        <v>9.8196392785571151E-4</v>
      </c>
      <c r="K67" s="23">
        <f>J67/Parâmetros!$B$43</f>
        <v>3.1256882611233956</v>
      </c>
      <c r="L67" s="23">
        <f>K67/Parâmetros!$C$6</f>
        <v>8.3462970924523248</v>
      </c>
      <c r="M67" s="23">
        <f>(Parâmetros!$G$3*Parâmetros!$C$40*Modelo_1_Ø28mm!L67)/Parâmetros!$H$3</f>
        <v>19958.996876619098</v>
      </c>
      <c r="N67" s="23">
        <v>1749985.40506</v>
      </c>
      <c r="O67" s="24">
        <f t="shared" si="1"/>
        <v>14583211.708833333</v>
      </c>
      <c r="P67" s="15"/>
      <c r="Q67" s="22">
        <v>0.98</v>
      </c>
      <c r="R67" s="23">
        <f>Q67/Parâmetros!$G$3</f>
        <v>9.8196392785571151E-4</v>
      </c>
      <c r="S67" s="23">
        <f>R67/Parâmetros!$B$43</f>
        <v>3.1256882611233956</v>
      </c>
      <c r="T67" s="23">
        <f>S67/Parâmetros!$D$6</f>
        <v>7.8220426955039928</v>
      </c>
      <c r="U67" s="23">
        <f>(Parâmetros!$G$3*Parâmetros!$D$40*Modelo_1_Ø28mm!T67)/Parâmetros!$H$3</f>
        <v>25024.344573759136</v>
      </c>
      <c r="V67" s="22">
        <v>1225221.083783</v>
      </c>
      <c r="W67" s="24">
        <f t="shared" si="7"/>
        <v>10210175.698191667</v>
      </c>
      <c r="X67" s="15"/>
      <c r="Y67" s="22">
        <v>0.98</v>
      </c>
      <c r="Z67" s="23">
        <f>Y67/Parâmetros!$G$3</f>
        <v>9.8196392785571151E-4</v>
      </c>
      <c r="AA67" s="23">
        <f>Z67/Parâmetros!$B$43</f>
        <v>3.1256882611233956</v>
      </c>
      <c r="AB67" s="23">
        <f>AA67/Parâmetros!$E$6</f>
        <v>7.5100630973651983</v>
      </c>
      <c r="AC67" s="23">
        <f>(Parâmetros!$G$3*Parâmetros!$E$40*Modelo_1_Ø28mm!AB67)/Parâmetros!$H$3</f>
        <v>29604.580841855524</v>
      </c>
      <c r="AD67" s="23">
        <v>994707.83136499999</v>
      </c>
      <c r="AE67" s="24">
        <f t="shared" si="8"/>
        <v>8289231.9280416667</v>
      </c>
    </row>
    <row r="68" spans="1:31" x14ac:dyDescent="0.25">
      <c r="A68" s="22">
        <v>1</v>
      </c>
      <c r="B68" s="23">
        <f>A68/Parâmetros!$G$3</f>
        <v>1.002004008016032E-3</v>
      </c>
      <c r="C68" s="23">
        <f>B68/Parâmetros!$B$43</f>
        <v>3.1894778174728522</v>
      </c>
      <c r="D68" s="23">
        <f>C68/Parâmetros!$B$6</f>
        <v>9.5895304193411075</v>
      </c>
      <c r="E68" s="23">
        <f>(Parâmetros!$G$3*Parâmetros!$B$40*Modelo_1_Ø28mm!D68)/Parâmetros!$H$3</f>
        <v>15661.101115801566</v>
      </c>
      <c r="F68" s="23">
        <v>3384758.6397500001</v>
      </c>
      <c r="G68" s="24">
        <f t="shared" si="4"/>
        <v>28206321.997916669</v>
      </c>
      <c r="H68" s="15"/>
      <c r="I68" s="22">
        <v>1</v>
      </c>
      <c r="J68" s="23">
        <f>I68/Parâmetros!$G$3</f>
        <v>1.002004008016032E-3</v>
      </c>
      <c r="K68" s="23">
        <f>J68/Parâmetros!$B$43</f>
        <v>3.1894778174728522</v>
      </c>
      <c r="L68" s="23">
        <f>K68/Parâmetros!$C$6</f>
        <v>8.5166296861758397</v>
      </c>
      <c r="M68" s="23">
        <f>(Parâmetros!$G$3*Parâmetros!$C$40*Modelo_1_Ø28mm!L68)/Parâmetros!$H$3</f>
        <v>20366.323343488872</v>
      </c>
      <c r="N68" s="23">
        <v>1814975.17466</v>
      </c>
      <c r="O68" s="24">
        <f t="shared" si="1"/>
        <v>15124793.122166667</v>
      </c>
      <c r="P68" s="15"/>
      <c r="Q68" s="22">
        <v>1</v>
      </c>
      <c r="R68" s="23">
        <f>Q68/Parâmetros!$G$3</f>
        <v>1.002004008016032E-3</v>
      </c>
      <c r="S68" s="23">
        <f>R68/Parâmetros!$B$43</f>
        <v>3.1894778174728522</v>
      </c>
      <c r="T68" s="23">
        <f>S68/Parâmetros!$D$6</f>
        <v>7.9816762199020319</v>
      </c>
      <c r="U68" s="23">
        <f>(Parâmetros!$G$3*Parâmetros!$D$40*Modelo_1_Ø28mm!T68)/Parâmetros!$H$3</f>
        <v>25535.045483427682</v>
      </c>
      <c r="V68" s="22">
        <v>1270663.7072689999</v>
      </c>
      <c r="W68" s="24">
        <f t="shared" si="7"/>
        <v>10588864.227241667</v>
      </c>
      <c r="X68" s="15"/>
      <c r="Y68" s="22">
        <v>1</v>
      </c>
      <c r="Z68" s="23">
        <f>Y68/Parâmetros!$G$3</f>
        <v>1.002004008016032E-3</v>
      </c>
      <c r="AA68" s="23">
        <f>Z68/Parâmetros!$B$43</f>
        <v>3.1894778174728522</v>
      </c>
      <c r="AB68" s="23">
        <f>AA68/Parâmetros!$E$6</f>
        <v>7.6633296911889763</v>
      </c>
      <c r="AC68" s="23">
        <f>(Parâmetros!$G$3*Parâmetros!$E$40*Modelo_1_Ø28mm!AB68)/Parâmetros!$H$3</f>
        <v>30208.755961077066</v>
      </c>
      <c r="AD68" s="23">
        <v>1031501.1760859999</v>
      </c>
      <c r="AE68" s="24">
        <f t="shared" si="8"/>
        <v>8595843.1340500005</v>
      </c>
    </row>
  </sheetData>
  <mergeCells count="8">
    <mergeCell ref="A1:G1"/>
    <mergeCell ref="I1:O1"/>
    <mergeCell ref="Q1:W1"/>
    <mergeCell ref="Y1:AE1"/>
    <mergeCell ref="A17:G17"/>
    <mergeCell ref="I17:O17"/>
    <mergeCell ref="Q17:W17"/>
    <mergeCell ref="Y17:AE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M205"/>
  <sheetViews>
    <sheetView workbookViewId="0">
      <selection activeCell="A2" sqref="A2"/>
    </sheetView>
  </sheetViews>
  <sheetFormatPr defaultRowHeight="15" x14ac:dyDescent="0.25"/>
  <cols>
    <col min="1" max="1" width="10.5703125" style="29" bestFit="1" customWidth="1"/>
    <col min="2" max="2" width="10.5703125" bestFit="1" customWidth="1"/>
    <col min="3" max="3" width="12.5703125" bestFit="1" customWidth="1"/>
    <col min="4" max="4" width="10.5703125" bestFit="1" customWidth="1"/>
    <col min="5" max="5" width="13.7109375" bestFit="1" customWidth="1"/>
  </cols>
  <sheetData>
    <row r="1" spans="1:13" x14ac:dyDescent="0.25">
      <c r="A1" s="29" t="s">
        <v>29</v>
      </c>
      <c r="B1" t="s">
        <v>31</v>
      </c>
      <c r="C1" t="s">
        <v>7</v>
      </c>
      <c r="D1" t="s">
        <v>30</v>
      </c>
      <c r="E1" t="s">
        <v>28</v>
      </c>
      <c r="J1" s="29"/>
      <c r="K1" s="29"/>
    </row>
    <row r="2" spans="1:13" x14ac:dyDescent="0.25">
      <c r="A2" s="34"/>
      <c r="B2" s="31"/>
      <c r="C2" s="31"/>
      <c r="D2" s="32"/>
      <c r="E2" s="33"/>
      <c r="J2" s="29"/>
      <c r="K2" s="29"/>
    </row>
    <row r="3" spans="1:13" x14ac:dyDescent="0.25">
      <c r="A3" s="34"/>
      <c r="B3" s="23"/>
      <c r="C3" s="23"/>
      <c r="D3" s="30"/>
      <c r="E3" s="29"/>
      <c r="F3" s="29"/>
      <c r="J3" s="29"/>
      <c r="K3" s="29"/>
      <c r="L3" s="29"/>
      <c r="M3" s="29"/>
    </row>
    <row r="4" spans="1:13" x14ac:dyDescent="0.25">
      <c r="A4" s="34"/>
      <c r="B4" s="23"/>
      <c r="C4" s="23"/>
      <c r="D4" s="30"/>
      <c r="E4" s="29"/>
      <c r="F4" s="29"/>
      <c r="J4" s="29"/>
      <c r="K4" s="29"/>
      <c r="L4" s="29"/>
      <c r="M4" s="29"/>
    </row>
    <row r="5" spans="1:13" x14ac:dyDescent="0.25">
      <c r="A5" s="34"/>
      <c r="B5" s="23"/>
      <c r="C5" s="23"/>
      <c r="D5" s="30"/>
      <c r="E5" s="29"/>
      <c r="F5" s="29"/>
      <c r="J5" s="29"/>
      <c r="K5" s="29"/>
      <c r="L5" s="29"/>
      <c r="M5" s="29"/>
    </row>
    <row r="6" spans="1:13" x14ac:dyDescent="0.25">
      <c r="A6" s="34"/>
      <c r="B6" s="23"/>
      <c r="C6" s="23"/>
      <c r="D6" s="30"/>
      <c r="E6" s="29"/>
      <c r="F6" s="29"/>
      <c r="J6" s="29"/>
      <c r="K6" s="29"/>
      <c r="L6" s="29"/>
      <c r="M6" s="29"/>
    </row>
    <row r="7" spans="1:13" x14ac:dyDescent="0.25">
      <c r="A7" s="34"/>
      <c r="B7" s="23"/>
      <c r="C7" s="23"/>
      <c r="D7" s="30"/>
      <c r="E7" s="29"/>
      <c r="F7" s="29"/>
      <c r="J7" s="29"/>
      <c r="K7" s="29"/>
      <c r="L7" s="29"/>
      <c r="M7" s="29"/>
    </row>
    <row r="8" spans="1:13" x14ac:dyDescent="0.25">
      <c r="A8" s="34"/>
      <c r="B8" s="23"/>
      <c r="C8" s="23"/>
      <c r="D8" s="30"/>
      <c r="E8" s="29"/>
      <c r="F8" s="29"/>
      <c r="J8" s="29"/>
      <c r="K8" s="29"/>
      <c r="L8" s="29"/>
      <c r="M8" s="29"/>
    </row>
    <row r="9" spans="1:13" x14ac:dyDescent="0.25">
      <c r="A9" s="34"/>
      <c r="B9" s="23"/>
      <c r="C9" s="23"/>
      <c r="D9" s="30"/>
      <c r="E9" s="29"/>
      <c r="F9" s="29"/>
      <c r="J9" s="29"/>
      <c r="K9" s="29"/>
      <c r="L9" s="29"/>
      <c r="M9" s="29"/>
    </row>
    <row r="10" spans="1:13" x14ac:dyDescent="0.25">
      <c r="A10" s="34"/>
      <c r="B10" s="23"/>
      <c r="C10" s="23"/>
      <c r="D10" s="30"/>
      <c r="E10" s="29"/>
      <c r="F10" s="29"/>
      <c r="J10" s="29"/>
      <c r="K10" s="29"/>
      <c r="L10" s="29"/>
      <c r="M10" s="29"/>
    </row>
    <row r="11" spans="1:13" x14ac:dyDescent="0.25">
      <c r="A11" s="34"/>
      <c r="B11" s="23"/>
      <c r="C11" s="23"/>
      <c r="D11" s="30"/>
      <c r="E11" s="29"/>
      <c r="F11" s="29"/>
      <c r="J11" s="29"/>
      <c r="K11" s="29"/>
      <c r="L11" s="29"/>
      <c r="M11" s="29"/>
    </row>
    <row r="12" spans="1:13" x14ac:dyDescent="0.25">
      <c r="A12" s="34"/>
      <c r="B12" s="23"/>
      <c r="C12" s="23"/>
      <c r="D12" s="30"/>
      <c r="E12" s="29"/>
      <c r="F12" s="29"/>
      <c r="J12" s="29"/>
      <c r="K12" s="29"/>
      <c r="L12" s="29"/>
      <c r="M12" s="29"/>
    </row>
    <row r="13" spans="1:13" x14ac:dyDescent="0.25">
      <c r="A13" s="34"/>
      <c r="B13" s="23"/>
      <c r="C13" s="23"/>
      <c r="D13" s="30"/>
      <c r="E13" s="29"/>
      <c r="F13" s="29"/>
      <c r="J13" s="29"/>
      <c r="K13" s="29"/>
      <c r="L13" s="29"/>
      <c r="M13" s="29"/>
    </row>
    <row r="14" spans="1:13" x14ac:dyDescent="0.25">
      <c r="A14" s="34"/>
      <c r="B14" s="23"/>
      <c r="C14" s="23"/>
      <c r="D14" s="30"/>
      <c r="E14" s="29"/>
      <c r="F14" s="29"/>
      <c r="J14" s="29"/>
      <c r="K14" s="29"/>
      <c r="L14" s="29"/>
      <c r="M14" s="29"/>
    </row>
    <row r="15" spans="1:13" x14ac:dyDescent="0.25">
      <c r="A15" s="34"/>
      <c r="B15" s="23"/>
      <c r="C15" s="23"/>
      <c r="D15" s="30"/>
      <c r="E15" s="29"/>
      <c r="F15" s="29"/>
      <c r="J15" s="29"/>
      <c r="K15" s="29"/>
      <c r="L15" s="29"/>
      <c r="M15" s="29"/>
    </row>
    <row r="16" spans="1:13" x14ac:dyDescent="0.25">
      <c r="A16" s="34"/>
      <c r="B16" s="23"/>
      <c r="C16" s="23"/>
      <c r="D16" s="30"/>
      <c r="E16" s="29"/>
      <c r="F16" s="29"/>
      <c r="J16" s="29"/>
      <c r="K16" s="29"/>
      <c r="L16" s="29"/>
      <c r="M16" s="29"/>
    </row>
    <row r="17" spans="1:13" x14ac:dyDescent="0.25">
      <c r="A17" s="34"/>
      <c r="B17" s="23"/>
      <c r="C17" s="23"/>
      <c r="D17" s="30"/>
      <c r="E17" s="29"/>
      <c r="F17" s="29"/>
      <c r="J17" s="29"/>
      <c r="K17" s="29"/>
      <c r="L17" s="29"/>
      <c r="M17" s="29"/>
    </row>
    <row r="18" spans="1:13" x14ac:dyDescent="0.25">
      <c r="A18" s="34"/>
      <c r="B18" s="23"/>
      <c r="C18" s="23"/>
      <c r="D18" s="30"/>
      <c r="E18" s="29"/>
      <c r="F18" s="29"/>
      <c r="J18" s="29"/>
      <c r="K18" s="29"/>
      <c r="L18" s="29"/>
      <c r="M18" s="29"/>
    </row>
    <row r="19" spans="1:13" x14ac:dyDescent="0.25">
      <c r="A19" s="34"/>
      <c r="B19" s="23"/>
      <c r="C19" s="23"/>
      <c r="D19" s="30"/>
      <c r="E19" s="29"/>
      <c r="F19" s="29"/>
      <c r="J19" s="29"/>
      <c r="K19" s="29"/>
      <c r="L19" s="29"/>
      <c r="M19" s="29"/>
    </row>
    <row r="20" spans="1:13" x14ac:dyDescent="0.25">
      <c r="A20" s="34"/>
      <c r="B20" s="23"/>
      <c r="C20" s="23"/>
      <c r="D20" s="30"/>
      <c r="E20" s="29"/>
      <c r="F20" s="29"/>
      <c r="J20" s="29"/>
      <c r="K20" s="29"/>
      <c r="L20" s="29"/>
      <c r="M20" s="29"/>
    </row>
    <row r="21" spans="1:13" x14ac:dyDescent="0.25">
      <c r="A21" s="34"/>
      <c r="B21" s="23"/>
      <c r="C21" s="23"/>
      <c r="D21" s="30"/>
      <c r="E21" s="29"/>
      <c r="F21" s="29"/>
      <c r="J21" s="29"/>
      <c r="K21" s="29"/>
      <c r="L21" s="29"/>
      <c r="M21" s="29"/>
    </row>
    <row r="22" spans="1:13" x14ac:dyDescent="0.25">
      <c r="A22" s="34"/>
      <c r="B22" s="23"/>
      <c r="C22" s="23"/>
      <c r="D22" s="30"/>
      <c r="E22" s="29"/>
      <c r="F22" s="29"/>
      <c r="J22" s="29"/>
      <c r="K22" s="29"/>
      <c r="L22" s="29"/>
      <c r="M22" s="29"/>
    </row>
    <row r="23" spans="1:13" x14ac:dyDescent="0.25">
      <c r="A23" s="34"/>
      <c r="B23" s="23"/>
      <c r="C23" s="23"/>
      <c r="D23" s="30"/>
      <c r="E23" s="29"/>
      <c r="F23" s="29"/>
      <c r="J23" s="29"/>
      <c r="K23" s="29"/>
      <c r="L23" s="29"/>
      <c r="M23" s="29"/>
    </row>
    <row r="24" spans="1:13" x14ac:dyDescent="0.25">
      <c r="A24" s="34"/>
      <c r="B24" s="23"/>
      <c r="C24" s="23"/>
      <c r="D24" s="30"/>
      <c r="E24" s="29"/>
      <c r="F24" s="29"/>
      <c r="J24" s="29"/>
      <c r="K24" s="29"/>
      <c r="L24" s="29"/>
      <c r="M24" s="29"/>
    </row>
    <row r="25" spans="1:13" x14ac:dyDescent="0.25">
      <c r="A25" s="34"/>
      <c r="B25" s="23"/>
      <c r="C25" s="23"/>
      <c r="D25" s="30"/>
      <c r="E25" s="29"/>
      <c r="F25" s="29"/>
      <c r="J25" s="29"/>
      <c r="K25" s="29"/>
      <c r="L25" s="29"/>
      <c r="M25" s="29"/>
    </row>
    <row r="26" spans="1:13" x14ac:dyDescent="0.25">
      <c r="A26" s="34"/>
      <c r="B26" s="23"/>
      <c r="C26" s="23"/>
      <c r="D26" s="30"/>
      <c r="E26" s="29"/>
      <c r="F26" s="29"/>
      <c r="J26" s="29"/>
      <c r="K26" s="29"/>
      <c r="L26" s="29"/>
      <c r="M26" s="29"/>
    </row>
    <row r="27" spans="1:13" x14ac:dyDescent="0.25">
      <c r="A27" s="34"/>
      <c r="B27" s="23"/>
      <c r="C27" s="23"/>
      <c r="D27" s="30"/>
      <c r="E27" s="29"/>
      <c r="F27" s="29"/>
      <c r="J27" s="29"/>
      <c r="K27" s="29"/>
      <c r="L27" s="29"/>
      <c r="M27" s="29"/>
    </row>
    <row r="28" spans="1:13" x14ac:dyDescent="0.25">
      <c r="A28" s="34"/>
      <c r="B28" s="23"/>
      <c r="C28" s="23"/>
      <c r="D28" s="30"/>
      <c r="E28" s="29"/>
      <c r="F28" s="29"/>
      <c r="J28" s="29"/>
      <c r="K28" s="29"/>
      <c r="L28" s="29"/>
      <c r="M28" s="29"/>
    </row>
    <row r="29" spans="1:13" x14ac:dyDescent="0.25">
      <c r="A29" s="34"/>
      <c r="B29" s="23"/>
      <c r="C29" s="23"/>
      <c r="D29" s="30"/>
      <c r="E29" s="29"/>
      <c r="F29" s="29"/>
      <c r="L29" s="29"/>
      <c r="M29" s="29"/>
    </row>
    <row r="30" spans="1:13" x14ac:dyDescent="0.25">
      <c r="A30" s="34"/>
      <c r="B30" s="23"/>
      <c r="C30" s="23"/>
      <c r="D30" s="30"/>
      <c r="E30" s="29"/>
      <c r="F30" s="29"/>
      <c r="L30" s="29"/>
      <c r="M30" s="29"/>
    </row>
    <row r="31" spans="1:13" ht="15.75" thickBot="1" x14ac:dyDescent="0.3">
      <c r="A31" s="35"/>
      <c r="B31" s="25"/>
      <c r="C31" s="25"/>
      <c r="D31" s="30"/>
      <c r="E31" s="29"/>
      <c r="F31" s="29"/>
    </row>
    <row r="32" spans="1:13" x14ac:dyDescent="0.25">
      <c r="D32" s="29"/>
      <c r="E32" s="29"/>
      <c r="F32" s="29"/>
    </row>
    <row r="33" spans="4:6" x14ac:dyDescent="0.25">
      <c r="D33" s="29"/>
      <c r="E33" s="29"/>
      <c r="F33" s="29"/>
    </row>
    <row r="34" spans="4:6" x14ac:dyDescent="0.25">
      <c r="D34" s="29"/>
      <c r="E34" s="29"/>
      <c r="F34" s="29"/>
    </row>
    <row r="35" spans="4:6" x14ac:dyDescent="0.25">
      <c r="D35" s="29"/>
      <c r="E35" s="29"/>
      <c r="F35" s="29"/>
    </row>
    <row r="36" spans="4:6" x14ac:dyDescent="0.25">
      <c r="D36" s="29"/>
      <c r="E36" s="29"/>
      <c r="F36" s="29"/>
    </row>
    <row r="37" spans="4:6" x14ac:dyDescent="0.25">
      <c r="D37" s="29"/>
      <c r="E37" s="29"/>
      <c r="F37" s="29"/>
    </row>
    <row r="38" spans="4:6" x14ac:dyDescent="0.25">
      <c r="D38" s="29"/>
      <c r="E38" s="29"/>
      <c r="F38" s="29"/>
    </row>
    <row r="39" spans="4:6" x14ac:dyDescent="0.25">
      <c r="D39" s="29"/>
      <c r="E39" s="29"/>
      <c r="F39" s="29"/>
    </row>
    <row r="40" spans="4:6" x14ac:dyDescent="0.25">
      <c r="D40" s="29"/>
      <c r="E40" s="29"/>
      <c r="F40" s="29"/>
    </row>
    <row r="41" spans="4:6" x14ac:dyDescent="0.25">
      <c r="D41" s="29"/>
      <c r="E41" s="29"/>
      <c r="F41" s="29"/>
    </row>
    <row r="42" spans="4:6" x14ac:dyDescent="0.25">
      <c r="D42" s="29"/>
      <c r="E42" s="29"/>
      <c r="F42" s="29"/>
    </row>
    <row r="43" spans="4:6" x14ac:dyDescent="0.25">
      <c r="D43" s="29"/>
      <c r="E43" s="29"/>
      <c r="F43" s="29"/>
    </row>
    <row r="44" spans="4:6" x14ac:dyDescent="0.25">
      <c r="D44" s="29"/>
      <c r="E44" s="29"/>
      <c r="F44" s="29"/>
    </row>
    <row r="45" spans="4:6" x14ac:dyDescent="0.25">
      <c r="D45" s="29"/>
      <c r="E45" s="29"/>
      <c r="F45" s="29"/>
    </row>
    <row r="46" spans="4:6" x14ac:dyDescent="0.25">
      <c r="D46" s="29"/>
      <c r="E46" s="29"/>
      <c r="F46" s="29"/>
    </row>
    <row r="47" spans="4:6" x14ac:dyDescent="0.25">
      <c r="D47" s="29"/>
      <c r="E47" s="29"/>
      <c r="F47" s="29"/>
    </row>
    <row r="48" spans="4:6" x14ac:dyDescent="0.25">
      <c r="D48" s="29"/>
      <c r="E48" s="29"/>
      <c r="F48" s="29"/>
    </row>
    <row r="49" spans="4:6" x14ac:dyDescent="0.25">
      <c r="D49" s="29"/>
      <c r="E49" s="29"/>
      <c r="F49" s="29"/>
    </row>
    <row r="50" spans="4:6" x14ac:dyDescent="0.25">
      <c r="D50" s="29"/>
      <c r="E50" s="29"/>
      <c r="F50" s="29"/>
    </row>
    <row r="51" spans="4:6" x14ac:dyDescent="0.25">
      <c r="D51" s="29"/>
      <c r="E51" s="29"/>
      <c r="F51" s="29"/>
    </row>
    <row r="52" spans="4:6" x14ac:dyDescent="0.25">
      <c r="D52" s="29"/>
      <c r="E52" s="29"/>
      <c r="F52" s="29"/>
    </row>
    <row r="53" spans="4:6" x14ac:dyDescent="0.25">
      <c r="D53" s="29"/>
      <c r="E53" s="29"/>
      <c r="F53" s="29"/>
    </row>
    <row r="54" spans="4:6" x14ac:dyDescent="0.25">
      <c r="D54" s="29"/>
      <c r="E54" s="29"/>
      <c r="F54" s="29"/>
    </row>
    <row r="55" spans="4:6" x14ac:dyDescent="0.25">
      <c r="D55" s="29"/>
      <c r="E55" s="29"/>
      <c r="F55" s="29"/>
    </row>
    <row r="56" spans="4:6" x14ac:dyDescent="0.25">
      <c r="D56" s="29"/>
      <c r="E56" s="29"/>
      <c r="F56" s="29"/>
    </row>
    <row r="57" spans="4:6" x14ac:dyDescent="0.25">
      <c r="D57" s="29"/>
      <c r="E57" s="29"/>
      <c r="F57" s="29"/>
    </row>
    <row r="58" spans="4:6" x14ac:dyDescent="0.25">
      <c r="D58" s="29"/>
      <c r="E58" s="29"/>
      <c r="F58" s="29"/>
    </row>
    <row r="59" spans="4:6" x14ac:dyDescent="0.25">
      <c r="D59" s="29"/>
      <c r="E59" s="29"/>
      <c r="F59" s="29"/>
    </row>
    <row r="60" spans="4:6" x14ac:dyDescent="0.25">
      <c r="D60" s="29"/>
      <c r="E60" s="29"/>
      <c r="F60" s="29"/>
    </row>
    <row r="61" spans="4:6" x14ac:dyDescent="0.25">
      <c r="D61" s="29"/>
      <c r="E61" s="29"/>
      <c r="F61" s="29"/>
    </row>
    <row r="62" spans="4:6" x14ac:dyDescent="0.25">
      <c r="D62" s="29"/>
      <c r="E62" s="29"/>
      <c r="F62" s="29"/>
    </row>
    <row r="63" spans="4:6" x14ac:dyDescent="0.25">
      <c r="D63" s="29"/>
      <c r="E63" s="29"/>
      <c r="F63" s="29"/>
    </row>
    <row r="64" spans="4:6" x14ac:dyDescent="0.25">
      <c r="D64" s="29"/>
      <c r="E64" s="29"/>
      <c r="F64" s="29"/>
    </row>
    <row r="65" spans="4:6" x14ac:dyDescent="0.25">
      <c r="D65" s="29"/>
      <c r="E65" s="29"/>
      <c r="F65" s="29"/>
    </row>
    <row r="66" spans="4:6" x14ac:dyDescent="0.25">
      <c r="D66" s="29"/>
      <c r="E66" s="29"/>
      <c r="F66" s="29"/>
    </row>
    <row r="67" spans="4:6" x14ac:dyDescent="0.25">
      <c r="D67" s="29"/>
      <c r="E67" s="29"/>
      <c r="F67" s="29"/>
    </row>
    <row r="68" spans="4:6" x14ac:dyDescent="0.25">
      <c r="D68" s="29"/>
      <c r="E68" s="29"/>
      <c r="F68" s="29"/>
    </row>
    <row r="69" spans="4:6" x14ac:dyDescent="0.25">
      <c r="D69" s="29"/>
      <c r="E69" s="29"/>
      <c r="F69" s="29"/>
    </row>
    <row r="70" spans="4:6" x14ac:dyDescent="0.25">
      <c r="D70" s="29"/>
      <c r="E70" s="29"/>
      <c r="F70" s="29"/>
    </row>
    <row r="71" spans="4:6" x14ac:dyDescent="0.25">
      <c r="D71" s="29"/>
      <c r="E71" s="29"/>
      <c r="F71" s="29"/>
    </row>
    <row r="72" spans="4:6" x14ac:dyDescent="0.25">
      <c r="D72" s="29"/>
      <c r="E72" s="29"/>
      <c r="F72" s="29"/>
    </row>
    <row r="73" spans="4:6" x14ac:dyDescent="0.25">
      <c r="D73" s="29"/>
      <c r="E73" s="29"/>
      <c r="F73" s="29"/>
    </row>
    <row r="74" spans="4:6" x14ac:dyDescent="0.25">
      <c r="D74" s="29"/>
      <c r="E74" s="29"/>
      <c r="F74" s="29"/>
    </row>
    <row r="75" spans="4:6" x14ac:dyDescent="0.25">
      <c r="D75" s="29"/>
      <c r="E75" s="29"/>
      <c r="F75" s="29"/>
    </row>
    <row r="76" spans="4:6" x14ac:dyDescent="0.25">
      <c r="D76" s="29"/>
      <c r="E76" s="29"/>
      <c r="F76" s="29"/>
    </row>
    <row r="77" spans="4:6" x14ac:dyDescent="0.25">
      <c r="D77" s="29"/>
      <c r="E77" s="29"/>
      <c r="F77" s="29"/>
    </row>
    <row r="78" spans="4:6" x14ac:dyDescent="0.25">
      <c r="D78" s="29"/>
      <c r="E78" s="29"/>
      <c r="F78" s="29"/>
    </row>
    <row r="79" spans="4:6" x14ac:dyDescent="0.25">
      <c r="D79" s="29"/>
      <c r="E79" s="29"/>
      <c r="F79" s="29"/>
    </row>
    <row r="80" spans="4:6" x14ac:dyDescent="0.25">
      <c r="D80" s="29"/>
      <c r="E80" s="29"/>
      <c r="F80" s="29"/>
    </row>
    <row r="81" spans="4:6" x14ac:dyDescent="0.25">
      <c r="D81" s="29"/>
      <c r="E81" s="29"/>
      <c r="F81" s="29"/>
    </row>
    <row r="82" spans="4:6" x14ac:dyDescent="0.25">
      <c r="D82" s="29"/>
      <c r="E82" s="29"/>
      <c r="F82" s="29"/>
    </row>
    <row r="83" spans="4:6" x14ac:dyDescent="0.25">
      <c r="D83" s="29"/>
      <c r="E83" s="29"/>
      <c r="F83" s="29"/>
    </row>
    <row r="84" spans="4:6" x14ac:dyDescent="0.25">
      <c r="D84" s="29"/>
      <c r="E84" s="29"/>
      <c r="F84" s="29"/>
    </row>
    <row r="85" spans="4:6" x14ac:dyDescent="0.25">
      <c r="D85" s="29"/>
      <c r="E85" s="29"/>
      <c r="F85" s="29"/>
    </row>
    <row r="86" spans="4:6" x14ac:dyDescent="0.25">
      <c r="D86" s="29"/>
      <c r="E86" s="29"/>
      <c r="F86" s="29"/>
    </row>
    <row r="87" spans="4:6" x14ac:dyDescent="0.25">
      <c r="D87" s="29"/>
      <c r="E87" s="29"/>
      <c r="F87" s="29"/>
    </row>
    <row r="88" spans="4:6" x14ac:dyDescent="0.25">
      <c r="D88" s="29"/>
      <c r="E88" s="29"/>
      <c r="F88" s="29"/>
    </row>
    <row r="89" spans="4:6" x14ac:dyDescent="0.25">
      <c r="D89" s="29"/>
      <c r="E89" s="29"/>
      <c r="F89" s="29"/>
    </row>
    <row r="90" spans="4:6" x14ac:dyDescent="0.25">
      <c r="D90" s="29"/>
      <c r="E90" s="29"/>
      <c r="F90" s="29"/>
    </row>
    <row r="91" spans="4:6" x14ac:dyDescent="0.25">
      <c r="D91" s="29"/>
      <c r="E91" s="29"/>
      <c r="F91" s="29"/>
    </row>
    <row r="92" spans="4:6" x14ac:dyDescent="0.25">
      <c r="D92" s="29"/>
      <c r="E92" s="29"/>
      <c r="F92" s="29"/>
    </row>
    <row r="93" spans="4:6" x14ac:dyDescent="0.25">
      <c r="D93" s="29"/>
      <c r="E93" s="29"/>
      <c r="F93" s="29"/>
    </row>
    <row r="94" spans="4:6" x14ac:dyDescent="0.25">
      <c r="D94" s="29"/>
      <c r="E94" s="29"/>
      <c r="F94" s="29"/>
    </row>
    <row r="95" spans="4:6" x14ac:dyDescent="0.25">
      <c r="D95" s="29"/>
      <c r="E95" s="29"/>
      <c r="F95" s="29"/>
    </row>
    <row r="96" spans="4:6" x14ac:dyDescent="0.25">
      <c r="D96" s="29"/>
      <c r="E96" s="29"/>
      <c r="F96" s="29"/>
    </row>
    <row r="97" spans="4:6" x14ac:dyDescent="0.25">
      <c r="D97" s="29"/>
      <c r="E97" s="29"/>
      <c r="F97" s="29"/>
    </row>
    <row r="98" spans="4:6" x14ac:dyDescent="0.25">
      <c r="D98" s="29"/>
      <c r="E98" s="29"/>
      <c r="F98" s="29"/>
    </row>
    <row r="99" spans="4:6" x14ac:dyDescent="0.25">
      <c r="D99" s="29"/>
      <c r="E99" s="29"/>
      <c r="F99" s="29"/>
    </row>
    <row r="100" spans="4:6" x14ac:dyDescent="0.25">
      <c r="D100" s="29"/>
      <c r="E100" s="29"/>
      <c r="F100" s="29"/>
    </row>
    <row r="101" spans="4:6" x14ac:dyDescent="0.25">
      <c r="D101" s="29"/>
      <c r="E101" s="29"/>
      <c r="F101" s="29"/>
    </row>
    <row r="102" spans="4:6" x14ac:dyDescent="0.25">
      <c r="D102" s="29"/>
      <c r="E102" s="29"/>
      <c r="F102" s="29"/>
    </row>
    <row r="103" spans="4:6" x14ac:dyDescent="0.25">
      <c r="D103" s="29"/>
      <c r="E103" s="29"/>
      <c r="F103" s="29"/>
    </row>
    <row r="104" spans="4:6" x14ac:dyDescent="0.25">
      <c r="D104" s="29"/>
      <c r="E104" s="29"/>
      <c r="F104" s="29"/>
    </row>
    <row r="105" spans="4:6" x14ac:dyDescent="0.25">
      <c r="D105" s="29"/>
      <c r="E105" s="29"/>
      <c r="F105" s="29"/>
    </row>
    <row r="106" spans="4:6" x14ac:dyDescent="0.25">
      <c r="D106" s="29"/>
      <c r="E106" s="29"/>
      <c r="F106" s="29"/>
    </row>
    <row r="107" spans="4:6" x14ac:dyDescent="0.25">
      <c r="D107" s="29"/>
      <c r="E107" s="29"/>
      <c r="F107" s="29"/>
    </row>
    <row r="108" spans="4:6" x14ac:dyDescent="0.25">
      <c r="D108" s="29"/>
      <c r="E108" s="29"/>
      <c r="F108" s="29"/>
    </row>
    <row r="109" spans="4:6" x14ac:dyDescent="0.25">
      <c r="D109" s="29"/>
      <c r="E109" s="29"/>
      <c r="F109" s="29"/>
    </row>
    <row r="110" spans="4:6" x14ac:dyDescent="0.25">
      <c r="D110" s="29"/>
      <c r="E110" s="29"/>
      <c r="F110" s="29"/>
    </row>
    <row r="111" spans="4:6" x14ac:dyDescent="0.25">
      <c r="D111" s="29"/>
      <c r="E111" s="29"/>
      <c r="F111" s="29"/>
    </row>
    <row r="112" spans="4:6" x14ac:dyDescent="0.25">
      <c r="D112" s="29"/>
      <c r="E112" s="29"/>
      <c r="F112" s="29"/>
    </row>
    <row r="113" spans="4:6" x14ac:dyDescent="0.25">
      <c r="D113" s="29"/>
      <c r="E113" s="29"/>
      <c r="F113" s="29"/>
    </row>
    <row r="114" spans="4:6" x14ac:dyDescent="0.25">
      <c r="D114" s="29"/>
      <c r="E114" s="29"/>
      <c r="F114" s="29"/>
    </row>
    <row r="115" spans="4:6" x14ac:dyDescent="0.25">
      <c r="D115" s="29"/>
      <c r="E115" s="29"/>
      <c r="F115" s="29"/>
    </row>
    <row r="116" spans="4:6" x14ac:dyDescent="0.25">
      <c r="D116" s="29"/>
      <c r="E116" s="29"/>
      <c r="F116" s="29"/>
    </row>
    <row r="117" spans="4:6" x14ac:dyDescent="0.25">
      <c r="D117" s="29"/>
      <c r="E117" s="29"/>
      <c r="F117" s="29"/>
    </row>
    <row r="118" spans="4:6" x14ac:dyDescent="0.25">
      <c r="D118" s="29"/>
      <c r="E118" s="29"/>
      <c r="F118" s="29"/>
    </row>
    <row r="119" spans="4:6" x14ac:dyDescent="0.25">
      <c r="D119" s="29"/>
      <c r="E119" s="29"/>
      <c r="F119" s="29"/>
    </row>
    <row r="120" spans="4:6" x14ac:dyDescent="0.25">
      <c r="D120" s="29"/>
      <c r="E120" s="29"/>
      <c r="F120" s="29"/>
    </row>
    <row r="121" spans="4:6" x14ac:dyDescent="0.25">
      <c r="D121" s="29"/>
      <c r="E121" s="29"/>
      <c r="F121" s="29"/>
    </row>
    <row r="122" spans="4:6" x14ac:dyDescent="0.25">
      <c r="D122" s="29"/>
      <c r="E122" s="29"/>
      <c r="F122" s="29"/>
    </row>
    <row r="123" spans="4:6" x14ac:dyDescent="0.25">
      <c r="D123" s="29"/>
      <c r="E123" s="29"/>
      <c r="F123" s="29"/>
    </row>
    <row r="124" spans="4:6" x14ac:dyDescent="0.25">
      <c r="D124" s="29"/>
      <c r="E124" s="29"/>
      <c r="F124" s="29"/>
    </row>
    <row r="125" spans="4:6" x14ac:dyDescent="0.25">
      <c r="D125" s="29"/>
      <c r="E125" s="29"/>
      <c r="F125" s="29"/>
    </row>
    <row r="126" spans="4:6" x14ac:dyDescent="0.25">
      <c r="D126" s="29"/>
      <c r="E126" s="29"/>
      <c r="F126" s="29"/>
    </row>
    <row r="127" spans="4:6" x14ac:dyDescent="0.25">
      <c r="D127" s="29"/>
      <c r="E127" s="29"/>
      <c r="F127" s="29"/>
    </row>
    <row r="128" spans="4:6" x14ac:dyDescent="0.25">
      <c r="D128" s="29"/>
      <c r="E128" s="29"/>
      <c r="F128" s="29"/>
    </row>
    <row r="129" spans="4:6" x14ac:dyDescent="0.25">
      <c r="D129" s="29"/>
      <c r="E129" s="29"/>
      <c r="F129" s="29"/>
    </row>
    <row r="130" spans="4:6" x14ac:dyDescent="0.25">
      <c r="D130" s="29"/>
      <c r="E130" s="29"/>
      <c r="F130" s="29"/>
    </row>
    <row r="131" spans="4:6" x14ac:dyDescent="0.25">
      <c r="D131" s="29"/>
      <c r="E131" s="29"/>
      <c r="F131" s="29"/>
    </row>
    <row r="132" spans="4:6" x14ac:dyDescent="0.25">
      <c r="D132" s="29"/>
      <c r="E132" s="29"/>
      <c r="F132" s="29"/>
    </row>
    <row r="133" spans="4:6" x14ac:dyDescent="0.25">
      <c r="D133" s="29"/>
      <c r="E133" s="29"/>
      <c r="F133" s="29"/>
    </row>
    <row r="134" spans="4:6" x14ac:dyDescent="0.25">
      <c r="D134" s="29"/>
      <c r="E134" s="29"/>
      <c r="F134" s="29"/>
    </row>
    <row r="135" spans="4:6" x14ac:dyDescent="0.25">
      <c r="D135" s="29"/>
      <c r="E135" s="29"/>
      <c r="F135" s="29"/>
    </row>
    <row r="136" spans="4:6" x14ac:dyDescent="0.25">
      <c r="D136" s="29"/>
      <c r="E136" s="29"/>
      <c r="F136" s="29"/>
    </row>
    <row r="137" spans="4:6" x14ac:dyDescent="0.25">
      <c r="D137" s="29"/>
      <c r="E137" s="29"/>
      <c r="F137" s="29"/>
    </row>
    <row r="138" spans="4:6" x14ac:dyDescent="0.25">
      <c r="D138" s="29"/>
      <c r="E138" s="29"/>
      <c r="F138" s="29"/>
    </row>
    <row r="139" spans="4:6" x14ac:dyDescent="0.25">
      <c r="D139" s="29"/>
      <c r="E139" s="29"/>
      <c r="F139" s="29"/>
    </row>
    <row r="140" spans="4:6" x14ac:dyDescent="0.25">
      <c r="D140" s="29"/>
      <c r="E140" s="29"/>
      <c r="F140" s="29"/>
    </row>
    <row r="141" spans="4:6" x14ac:dyDescent="0.25">
      <c r="D141" s="29"/>
      <c r="E141" s="29"/>
      <c r="F141" s="29"/>
    </row>
    <row r="142" spans="4:6" x14ac:dyDescent="0.25">
      <c r="D142" s="29"/>
      <c r="E142" s="29"/>
      <c r="F142" s="29"/>
    </row>
    <row r="143" spans="4:6" x14ac:dyDescent="0.25">
      <c r="D143" s="29"/>
      <c r="E143" s="29"/>
      <c r="F143" s="29"/>
    </row>
    <row r="144" spans="4:6" x14ac:dyDescent="0.25">
      <c r="D144" s="29"/>
      <c r="E144" s="29"/>
      <c r="F144" s="29"/>
    </row>
    <row r="145" spans="4:6" x14ac:dyDescent="0.25">
      <c r="D145" s="29"/>
      <c r="E145" s="29"/>
      <c r="F145" s="29"/>
    </row>
    <row r="146" spans="4:6" x14ac:dyDescent="0.25">
      <c r="D146" s="29"/>
      <c r="E146" s="29"/>
      <c r="F146" s="29"/>
    </row>
    <row r="147" spans="4:6" x14ac:dyDescent="0.25">
      <c r="D147" s="29"/>
      <c r="E147" s="29"/>
      <c r="F147" s="29"/>
    </row>
    <row r="148" spans="4:6" x14ac:dyDescent="0.25">
      <c r="D148" s="29"/>
      <c r="E148" s="29"/>
      <c r="F148" s="29"/>
    </row>
    <row r="149" spans="4:6" x14ac:dyDescent="0.25">
      <c r="D149" s="29"/>
      <c r="E149" s="29"/>
      <c r="F149" s="29"/>
    </row>
    <row r="150" spans="4:6" x14ac:dyDescent="0.25">
      <c r="D150" s="29"/>
      <c r="E150" s="29"/>
      <c r="F150" s="29"/>
    </row>
    <row r="151" spans="4:6" x14ac:dyDescent="0.25">
      <c r="D151" s="29"/>
      <c r="E151" s="29"/>
      <c r="F151" s="29"/>
    </row>
    <row r="152" spans="4:6" x14ac:dyDescent="0.25">
      <c r="D152" s="29"/>
      <c r="E152" s="29"/>
      <c r="F152" s="29"/>
    </row>
    <row r="153" spans="4:6" x14ac:dyDescent="0.25">
      <c r="D153" s="29"/>
      <c r="E153" s="29"/>
      <c r="F153" s="29"/>
    </row>
    <row r="154" spans="4:6" x14ac:dyDescent="0.25">
      <c r="D154" s="29"/>
      <c r="E154" s="29"/>
      <c r="F154" s="29"/>
    </row>
    <row r="155" spans="4:6" x14ac:dyDescent="0.25">
      <c r="D155" s="29"/>
      <c r="E155" s="29"/>
      <c r="F155" s="29"/>
    </row>
    <row r="156" spans="4:6" x14ac:dyDescent="0.25">
      <c r="D156" s="29"/>
      <c r="E156" s="29"/>
      <c r="F156" s="29"/>
    </row>
    <row r="157" spans="4:6" x14ac:dyDescent="0.25">
      <c r="D157" s="29"/>
      <c r="E157" s="29"/>
      <c r="F157" s="29"/>
    </row>
    <row r="158" spans="4:6" x14ac:dyDescent="0.25">
      <c r="D158" s="29"/>
      <c r="E158" s="29"/>
      <c r="F158" s="29"/>
    </row>
    <row r="159" spans="4:6" x14ac:dyDescent="0.25">
      <c r="D159" s="29"/>
      <c r="E159" s="29"/>
      <c r="F159" s="29"/>
    </row>
    <row r="160" spans="4:6" x14ac:dyDescent="0.25">
      <c r="D160" s="29"/>
      <c r="E160" s="29"/>
      <c r="F160" s="29"/>
    </row>
    <row r="161" spans="4:6" x14ac:dyDescent="0.25">
      <c r="D161" s="29"/>
      <c r="E161" s="29"/>
      <c r="F161" s="29"/>
    </row>
    <row r="162" spans="4:6" x14ac:dyDescent="0.25">
      <c r="D162" s="29"/>
      <c r="E162" s="29"/>
      <c r="F162" s="29"/>
    </row>
    <row r="163" spans="4:6" x14ac:dyDescent="0.25">
      <c r="D163" s="29"/>
      <c r="E163" s="29"/>
      <c r="F163" s="29"/>
    </row>
    <row r="164" spans="4:6" x14ac:dyDescent="0.25">
      <c r="D164" s="29"/>
      <c r="E164" s="29"/>
      <c r="F164" s="29"/>
    </row>
    <row r="165" spans="4:6" x14ac:dyDescent="0.25">
      <c r="D165" s="29"/>
      <c r="E165" s="29"/>
      <c r="F165" s="29"/>
    </row>
    <row r="166" spans="4:6" x14ac:dyDescent="0.25">
      <c r="D166" s="29"/>
      <c r="E166" s="29"/>
      <c r="F166" s="29"/>
    </row>
    <row r="167" spans="4:6" x14ac:dyDescent="0.25">
      <c r="D167" s="29"/>
      <c r="E167" s="29"/>
      <c r="F167" s="29"/>
    </row>
    <row r="168" spans="4:6" x14ac:dyDescent="0.25">
      <c r="D168" s="29"/>
      <c r="E168" s="29"/>
      <c r="F168" s="29"/>
    </row>
    <row r="169" spans="4:6" x14ac:dyDescent="0.25">
      <c r="D169" s="29"/>
      <c r="E169" s="29"/>
      <c r="F169" s="29"/>
    </row>
    <row r="170" spans="4:6" x14ac:dyDescent="0.25">
      <c r="D170" s="29"/>
      <c r="E170" s="29"/>
      <c r="F170" s="29"/>
    </row>
    <row r="171" spans="4:6" x14ac:dyDescent="0.25">
      <c r="D171" s="29"/>
      <c r="E171" s="29"/>
      <c r="F171" s="29"/>
    </row>
    <row r="172" spans="4:6" x14ac:dyDescent="0.25">
      <c r="D172" s="29"/>
      <c r="E172" s="29"/>
      <c r="F172" s="29"/>
    </row>
    <row r="173" spans="4:6" x14ac:dyDescent="0.25">
      <c r="D173" s="29"/>
      <c r="E173" s="29"/>
      <c r="F173" s="29"/>
    </row>
    <row r="174" spans="4:6" x14ac:dyDescent="0.25">
      <c r="D174" s="29"/>
      <c r="E174" s="29"/>
      <c r="F174" s="29"/>
    </row>
    <row r="175" spans="4:6" x14ac:dyDescent="0.25">
      <c r="D175" s="29"/>
      <c r="E175" s="29"/>
      <c r="F175" s="29"/>
    </row>
    <row r="176" spans="4:6" x14ac:dyDescent="0.25">
      <c r="D176" s="29"/>
      <c r="E176" s="29"/>
      <c r="F176" s="29"/>
    </row>
    <row r="177" spans="4:6" x14ac:dyDescent="0.25">
      <c r="D177" s="29"/>
      <c r="E177" s="29"/>
      <c r="F177" s="29"/>
    </row>
    <row r="178" spans="4:6" x14ac:dyDescent="0.25">
      <c r="D178" s="29"/>
      <c r="E178" s="29"/>
      <c r="F178" s="29"/>
    </row>
    <row r="179" spans="4:6" x14ac:dyDescent="0.25">
      <c r="D179" s="29"/>
    </row>
    <row r="180" spans="4:6" x14ac:dyDescent="0.25">
      <c r="D180" s="29"/>
    </row>
    <row r="181" spans="4:6" x14ac:dyDescent="0.25">
      <c r="D181" s="29"/>
    </row>
    <row r="182" spans="4:6" x14ac:dyDescent="0.25">
      <c r="D182" s="29"/>
    </row>
    <row r="183" spans="4:6" x14ac:dyDescent="0.25">
      <c r="D183" s="29"/>
    </row>
    <row r="184" spans="4:6" x14ac:dyDescent="0.25">
      <c r="D184" s="29"/>
    </row>
    <row r="185" spans="4:6" x14ac:dyDescent="0.25">
      <c r="D185" s="29"/>
    </row>
    <row r="186" spans="4:6" x14ac:dyDescent="0.25">
      <c r="D186" s="29"/>
    </row>
    <row r="187" spans="4:6" x14ac:dyDescent="0.25">
      <c r="D187" s="29"/>
    </row>
    <row r="188" spans="4:6" x14ac:dyDescent="0.25">
      <c r="D188" s="29"/>
    </row>
    <row r="189" spans="4:6" x14ac:dyDescent="0.25">
      <c r="D189" s="29"/>
    </row>
    <row r="190" spans="4:6" x14ac:dyDescent="0.25">
      <c r="D190" s="29"/>
    </row>
    <row r="191" spans="4:6" x14ac:dyDescent="0.25">
      <c r="D191" s="29"/>
    </row>
    <row r="192" spans="4:6" x14ac:dyDescent="0.25">
      <c r="D192" s="29"/>
    </row>
    <row r="193" spans="4:12" x14ac:dyDescent="0.25">
      <c r="D193" s="29"/>
    </row>
    <row r="194" spans="4:12" x14ac:dyDescent="0.25">
      <c r="D194" s="29"/>
    </row>
    <row r="195" spans="4:12" x14ac:dyDescent="0.25">
      <c r="D195" s="29"/>
    </row>
    <row r="196" spans="4:12" x14ac:dyDescent="0.25">
      <c r="D196" s="29"/>
    </row>
    <row r="197" spans="4:12" x14ac:dyDescent="0.25">
      <c r="D197" s="29"/>
    </row>
    <row r="198" spans="4:12" x14ac:dyDescent="0.25">
      <c r="D198" s="29"/>
    </row>
    <row r="199" spans="4:12" x14ac:dyDescent="0.25">
      <c r="D199" s="29"/>
    </row>
    <row r="200" spans="4:12" x14ac:dyDescent="0.25">
      <c r="D200" s="29"/>
    </row>
    <row r="201" spans="4:12" x14ac:dyDescent="0.25">
      <c r="D201" s="29"/>
      <c r="K201">
        <v>2897911</v>
      </c>
      <c r="L201">
        <f>K202/K201</f>
        <v>0.84870273793777651</v>
      </c>
    </row>
    <row r="202" spans="4:12" x14ac:dyDescent="0.25">
      <c r="D202" s="29"/>
      <c r="K202">
        <v>2459465</v>
      </c>
    </row>
    <row r="203" spans="4:12" x14ac:dyDescent="0.25">
      <c r="D203" s="29"/>
    </row>
    <row r="204" spans="4:12" x14ac:dyDescent="0.25">
      <c r="D204" s="29"/>
    </row>
    <row r="205" spans="4:12" x14ac:dyDescent="0.25">
      <c r="D205" s="2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Parâmetros</vt:lpstr>
      <vt:lpstr>Modelo_1_Ø28mm</vt:lpstr>
      <vt:lpstr>Modelo_2_Ø26mm</vt:lpstr>
      <vt:lpstr>Modelo_3_Ø24mm </vt:lpstr>
      <vt:lpstr>Modelo_4_Ø20mm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2025-03-13T18:12:25Z</dcterms:modified>
</cp:coreProperties>
</file>