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arlos\Documents\GitHub\Artificial-Neural-Network\"/>
    </mc:Choice>
  </mc:AlternateContent>
  <xr:revisionPtr revIDLastSave="0" documentId="13_ncr:1_{C6B18367-99A7-492C-98F1-2770074CAED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GeometryV3" sheetId="2" r:id="rId1"/>
    <sheet name="f x Re (Porosidades)" sheetId="4" r:id="rId2"/>
    <sheet name="GeometryV2" sheetId="1" r:id="rId3"/>
    <sheet name="GeometryV33" sheetId="5" r:id="rId4"/>
    <sheet name="Planilha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2" l="1"/>
  <c r="S5" i="2"/>
  <c r="T5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S17" i="2"/>
  <c r="T17" i="2"/>
  <c r="R18" i="2"/>
  <c r="S18" i="2"/>
  <c r="T18" i="2"/>
  <c r="R19" i="2"/>
  <c r="S19" i="2"/>
  <c r="T19" i="2"/>
  <c r="T4" i="2"/>
  <c r="S4" i="2"/>
  <c r="R4" i="2"/>
  <c r="AL34" i="1"/>
  <c r="AM34" i="1"/>
  <c r="AN34" i="1"/>
  <c r="AL35" i="1"/>
  <c r="AM35" i="1"/>
  <c r="AN35" i="1"/>
  <c r="AL36" i="1"/>
  <c r="AM36" i="1"/>
  <c r="AN36" i="1"/>
  <c r="AL37" i="1"/>
  <c r="AM37" i="1"/>
  <c r="AN37" i="1"/>
  <c r="AL38" i="1"/>
  <c r="AM38" i="1"/>
  <c r="AN38" i="1"/>
  <c r="AL39" i="1"/>
  <c r="AM39" i="1"/>
  <c r="AN39" i="1"/>
  <c r="AB34" i="1"/>
  <c r="AC34" i="1"/>
  <c r="AD34" i="1"/>
  <c r="AB35" i="1"/>
  <c r="AC35" i="1"/>
  <c r="AD35" i="1"/>
  <c r="AB36" i="1"/>
  <c r="AC36" i="1"/>
  <c r="AD36" i="1"/>
  <c r="AB37" i="1"/>
  <c r="AC37" i="1"/>
  <c r="AD37" i="1"/>
  <c r="AB38" i="1"/>
  <c r="AC38" i="1"/>
  <c r="AD38" i="1"/>
  <c r="AB39" i="1"/>
  <c r="AC39" i="1"/>
  <c r="AD39" i="1"/>
  <c r="R34" i="1"/>
  <c r="T34" i="1" s="1"/>
  <c r="S34" i="1"/>
  <c r="R35" i="1"/>
  <c r="S35" i="1"/>
  <c r="T35" i="1"/>
  <c r="R36" i="1"/>
  <c r="S36" i="1"/>
  <c r="T36" i="1"/>
  <c r="R37" i="1"/>
  <c r="T37" i="1" s="1"/>
  <c r="S37" i="1"/>
  <c r="R38" i="1"/>
  <c r="T38" i="1" s="1"/>
  <c r="S38" i="1"/>
  <c r="R39" i="1"/>
  <c r="T39" i="1" s="1"/>
  <c r="S39" i="1"/>
  <c r="M34" i="1"/>
  <c r="N34" i="1"/>
  <c r="O34" i="1"/>
  <c r="M35" i="1"/>
  <c r="N35" i="1"/>
  <c r="O35" i="1"/>
  <c r="M36" i="1"/>
  <c r="N36" i="1"/>
  <c r="O36" i="1"/>
  <c r="M37" i="1"/>
  <c r="O37" i="1" s="1"/>
  <c r="N37" i="1"/>
  <c r="M38" i="1"/>
  <c r="O38" i="1" s="1"/>
  <c r="N38" i="1"/>
  <c r="M39" i="1"/>
  <c r="N39" i="1"/>
  <c r="O39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J38" i="1" s="1"/>
  <c r="I38" i="1"/>
  <c r="H39" i="1"/>
  <c r="I39" i="1"/>
  <c r="J39" i="1"/>
  <c r="H14" i="1"/>
  <c r="H21" i="1"/>
  <c r="H22" i="1"/>
  <c r="I22" i="1"/>
  <c r="J22" i="1"/>
  <c r="H23" i="1"/>
  <c r="I23" i="1"/>
  <c r="H30" i="1"/>
  <c r="H31" i="1"/>
  <c r="I31" i="1"/>
  <c r="J31" i="1"/>
  <c r="H32" i="1"/>
  <c r="J32" i="1" s="1"/>
  <c r="AB18" i="1"/>
  <c r="AD18" i="1" s="1"/>
  <c r="AC18" i="1"/>
  <c r="AB19" i="1"/>
  <c r="AD19" i="1" s="1"/>
  <c r="AC19" i="1"/>
  <c r="AB29" i="1"/>
  <c r="W19" i="1"/>
  <c r="W20" i="1"/>
  <c r="X20" i="1"/>
  <c r="W21" i="1"/>
  <c r="Y21" i="1" s="1"/>
  <c r="X21" i="1"/>
  <c r="W22" i="1"/>
  <c r="Y22" i="1" s="1"/>
  <c r="X22" i="1"/>
  <c r="W23" i="1"/>
  <c r="W29" i="1"/>
  <c r="W30" i="1"/>
  <c r="Y30" i="1" s="1"/>
  <c r="X30" i="1"/>
  <c r="W31" i="1"/>
  <c r="X31" i="1"/>
  <c r="Y31" i="1"/>
  <c r="W32" i="1"/>
  <c r="R22" i="1"/>
  <c r="R25" i="1"/>
  <c r="T25" i="1" s="1"/>
  <c r="R32" i="1"/>
  <c r="S33" i="1"/>
  <c r="N33" i="1"/>
  <c r="E41" i="2"/>
  <c r="D41" i="2"/>
  <c r="C41" i="2"/>
  <c r="B41" i="2"/>
  <c r="E40" i="2"/>
  <c r="AM28" i="2" s="1"/>
  <c r="D40" i="2"/>
  <c r="AC4" i="2" s="1"/>
  <c r="C40" i="2"/>
  <c r="B40" i="2"/>
  <c r="D24" i="2" s="1"/>
  <c r="E39" i="2"/>
  <c r="AL32" i="2" s="1"/>
  <c r="D39" i="2"/>
  <c r="AB28" i="2" s="1"/>
  <c r="C39" i="2"/>
  <c r="B39" i="2"/>
  <c r="H9" i="2" s="1"/>
  <c r="J9" i="2" s="1"/>
  <c r="AM33" i="2"/>
  <c r="AL33" i="2"/>
  <c r="AN33" i="2" s="1"/>
  <c r="AH33" i="2"/>
  <c r="AG33" i="2"/>
  <c r="AI33" i="2" s="1"/>
  <c r="AC33" i="2"/>
  <c r="AB33" i="2"/>
  <c r="AD33" i="2" s="1"/>
  <c r="X33" i="2"/>
  <c r="W33" i="2"/>
  <c r="Y33" i="2" s="1"/>
  <c r="D33" i="2"/>
  <c r="C33" i="2"/>
  <c r="E33" i="2" s="1"/>
  <c r="AC31" i="2"/>
  <c r="AB31" i="2"/>
  <c r="AD31" i="2" s="1"/>
  <c r="AL30" i="2"/>
  <c r="AN30" i="2" s="1"/>
  <c r="AG29" i="2"/>
  <c r="W29" i="2"/>
  <c r="AC28" i="2"/>
  <c r="AC27" i="2"/>
  <c r="AB27" i="2"/>
  <c r="AD27" i="2" s="1"/>
  <c r="X27" i="2"/>
  <c r="W27" i="2"/>
  <c r="Y27" i="2" s="1"/>
  <c r="AM26" i="2"/>
  <c r="AL26" i="2"/>
  <c r="AG26" i="2"/>
  <c r="AC26" i="2"/>
  <c r="AB26" i="2"/>
  <c r="AD26" i="2" s="1"/>
  <c r="AB25" i="2"/>
  <c r="W25" i="2"/>
  <c r="D25" i="2"/>
  <c r="C25" i="2"/>
  <c r="E25" i="2" s="1"/>
  <c r="AL24" i="2"/>
  <c r="AB24" i="2"/>
  <c r="AM22" i="2"/>
  <c r="AL22" i="2"/>
  <c r="AG22" i="2"/>
  <c r="AC22" i="2"/>
  <c r="AB22" i="2"/>
  <c r="AD22" i="2" s="1"/>
  <c r="X22" i="2"/>
  <c r="W22" i="2"/>
  <c r="AB21" i="2"/>
  <c r="W21" i="2"/>
  <c r="H21" i="2"/>
  <c r="C21" i="2"/>
  <c r="AB20" i="2"/>
  <c r="W20" i="2"/>
  <c r="Y20" i="2" s="1"/>
  <c r="I19" i="2"/>
  <c r="H19" i="2"/>
  <c r="J19" i="2" s="1"/>
  <c r="D19" i="2"/>
  <c r="C19" i="2"/>
  <c r="E19" i="2" s="1"/>
  <c r="AL18" i="2"/>
  <c r="AB18" i="2"/>
  <c r="AD18" i="2" s="1"/>
  <c r="X18" i="2"/>
  <c r="AB17" i="2"/>
  <c r="W17" i="2"/>
  <c r="AM16" i="2"/>
  <c r="AL16" i="2"/>
  <c r="AN16" i="2" s="1"/>
  <c r="AH16" i="2"/>
  <c r="AG16" i="2"/>
  <c r="AI16" i="2" s="1"/>
  <c r="AC16" i="2"/>
  <c r="AB16" i="2"/>
  <c r="AD16" i="2" s="1"/>
  <c r="AM15" i="2"/>
  <c r="AL15" i="2"/>
  <c r="AN15" i="2" s="1"/>
  <c r="H15" i="2"/>
  <c r="C15" i="2"/>
  <c r="AG14" i="2"/>
  <c r="W14" i="2"/>
  <c r="C14" i="2"/>
  <c r="E14" i="2" s="1"/>
  <c r="AL13" i="2"/>
  <c r="AH13" i="2"/>
  <c r="AG13" i="2"/>
  <c r="AI13" i="2" s="1"/>
  <c r="AB13" i="2"/>
  <c r="W13" i="2"/>
  <c r="X12" i="2"/>
  <c r="W12" i="2"/>
  <c r="Y12" i="2" s="1"/>
  <c r="AG11" i="2"/>
  <c r="C11" i="2"/>
  <c r="AB10" i="2"/>
  <c r="W10" i="2"/>
  <c r="H10" i="2"/>
  <c r="J10" i="2" s="1"/>
  <c r="D10" i="2"/>
  <c r="C10" i="2"/>
  <c r="E10" i="2" s="1"/>
  <c r="AC9" i="2"/>
  <c r="AB9" i="2"/>
  <c r="AD9" i="2" s="1"/>
  <c r="X9" i="2"/>
  <c r="W9" i="2"/>
  <c r="Y9" i="2" s="1"/>
  <c r="AG8" i="2"/>
  <c r="X7" i="2"/>
  <c r="W7" i="2"/>
  <c r="AL6" i="2"/>
  <c r="AN6" i="2" s="1"/>
  <c r="AH6" i="2"/>
  <c r="AG6" i="2"/>
  <c r="AI6" i="2" s="1"/>
  <c r="AC6" i="2"/>
  <c r="AB6" i="2"/>
  <c r="AD6" i="2" s="1"/>
  <c r="X6" i="2"/>
  <c r="W6" i="2"/>
  <c r="Y6" i="2" s="1"/>
  <c r="I6" i="2"/>
  <c r="H6" i="2"/>
  <c r="J6" i="2" s="1"/>
  <c r="D6" i="2"/>
  <c r="C6" i="2"/>
  <c r="E6" i="2" s="1"/>
  <c r="AC5" i="2"/>
  <c r="I4" i="2"/>
  <c r="H4" i="2"/>
  <c r="J4" i="2" s="1"/>
  <c r="E48" i="1"/>
  <c r="D48" i="1"/>
  <c r="D46" i="1" s="1"/>
  <c r="AB30" i="1" s="1"/>
  <c r="C48" i="1"/>
  <c r="C46" i="1" s="1"/>
  <c r="M18" i="1" s="1"/>
  <c r="B48" i="1"/>
  <c r="B46" i="1" s="1"/>
  <c r="H6" i="1" s="1"/>
  <c r="E47" i="1"/>
  <c r="D47" i="1"/>
  <c r="AC20" i="1" s="1"/>
  <c r="C47" i="1"/>
  <c r="S4" i="1" s="1"/>
  <c r="B47" i="1"/>
  <c r="J14" i="1" s="1"/>
  <c r="E21" i="2" l="1"/>
  <c r="D21" i="2"/>
  <c r="E15" i="2"/>
  <c r="J21" i="2"/>
  <c r="D15" i="2"/>
  <c r="J15" i="2"/>
  <c r="C23" i="2"/>
  <c r="E23" i="2" s="1"/>
  <c r="I15" i="2"/>
  <c r="H11" i="2"/>
  <c r="J11" i="2" s="1"/>
  <c r="I11" i="2"/>
  <c r="D8" i="2"/>
  <c r="D17" i="2"/>
  <c r="H13" i="2"/>
  <c r="J13" i="2" s="1"/>
  <c r="I17" i="2"/>
  <c r="D23" i="2"/>
  <c r="E11" i="2"/>
  <c r="I33" i="2"/>
  <c r="C17" i="2"/>
  <c r="E17" i="2" s="1"/>
  <c r="D13" i="2"/>
  <c r="I8" i="2"/>
  <c r="C4" i="2"/>
  <c r="E4" i="2" s="1"/>
  <c r="I9" i="2"/>
  <c r="H23" i="2"/>
  <c r="J23" i="2" s="1"/>
  <c r="C31" i="2"/>
  <c r="E31" i="2" s="1"/>
  <c r="D11" i="2"/>
  <c r="C27" i="2"/>
  <c r="E27" i="2" s="1"/>
  <c r="D27" i="2"/>
  <c r="C12" i="2"/>
  <c r="E12" i="2" s="1"/>
  <c r="H12" i="2"/>
  <c r="J12" i="2" s="1"/>
  <c r="C8" i="2"/>
  <c r="E8" i="2" s="1"/>
  <c r="C13" i="2"/>
  <c r="E13" i="2" s="1"/>
  <c r="C29" i="2"/>
  <c r="E29" i="2" s="1"/>
  <c r="H8" i="2"/>
  <c r="J8" i="2" s="1"/>
  <c r="D29" i="2"/>
  <c r="H17" i="2"/>
  <c r="J17" i="2" s="1"/>
  <c r="I13" i="2"/>
  <c r="D4" i="2"/>
  <c r="D31" i="2"/>
  <c r="W23" i="2"/>
  <c r="Y23" i="2" s="1"/>
  <c r="W15" i="2"/>
  <c r="Y15" i="2" s="1"/>
  <c r="X23" i="2"/>
  <c r="W4" i="2"/>
  <c r="Y4" i="2" s="1"/>
  <c r="X15" i="2"/>
  <c r="X4" i="2"/>
  <c r="AB15" i="2"/>
  <c r="AD15" i="2" s="1"/>
  <c r="AB4" i="2"/>
  <c r="AD4" i="2" s="1"/>
  <c r="AC15" i="2"/>
  <c r="X19" i="2"/>
  <c r="AC18" i="2"/>
  <c r="W11" i="2"/>
  <c r="Y11" i="2" s="1"/>
  <c r="AB29" i="2"/>
  <c r="X11" i="2"/>
  <c r="AC29" i="2"/>
  <c r="W8" i="2"/>
  <c r="Y8" i="2" s="1"/>
  <c r="AC11" i="2"/>
  <c r="AB8" i="2"/>
  <c r="AD8" i="2" s="1"/>
  <c r="AB19" i="2"/>
  <c r="AD19" i="2" s="1"/>
  <c r="AB7" i="2"/>
  <c r="AD7" i="2" s="1"/>
  <c r="X26" i="2"/>
  <c r="AB11" i="2"/>
  <c r="AD11" i="2" s="1"/>
  <c r="AB23" i="2"/>
  <c r="AD23" i="2" s="1"/>
  <c r="X8" i="2"/>
  <c r="W19" i="2"/>
  <c r="Y19" i="2" s="1"/>
  <c r="AB5" i="2"/>
  <c r="AD5" i="2" s="1"/>
  <c r="AC8" i="2"/>
  <c r="AC19" i="2"/>
  <c r="W31" i="2"/>
  <c r="AC23" i="2"/>
  <c r="X24" i="2"/>
  <c r="Y13" i="2"/>
  <c r="AD20" i="2"/>
  <c r="Y29" i="2"/>
  <c r="AD28" i="2"/>
  <c r="X13" i="2"/>
  <c r="AC20" i="2"/>
  <c r="AC24" i="2"/>
  <c r="X29" i="2"/>
  <c r="AD13" i="2"/>
  <c r="AD24" i="2"/>
  <c r="AD29" i="2"/>
  <c r="X20" i="2"/>
  <c r="Y7" i="2"/>
  <c r="Y10" i="2"/>
  <c r="AC13" i="2"/>
  <c r="X10" i="2"/>
  <c r="AD10" i="2"/>
  <c r="Y21" i="2"/>
  <c r="AC7" i="2"/>
  <c r="AC10" i="2"/>
  <c r="Y17" i="2"/>
  <c r="X21" i="2"/>
  <c r="Y25" i="2"/>
  <c r="X17" i="2"/>
  <c r="AD21" i="2"/>
  <c r="Y14" i="2"/>
  <c r="AD17" i="2"/>
  <c r="AC21" i="2"/>
  <c r="AD25" i="2"/>
  <c r="Y31" i="2"/>
  <c r="X25" i="2"/>
  <c r="AC17" i="2"/>
  <c r="Y22" i="2"/>
  <c r="AC25" i="2"/>
  <c r="X31" i="2"/>
  <c r="AN24" i="2"/>
  <c r="AM13" i="2"/>
  <c r="AI29" i="2"/>
  <c r="AH29" i="2"/>
  <c r="AN32" i="2"/>
  <c r="AN13" i="2"/>
  <c r="AI14" i="2"/>
  <c r="AH14" i="2"/>
  <c r="AM29" i="2"/>
  <c r="AH30" i="2"/>
  <c r="AN18" i="2"/>
  <c r="AI11" i="2"/>
  <c r="AM30" i="2"/>
  <c r="AM18" i="2"/>
  <c r="AI22" i="2"/>
  <c r="AI26" i="2"/>
  <c r="AI8" i="2"/>
  <c r="AH11" i="2"/>
  <c r="AH22" i="2"/>
  <c r="AH26" i="2"/>
  <c r="AM5" i="2"/>
  <c r="AH8" i="2"/>
  <c r="AN22" i="2"/>
  <c r="AN26" i="2"/>
  <c r="AH24" i="2"/>
  <c r="AM31" i="2"/>
  <c r="AG5" i="2"/>
  <c r="AI5" i="2" s="1"/>
  <c r="AH28" i="2"/>
  <c r="AH5" i="2"/>
  <c r="AG15" i="2"/>
  <c r="AI15" i="2" s="1"/>
  <c r="AG18" i="2"/>
  <c r="AI18" i="2" s="1"/>
  <c r="AL28" i="2"/>
  <c r="AN28" i="2" s="1"/>
  <c r="AM32" i="2"/>
  <c r="AL5" i="2"/>
  <c r="AN5" i="2" s="1"/>
  <c r="AH15" i="2"/>
  <c r="AH18" i="2"/>
  <c r="AM24" i="2"/>
  <c r="AM6" i="2"/>
  <c r="AL11" i="2"/>
  <c r="AN11" i="2" s="1"/>
  <c r="AL14" i="2"/>
  <c r="AN14" i="2" s="1"/>
  <c r="AM11" i="2"/>
  <c r="AH32" i="2"/>
  <c r="AL4" i="2"/>
  <c r="AN4" i="2" s="1"/>
  <c r="AG7" i="2"/>
  <c r="AI7" i="2" s="1"/>
  <c r="AL9" i="2"/>
  <c r="AN9" i="2" s="1"/>
  <c r="AH17" i="2"/>
  <c r="AM20" i="2"/>
  <c r="AG31" i="2"/>
  <c r="AI31" i="2" s="1"/>
  <c r="AH31" i="2"/>
  <c r="AM14" i="2"/>
  <c r="AG20" i="2"/>
  <c r="AI20" i="2" s="1"/>
  <c r="AG4" i="2"/>
  <c r="AI4" i="2" s="1"/>
  <c r="AG9" i="2"/>
  <c r="AI9" i="2" s="1"/>
  <c r="AH20" i="2"/>
  <c r="AH4" i="2"/>
  <c r="AH9" i="2"/>
  <c r="AG17" i="2"/>
  <c r="AI17" i="2" s="1"/>
  <c r="AL20" i="2"/>
  <c r="AN20" i="2" s="1"/>
  <c r="AM4" i="2"/>
  <c r="AH7" i="2"/>
  <c r="AM9" i="2"/>
  <c r="AL12" i="2"/>
  <c r="AN12" i="2" s="1"/>
  <c r="AL17" i="2"/>
  <c r="AN17" i="2" s="1"/>
  <c r="AH27" i="2"/>
  <c r="AL7" i="2"/>
  <c r="AN7" i="2" s="1"/>
  <c r="AM12" i="2"/>
  <c r="AM7" i="2"/>
  <c r="AG24" i="2"/>
  <c r="AI24" i="2" s="1"/>
  <c r="AG28" i="2"/>
  <c r="AI28" i="2" s="1"/>
  <c r="AL31" i="2"/>
  <c r="AN31" i="2" s="1"/>
  <c r="J23" i="1"/>
  <c r="R33" i="1"/>
  <c r="T33" i="1" s="1"/>
  <c r="AD29" i="1"/>
  <c r="I14" i="1"/>
  <c r="I5" i="1"/>
  <c r="R24" i="1"/>
  <c r="T24" i="1" s="1"/>
  <c r="AB28" i="1"/>
  <c r="H5" i="1"/>
  <c r="J5" i="1" s="1"/>
  <c r="I13" i="1"/>
  <c r="S23" i="1"/>
  <c r="AB27" i="1"/>
  <c r="AD27" i="1" s="1"/>
  <c r="I4" i="1"/>
  <c r="AC29" i="1"/>
  <c r="J6" i="1"/>
  <c r="AD28" i="1"/>
  <c r="H13" i="1"/>
  <c r="J13" i="1" s="1"/>
  <c r="S24" i="1"/>
  <c r="AC28" i="1"/>
  <c r="R23" i="1"/>
  <c r="T23" i="1" s="1"/>
  <c r="AB20" i="1"/>
  <c r="AD20" i="1" s="1"/>
  <c r="H4" i="1"/>
  <c r="J4" i="1" s="1"/>
  <c r="S22" i="1"/>
  <c r="H20" i="1"/>
  <c r="J20" i="1" s="1"/>
  <c r="I11" i="1"/>
  <c r="I12" i="1"/>
  <c r="X19" i="1"/>
  <c r="R31" i="1"/>
  <c r="S21" i="1"/>
  <c r="W28" i="1"/>
  <c r="Y28" i="1" s="1"/>
  <c r="X18" i="1"/>
  <c r="AB26" i="1"/>
  <c r="AD26" i="1" s="1"/>
  <c r="I28" i="1"/>
  <c r="H11" i="1"/>
  <c r="J11" i="1" s="1"/>
  <c r="I20" i="1"/>
  <c r="Y27" i="1"/>
  <c r="H28" i="1"/>
  <c r="J28" i="1" s="1"/>
  <c r="I19" i="1"/>
  <c r="R30" i="1"/>
  <c r="T30" i="1" s="1"/>
  <c r="S20" i="1"/>
  <c r="X27" i="1"/>
  <c r="AB25" i="1"/>
  <c r="AD25" i="1" s="1"/>
  <c r="H19" i="1"/>
  <c r="J19" i="1" s="1"/>
  <c r="I10" i="1"/>
  <c r="AM22" i="1"/>
  <c r="Y29" i="1"/>
  <c r="R20" i="1"/>
  <c r="T20" i="1" s="1"/>
  <c r="W27" i="1"/>
  <c r="AC33" i="1"/>
  <c r="AC24" i="1"/>
  <c r="I27" i="1"/>
  <c r="H10" i="1"/>
  <c r="J10" i="1" s="1"/>
  <c r="Y19" i="1"/>
  <c r="S30" i="1"/>
  <c r="S29" i="1"/>
  <c r="R29" i="1"/>
  <c r="T29" i="1" s="1"/>
  <c r="S19" i="1"/>
  <c r="Y26" i="1"/>
  <c r="AB33" i="1"/>
  <c r="AD33" i="1" s="1"/>
  <c r="AB24" i="1"/>
  <c r="AD24" i="1" s="1"/>
  <c r="H27" i="1"/>
  <c r="J27" i="1" s="1"/>
  <c r="I18" i="1"/>
  <c r="H12" i="1"/>
  <c r="J12" i="1" s="1"/>
  <c r="T31" i="1"/>
  <c r="S28" i="1"/>
  <c r="R19" i="1"/>
  <c r="T19" i="1" s="1"/>
  <c r="X26" i="1"/>
  <c r="H18" i="1"/>
  <c r="J18" i="1" s="1"/>
  <c r="I9" i="1"/>
  <c r="AC27" i="1"/>
  <c r="AC26" i="1"/>
  <c r="I17" i="1"/>
  <c r="I40" i="1"/>
  <c r="I21" i="1"/>
  <c r="I25" i="1"/>
  <c r="H8" i="1"/>
  <c r="J8" i="1" s="1"/>
  <c r="AM19" i="1"/>
  <c r="S32" i="1"/>
  <c r="X29" i="1"/>
  <c r="H29" i="1"/>
  <c r="J29" i="1" s="1"/>
  <c r="R21" i="1"/>
  <c r="T21" i="1" s="1"/>
  <c r="R28" i="1"/>
  <c r="T28" i="1" s="1"/>
  <c r="I26" i="1"/>
  <c r="AB32" i="1"/>
  <c r="AD32" i="1" s="1"/>
  <c r="X25" i="1"/>
  <c r="R27" i="1"/>
  <c r="T27" i="1" s="1"/>
  <c r="H40" i="1"/>
  <c r="J40" i="1" s="1"/>
  <c r="X33" i="1"/>
  <c r="X24" i="1"/>
  <c r="AB31" i="1"/>
  <c r="AD31" i="1" s="1"/>
  <c r="AB22" i="1"/>
  <c r="AD22" i="1" s="1"/>
  <c r="H25" i="1"/>
  <c r="J25" i="1" s="1"/>
  <c r="I16" i="1"/>
  <c r="I7" i="1"/>
  <c r="Y20" i="1"/>
  <c r="I29" i="1"/>
  <c r="S31" i="1"/>
  <c r="W18" i="1"/>
  <c r="Y18" i="1" s="1"/>
  <c r="AC32" i="1"/>
  <c r="S18" i="1"/>
  <c r="S27" i="1"/>
  <c r="AC31" i="1"/>
  <c r="S26" i="1"/>
  <c r="W33" i="1"/>
  <c r="Y33" i="1" s="1"/>
  <c r="W24" i="1"/>
  <c r="Y24" i="1" s="1"/>
  <c r="AD30" i="1"/>
  <c r="AC21" i="1"/>
  <c r="I33" i="1"/>
  <c r="I24" i="1"/>
  <c r="H16" i="1"/>
  <c r="J16" i="1" s="1"/>
  <c r="H7" i="1"/>
  <c r="J7" i="1" s="1"/>
  <c r="J30" i="1"/>
  <c r="I30" i="1"/>
  <c r="T22" i="1"/>
  <c r="T32" i="1"/>
  <c r="W26" i="1"/>
  <c r="H9" i="1"/>
  <c r="J9" i="1" s="1"/>
  <c r="H26" i="1"/>
  <c r="J26" i="1" s="1"/>
  <c r="I8" i="1"/>
  <c r="W25" i="1"/>
  <c r="Y25" i="1" s="1"/>
  <c r="R26" i="1"/>
  <c r="T26" i="1" s="1"/>
  <c r="Y32" i="1"/>
  <c r="Y23" i="1"/>
  <c r="AC30" i="1"/>
  <c r="AB21" i="1"/>
  <c r="AD21" i="1" s="1"/>
  <c r="H33" i="1"/>
  <c r="J33" i="1" s="1"/>
  <c r="H24" i="1"/>
  <c r="J24" i="1" s="1"/>
  <c r="I15" i="1"/>
  <c r="I6" i="1"/>
  <c r="AM18" i="1"/>
  <c r="J21" i="1"/>
  <c r="X28" i="1"/>
  <c r="AC25" i="1"/>
  <c r="AC23" i="1"/>
  <c r="AB23" i="1"/>
  <c r="AD23" i="1" s="1"/>
  <c r="R18" i="1"/>
  <c r="T18" i="1" s="1"/>
  <c r="H17" i="1"/>
  <c r="J17" i="1" s="1"/>
  <c r="AC22" i="1"/>
  <c r="S25" i="1"/>
  <c r="X32" i="1"/>
  <c r="X23" i="1"/>
  <c r="I32" i="1"/>
  <c r="H15" i="1"/>
  <c r="J15" i="1" s="1"/>
  <c r="M33" i="1"/>
  <c r="O33" i="1" s="1"/>
  <c r="C33" i="1"/>
  <c r="E33" i="1" s="1"/>
  <c r="M32" i="1"/>
  <c r="O32" i="1" s="1"/>
  <c r="C28" i="1"/>
  <c r="E28" i="1" s="1"/>
  <c r="M26" i="1"/>
  <c r="O26" i="1" s="1"/>
  <c r="AC16" i="1"/>
  <c r="N25" i="1"/>
  <c r="M25" i="1"/>
  <c r="O25" i="1" s="1"/>
  <c r="N24" i="1"/>
  <c r="M24" i="1"/>
  <c r="O24" i="1" s="1"/>
  <c r="D33" i="1"/>
  <c r="N22" i="1"/>
  <c r="M31" i="1"/>
  <c r="O31" i="1" s="1"/>
  <c r="M22" i="1"/>
  <c r="O22" i="1" s="1"/>
  <c r="C25" i="1"/>
  <c r="E25" i="1" s="1"/>
  <c r="N29" i="1"/>
  <c r="N21" i="1"/>
  <c r="D28" i="1"/>
  <c r="N23" i="1"/>
  <c r="M21" i="1"/>
  <c r="O21" i="1" s="1"/>
  <c r="D19" i="1"/>
  <c r="C26" i="1"/>
  <c r="E26" i="1" s="1"/>
  <c r="C19" i="1"/>
  <c r="E19" i="1" s="1"/>
  <c r="N20" i="1"/>
  <c r="D27" i="1"/>
  <c r="M29" i="1"/>
  <c r="O29" i="1" s="1"/>
  <c r="M20" i="1"/>
  <c r="O20" i="1" s="1"/>
  <c r="N31" i="1"/>
  <c r="C27" i="1"/>
  <c r="E27" i="1" s="1"/>
  <c r="D25" i="1"/>
  <c r="C18" i="1"/>
  <c r="E18" i="1" s="1"/>
  <c r="N19" i="1"/>
  <c r="N27" i="1"/>
  <c r="M19" i="1"/>
  <c r="O19" i="1" s="1"/>
  <c r="M23" i="1"/>
  <c r="O23" i="1" s="1"/>
  <c r="N30" i="1"/>
  <c r="M27" i="1"/>
  <c r="O27" i="1" s="1"/>
  <c r="O18" i="1"/>
  <c r="N32" i="1"/>
  <c r="M30" i="1"/>
  <c r="O30" i="1" s="1"/>
  <c r="N18" i="1"/>
  <c r="D26" i="1"/>
  <c r="N28" i="1"/>
  <c r="D18" i="1"/>
  <c r="M28" i="1"/>
  <c r="O28" i="1" s="1"/>
  <c r="N26" i="1"/>
  <c r="D24" i="1"/>
  <c r="D31" i="1"/>
  <c r="D23" i="1"/>
  <c r="D32" i="1"/>
  <c r="C31" i="1"/>
  <c r="E31" i="1" s="1"/>
  <c r="C23" i="1"/>
  <c r="E23" i="1" s="1"/>
  <c r="C32" i="1"/>
  <c r="E32" i="1" s="1"/>
  <c r="C24" i="1"/>
  <c r="E24" i="1" s="1"/>
  <c r="D30" i="1"/>
  <c r="C22" i="1"/>
  <c r="E22" i="1" s="1"/>
  <c r="D22" i="1"/>
  <c r="C30" i="1"/>
  <c r="E30" i="1" s="1"/>
  <c r="D21" i="1"/>
  <c r="D29" i="1"/>
  <c r="C21" i="1"/>
  <c r="E21" i="1" s="1"/>
  <c r="C29" i="1"/>
  <c r="E29" i="1" s="1"/>
  <c r="D20" i="1"/>
  <c r="C20" i="1"/>
  <c r="E20" i="1" s="1"/>
  <c r="C11" i="1"/>
  <c r="C12" i="1"/>
  <c r="E12" i="1" s="1"/>
  <c r="C9" i="1"/>
  <c r="E9" i="1" s="1"/>
  <c r="C40" i="1"/>
  <c r="E40" i="1" s="1"/>
  <c r="C13" i="1"/>
  <c r="E13" i="1" s="1"/>
  <c r="D16" i="1"/>
  <c r="C10" i="1"/>
  <c r="E10" i="1" s="1"/>
  <c r="D40" i="1"/>
  <c r="C5" i="1"/>
  <c r="E5" i="1" s="1"/>
  <c r="C14" i="1"/>
  <c r="E14" i="1" s="1"/>
  <c r="C8" i="1"/>
  <c r="E8" i="1" s="1"/>
  <c r="D8" i="1"/>
  <c r="C4" i="1"/>
  <c r="E4" i="1" s="1"/>
  <c r="C6" i="1"/>
  <c r="E6" i="1" s="1"/>
  <c r="C15" i="1"/>
  <c r="E15" i="1" s="1"/>
  <c r="C16" i="1"/>
  <c r="E16" i="1" s="1"/>
  <c r="C7" i="1"/>
  <c r="E7" i="1" s="1"/>
  <c r="C17" i="1"/>
  <c r="E17" i="1" s="1"/>
  <c r="D17" i="1"/>
  <c r="D4" i="1"/>
  <c r="D9" i="1"/>
  <c r="AB5" i="1"/>
  <c r="W14" i="1"/>
  <c r="Y14" i="1" s="1"/>
  <c r="AB17" i="1"/>
  <c r="AD17" i="1" s="1"/>
  <c r="W6" i="1"/>
  <c r="Y6" i="1" s="1"/>
  <c r="AB6" i="1"/>
  <c r="AD6" i="1" s="1"/>
  <c r="AB40" i="1"/>
  <c r="AD40" i="1" s="1"/>
  <c r="W7" i="1"/>
  <c r="Y7" i="1" s="1"/>
  <c r="W15" i="1"/>
  <c r="Y15" i="1" s="1"/>
  <c r="X13" i="1"/>
  <c r="AB7" i="1"/>
  <c r="AD7" i="1" s="1"/>
  <c r="W8" i="1"/>
  <c r="Y8" i="1" s="1"/>
  <c r="W16" i="1"/>
  <c r="Y16" i="1" s="1"/>
  <c r="AC14" i="1"/>
  <c r="AB8" i="1"/>
  <c r="AD8" i="1" s="1"/>
  <c r="AB16" i="1"/>
  <c r="AD16" i="1" s="1"/>
  <c r="W9" i="1"/>
  <c r="Y9" i="1" s="1"/>
  <c r="W17" i="1"/>
  <c r="Y17" i="1" s="1"/>
  <c r="AC13" i="1"/>
  <c r="AB9" i="1"/>
  <c r="AD9" i="1" s="1"/>
  <c r="AB10" i="1"/>
  <c r="AD10" i="1" s="1"/>
  <c r="W10" i="1"/>
  <c r="Y10" i="1" s="1"/>
  <c r="W40" i="1"/>
  <c r="Y40" i="1" s="1"/>
  <c r="AB13" i="1"/>
  <c r="AD13" i="1" s="1"/>
  <c r="AC12" i="1"/>
  <c r="W4" i="1"/>
  <c r="Y4" i="1" s="1"/>
  <c r="W12" i="1"/>
  <c r="Y12" i="1" s="1"/>
  <c r="W5" i="1"/>
  <c r="Y5" i="1" s="1"/>
  <c r="AB11" i="1"/>
  <c r="AD11" i="1" s="1"/>
  <c r="W11" i="1"/>
  <c r="Y11" i="1" s="1"/>
  <c r="X12" i="1"/>
  <c r="AB4" i="1"/>
  <c r="AD4" i="1" s="1"/>
  <c r="AB12" i="1"/>
  <c r="AD12" i="1" s="1"/>
  <c r="AC15" i="1"/>
  <c r="AB15" i="1"/>
  <c r="AD15" i="1" s="1"/>
  <c r="AB14" i="1"/>
  <c r="AD14" i="1" s="1"/>
  <c r="AC4" i="1"/>
  <c r="W13" i="1"/>
  <c r="Y13" i="1" s="1"/>
  <c r="R14" i="1"/>
  <c r="T14" i="1" s="1"/>
  <c r="M11" i="1"/>
  <c r="O11" i="1" s="1"/>
  <c r="R15" i="1"/>
  <c r="T15" i="1" s="1"/>
  <c r="R16" i="1"/>
  <c r="T16" i="1" s="1"/>
  <c r="M12" i="1"/>
  <c r="O12" i="1" s="1"/>
  <c r="R17" i="1"/>
  <c r="T17" i="1" s="1"/>
  <c r="R40" i="1"/>
  <c r="T40" i="1" s="1"/>
  <c r="M13" i="1"/>
  <c r="O13" i="1" s="1"/>
  <c r="R8" i="1"/>
  <c r="T8" i="1" s="1"/>
  <c r="N8" i="1"/>
  <c r="M14" i="1"/>
  <c r="O14" i="1" s="1"/>
  <c r="M8" i="1"/>
  <c r="O8" i="1" s="1"/>
  <c r="M15" i="1"/>
  <c r="O15" i="1" s="1"/>
  <c r="M4" i="1"/>
  <c r="O4" i="1" s="1"/>
  <c r="M16" i="1"/>
  <c r="O16" i="1" s="1"/>
  <c r="R9" i="1"/>
  <c r="T9" i="1" s="1"/>
  <c r="M10" i="1"/>
  <c r="O10" i="1" s="1"/>
  <c r="N10" i="1"/>
  <c r="R4" i="1"/>
  <c r="T4" i="1" s="1"/>
  <c r="M5" i="1"/>
  <c r="O5" i="1" s="1"/>
  <c r="M17" i="1"/>
  <c r="O17" i="1" s="1"/>
  <c r="M9" i="1"/>
  <c r="O9" i="1" s="1"/>
  <c r="M6" i="1"/>
  <c r="O6" i="1" s="1"/>
  <c r="M40" i="1"/>
  <c r="O40" i="1" s="1"/>
  <c r="R5" i="1"/>
  <c r="T5" i="1" s="1"/>
  <c r="R10" i="1"/>
  <c r="T10" i="1" s="1"/>
  <c r="R13" i="1"/>
  <c r="T13" i="1" s="1"/>
  <c r="R6" i="1"/>
  <c r="T6" i="1" s="1"/>
  <c r="M7" i="1"/>
  <c r="O7" i="1" s="1"/>
  <c r="R7" i="1"/>
  <c r="T7" i="1" s="1"/>
  <c r="R12" i="1"/>
  <c r="T12" i="1" s="1"/>
  <c r="R11" i="1"/>
  <c r="T11" i="1" s="1"/>
  <c r="N9" i="1"/>
  <c r="N7" i="1"/>
  <c r="X11" i="1"/>
  <c r="AC11" i="1"/>
  <c r="D7" i="1"/>
  <c r="N40" i="1"/>
  <c r="N6" i="1"/>
  <c r="D15" i="1"/>
  <c r="D6" i="1"/>
  <c r="S40" i="1"/>
  <c r="N17" i="1"/>
  <c r="N5" i="1"/>
  <c r="X4" i="1"/>
  <c r="X40" i="1"/>
  <c r="X10" i="1"/>
  <c r="AC10" i="1"/>
  <c r="AH15" i="1"/>
  <c r="S17" i="1"/>
  <c r="D14" i="1"/>
  <c r="S16" i="1"/>
  <c r="D5" i="1"/>
  <c r="N16" i="1"/>
  <c r="AC9" i="1"/>
  <c r="S15" i="1"/>
  <c r="X17" i="1"/>
  <c r="X9" i="1"/>
  <c r="S14" i="1"/>
  <c r="D13" i="1"/>
  <c r="N15" i="1"/>
  <c r="AC8" i="1"/>
  <c r="S13" i="1"/>
  <c r="N4" i="1"/>
  <c r="S12" i="1"/>
  <c r="E46" i="1"/>
  <c r="AH14" i="1" s="1"/>
  <c r="N14" i="1"/>
  <c r="X16" i="1"/>
  <c r="X8" i="1"/>
  <c r="AC7" i="1"/>
  <c r="S11" i="1"/>
  <c r="D12" i="1"/>
  <c r="AM14" i="1"/>
  <c r="S10" i="1"/>
  <c r="N13" i="1"/>
  <c r="S9" i="1"/>
  <c r="E11" i="1"/>
  <c r="X15" i="1"/>
  <c r="X7" i="1"/>
  <c r="AC40" i="1"/>
  <c r="AC6" i="1"/>
  <c r="S8" i="1"/>
  <c r="D11" i="1"/>
  <c r="N12" i="1"/>
  <c r="S7" i="1"/>
  <c r="X6" i="1"/>
  <c r="AC17" i="1"/>
  <c r="AD5" i="1"/>
  <c r="S6" i="1"/>
  <c r="N11" i="1"/>
  <c r="X14" i="1"/>
  <c r="AC5" i="1"/>
  <c r="S5" i="1"/>
  <c r="D10" i="1"/>
  <c r="X5" i="1"/>
  <c r="I10" i="2"/>
  <c r="D12" i="2"/>
  <c r="AG27" i="2"/>
  <c r="AI27" i="2" s="1"/>
  <c r="AL29" i="2"/>
  <c r="AN29" i="2" s="1"/>
  <c r="C32" i="2"/>
  <c r="E32" i="2" s="1"/>
  <c r="D32" i="2"/>
  <c r="I12" i="2"/>
  <c r="D14" i="2"/>
  <c r="AG25" i="2"/>
  <c r="AI25" i="2" s="1"/>
  <c r="AL27" i="2"/>
  <c r="AN27" i="2" s="1"/>
  <c r="C30" i="2"/>
  <c r="E30" i="2" s="1"/>
  <c r="W32" i="2"/>
  <c r="Y32" i="2" s="1"/>
  <c r="H14" i="2"/>
  <c r="J14" i="2" s="1"/>
  <c r="C16" i="2"/>
  <c r="E16" i="2" s="1"/>
  <c r="AG19" i="2"/>
  <c r="AI19" i="2" s="1"/>
  <c r="AG21" i="2"/>
  <c r="AI21" i="2" s="1"/>
  <c r="AG23" i="2"/>
  <c r="AI23" i="2" s="1"/>
  <c r="AH25" i="2"/>
  <c r="AM27" i="2"/>
  <c r="D30" i="2"/>
  <c r="X32" i="2"/>
  <c r="C5" i="2"/>
  <c r="E5" i="2" s="1"/>
  <c r="I14" i="2"/>
  <c r="D16" i="2"/>
  <c r="AM17" i="2"/>
  <c r="AH19" i="2"/>
  <c r="AH21" i="2"/>
  <c r="AH23" i="2"/>
  <c r="AL25" i="2"/>
  <c r="AN25" i="2" s="1"/>
  <c r="C28" i="2"/>
  <c r="E28" i="2" s="1"/>
  <c r="W30" i="2"/>
  <c r="D5" i="2"/>
  <c r="H16" i="2"/>
  <c r="J16" i="2" s="1"/>
  <c r="C18" i="2"/>
  <c r="E18" i="2" s="1"/>
  <c r="AL19" i="2"/>
  <c r="AN19" i="2" s="1"/>
  <c r="AL21" i="2"/>
  <c r="AN21" i="2" s="1"/>
  <c r="AL23" i="2"/>
  <c r="AN23" i="2" s="1"/>
  <c r="AM25" i="2"/>
  <c r="D28" i="2"/>
  <c r="X30" i="2"/>
  <c r="AB32" i="2"/>
  <c r="AD32" i="2" s="1"/>
  <c r="H5" i="2"/>
  <c r="J5" i="2" s="1"/>
  <c r="C7" i="2"/>
  <c r="E7" i="2" s="1"/>
  <c r="AL8" i="2"/>
  <c r="AN8" i="2" s="1"/>
  <c r="AG10" i="2"/>
  <c r="AI10" i="2" s="1"/>
  <c r="AB12" i="2"/>
  <c r="AD12" i="2" s="1"/>
  <c r="X14" i="2"/>
  <c r="I16" i="2"/>
  <c r="D18" i="2"/>
  <c r="AM19" i="2"/>
  <c r="AM21" i="2"/>
  <c r="AM23" i="2"/>
  <c r="C26" i="2"/>
  <c r="E26" i="2" s="1"/>
  <c r="W28" i="2"/>
  <c r="Y28" i="2" s="1"/>
  <c r="Y30" i="2"/>
  <c r="AC32" i="2"/>
  <c r="I5" i="2"/>
  <c r="D7" i="2"/>
  <c r="AM8" i="2"/>
  <c r="AH10" i="2"/>
  <c r="AC12" i="2"/>
  <c r="W16" i="2"/>
  <c r="H18" i="2"/>
  <c r="J18" i="2" s="1"/>
  <c r="C20" i="2"/>
  <c r="E20" i="2" s="1"/>
  <c r="C22" i="2"/>
  <c r="E22" i="2" s="1"/>
  <c r="C24" i="2"/>
  <c r="E24" i="2" s="1"/>
  <c r="D26" i="2"/>
  <c r="X28" i="2"/>
  <c r="AB30" i="2"/>
  <c r="AD30" i="2" s="1"/>
  <c r="AG32" i="2"/>
  <c r="AI32" i="2" s="1"/>
  <c r="W5" i="2"/>
  <c r="Y5" i="2" s="1"/>
  <c r="H7" i="2"/>
  <c r="J7" i="2" s="1"/>
  <c r="C9" i="2"/>
  <c r="E9" i="2" s="1"/>
  <c r="AL10" i="2"/>
  <c r="AN10" i="2" s="1"/>
  <c r="AG12" i="2"/>
  <c r="AI12" i="2" s="1"/>
  <c r="AB14" i="2"/>
  <c r="AD14" i="2" s="1"/>
  <c r="X16" i="2"/>
  <c r="I18" i="2"/>
  <c r="D20" i="2"/>
  <c r="D22" i="2"/>
  <c r="W26" i="2"/>
  <c r="Y26" i="2" s="1"/>
  <c r="AC30" i="2"/>
  <c r="X5" i="2"/>
  <c r="I7" i="2"/>
  <c r="D9" i="2"/>
  <c r="AM10" i="2"/>
  <c r="AH12" i="2"/>
  <c r="AC14" i="2"/>
  <c r="Y16" i="2"/>
  <c r="W18" i="2"/>
  <c r="Y18" i="2" s="1"/>
  <c r="H20" i="2"/>
  <c r="J20" i="2" s="1"/>
  <c r="H22" i="2"/>
  <c r="J22" i="2" s="1"/>
  <c r="W24" i="2"/>
  <c r="Y24" i="2" s="1"/>
  <c r="AG30" i="2"/>
  <c r="AI30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H32" i="2"/>
  <c r="J32" i="2" s="1"/>
  <c r="H33" i="2"/>
  <c r="J33" i="2" s="1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J31" i="2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7" i="2"/>
  <c r="O27" i="2" s="1"/>
  <c r="M28" i="2"/>
  <c r="O28" i="2" s="1"/>
  <c r="M29" i="2"/>
  <c r="O29" i="2" s="1"/>
  <c r="M30" i="2"/>
  <c r="O30" i="2" s="1"/>
  <c r="M31" i="2"/>
  <c r="O31" i="2" s="1"/>
  <c r="M32" i="2"/>
  <c r="O32" i="2" s="1"/>
  <c r="M33" i="2"/>
  <c r="O33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R20" i="2"/>
  <c r="T20" i="2" s="1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AM31" i="1" l="1"/>
  <c r="AM32" i="1"/>
  <c r="AM30" i="1"/>
  <c r="AM20" i="1"/>
  <c r="AM27" i="1"/>
  <c r="AL18" i="1"/>
  <c r="AN18" i="1" s="1"/>
  <c r="AL27" i="1"/>
  <c r="AN27" i="1" s="1"/>
  <c r="AL29" i="1"/>
  <c r="AN29" i="1" s="1"/>
  <c r="AL19" i="1"/>
  <c r="AN19" i="1" s="1"/>
  <c r="AL26" i="1"/>
  <c r="AN26" i="1" s="1"/>
  <c r="AL28" i="1"/>
  <c r="AN28" i="1" s="1"/>
  <c r="AL20" i="1"/>
  <c r="AN20" i="1" s="1"/>
  <c r="AM25" i="1"/>
  <c r="AL21" i="1"/>
  <c r="AN21" i="1" s="1"/>
  <c r="AL30" i="1"/>
  <c r="AN30" i="1" s="1"/>
  <c r="AL33" i="1"/>
  <c r="AN33" i="1" s="1"/>
  <c r="AM26" i="1"/>
  <c r="AL22" i="1"/>
  <c r="AN22" i="1" s="1"/>
  <c r="AL31" i="1"/>
  <c r="AN31" i="1" s="1"/>
  <c r="AM33" i="1"/>
  <c r="AL23" i="1"/>
  <c r="AN23" i="1" s="1"/>
  <c r="AM24" i="1"/>
  <c r="AL25" i="1"/>
  <c r="AN25" i="1" s="1"/>
  <c r="AL32" i="1"/>
  <c r="AN32" i="1" s="1"/>
  <c r="AL24" i="1"/>
  <c r="AN24" i="1" s="1"/>
  <c r="AM28" i="1"/>
  <c r="AM29" i="1"/>
  <c r="AM21" i="1"/>
  <c r="AM23" i="1"/>
  <c r="AM13" i="1"/>
  <c r="AH16" i="1"/>
  <c r="AM6" i="1"/>
  <c r="AM17" i="1"/>
  <c r="AH13" i="1"/>
  <c r="AH7" i="1"/>
  <c r="AH11" i="1"/>
  <c r="AM7" i="1"/>
  <c r="AM12" i="1"/>
  <c r="AM4" i="1"/>
  <c r="AH5" i="1"/>
  <c r="AH6" i="1"/>
  <c r="AM40" i="1"/>
  <c r="AH4" i="1"/>
  <c r="AM10" i="1"/>
  <c r="AL12" i="1"/>
  <c r="AN12" i="1" s="1"/>
  <c r="AG11" i="1"/>
  <c r="AI11" i="1" s="1"/>
  <c r="AL13" i="1"/>
  <c r="AN13" i="1" s="1"/>
  <c r="AL11" i="1"/>
  <c r="AN11" i="1" s="1"/>
  <c r="AG12" i="1"/>
  <c r="AI12" i="1" s="1"/>
  <c r="AL14" i="1"/>
  <c r="AN14" i="1" s="1"/>
  <c r="AG13" i="1"/>
  <c r="AI13" i="1" s="1"/>
  <c r="AL15" i="1"/>
  <c r="AN15" i="1" s="1"/>
  <c r="AL4" i="1"/>
  <c r="AN4" i="1" s="1"/>
  <c r="AG5" i="1"/>
  <c r="AI5" i="1" s="1"/>
  <c r="AM9" i="1"/>
  <c r="AG14" i="1"/>
  <c r="AI14" i="1" s="1"/>
  <c r="AL5" i="1"/>
  <c r="AN5" i="1" s="1"/>
  <c r="AL16" i="1"/>
  <c r="AN16" i="1" s="1"/>
  <c r="AG6" i="1"/>
  <c r="AI6" i="1" s="1"/>
  <c r="AG10" i="1"/>
  <c r="AI10" i="1" s="1"/>
  <c r="AL6" i="1"/>
  <c r="AN6" i="1" s="1"/>
  <c r="AL17" i="1"/>
  <c r="AN17" i="1" s="1"/>
  <c r="AG15" i="1"/>
  <c r="AI15" i="1" s="1"/>
  <c r="AG7" i="1"/>
  <c r="AI7" i="1" s="1"/>
  <c r="AL7" i="1"/>
  <c r="AN7" i="1" s="1"/>
  <c r="AL40" i="1"/>
  <c r="AN40" i="1" s="1"/>
  <c r="AH40" i="1"/>
  <c r="AG16" i="1"/>
  <c r="AI16" i="1" s="1"/>
  <c r="AL8" i="1"/>
  <c r="AN8" i="1" s="1"/>
  <c r="AG8" i="1"/>
  <c r="AI8" i="1" s="1"/>
  <c r="AG17" i="1"/>
  <c r="AI17" i="1" s="1"/>
  <c r="AL9" i="1"/>
  <c r="AN9" i="1" s="1"/>
  <c r="AG9" i="1"/>
  <c r="AI9" i="1" s="1"/>
  <c r="AH17" i="1"/>
  <c r="AH9" i="1"/>
  <c r="AL10" i="1"/>
  <c r="AN10" i="1" s="1"/>
  <c r="AG40" i="1"/>
  <c r="AI40" i="1" s="1"/>
  <c r="AG4" i="1"/>
  <c r="AI4" i="1" s="1"/>
  <c r="AH10" i="1"/>
  <c r="AM5" i="1"/>
  <c r="AM16" i="1"/>
  <c r="AM8" i="1"/>
  <c r="AM15" i="1"/>
  <c r="AH8" i="1"/>
  <c r="AH12" i="1"/>
  <c r="AM11" i="1"/>
</calcChain>
</file>

<file path=xl/sharedStrings.xml><?xml version="1.0" encoding="utf-8"?>
<sst xmlns="http://schemas.openxmlformats.org/spreadsheetml/2006/main" count="126" uniqueCount="29">
  <si>
    <t>0.3326</t>
  </si>
  <si>
    <t>0.3745</t>
  </si>
  <si>
    <t>0.3996</t>
  </si>
  <si>
    <t>0.4162</t>
  </si>
  <si>
    <t>Mfr</t>
  </si>
  <si>
    <t>Pressure</t>
  </si>
  <si>
    <t>Vel</t>
  </si>
  <si>
    <t>Reynolds</t>
  </si>
  <si>
    <t>f</t>
  </si>
  <si>
    <t>0.3326 (k-epsi)</t>
  </si>
  <si>
    <t>0.3745 (k-epsi)</t>
  </si>
  <si>
    <t>0.3996 (k-epsi)</t>
  </si>
  <si>
    <t>0.4162 (k-epsi)</t>
  </si>
  <si>
    <t>0.3326 (Exp)</t>
  </si>
  <si>
    <t>0.3745 (Exp)</t>
  </si>
  <si>
    <t>0.3996 (Exp)</t>
  </si>
  <si>
    <t>0.4162 (Exp)</t>
  </si>
  <si>
    <t>Vf</t>
  </si>
  <si>
    <t>Afs</t>
  </si>
  <si>
    <t>Acs</t>
  </si>
  <si>
    <t>Dh</t>
  </si>
  <si>
    <t>Lf</t>
  </si>
  <si>
    <t>V2 - Dimensions (nTopology)</t>
  </si>
  <si>
    <t>V2</t>
  </si>
  <si>
    <t>Water Properties</t>
  </si>
  <si>
    <t>µ</t>
  </si>
  <si>
    <t>ρ</t>
  </si>
  <si>
    <t>Resultados - EXP e CFD (V2)</t>
  </si>
  <si>
    <t>Resultados - EXP e CFD (V3)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</si>
</sst>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4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1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center" vertical="center"/>
    </xf>
    <xf numFmtId="2" fontId="2" fillId="8" borderId="8" xfId="0" applyNumberFormat="1" applyFont="1" applyFill="1" applyBorder="1" applyAlignment="1">
      <alignment horizontal="center" vertical="center"/>
    </xf>
    <xf numFmtId="2" fontId="2" fillId="8" borderId="9" xfId="0" applyNumberFormat="1" applyFont="1" applyFill="1" applyBorder="1" applyAlignment="1">
      <alignment horizontal="center" vertical="center"/>
    </xf>
    <xf numFmtId="2" fontId="2" fillId="9" borderId="7" xfId="0" applyNumberFormat="1" applyFont="1" applyFill="1" applyBorder="1" applyAlignment="1">
      <alignment horizontal="center" vertical="center"/>
    </xf>
    <xf numFmtId="2" fontId="2" fillId="9" borderId="8" xfId="0" applyNumberFormat="1" applyFont="1" applyFill="1" applyBorder="1" applyAlignment="1">
      <alignment horizontal="center" vertical="center"/>
    </xf>
    <xf numFmtId="2" fontId="2" fillId="9" borderId="9" xfId="0" applyNumberFormat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" fontId="2" fillId="9" borderId="8" xfId="0" applyNumberFormat="1" applyFont="1" applyFill="1" applyBorder="1" applyAlignment="1">
      <alignment horizontal="center" vertical="center"/>
    </xf>
    <xf numFmtId="164" fontId="2" fillId="9" borderId="9" xfId="0" applyNumberFormat="1" applyFont="1" applyFill="1" applyBorder="1" applyAlignment="1">
      <alignment horizontal="center" vertical="center"/>
    </xf>
    <xf numFmtId="2" fontId="2" fillId="10" borderId="7" xfId="0" applyNumberFormat="1" applyFont="1" applyFill="1" applyBorder="1" applyAlignment="1">
      <alignment horizontal="center" vertical="center"/>
    </xf>
    <xf numFmtId="2" fontId="2" fillId="10" borderId="8" xfId="0" applyNumberFormat="1" applyFont="1" applyFill="1" applyBorder="1" applyAlignment="1">
      <alignment horizontal="center" vertical="center"/>
    </xf>
    <xf numFmtId="2" fontId="2" fillId="10" borderId="9" xfId="0" applyNumberFormat="1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" fontId="2" fillId="10" borderId="8" xfId="0" applyNumberFormat="1" applyFont="1" applyFill="1" applyBorder="1" applyAlignment="1">
      <alignment horizontal="center" vertical="center"/>
    </xf>
    <xf numFmtId="164" fontId="2" fillId="10" borderId="9" xfId="0" applyNumberFormat="1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2" fontId="2" fillId="11" borderId="8" xfId="0" applyNumberFormat="1" applyFont="1" applyFill="1" applyBorder="1" applyAlignment="1">
      <alignment horizontal="center" vertical="center"/>
    </xf>
    <xf numFmtId="1" fontId="2" fillId="11" borderId="8" xfId="0" applyNumberFormat="1" applyFont="1" applyFill="1" applyBorder="1" applyAlignment="1">
      <alignment horizontal="center" vertical="center"/>
    </xf>
    <xf numFmtId="164" fontId="2" fillId="11" borderId="9" xfId="0" applyNumberFormat="1" applyFont="1" applyFill="1" applyBorder="1" applyAlignment="1">
      <alignment horizontal="center" vertical="center"/>
    </xf>
    <xf numFmtId="164" fontId="2" fillId="11" borderId="8" xfId="0" applyNumberFormat="1" applyFont="1" applyFill="1" applyBorder="1" applyAlignment="1">
      <alignment horizontal="center" vertical="center"/>
    </xf>
    <xf numFmtId="164" fontId="2" fillId="11" borderId="7" xfId="0" applyNumberFormat="1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2" fontId="2" fillId="12" borderId="8" xfId="0" applyNumberFormat="1" applyFont="1" applyFill="1" applyBorder="1" applyAlignment="1">
      <alignment horizontal="center" vertical="center"/>
    </xf>
    <xf numFmtId="1" fontId="2" fillId="12" borderId="8" xfId="0" applyNumberFormat="1" applyFont="1" applyFill="1" applyBorder="1" applyAlignment="1">
      <alignment horizontal="center" vertical="center"/>
    </xf>
    <xf numFmtId="2" fontId="2" fillId="12" borderId="7" xfId="0" applyNumberFormat="1" applyFont="1" applyFill="1" applyBorder="1" applyAlignment="1">
      <alignment horizontal="center" vertical="center"/>
    </xf>
    <xf numFmtId="2" fontId="2" fillId="12" borderId="9" xfId="0" applyNumberFormat="1" applyFont="1" applyFill="1" applyBorder="1" applyAlignment="1">
      <alignment horizontal="center" vertical="center"/>
    </xf>
    <xf numFmtId="2" fontId="2" fillId="13" borderId="7" xfId="0" applyNumberFormat="1" applyFont="1" applyFill="1" applyBorder="1" applyAlignment="1">
      <alignment horizontal="center" vertical="center"/>
    </xf>
    <xf numFmtId="2" fontId="2" fillId="13" borderId="8" xfId="0" applyNumberFormat="1" applyFont="1" applyFill="1" applyBorder="1" applyAlignment="1">
      <alignment horizontal="center" vertical="center"/>
    </xf>
    <xf numFmtId="164" fontId="2" fillId="13" borderId="8" xfId="0" applyNumberFormat="1" applyFont="1" applyFill="1" applyBorder="1" applyAlignment="1">
      <alignment horizontal="center" vertical="center"/>
    </xf>
    <xf numFmtId="2" fontId="2" fillId="14" borderId="7" xfId="0" applyNumberFormat="1" applyFont="1" applyFill="1" applyBorder="1" applyAlignment="1">
      <alignment horizontal="center" vertical="center"/>
    </xf>
    <xf numFmtId="2" fontId="2" fillId="14" borderId="8" xfId="0" applyNumberFormat="1" applyFont="1" applyFill="1" applyBorder="1" applyAlignment="1">
      <alignment horizontal="center" vertical="center"/>
    </xf>
    <xf numFmtId="164" fontId="2" fillId="14" borderId="8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1" borderId="11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2" fontId="2" fillId="12" borderId="11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3" borderId="10" xfId="0" applyNumberFormat="1" applyFont="1" applyFill="1" applyBorder="1" applyAlignment="1">
      <alignment horizontal="center" vertical="center"/>
    </xf>
    <xf numFmtId="2" fontId="2" fillId="13" borderId="11" xfId="0" applyNumberFormat="1" applyFont="1" applyFill="1" applyBorder="1" applyAlignment="1">
      <alignment horizontal="center" vertical="center"/>
    </xf>
    <xf numFmtId="164" fontId="2" fillId="13" borderId="12" xfId="0" applyNumberFormat="1" applyFont="1" applyFill="1" applyBorder="1" applyAlignment="1">
      <alignment horizontal="center" vertical="center"/>
    </xf>
    <xf numFmtId="2" fontId="2" fillId="14" borderId="10" xfId="0" applyNumberFormat="1" applyFont="1" applyFill="1" applyBorder="1" applyAlignment="1">
      <alignment horizontal="center" vertical="center"/>
    </xf>
    <xf numFmtId="2" fontId="2" fillId="14" borderId="11" xfId="0" applyNumberFormat="1" applyFont="1" applyFill="1" applyBorder="1" applyAlignment="1">
      <alignment horizontal="center" vertical="center"/>
    </xf>
    <xf numFmtId="164" fontId="2" fillId="14" borderId="12" xfId="0" applyNumberFormat="1" applyFont="1" applyFill="1" applyBorder="1" applyAlignment="1">
      <alignment horizontal="center" vertical="center"/>
    </xf>
    <xf numFmtId="11" fontId="3" fillId="15" borderId="13" xfId="0" applyNumberFormat="1" applyFont="1" applyFill="1" applyBorder="1" applyAlignment="1">
      <alignment horizontal="center"/>
    </xf>
    <xf numFmtId="11" fontId="2" fillId="15" borderId="14" xfId="0" applyNumberFormat="1" applyFont="1" applyFill="1" applyBorder="1" applyAlignment="1">
      <alignment horizontal="center" vertical="center"/>
    </xf>
    <xf numFmtId="11" fontId="2" fillId="15" borderId="16" xfId="0" applyNumberFormat="1" applyFont="1" applyFill="1" applyBorder="1" applyAlignment="1">
      <alignment horizontal="center"/>
    </xf>
    <xf numFmtId="11" fontId="2" fillId="16" borderId="17" xfId="0" applyNumberFormat="1" applyFont="1" applyFill="1" applyBorder="1"/>
    <xf numFmtId="11" fontId="2" fillId="15" borderId="19" xfId="0" applyNumberFormat="1" applyFont="1" applyFill="1" applyBorder="1" applyAlignment="1">
      <alignment horizontal="center"/>
    </xf>
    <xf numFmtId="11" fontId="2" fillId="16" borderId="20" xfId="0" applyNumberFormat="1" applyFont="1" applyFill="1" applyBorder="1"/>
    <xf numFmtId="0" fontId="2" fillId="11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11" fontId="2" fillId="12" borderId="9" xfId="0" applyNumberFormat="1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1" fontId="4" fillId="2" borderId="22" xfId="0" applyNumberFormat="1" applyFont="1" applyFill="1" applyBorder="1" applyAlignment="1">
      <alignment horizontal="center" vertical="center"/>
    </xf>
    <xf numFmtId="11" fontId="4" fillId="2" borderId="23" xfId="0" applyNumberFormat="1" applyFont="1" applyFill="1" applyBorder="1" applyAlignment="1">
      <alignment horizontal="center" vertical="center"/>
    </xf>
    <xf numFmtId="11" fontId="5" fillId="2" borderId="13" xfId="0" applyNumberFormat="1" applyFont="1" applyFill="1" applyBorder="1" applyAlignment="1">
      <alignment horizontal="center"/>
    </xf>
    <xf numFmtId="11" fontId="5" fillId="2" borderId="14" xfId="0" applyNumberFormat="1" applyFont="1" applyFill="1" applyBorder="1" applyAlignment="1">
      <alignment horizontal="center"/>
    </xf>
    <xf numFmtId="11" fontId="5" fillId="2" borderId="15" xfId="0" applyNumberFormat="1" applyFont="1" applyFill="1" applyBorder="1" applyAlignment="1">
      <alignment horizontal="center"/>
    </xf>
    <xf numFmtId="11" fontId="6" fillId="15" borderId="16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/>
    </xf>
    <xf numFmtId="11" fontId="6" fillId="15" borderId="18" xfId="0" applyNumberFormat="1" applyFont="1" applyFill="1" applyBorder="1" applyAlignment="1">
      <alignment horizontal="center"/>
    </xf>
    <xf numFmtId="11" fontId="6" fillId="11" borderId="19" xfId="0" applyNumberFormat="1" applyFont="1" applyFill="1" applyBorder="1" applyAlignment="1">
      <alignment horizontal="center"/>
    </xf>
    <xf numFmtId="11" fontId="6" fillId="11" borderId="20" xfId="0" applyNumberFormat="1" applyFont="1" applyFill="1" applyBorder="1" applyAlignment="1">
      <alignment horizontal="center"/>
    </xf>
    <xf numFmtId="11" fontId="6" fillId="11" borderId="2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GeometryV3!$P$2</c:f>
              <c:strCache>
                <c:ptCount val="1"/>
                <c:pt idx="0">
                  <c:v>0.3745 (k-epsi)</c:v>
                </c:pt>
              </c:strCache>
            </c:strRef>
          </c:tx>
          <c:xVal>
            <c:numRef>
              <c:f>GeometryV3!$S$4:$S$19</c:f>
              <c:numCache>
                <c:formatCode>0.00</c:formatCode>
                <c:ptCount val="16"/>
                <c:pt idx="0">
                  <c:v>180.50869231060585</c:v>
                </c:pt>
                <c:pt idx="1">
                  <c:v>541.52607693181744</c:v>
                </c:pt>
                <c:pt idx="2">
                  <c:v>902.54346155302915</c:v>
                </c:pt>
                <c:pt idx="3">
                  <c:v>1263.5608461742409</c:v>
                </c:pt>
                <c:pt idx="4">
                  <c:v>1624.5782307954526</c:v>
                </c:pt>
                <c:pt idx="5">
                  <c:v>1805.0869231060583</c:v>
                </c:pt>
                <c:pt idx="6">
                  <c:v>1985.595615416664</c:v>
                </c:pt>
                <c:pt idx="7">
                  <c:v>2166.1043077272698</c:v>
                </c:pt>
                <c:pt idx="8">
                  <c:v>2346.6130000378762</c:v>
                </c:pt>
                <c:pt idx="9">
                  <c:v>2527.1216923484817</c:v>
                </c:pt>
                <c:pt idx="10">
                  <c:v>2707.6303846590872</c:v>
                </c:pt>
                <c:pt idx="11">
                  <c:v>2888.1390769696936</c:v>
                </c:pt>
                <c:pt idx="12">
                  <c:v>3068.6477692802991</c:v>
                </c:pt>
                <c:pt idx="13">
                  <c:v>3249.1564615909051</c:v>
                </c:pt>
                <c:pt idx="14">
                  <c:v>3429.6651539015106</c:v>
                </c:pt>
                <c:pt idx="15">
                  <c:v>3610.1738462121166</c:v>
                </c:pt>
              </c:numCache>
            </c:numRef>
          </c:xVal>
          <c:yVal>
            <c:numRef>
              <c:f>GeometryV3!$T$4:$T$19</c:f>
              <c:numCache>
                <c:formatCode>0.00</c:formatCode>
                <c:ptCount val="16"/>
                <c:pt idx="0">
                  <c:v>1.1418700833406561</c:v>
                </c:pt>
                <c:pt idx="1">
                  <c:v>0.82768378539234644</c:v>
                </c:pt>
                <c:pt idx="2">
                  <c:v>0.74477298372223488</c:v>
                </c:pt>
                <c:pt idx="3">
                  <c:v>0.70313000999568731</c:v>
                </c:pt>
                <c:pt idx="4">
                  <c:v>0.67758817148323014</c:v>
                </c:pt>
                <c:pt idx="5">
                  <c:v>0.66812469316266998</c:v>
                </c:pt>
                <c:pt idx="6">
                  <c:v>0.66006377706373343</c:v>
                </c:pt>
                <c:pt idx="7">
                  <c:v>0.65309027304165845</c:v>
                </c:pt>
                <c:pt idx="8">
                  <c:v>0.64697417764712806</c:v>
                </c:pt>
                <c:pt idx="9">
                  <c:v>0.64152596239879622</c:v>
                </c:pt>
                <c:pt idx="10">
                  <c:v>0.63663502889350454</c:v>
                </c:pt>
                <c:pt idx="11">
                  <c:v>0.63219710349709268</c:v>
                </c:pt>
                <c:pt idx="12">
                  <c:v>0.62813755388473225</c:v>
                </c:pt>
                <c:pt idx="13">
                  <c:v>0.62438649171356009</c:v>
                </c:pt>
                <c:pt idx="14">
                  <c:v>0.62090665858637206</c:v>
                </c:pt>
                <c:pt idx="15">
                  <c:v>0.6176635290219642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FE-47EB-8C7A-071EBCC43262}"/>
            </c:ext>
          </c:extLst>
        </c:ser>
        <c:ser>
          <c:idx val="2"/>
          <c:order val="1"/>
          <c:tx>
            <c:strRef>
              <c:f>GeometryV3!$AJ$2</c:f>
              <c:strCache>
                <c:ptCount val="1"/>
                <c:pt idx="0">
                  <c:v>0.4162 (k-epsi)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GeometryV3!$AM$4:$AM$19</c:f>
              <c:numCache>
                <c:formatCode>0.000</c:formatCode>
                <c:ptCount val="16"/>
                <c:pt idx="0">
                  <c:v>258.22368251496994</c:v>
                </c:pt>
                <c:pt idx="1">
                  <c:v>774.67104754490981</c:v>
                </c:pt>
                <c:pt idx="2">
                  <c:v>1291.11841257485</c:v>
                </c:pt>
                <c:pt idx="3">
                  <c:v>1807.5657776047899</c:v>
                </c:pt>
                <c:pt idx="4">
                  <c:v>2324.0131426347293</c:v>
                </c:pt>
                <c:pt idx="5">
                  <c:v>2582.2368251497001</c:v>
                </c:pt>
                <c:pt idx="6">
                  <c:v>2840.4605076646694</c:v>
                </c:pt>
                <c:pt idx="7">
                  <c:v>3098.6841901796392</c:v>
                </c:pt>
                <c:pt idx="8">
                  <c:v>3356.9078726946095</c:v>
                </c:pt>
                <c:pt idx="9">
                  <c:v>3615.1315552095798</c:v>
                </c:pt>
                <c:pt idx="10">
                  <c:v>3873.3552377245487</c:v>
                </c:pt>
                <c:pt idx="11">
                  <c:v>4131.578920239519</c:v>
                </c:pt>
                <c:pt idx="12">
                  <c:v>4389.8026027544893</c:v>
                </c:pt>
                <c:pt idx="13">
                  <c:v>4648.0262852694586</c:v>
                </c:pt>
                <c:pt idx="14">
                  <c:v>4906.2499677844289</c:v>
                </c:pt>
                <c:pt idx="15">
                  <c:v>5164.4736502994001</c:v>
                </c:pt>
              </c:numCache>
            </c:numRef>
          </c:xVal>
          <c:yVal>
            <c:numRef>
              <c:f>GeometryV3!$AN$4:$AN$19</c:f>
              <c:numCache>
                <c:formatCode>0.000</c:formatCode>
                <c:ptCount val="16"/>
                <c:pt idx="0">
                  <c:v>1.0779563846777811</c:v>
                </c:pt>
                <c:pt idx="1">
                  <c:v>0.82669092622213847</c:v>
                </c:pt>
                <c:pt idx="2">
                  <c:v>0.76456824221847097</c:v>
                </c:pt>
                <c:pt idx="3">
                  <c:v>0.73471011935088093</c:v>
                </c:pt>
                <c:pt idx="4">
                  <c:v>0.71638351133461431</c:v>
                </c:pt>
                <c:pt idx="5">
                  <c:v>0.70940264071636061</c:v>
                </c:pt>
                <c:pt idx="6">
                  <c:v>0.70333497391003563</c:v>
                </c:pt>
                <c:pt idx="7">
                  <c:v>0.69794751866621063</c:v>
                </c:pt>
                <c:pt idx="8">
                  <c:v>0.69310392363932938</c:v>
                </c:pt>
                <c:pt idx="9">
                  <c:v>0.68870661843204584</c:v>
                </c:pt>
                <c:pt idx="10">
                  <c:v>0.68463471456236469</c:v>
                </c:pt>
                <c:pt idx="11">
                  <c:v>0.68082057086278169</c:v>
                </c:pt>
                <c:pt idx="12">
                  <c:v>0.67722271825834313</c:v>
                </c:pt>
                <c:pt idx="13">
                  <c:v>0.67380677027900482</c:v>
                </c:pt>
                <c:pt idx="14">
                  <c:v>0.67054194173103043</c:v>
                </c:pt>
                <c:pt idx="15">
                  <c:v>0.66740872682414909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FE-47EB-8C7A-071EBCC43262}"/>
            </c:ext>
          </c:extLst>
        </c:ser>
        <c:ser>
          <c:idx val="0"/>
          <c:order val="2"/>
          <c:tx>
            <c:strRef>
              <c:f>GeometryV3!$Z$2</c:f>
              <c:strCache>
                <c:ptCount val="1"/>
                <c:pt idx="0">
                  <c:v>0.3996 (k-epsi)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GeometryV3!$AC$4:$AC$19</c:f>
              <c:numCache>
                <c:formatCode>0.000</c:formatCode>
                <c:ptCount val="16"/>
                <c:pt idx="0">
                  <c:v>220.62960559582626</c:v>
                </c:pt>
                <c:pt idx="1">
                  <c:v>661.88881678747873</c:v>
                </c:pt>
                <c:pt idx="2">
                  <c:v>1103.1480279791313</c:v>
                </c:pt>
                <c:pt idx="3">
                  <c:v>1544.4072391707839</c:v>
                </c:pt>
                <c:pt idx="4">
                  <c:v>1985.6664503624361</c:v>
                </c:pt>
                <c:pt idx="5">
                  <c:v>2206.2960559582625</c:v>
                </c:pt>
                <c:pt idx="6">
                  <c:v>2426.9256615540889</c:v>
                </c:pt>
                <c:pt idx="7">
                  <c:v>2647.5552671499149</c:v>
                </c:pt>
                <c:pt idx="8">
                  <c:v>2868.1848727457414</c:v>
                </c:pt>
                <c:pt idx="9">
                  <c:v>3088.8144783415678</c:v>
                </c:pt>
                <c:pt idx="10">
                  <c:v>3309.4440839373938</c:v>
                </c:pt>
                <c:pt idx="11">
                  <c:v>3530.0736895332202</c:v>
                </c:pt>
                <c:pt idx="12">
                  <c:v>3750.7032951290462</c:v>
                </c:pt>
                <c:pt idx="13">
                  <c:v>3971.3329007248722</c:v>
                </c:pt>
                <c:pt idx="14">
                  <c:v>4191.9625063206986</c:v>
                </c:pt>
                <c:pt idx="15">
                  <c:v>4412.592111916525</c:v>
                </c:pt>
              </c:numCache>
            </c:numRef>
          </c:xVal>
          <c:yVal>
            <c:numRef>
              <c:f>GeometryV3!$AD$4:$AD$19</c:f>
              <c:numCache>
                <c:formatCode>0.000</c:formatCode>
                <c:ptCount val="16"/>
                <c:pt idx="0">
                  <c:v>1.1124562496664014</c:v>
                </c:pt>
                <c:pt idx="1">
                  <c:v>0.8345549449531281</c:v>
                </c:pt>
                <c:pt idx="2">
                  <c:v>0.76711206628603901</c:v>
                </c:pt>
                <c:pt idx="3">
                  <c:v>0.73206435793298485</c:v>
                </c:pt>
                <c:pt idx="4">
                  <c:v>0.70956372991261507</c:v>
                </c:pt>
                <c:pt idx="5">
                  <c:v>0.70097078555047343</c:v>
                </c:pt>
                <c:pt idx="6">
                  <c:v>0.6935982976434012</c:v>
                </c:pt>
                <c:pt idx="7">
                  <c:v>0.68718979679575642</c:v>
                </c:pt>
                <c:pt idx="8">
                  <c:v>0.68157305082231623</c:v>
                </c:pt>
                <c:pt idx="9">
                  <c:v>0.6765812513415641</c:v>
                </c:pt>
                <c:pt idx="10">
                  <c:v>0.67211236491345427</c:v>
                </c:pt>
                <c:pt idx="11">
                  <c:v>0.66807586266116081</c:v>
                </c:pt>
                <c:pt idx="12">
                  <c:v>0.66437293986892254</c:v>
                </c:pt>
                <c:pt idx="13">
                  <c:v>0.66096144166827631</c:v>
                </c:pt>
                <c:pt idx="14">
                  <c:v>0.65781320737908633</c:v>
                </c:pt>
                <c:pt idx="15">
                  <c:v>0.65492219245718652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FE-47EB-8C7A-071EBCC43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27696"/>
        <c:axId val="233625776"/>
      </c:scatterChart>
      <c:valAx>
        <c:axId val="2336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3625776"/>
        <c:crosses val="autoZero"/>
        <c:crossBetween val="midCat"/>
      </c:valAx>
      <c:valAx>
        <c:axId val="2336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3627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GeometryV2!$F$2</c:f>
              <c:strCache>
                <c:ptCount val="1"/>
                <c:pt idx="0">
                  <c:v>0.3326 (k-epsi)</c:v>
                </c:pt>
              </c:strCache>
            </c:strRef>
          </c:tx>
          <c:xVal>
            <c:numRef>
              <c:f>GeometryV2!$I$4:$I$40</c:f>
              <c:numCache>
                <c:formatCode>0.000</c:formatCode>
                <c:ptCount val="37"/>
                <c:pt idx="0">
                  <c:v>122.59980024419286</c:v>
                </c:pt>
                <c:pt idx="1">
                  <c:v>147.11976029303145</c:v>
                </c:pt>
                <c:pt idx="2">
                  <c:v>171.63972034187003</c:v>
                </c:pt>
                <c:pt idx="3">
                  <c:v>196.15968039070859</c:v>
                </c:pt>
                <c:pt idx="4">
                  <c:v>220.67964043954711</c:v>
                </c:pt>
                <c:pt idx="5">
                  <c:v>245.19960048838573</c:v>
                </c:pt>
                <c:pt idx="6">
                  <c:v>306.49950061048213</c:v>
                </c:pt>
                <c:pt idx="7">
                  <c:v>367.79940073257853</c:v>
                </c:pt>
                <c:pt idx="8">
                  <c:v>429.09930085467505</c:v>
                </c:pt>
                <c:pt idx="9">
                  <c:v>490.39920097677145</c:v>
                </c:pt>
                <c:pt idx="10">
                  <c:v>551.6991010988678</c:v>
                </c:pt>
                <c:pt idx="11">
                  <c:v>612.99900122096426</c:v>
                </c:pt>
                <c:pt idx="12">
                  <c:v>674.29890134306072</c:v>
                </c:pt>
                <c:pt idx="13">
                  <c:v>735.59880146515707</c:v>
                </c:pt>
                <c:pt idx="14">
                  <c:v>796.89870158725364</c:v>
                </c:pt>
                <c:pt idx="15">
                  <c:v>858.1986017093501</c:v>
                </c:pt>
                <c:pt idx="16">
                  <c:v>919.49850183144645</c:v>
                </c:pt>
                <c:pt idx="17">
                  <c:v>980.79840195354291</c:v>
                </c:pt>
                <c:pt idx="18">
                  <c:v>1042.0983020756394</c:v>
                </c:pt>
                <c:pt idx="19">
                  <c:v>1103.3982021977356</c:v>
                </c:pt>
                <c:pt idx="20">
                  <c:v>1164.6981023198321</c:v>
                </c:pt>
                <c:pt idx="21">
                  <c:v>1225.9980024419285</c:v>
                </c:pt>
                <c:pt idx="22">
                  <c:v>1348.5978026861214</c:v>
                </c:pt>
                <c:pt idx="23">
                  <c:v>1471.1976029303141</c:v>
                </c:pt>
                <c:pt idx="24">
                  <c:v>1593.7974031745073</c:v>
                </c:pt>
                <c:pt idx="25">
                  <c:v>1716.3972034187002</c:v>
                </c:pt>
                <c:pt idx="26">
                  <c:v>1838.9970036628929</c:v>
                </c:pt>
                <c:pt idx="27">
                  <c:v>1961.5968039070858</c:v>
                </c:pt>
                <c:pt idx="28">
                  <c:v>2084.1966041512787</c:v>
                </c:pt>
                <c:pt idx="29">
                  <c:v>2206.7964043954712</c:v>
                </c:pt>
                <c:pt idx="30">
                  <c:v>2329.3962046396641</c:v>
                </c:pt>
                <c:pt idx="31">
                  <c:v>2451.996004883857</c:v>
                </c:pt>
                <c:pt idx="32">
                  <c:v>2574.59580512805</c:v>
                </c:pt>
                <c:pt idx="33">
                  <c:v>2697.1956053722429</c:v>
                </c:pt>
                <c:pt idx="34">
                  <c:v>2819.7954056164358</c:v>
                </c:pt>
                <c:pt idx="35">
                  <c:v>2942.3952058606283</c:v>
                </c:pt>
                <c:pt idx="36">
                  <c:v>3064.9950061048216</c:v>
                </c:pt>
              </c:numCache>
            </c:numRef>
          </c:xVal>
          <c:yVal>
            <c:numRef>
              <c:f>GeometryV2!$J$4:$J$40</c:f>
              <c:numCache>
                <c:formatCode>0.000</c:formatCode>
                <c:ptCount val="37"/>
                <c:pt idx="0">
                  <c:v>1.4021190004844726</c:v>
                </c:pt>
                <c:pt idx="1">
                  <c:v>1.3085937342500347</c:v>
                </c:pt>
                <c:pt idx="2">
                  <c:v>1.2380458251924342</c:v>
                </c:pt>
                <c:pt idx="3">
                  <c:v>1.1824100176777148</c:v>
                </c:pt>
                <c:pt idx="4">
                  <c:v>1.1370996297691394</c:v>
                </c:pt>
                <c:pt idx="5">
                  <c:v>1.0992940449283197</c:v>
                </c:pt>
                <c:pt idx="6">
                  <c:v>1.0269104835682261</c:v>
                </c:pt>
                <c:pt idx="7">
                  <c:v>0.97462401016584199</c:v>
                </c:pt>
                <c:pt idx="8">
                  <c:v>0.93465142068555951</c:v>
                </c:pt>
                <c:pt idx="9">
                  <c:v>0.90285207151984803</c:v>
                </c:pt>
                <c:pt idx="10">
                  <c:v>0.87678445962865348</c:v>
                </c:pt>
                <c:pt idx="11">
                  <c:v>0.85489988130639494</c:v>
                </c:pt>
                <c:pt idx="12">
                  <c:v>0.83619604923146251</c:v>
                </c:pt>
                <c:pt idx="13">
                  <c:v>0.81997474021302919</c:v>
                </c:pt>
                <c:pt idx="14">
                  <c:v>0.80573347611028345</c:v>
                </c:pt>
                <c:pt idx="15">
                  <c:v>0.79310507265848096</c:v>
                </c:pt>
                <c:pt idx="16">
                  <c:v>0.78180567014073132</c:v>
                </c:pt>
                <c:pt idx="17">
                  <c:v>0.77162984948254343</c:v>
                </c:pt>
                <c:pt idx="18">
                  <c:v>0.76239687582620563</c:v>
                </c:pt>
                <c:pt idx="19">
                  <c:v>0.75396490186822485</c:v>
                </c:pt>
                <c:pt idx="20">
                  <c:v>0.74623409810734675</c:v>
                </c:pt>
                <c:pt idx="21">
                  <c:v>0.73912114295754339</c:v>
                </c:pt>
                <c:pt idx="22">
                  <c:v>0.72642435457114751</c:v>
                </c:pt>
                <c:pt idx="23">
                  <c:v>0.71539638425802132</c:v>
                </c:pt>
                <c:pt idx="24">
                  <c:v>0.70570524327478168</c:v>
                </c:pt>
                <c:pt idx="25">
                  <c:v>0.69711464588247252</c:v>
                </c:pt>
                <c:pt idx="26">
                  <c:v>0.68942669149286528</c:v>
                </c:pt>
                <c:pt idx="27">
                  <c:v>0.68252717619691861</c:v>
                </c:pt>
                <c:pt idx="28">
                  <c:v>0.67626387891148998</c:v>
                </c:pt>
                <c:pt idx="29">
                  <c:v>0.67053369529102125</c:v>
                </c:pt>
                <c:pt idx="30">
                  <c:v>0.6652500998287818</c:v>
                </c:pt>
                <c:pt idx="31">
                  <c:v>0.66037356306346473</c:v>
                </c:pt>
                <c:pt idx="32">
                  <c:v>0.65584653615581001</c:v>
                </c:pt>
                <c:pt idx="33">
                  <c:v>0.65159899901715057</c:v>
                </c:pt>
                <c:pt idx="34">
                  <c:v>0.64762710211900132</c:v>
                </c:pt>
                <c:pt idx="35">
                  <c:v>0.64389302634372048</c:v>
                </c:pt>
                <c:pt idx="36">
                  <c:v>0.64035382304730704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C-4CF9-A966-736ED6DCEED7}"/>
            </c:ext>
          </c:extLst>
        </c:ser>
        <c:ser>
          <c:idx val="2"/>
          <c:order val="1"/>
          <c:tx>
            <c:strRef>
              <c:f>GeometryV2!$P$2</c:f>
              <c:strCache>
                <c:ptCount val="1"/>
                <c:pt idx="0">
                  <c:v>0.3745 (k-epsi)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GeometryV2!$S$4:$S$40</c:f>
              <c:numCache>
                <c:formatCode>0.00</c:formatCode>
                <c:ptCount val="37"/>
                <c:pt idx="0">
                  <c:v>154.94844259055924</c:v>
                </c:pt>
                <c:pt idx="1">
                  <c:v>185.93813110867106</c:v>
                </c:pt>
                <c:pt idx="2">
                  <c:v>216.92781962678291</c:v>
                </c:pt>
                <c:pt idx="3">
                  <c:v>247.91750814489475</c:v>
                </c:pt>
                <c:pt idx="4">
                  <c:v>278.90719666300657</c:v>
                </c:pt>
                <c:pt idx="5">
                  <c:v>309.89688518111848</c:v>
                </c:pt>
                <c:pt idx="6">
                  <c:v>387.37110647639804</c:v>
                </c:pt>
                <c:pt idx="7">
                  <c:v>464.84532777167766</c:v>
                </c:pt>
                <c:pt idx="8">
                  <c:v>542.31954906695728</c:v>
                </c:pt>
                <c:pt idx="9">
                  <c:v>619.79377036223696</c:v>
                </c:pt>
                <c:pt idx="10">
                  <c:v>697.26799165751652</c:v>
                </c:pt>
                <c:pt idx="11">
                  <c:v>774.74221295279608</c:v>
                </c:pt>
                <c:pt idx="12">
                  <c:v>852.21643424807576</c:v>
                </c:pt>
                <c:pt idx="13">
                  <c:v>929.69065554335532</c:v>
                </c:pt>
                <c:pt idx="14">
                  <c:v>1007.1648768386349</c:v>
                </c:pt>
                <c:pt idx="15">
                  <c:v>1084.6390981339146</c:v>
                </c:pt>
                <c:pt idx="16">
                  <c:v>1162.113319429194</c:v>
                </c:pt>
                <c:pt idx="17">
                  <c:v>1239.5875407244739</c:v>
                </c:pt>
                <c:pt idx="18">
                  <c:v>1317.0617620197534</c:v>
                </c:pt>
                <c:pt idx="19">
                  <c:v>1394.535983315033</c:v>
                </c:pt>
                <c:pt idx="20">
                  <c:v>1472.0102046103127</c:v>
                </c:pt>
                <c:pt idx="21">
                  <c:v>1549.4844259055922</c:v>
                </c:pt>
                <c:pt idx="22">
                  <c:v>1704.4328684961515</c:v>
                </c:pt>
                <c:pt idx="23">
                  <c:v>1859.3813110867106</c:v>
                </c:pt>
                <c:pt idx="24">
                  <c:v>2014.3297536772698</c:v>
                </c:pt>
                <c:pt idx="25">
                  <c:v>2169.2781962678291</c:v>
                </c:pt>
                <c:pt idx="26">
                  <c:v>2324.226638858388</c:v>
                </c:pt>
                <c:pt idx="27">
                  <c:v>2479.1750814489478</c:v>
                </c:pt>
                <c:pt idx="28">
                  <c:v>2634.1235240395067</c:v>
                </c:pt>
                <c:pt idx="29">
                  <c:v>2789.0719666300661</c:v>
                </c:pt>
                <c:pt idx="30">
                  <c:v>2944.0204092206254</c:v>
                </c:pt>
                <c:pt idx="31">
                  <c:v>3098.9688518111843</c:v>
                </c:pt>
                <c:pt idx="32">
                  <c:v>3253.9172944017437</c:v>
                </c:pt>
                <c:pt idx="33">
                  <c:v>3408.865736992303</c:v>
                </c:pt>
                <c:pt idx="34">
                  <c:v>3563.8141795828619</c:v>
                </c:pt>
                <c:pt idx="35">
                  <c:v>3718.7626221734213</c:v>
                </c:pt>
                <c:pt idx="36">
                  <c:v>3873.7110647639806</c:v>
                </c:pt>
              </c:numCache>
            </c:numRef>
          </c:xVal>
          <c:yVal>
            <c:numRef>
              <c:f>GeometryV2!$T$4:$T$40</c:f>
              <c:numCache>
                <c:formatCode>General</c:formatCode>
                <c:ptCount val="37"/>
                <c:pt idx="0">
                  <c:v>1.1468514739856313</c:v>
                </c:pt>
                <c:pt idx="1">
                  <c:v>1.071668824262785</c:v>
                </c:pt>
                <c:pt idx="2">
                  <c:v>1.0154447033164653</c:v>
                </c:pt>
                <c:pt idx="3">
                  <c:v>0.9714966561004047</c:v>
                </c:pt>
                <c:pt idx="4">
                  <c:v>0.9359990480632675</c:v>
                </c:pt>
                <c:pt idx="5">
                  <c:v>0.90654730156038088</c:v>
                </c:pt>
                <c:pt idx="6">
                  <c:v>0.8505886956136528</c:v>
                </c:pt>
                <c:pt idx="7">
                  <c:v>0.81053943194412725</c:v>
                </c:pt>
                <c:pt idx="8">
                  <c:v>0.78008348591765964</c:v>
                </c:pt>
                <c:pt idx="9">
                  <c:v>0.75603829201455786</c:v>
                </c:pt>
                <c:pt idx="10">
                  <c:v>0.73648194522498978</c:v>
                </c:pt>
                <c:pt idx="11">
                  <c:v>0.72020976027703143</c:v>
                </c:pt>
                <c:pt idx="12">
                  <c:v>0.70639862869526682</c:v>
                </c:pt>
                <c:pt idx="13">
                  <c:v>0.69453449340420215</c:v>
                </c:pt>
                <c:pt idx="14">
                  <c:v>0.68418705162552274</c:v>
                </c:pt>
                <c:pt idx="15">
                  <c:v>0.67507368324915695</c:v>
                </c:pt>
                <c:pt idx="16">
                  <c:v>0.66699703195549964</c:v>
                </c:pt>
                <c:pt idx="17">
                  <c:v>0.65974383742259102</c:v>
                </c:pt>
                <c:pt idx="18">
                  <c:v>0.65323888633425808</c:v>
                </c:pt>
                <c:pt idx="19">
                  <c:v>0.64732734255849567</c:v>
                </c:pt>
                <c:pt idx="20">
                  <c:v>0.64187050891676023</c:v>
                </c:pt>
                <c:pt idx="21">
                  <c:v>0.63683922123784187</c:v>
                </c:pt>
                <c:pt idx="22">
                  <c:v>0.62785848879464423</c:v>
                </c:pt>
                <c:pt idx="23">
                  <c:v>0.62002917481407616</c:v>
                </c:pt>
                <c:pt idx="24">
                  <c:v>0.61304401077007731</c:v>
                </c:pt>
                <c:pt idx="25">
                  <c:v>0.60679836151893995</c:v>
                </c:pt>
                <c:pt idx="26">
                  <c:v>0.6012078910703933</c:v>
                </c:pt>
                <c:pt idx="27">
                  <c:v>0.59611641286420947</c:v>
                </c:pt>
                <c:pt idx="28">
                  <c:v>0.59143768555506127</c:v>
                </c:pt>
                <c:pt idx="29">
                  <c:v>0.58710075809192186</c:v>
                </c:pt>
                <c:pt idx="30">
                  <c:v>0.58307532899413428</c:v>
                </c:pt>
                <c:pt idx="31">
                  <c:v>0.57930329343670162</c:v>
                </c:pt>
                <c:pt idx="32">
                  <c:v>0.57576443715009695</c:v>
                </c:pt>
                <c:pt idx="33">
                  <c:v>0.5724407539387466</c:v>
                </c:pt>
                <c:pt idx="34">
                  <c:v>0.56929150959280372</c:v>
                </c:pt>
                <c:pt idx="35">
                  <c:v>0.56628481530484454</c:v>
                </c:pt>
                <c:pt idx="36">
                  <c:v>0.5634310401468382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C-4CF9-A966-736ED6DCEED7}"/>
            </c:ext>
          </c:extLst>
        </c:ser>
        <c:ser>
          <c:idx val="3"/>
          <c:order val="2"/>
          <c:tx>
            <c:strRef>
              <c:f>GeometryV2!$Z$2</c:f>
              <c:strCache>
                <c:ptCount val="1"/>
                <c:pt idx="0">
                  <c:v>0.3996 (k-epsi)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GeometryV2!$AC$4:$AC$40</c:f>
              <c:numCache>
                <c:formatCode>0.000</c:formatCode>
                <c:ptCount val="37"/>
                <c:pt idx="0">
                  <c:v>181.71048897574227</c:v>
                </c:pt>
                <c:pt idx="1">
                  <c:v>218.05258677089071</c:v>
                </c:pt>
                <c:pt idx="2">
                  <c:v>254.39468456603916</c:v>
                </c:pt>
                <c:pt idx="3">
                  <c:v>290.73678236118758</c:v>
                </c:pt>
                <c:pt idx="4">
                  <c:v>327.07888015633603</c:v>
                </c:pt>
                <c:pt idx="5">
                  <c:v>363.42097795148453</c:v>
                </c:pt>
                <c:pt idx="6">
                  <c:v>454.27622243935565</c:v>
                </c:pt>
                <c:pt idx="7">
                  <c:v>545.13146692722671</c:v>
                </c:pt>
                <c:pt idx="8">
                  <c:v>635.98671141509794</c:v>
                </c:pt>
                <c:pt idx="9">
                  <c:v>726.84195590296906</c:v>
                </c:pt>
                <c:pt idx="10">
                  <c:v>817.69720039084018</c:v>
                </c:pt>
                <c:pt idx="11">
                  <c:v>908.5524448787113</c:v>
                </c:pt>
                <c:pt idx="12">
                  <c:v>999.40768936658253</c:v>
                </c:pt>
                <c:pt idx="13">
                  <c:v>1090.2629338544534</c:v>
                </c:pt>
                <c:pt idx="14">
                  <c:v>1181.1181783423247</c:v>
                </c:pt>
                <c:pt idx="15">
                  <c:v>1271.9734228301959</c:v>
                </c:pt>
                <c:pt idx="16">
                  <c:v>1362.8286673180669</c:v>
                </c:pt>
                <c:pt idx="17">
                  <c:v>1453.6839118059381</c:v>
                </c:pt>
                <c:pt idx="18">
                  <c:v>1544.5391562938094</c:v>
                </c:pt>
                <c:pt idx="19">
                  <c:v>1635.3944007816804</c:v>
                </c:pt>
                <c:pt idx="20">
                  <c:v>1726.2496452695514</c:v>
                </c:pt>
                <c:pt idx="21">
                  <c:v>1817.1048897574226</c:v>
                </c:pt>
                <c:pt idx="22">
                  <c:v>1998.8153787331651</c:v>
                </c:pt>
                <c:pt idx="23">
                  <c:v>2180.5258677089068</c:v>
                </c:pt>
                <c:pt idx="24">
                  <c:v>2362.2363566846493</c:v>
                </c:pt>
                <c:pt idx="25">
                  <c:v>2543.9468456603918</c:v>
                </c:pt>
                <c:pt idx="26">
                  <c:v>2725.6573346361338</c:v>
                </c:pt>
                <c:pt idx="27">
                  <c:v>2907.3678236118762</c:v>
                </c:pt>
                <c:pt idx="28">
                  <c:v>3089.0783125876187</c:v>
                </c:pt>
                <c:pt idx="29">
                  <c:v>3270.7888015633607</c:v>
                </c:pt>
                <c:pt idx="30">
                  <c:v>3452.4992905391027</c:v>
                </c:pt>
                <c:pt idx="31">
                  <c:v>3634.2097795148452</c:v>
                </c:pt>
                <c:pt idx="32">
                  <c:v>3815.9202684905872</c:v>
                </c:pt>
                <c:pt idx="33">
                  <c:v>3997.6307574663301</c:v>
                </c:pt>
                <c:pt idx="34">
                  <c:v>4179.3412464420717</c:v>
                </c:pt>
                <c:pt idx="35">
                  <c:v>4361.0517354178137</c:v>
                </c:pt>
                <c:pt idx="36">
                  <c:v>4542.7622243935566</c:v>
                </c:pt>
              </c:numCache>
            </c:numRef>
          </c:xVal>
          <c:yVal>
            <c:numRef>
              <c:f>GeometryV2!$AD$4:$AD$40</c:f>
              <c:numCache>
                <c:formatCode>0.000</c:formatCode>
                <c:ptCount val="37"/>
                <c:pt idx="0">
                  <c:v>1.064927180472699</c:v>
                </c:pt>
                <c:pt idx="1">
                  <c:v>0.99811466240135227</c:v>
                </c:pt>
                <c:pt idx="2">
                  <c:v>0.9484051867046398</c:v>
                </c:pt>
                <c:pt idx="3">
                  <c:v>0.90974767694059333</c:v>
                </c:pt>
                <c:pt idx="4">
                  <c:v>0.8787674778535447</c:v>
                </c:pt>
                <c:pt idx="5">
                  <c:v>0.85322891800728662</c:v>
                </c:pt>
                <c:pt idx="6">
                  <c:v>0.80511065093729217</c:v>
                </c:pt>
                <c:pt idx="7">
                  <c:v>0.77092140165607714</c:v>
                </c:pt>
                <c:pt idx="8">
                  <c:v>0.7450761679706871</c:v>
                </c:pt>
                <c:pt idx="9">
                  <c:v>0.72476412235112531</c:v>
                </c:pt>
                <c:pt idx="10">
                  <c:v>0.70817490437541442</c:v>
                </c:pt>
                <c:pt idx="11">
                  <c:v>0.69434438063776582</c:v>
                </c:pt>
                <c:pt idx="12">
                  <c:v>0.68256088207052645</c:v>
                </c:pt>
                <c:pt idx="13">
                  <c:v>0.6723261280930003</c:v>
                </c:pt>
                <c:pt idx="14">
                  <c:v>0.66337829446057628</c:v>
                </c:pt>
                <c:pt idx="15">
                  <c:v>0.65552731406932641</c:v>
                </c:pt>
                <c:pt idx="16">
                  <c:v>0.64847709450772328</c:v>
                </c:pt>
                <c:pt idx="17">
                  <c:v>0.64203828775377891</c:v>
                </c:pt>
                <c:pt idx="18">
                  <c:v>0.63619907850786228</c:v>
                </c:pt>
                <c:pt idx="19">
                  <c:v>0.63086304001431315</c:v>
                </c:pt>
                <c:pt idx="20">
                  <c:v>0.62594600889197916</c:v>
                </c:pt>
                <c:pt idx="21">
                  <c:v>0.62138215054573542</c:v>
                </c:pt>
                <c:pt idx="22">
                  <c:v>0.61316547707850466</c:v>
                </c:pt>
                <c:pt idx="23">
                  <c:v>0.60591051618167613</c:v>
                </c:pt>
                <c:pt idx="24">
                  <c:v>0.59942045138479871</c:v>
                </c:pt>
                <c:pt idx="25">
                  <c:v>0.59356893243581732</c:v>
                </c:pt>
                <c:pt idx="26">
                  <c:v>0.588232387221583</c:v>
                </c:pt>
                <c:pt idx="27">
                  <c:v>0.58333322996514636</c:v>
                </c:pt>
                <c:pt idx="28">
                  <c:v>0.57881833381504755</c:v>
                </c:pt>
                <c:pt idx="29">
                  <c:v>0.57461859602348841</c:v>
                </c:pt>
                <c:pt idx="30">
                  <c:v>0.57073029708094913</c:v>
                </c:pt>
                <c:pt idx="31">
                  <c:v>0.56706231995556955</c:v>
                </c:pt>
                <c:pt idx="32">
                  <c:v>0.56363050091495148</c:v>
                </c:pt>
                <c:pt idx="33">
                  <c:v>0.5603611194351904</c:v>
                </c:pt>
                <c:pt idx="34">
                  <c:v>0.5572663399655613</c:v>
                </c:pt>
                <c:pt idx="35">
                  <c:v>0.55432400043475527</c:v>
                </c:pt>
                <c:pt idx="36">
                  <c:v>0.55151898460168514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C-4CF9-A966-736ED6DCEED7}"/>
            </c:ext>
          </c:extLst>
        </c:ser>
        <c:ser>
          <c:idx val="0"/>
          <c:order val="3"/>
          <c:tx>
            <c:strRef>
              <c:f>GeometryV2!$AJ$2</c:f>
              <c:strCache>
                <c:ptCount val="1"/>
                <c:pt idx="0">
                  <c:v>0.4162 (k-epsi)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GeometryV2!$AM$4:$AM$40</c:f>
              <c:numCache>
                <c:formatCode>0.000</c:formatCode>
                <c:ptCount val="37"/>
                <c:pt idx="0">
                  <c:v>207.49572776049752</c:v>
                </c:pt>
                <c:pt idx="1">
                  <c:v>248.99487331259701</c:v>
                </c:pt>
                <c:pt idx="2">
                  <c:v>290.49401886469656</c:v>
                </c:pt>
                <c:pt idx="3">
                  <c:v>331.99316441679599</c:v>
                </c:pt>
                <c:pt idx="4">
                  <c:v>373.49230996889548</c:v>
                </c:pt>
                <c:pt idx="5">
                  <c:v>414.99145552099503</c:v>
                </c:pt>
                <c:pt idx="6">
                  <c:v>518.73931940124373</c:v>
                </c:pt>
                <c:pt idx="7">
                  <c:v>622.48718328149243</c:v>
                </c:pt>
                <c:pt idx="8">
                  <c:v>726.23504716174136</c:v>
                </c:pt>
                <c:pt idx="9">
                  <c:v>829.98291104199006</c:v>
                </c:pt>
                <c:pt idx="10">
                  <c:v>933.73077492223877</c:v>
                </c:pt>
                <c:pt idx="11">
                  <c:v>1037.4786388024875</c:v>
                </c:pt>
                <c:pt idx="12">
                  <c:v>1141.2265026827363</c:v>
                </c:pt>
                <c:pt idx="13">
                  <c:v>1244.9743665629849</c:v>
                </c:pt>
                <c:pt idx="14">
                  <c:v>1348.7222304432339</c:v>
                </c:pt>
                <c:pt idx="15">
                  <c:v>1452.4700943234827</c:v>
                </c:pt>
                <c:pt idx="16">
                  <c:v>1556.2179582037313</c:v>
                </c:pt>
                <c:pt idx="17">
                  <c:v>1659.9658220839801</c:v>
                </c:pt>
                <c:pt idx="18">
                  <c:v>1763.7136859642289</c:v>
                </c:pt>
                <c:pt idx="19">
                  <c:v>1867.4615498444775</c:v>
                </c:pt>
                <c:pt idx="20">
                  <c:v>1971.2094137247263</c:v>
                </c:pt>
                <c:pt idx="21">
                  <c:v>2074.9572776049749</c:v>
                </c:pt>
                <c:pt idx="22">
                  <c:v>2282.4530053654726</c:v>
                </c:pt>
                <c:pt idx="23">
                  <c:v>2489.9487331259697</c:v>
                </c:pt>
                <c:pt idx="24">
                  <c:v>2697.4444608864678</c:v>
                </c:pt>
                <c:pt idx="25">
                  <c:v>2904.9401886469655</c:v>
                </c:pt>
                <c:pt idx="26">
                  <c:v>3112.4359164074626</c:v>
                </c:pt>
                <c:pt idx="27">
                  <c:v>3319.9316441679603</c:v>
                </c:pt>
                <c:pt idx="28">
                  <c:v>3527.4273719284579</c:v>
                </c:pt>
                <c:pt idx="29">
                  <c:v>3734.9230996889551</c:v>
                </c:pt>
                <c:pt idx="30">
                  <c:v>3942.4188274494527</c:v>
                </c:pt>
                <c:pt idx="31">
                  <c:v>4149.9145552099499</c:v>
                </c:pt>
                <c:pt idx="32">
                  <c:v>4357.410282970447</c:v>
                </c:pt>
                <c:pt idx="33">
                  <c:v>4564.9060107309451</c:v>
                </c:pt>
                <c:pt idx="34">
                  <c:v>4772.4017384914432</c:v>
                </c:pt>
                <c:pt idx="35">
                  <c:v>4979.8974662519395</c:v>
                </c:pt>
                <c:pt idx="36">
                  <c:v>5187.3931940124376</c:v>
                </c:pt>
              </c:numCache>
            </c:numRef>
          </c:xVal>
          <c:yVal>
            <c:numRef>
              <c:f>GeometryV2!$AN$4:$AN$40</c:f>
              <c:numCache>
                <c:formatCode>0.000</c:formatCode>
                <c:ptCount val="37"/>
                <c:pt idx="0">
                  <c:v>1.0879591414051237</c:v>
                </c:pt>
                <c:pt idx="1">
                  <c:v>1.0125233683421011</c:v>
                </c:pt>
                <c:pt idx="2">
                  <c:v>1.0029511877779569</c:v>
                </c:pt>
                <c:pt idx="3">
                  <c:v>0.99471296181165203</c:v>
                </c:pt>
                <c:pt idx="4">
                  <c:v>0.92054563959171143</c:v>
                </c:pt>
                <c:pt idx="5">
                  <c:v>0.91337059499780704</c:v>
                </c:pt>
                <c:pt idx="6">
                  <c:v>0.87438129691431887</c:v>
                </c:pt>
                <c:pt idx="7">
                  <c:v>0.82630469190927502</c:v>
                </c:pt>
                <c:pt idx="8">
                  <c:v>0.78286132048788215</c:v>
                </c:pt>
                <c:pt idx="9">
                  <c:v>0.77502736936191563</c:v>
                </c:pt>
                <c:pt idx="10">
                  <c:v>0.76898856518597736</c:v>
                </c:pt>
                <c:pt idx="11">
                  <c:v>0.72719578441429489</c:v>
                </c:pt>
                <c:pt idx="12">
                  <c:v>0.71829413591748126</c:v>
                </c:pt>
                <c:pt idx="13">
                  <c:v>0.67130113547472925</c:v>
                </c:pt>
                <c:pt idx="14">
                  <c:v>0.69228253105565085</c:v>
                </c:pt>
                <c:pt idx="15">
                  <c:v>0.66968232842222131</c:v>
                </c:pt>
                <c:pt idx="16">
                  <c:v>0.6511873202720404</c:v>
                </c:pt>
                <c:pt idx="17">
                  <c:v>0.64321599949224872</c:v>
                </c:pt>
                <c:pt idx="18">
                  <c:v>0.63148712127756823</c:v>
                </c:pt>
                <c:pt idx="19">
                  <c:v>0.62946157527300617</c:v>
                </c:pt>
                <c:pt idx="20">
                  <c:v>0.62339581759294838</c:v>
                </c:pt>
                <c:pt idx="21">
                  <c:v>0.61975336508002565</c:v>
                </c:pt>
                <c:pt idx="22">
                  <c:v>0.60221706727118685</c:v>
                </c:pt>
                <c:pt idx="23">
                  <c:v>0.59724500712008044</c:v>
                </c:pt>
                <c:pt idx="24">
                  <c:v>0.61029188108763766</c:v>
                </c:pt>
                <c:pt idx="25">
                  <c:v>0.5889149212961049</c:v>
                </c:pt>
                <c:pt idx="26">
                  <c:v>0.58114801110585468</c:v>
                </c:pt>
                <c:pt idx="27">
                  <c:v>0.57424735852807463</c:v>
                </c:pt>
                <c:pt idx="28">
                  <c:v>0.56976389123341709</c:v>
                </c:pt>
                <c:pt idx="29">
                  <c:v>0.56368894413227832</c:v>
                </c:pt>
                <c:pt idx="30">
                  <c:v>0.55975380001497865</c:v>
                </c:pt>
                <c:pt idx="31">
                  <c:v>0.55606556887636815</c:v>
                </c:pt>
                <c:pt idx="32">
                  <c:v>0.55028493131281042</c:v>
                </c:pt>
                <c:pt idx="33">
                  <c:v>0.54765738995273106</c:v>
                </c:pt>
                <c:pt idx="34">
                  <c:v>0.54398734904211932</c:v>
                </c:pt>
                <c:pt idx="35">
                  <c:v>0.53951357209238759</c:v>
                </c:pt>
                <c:pt idx="36">
                  <c:v>0.537949577735508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9C-4CF9-A966-736ED6DC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63951"/>
        <c:axId val="300861551"/>
      </c:scatterChart>
      <c:valAx>
        <c:axId val="30086395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861551"/>
        <c:crosses val="autoZero"/>
        <c:crossBetween val="midCat"/>
      </c:valAx>
      <c:valAx>
        <c:axId val="300861551"/>
        <c:scaling>
          <c:orientation val="minMax"/>
          <c:min val="0.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86395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396EA7-100C-42C4-B87D-BA7CDCB48620}">
  <sheetPr/>
  <sheetViews>
    <sheetView zoomScale="9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33</xdr:row>
      <xdr:rowOff>95250</xdr:rowOff>
    </xdr:from>
    <xdr:to>
      <xdr:col>18</xdr:col>
      <xdr:colOff>33218</xdr:colOff>
      <xdr:row>37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CC92E3-F632-4714-B3C8-A54AE2F0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12</xdr:col>
      <xdr:colOff>583080</xdr:colOff>
      <xdr:row>37</xdr:row>
      <xdr:rowOff>129260</xdr:rowOff>
    </xdr:from>
    <xdr:to>
      <xdr:col>17</xdr:col>
      <xdr:colOff>186531</xdr:colOff>
      <xdr:row>42</xdr:row>
      <xdr:rowOff>82438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D75354-006A-4385-A28A-E7F1EA5EB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8280" y="778736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44</xdr:row>
      <xdr:rowOff>11714</xdr:rowOff>
    </xdr:from>
    <xdr:to>
      <xdr:col>17</xdr:col>
      <xdr:colOff>168820</xdr:colOff>
      <xdr:row>47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87DBCEE-2E20-4784-A4B6-F5C56632D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  <xdr:twoCellAnchor>
    <xdr:from>
      <xdr:col>8</xdr:col>
      <xdr:colOff>396874</xdr:colOff>
      <xdr:row>4</xdr:row>
      <xdr:rowOff>165100</xdr:rowOff>
    </xdr:from>
    <xdr:to>
      <xdr:col>21</xdr:col>
      <xdr:colOff>215899</xdr:colOff>
      <xdr:row>35</xdr:row>
      <xdr:rowOff>234950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0742D47-F730-72D1-4B33-F27FD8DB0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454548-1118-2DD5-C06E-E06233A03A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40</xdr:row>
      <xdr:rowOff>95250</xdr:rowOff>
    </xdr:from>
    <xdr:to>
      <xdr:col>18</xdr:col>
      <xdr:colOff>14168</xdr:colOff>
      <xdr:row>44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AB86FB-AC91-4926-B1AC-5606AAFB7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10</xdr:col>
      <xdr:colOff>11580</xdr:colOff>
      <xdr:row>45</xdr:row>
      <xdr:rowOff>110210</xdr:rowOff>
    </xdr:from>
    <xdr:to>
      <xdr:col>14</xdr:col>
      <xdr:colOff>269081</xdr:colOff>
      <xdr:row>50</xdr:row>
      <xdr:rowOff>133238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903B86-DD17-4D82-B499-EB1989369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580" y="802231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51</xdr:row>
      <xdr:rowOff>11714</xdr:rowOff>
    </xdr:from>
    <xdr:to>
      <xdr:col>17</xdr:col>
      <xdr:colOff>149770</xdr:colOff>
      <xdr:row>54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D77AF07-2972-4B62-AC7C-9EBA5C088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C83F-B0F5-4A4A-8BD9-9E683DBD08A5}">
  <dimension ref="A1:AN41"/>
  <sheetViews>
    <sheetView tabSelected="1" topLeftCell="B1" zoomScaleNormal="100" workbookViewId="0">
      <selection activeCell="Y27" sqref="Y27"/>
    </sheetView>
  </sheetViews>
  <sheetFormatPr defaultRowHeight="14.5" x14ac:dyDescent="0.35"/>
  <cols>
    <col min="15" max="15" width="9.453125" bestFit="1" customWidth="1"/>
    <col min="20" max="20" width="9.36328125" style="70" bestFit="1" customWidth="1"/>
  </cols>
  <sheetData>
    <row r="1" spans="1:40" ht="60.5" thickBot="1" x14ac:dyDescent="0.4">
      <c r="A1" s="71" t="s">
        <v>28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</row>
    <row r="2" spans="1:40" x14ac:dyDescent="0.35">
      <c r="A2" s="73" t="s">
        <v>13</v>
      </c>
      <c r="B2" s="74"/>
      <c r="C2" s="74"/>
      <c r="D2" s="74"/>
      <c r="E2" s="75"/>
      <c r="F2" s="73" t="s">
        <v>9</v>
      </c>
      <c r="G2" s="74"/>
      <c r="H2" s="74"/>
      <c r="I2" s="74"/>
      <c r="J2" s="75"/>
      <c r="K2" s="76" t="s">
        <v>14</v>
      </c>
      <c r="L2" s="77"/>
      <c r="M2" s="77"/>
      <c r="N2" s="77"/>
      <c r="O2" s="78"/>
      <c r="P2" s="76" t="s">
        <v>10</v>
      </c>
      <c r="Q2" s="77"/>
      <c r="R2" s="77"/>
      <c r="S2" s="77"/>
      <c r="T2" s="78"/>
      <c r="U2" s="79" t="s">
        <v>15</v>
      </c>
      <c r="V2" s="80"/>
      <c r="W2" s="80"/>
      <c r="X2" s="80"/>
      <c r="Y2" s="81"/>
      <c r="Z2" s="79" t="s">
        <v>11</v>
      </c>
      <c r="AA2" s="80"/>
      <c r="AB2" s="80"/>
      <c r="AC2" s="80"/>
      <c r="AD2" s="81"/>
      <c r="AE2" s="82" t="s">
        <v>16</v>
      </c>
      <c r="AF2" s="83"/>
      <c r="AG2" s="83"/>
      <c r="AH2" s="83"/>
      <c r="AI2" s="84"/>
      <c r="AJ2" s="82" t="s">
        <v>12</v>
      </c>
      <c r="AK2" s="83"/>
      <c r="AL2" s="83"/>
      <c r="AM2" s="83"/>
      <c r="AN2" s="84"/>
    </row>
    <row r="3" spans="1:40" x14ac:dyDescent="0.3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8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35">
      <c r="A4" s="26"/>
      <c r="B4" s="27"/>
      <c r="C4" s="28">
        <f>(A4/($J$37*$B$39))</f>
        <v>0</v>
      </c>
      <c r="D4" s="29">
        <f>((A4*$B$40)/($G$37*$B$39))</f>
        <v>0</v>
      </c>
      <c r="E4" s="65" t="e">
        <f>((B4*$B$40)/(2*$B$41*$J$37*(C4^2)))</f>
        <v>#DIV/0!</v>
      </c>
      <c r="F4" s="32">
        <v>0.01</v>
      </c>
      <c r="G4" s="31">
        <v>82.69821499999999</v>
      </c>
      <c r="H4" s="31">
        <f>(P4/($J$37*$B$39))</f>
        <v>4.0039713122529158E-2</v>
      </c>
      <c r="I4" s="31">
        <f>((P4*$B$40)/($G$37*$B$39))</f>
        <v>140.88869441684059</v>
      </c>
      <c r="J4" s="30">
        <f>((Q4*$B$40)/(2*$B$41*$J$37*(H4^2)))</f>
        <v>0.65015495172205817</v>
      </c>
      <c r="K4" s="33"/>
      <c r="L4" s="34"/>
      <c r="M4" s="35">
        <f>(K4/($J$37*$C$39))</f>
        <v>0</v>
      </c>
      <c r="N4" s="36">
        <f>((K4*$C$40)/($G$37*$C$39))</f>
        <v>0</v>
      </c>
      <c r="O4" s="67" t="e">
        <f>((L4*$C$40)/(2*$C$41*$J$37*(M4^2)))</f>
        <v>#DIV/0!</v>
      </c>
      <c r="P4" s="37">
        <v>0.01</v>
      </c>
      <c r="Q4" s="37">
        <v>82.69821499999999</v>
      </c>
      <c r="R4" s="35">
        <f>(P4/($J$37*$C$39))</f>
        <v>3.6043891656098594E-2</v>
      </c>
      <c r="S4" s="35">
        <f>((P4*$C$40)/($G$37*$C$39))</f>
        <v>180.50869231060585</v>
      </c>
      <c r="T4" s="38">
        <f>((Q4*$C$40)/(2*$C$41*$J$37*(R4^2)))</f>
        <v>1.1418700833406561</v>
      </c>
      <c r="U4" s="39"/>
      <c r="V4" s="40"/>
      <c r="W4" s="40">
        <f>(U4/($J$37*$D$39))</f>
        <v>0</v>
      </c>
      <c r="X4" s="40">
        <f>((U4*$D$40)/($G$37*$D$39))</f>
        <v>0</v>
      </c>
      <c r="Y4" s="68" t="e">
        <f>((V4*$D$40)/(2*$D$41*$J$37*(W4^2)))</f>
        <v>#DIV/0!</v>
      </c>
      <c r="Z4" s="41">
        <v>0.01</v>
      </c>
      <c r="AA4" s="41">
        <v>55.445926</v>
      </c>
      <c r="AB4" s="41">
        <f>(Z4/($J$37*$D$39))</f>
        <v>3.4024309356812242E-2</v>
      </c>
      <c r="AC4" s="41">
        <f>((Z4*$D$40)/($G$37*$D$39))</f>
        <v>220.62960559582626</v>
      </c>
      <c r="AD4" s="41">
        <f>((AA4*$D$40)/(2*$D$41*$J$37*(AB4^2)))</f>
        <v>1.1124562496664014</v>
      </c>
      <c r="AE4" s="42"/>
      <c r="AF4" s="43"/>
      <c r="AG4" s="43">
        <f>(AE4/($J$37*$E$39))</f>
        <v>0</v>
      </c>
      <c r="AH4" s="43">
        <f>((AE4*$E$40)/($G$37*$E$39))</f>
        <v>0</v>
      </c>
      <c r="AI4" s="69" t="e">
        <f>((AF4*$E$40)/(2*$E$41*$J$37*(AG4^2)))</f>
        <v>#DIV/0!</v>
      </c>
      <c r="AJ4" s="44">
        <v>0.01</v>
      </c>
      <c r="AK4" s="44">
        <v>41.125385000000001</v>
      </c>
      <c r="AL4" s="44">
        <f>(AJ4/($J$37*$E$39))</f>
        <v>3.2800019951158811E-2</v>
      </c>
      <c r="AM4" s="44">
        <f>((AJ4*$E$40)/($G$37*$E$39))</f>
        <v>258.22368251496994</v>
      </c>
      <c r="AN4" s="44">
        <f>((AK4*$E$40)/(2*$E$41*$J$37*(AL4^2)))</f>
        <v>1.0779563846777811</v>
      </c>
    </row>
    <row r="5" spans="1:40" x14ac:dyDescent="0.35">
      <c r="A5" s="26"/>
      <c r="B5" s="27"/>
      <c r="C5" s="28">
        <f t="shared" ref="C5:C33" si="0">(A5/($J$37*$B$39))</f>
        <v>0</v>
      </c>
      <c r="D5" s="29">
        <f t="shared" ref="D5:D33" si="1">((A5*$B$40)/($G$37*$B$39))</f>
        <v>0</v>
      </c>
      <c r="E5" s="65" t="e">
        <f t="shared" ref="E5:E33" si="2">((B5*$B$40)/(2*$B$41*$J$37*(C5^2)))</f>
        <v>#DIV/0!</v>
      </c>
      <c r="F5" s="32">
        <v>0.03</v>
      </c>
      <c r="G5" s="31">
        <v>539.49372499999993</v>
      </c>
      <c r="H5" s="31">
        <f>(P5/($J$37*$B$39))</f>
        <v>0.12011913936758746</v>
      </c>
      <c r="I5" s="31">
        <f>((P5*$B$40)/($G$37*$B$39))</f>
        <v>422.66608325052175</v>
      </c>
      <c r="J5" s="30">
        <f>((Q5*$B$40)/(2*$B$41*$J$37*(H5^2)))</f>
        <v>0.47126439284455118</v>
      </c>
      <c r="K5" s="33"/>
      <c r="L5" s="34"/>
      <c r="M5" s="35">
        <f t="shared" ref="M5:M33" si="3">(K5/($J$37*$C$39))</f>
        <v>0</v>
      </c>
      <c r="N5" s="36">
        <f t="shared" ref="N5:N33" si="4">((K5*$C$40)/($G$37*$C$39))</f>
        <v>0</v>
      </c>
      <c r="O5" s="67" t="e">
        <f t="shared" ref="O5:O33" si="5">((L5*$C$40)/(2*$C$41*$J$37*(M5^2)))</f>
        <v>#DIV/0!</v>
      </c>
      <c r="P5" s="37">
        <v>0.03</v>
      </c>
      <c r="Q5" s="37">
        <v>539.49372499999993</v>
      </c>
      <c r="R5" s="35">
        <f t="shared" ref="R5:R19" si="6">(P5/($J$37*$C$39))</f>
        <v>0.10813167496829577</v>
      </c>
      <c r="S5" s="35">
        <f t="shared" ref="S5:S19" si="7">((P5*$C$40)/($G$37*$C$39))</f>
        <v>541.52607693181744</v>
      </c>
      <c r="T5" s="38">
        <f t="shared" ref="T5:T19" si="8">((Q5*$C$40)/(2*$C$41*$J$37*(R5^2)))</f>
        <v>0.82768378539234644</v>
      </c>
      <c r="U5" s="39"/>
      <c r="V5" s="40"/>
      <c r="W5" s="40">
        <f t="shared" ref="W5:W33" si="9">(U5/($J$37*$D$39))</f>
        <v>0</v>
      </c>
      <c r="X5" s="40">
        <f t="shared" ref="X5:X33" si="10">((U5*$D$40)/($G$37*$D$39))</f>
        <v>0</v>
      </c>
      <c r="Y5" s="68" t="e">
        <f t="shared" ref="Y5:Y33" si="11">((V5*$D$40)/(2*$D$41*$J$37*(W5^2)))</f>
        <v>#DIV/0!</v>
      </c>
      <c r="Z5" s="41">
        <v>0.03</v>
      </c>
      <c r="AA5" s="41">
        <v>374.35543699999999</v>
      </c>
      <c r="AB5" s="41">
        <f t="shared" ref="AB5:AB33" si="12">(Z5/($J$37*$D$39))</f>
        <v>0.10207292807043672</v>
      </c>
      <c r="AC5" s="41">
        <f t="shared" ref="AC5:AC33" si="13">((Z5*$D$40)/($G$37*$D$39))</f>
        <v>661.88881678747873</v>
      </c>
      <c r="AD5" s="41">
        <f t="shared" ref="AD5:AD33" si="14">((AA5*$D$40)/(2*$D$41*$J$37*(AB5^2)))</f>
        <v>0.8345549449531281</v>
      </c>
      <c r="AE5" s="42"/>
      <c r="AF5" s="43"/>
      <c r="AG5" s="43">
        <f t="shared" ref="AG5:AG33" si="15">(AE5/($J$37*$E$39))</f>
        <v>0</v>
      </c>
      <c r="AH5" s="43">
        <f t="shared" ref="AH5:AH33" si="16">((AE5*$E$40)/($G$37*$E$39))</f>
        <v>0</v>
      </c>
      <c r="AI5" s="69" t="e">
        <f t="shared" ref="AI5:AI33" si="17">((AF5*$E$40)/(2*$E$41*$J$37*(AG5^2)))</f>
        <v>#DIV/0!</v>
      </c>
      <c r="AJ5" s="44">
        <v>0.03</v>
      </c>
      <c r="AK5" s="44">
        <v>283.85363999999998</v>
      </c>
      <c r="AL5" s="44">
        <f t="shared" ref="AL5:AL33" si="18">(AJ5/($J$37*$E$39))</f>
        <v>9.8400059853476426E-2</v>
      </c>
      <c r="AM5" s="44">
        <f t="shared" ref="AM5:AM33" si="19">((AJ5*$E$40)/($G$37*$E$39))</f>
        <v>774.67104754490981</v>
      </c>
      <c r="AN5" s="44">
        <f t="shared" ref="AN5:AN33" si="20">((AK5*$E$40)/(2*$E$41*$J$37*(AL5^2)))</f>
        <v>0.82669092622213847</v>
      </c>
    </row>
    <row r="6" spans="1:40" x14ac:dyDescent="0.35">
      <c r="A6" s="26"/>
      <c r="B6" s="27"/>
      <c r="C6" s="28">
        <f t="shared" si="0"/>
        <v>0</v>
      </c>
      <c r="D6" s="29">
        <f t="shared" si="1"/>
        <v>0</v>
      </c>
      <c r="E6" s="65" t="e">
        <f t="shared" si="2"/>
        <v>#DIV/0!</v>
      </c>
      <c r="F6" s="32">
        <v>0.05</v>
      </c>
      <c r="G6" s="31">
        <v>1348.476443</v>
      </c>
      <c r="H6" s="31">
        <f>(P6/($J$37*$B$39))</f>
        <v>0.20019856561264579</v>
      </c>
      <c r="I6" s="31">
        <f>((P6*$B$40)/($G$37*$B$39))</f>
        <v>704.44347208420299</v>
      </c>
      <c r="J6" s="30">
        <f>((Q6*$B$40)/(2*$B$41*$J$37*(H6^2)))</f>
        <v>0.42405686105655255</v>
      </c>
      <c r="K6" s="33"/>
      <c r="L6" s="34"/>
      <c r="M6" s="35">
        <f t="shared" si="3"/>
        <v>0</v>
      </c>
      <c r="N6" s="36">
        <f t="shared" si="4"/>
        <v>0</v>
      </c>
      <c r="O6" s="67" t="e">
        <f t="shared" si="5"/>
        <v>#DIV/0!</v>
      </c>
      <c r="P6" s="37">
        <v>0.05</v>
      </c>
      <c r="Q6" s="37">
        <v>1348.476443</v>
      </c>
      <c r="R6" s="35">
        <f t="shared" si="6"/>
        <v>0.18021945828049296</v>
      </c>
      <c r="S6" s="35">
        <f t="shared" si="7"/>
        <v>902.54346155302915</v>
      </c>
      <c r="T6" s="38">
        <f t="shared" si="8"/>
        <v>0.74477298372223488</v>
      </c>
      <c r="U6" s="39"/>
      <c r="V6" s="40"/>
      <c r="W6" s="40">
        <f t="shared" si="9"/>
        <v>0</v>
      </c>
      <c r="X6" s="40">
        <f t="shared" si="10"/>
        <v>0</v>
      </c>
      <c r="Y6" s="68" t="e">
        <f t="shared" si="11"/>
        <v>#DIV/0!</v>
      </c>
      <c r="Z6" s="41">
        <v>0.05</v>
      </c>
      <c r="AA6" s="41">
        <v>955.84070999999994</v>
      </c>
      <c r="AB6" s="41">
        <f t="shared" si="12"/>
        <v>0.17012154678406122</v>
      </c>
      <c r="AC6" s="41">
        <f t="shared" si="13"/>
        <v>1103.1480279791313</v>
      </c>
      <c r="AD6" s="41">
        <f t="shared" si="14"/>
        <v>0.76711206628603901</v>
      </c>
      <c r="AE6" s="42"/>
      <c r="AF6" s="43"/>
      <c r="AG6" s="43">
        <f t="shared" si="15"/>
        <v>0</v>
      </c>
      <c r="AH6" s="43">
        <f t="shared" si="16"/>
        <v>0</v>
      </c>
      <c r="AI6" s="69" t="e">
        <f t="shared" si="17"/>
        <v>#DIV/0!</v>
      </c>
      <c r="AJ6" s="44">
        <v>0.05</v>
      </c>
      <c r="AK6" s="44">
        <v>729.23088000000007</v>
      </c>
      <c r="AL6" s="44">
        <f t="shared" si="18"/>
        <v>0.16400009975579405</v>
      </c>
      <c r="AM6" s="44">
        <f t="shared" si="19"/>
        <v>1291.11841257485</v>
      </c>
      <c r="AN6" s="44">
        <f t="shared" si="20"/>
        <v>0.76456824221847097</v>
      </c>
    </row>
    <row r="7" spans="1:40" x14ac:dyDescent="0.35">
      <c r="A7" s="26"/>
      <c r="B7" s="27"/>
      <c r="C7" s="28">
        <f t="shared" si="0"/>
        <v>0</v>
      </c>
      <c r="D7" s="29">
        <f t="shared" si="1"/>
        <v>0</v>
      </c>
      <c r="E7" s="65" t="e">
        <f t="shared" si="2"/>
        <v>#DIV/0!</v>
      </c>
      <c r="F7" s="32">
        <v>7.0000000000000007E-2</v>
      </c>
      <c r="G7" s="31">
        <v>2495.2332859999997</v>
      </c>
      <c r="H7" s="31">
        <f>(P7/($J$37*$B$39))</f>
        <v>0.28027799185770413</v>
      </c>
      <c r="I7" s="31">
        <f>((P7*$B$40)/($G$37*$B$39))</f>
        <v>986.22086091788424</v>
      </c>
      <c r="J7" s="30">
        <f>((Q7*$B$40)/(2*$B$41*$J$37*(H7^2)))</f>
        <v>0.40034629540836814</v>
      </c>
      <c r="K7" s="33"/>
      <c r="L7" s="34"/>
      <c r="M7" s="35">
        <f t="shared" si="3"/>
        <v>0</v>
      </c>
      <c r="N7" s="36">
        <f t="shared" si="4"/>
        <v>0</v>
      </c>
      <c r="O7" s="67" t="e">
        <f t="shared" si="5"/>
        <v>#DIV/0!</v>
      </c>
      <c r="P7" s="37">
        <v>7.0000000000000007E-2</v>
      </c>
      <c r="Q7" s="37">
        <v>2495.2332859999997</v>
      </c>
      <c r="R7" s="35">
        <f t="shared" si="6"/>
        <v>0.25230724159269013</v>
      </c>
      <c r="S7" s="35">
        <f t="shared" si="7"/>
        <v>1263.5608461742409</v>
      </c>
      <c r="T7" s="38">
        <f t="shared" si="8"/>
        <v>0.70313000999568731</v>
      </c>
      <c r="U7" s="39"/>
      <c r="V7" s="40"/>
      <c r="W7" s="40">
        <f t="shared" si="9"/>
        <v>0</v>
      </c>
      <c r="X7" s="40">
        <f t="shared" si="10"/>
        <v>0</v>
      </c>
      <c r="Y7" s="68" t="e">
        <f t="shared" si="11"/>
        <v>#DIV/0!</v>
      </c>
      <c r="Z7" s="41">
        <v>7.0000000000000007E-2</v>
      </c>
      <c r="AA7" s="41">
        <v>1787.8539720000001</v>
      </c>
      <c r="AB7" s="41">
        <f t="shared" si="12"/>
        <v>0.23817016549768572</v>
      </c>
      <c r="AC7" s="41">
        <f t="shared" si="13"/>
        <v>1544.4072391707839</v>
      </c>
      <c r="AD7" s="41">
        <f t="shared" si="14"/>
        <v>0.73206435793298485</v>
      </c>
      <c r="AE7" s="42"/>
      <c r="AF7" s="43"/>
      <c r="AG7" s="43">
        <f t="shared" si="15"/>
        <v>0</v>
      </c>
      <c r="AH7" s="43">
        <f t="shared" si="16"/>
        <v>0</v>
      </c>
      <c r="AI7" s="69" t="e">
        <f t="shared" si="17"/>
        <v>#DIV/0!</v>
      </c>
      <c r="AJ7" s="44">
        <v>7.0000000000000007E-2</v>
      </c>
      <c r="AK7" s="44">
        <v>1373.475412</v>
      </c>
      <c r="AL7" s="44">
        <f t="shared" si="18"/>
        <v>0.22960013965811168</v>
      </c>
      <c r="AM7" s="44">
        <f t="shared" si="19"/>
        <v>1807.5657776047899</v>
      </c>
      <c r="AN7" s="44">
        <f t="shared" si="20"/>
        <v>0.73471011935088093</v>
      </c>
    </row>
    <row r="8" spans="1:40" x14ac:dyDescent="0.35">
      <c r="A8" s="26"/>
      <c r="B8" s="27"/>
      <c r="C8" s="28">
        <f t="shared" si="0"/>
        <v>0</v>
      </c>
      <c r="D8" s="29">
        <f t="shared" si="1"/>
        <v>0</v>
      </c>
      <c r="E8" s="65" t="e">
        <f t="shared" si="2"/>
        <v>#DIV/0!</v>
      </c>
      <c r="F8" s="32">
        <v>0.09</v>
      </c>
      <c r="G8" s="31">
        <v>3974.937238</v>
      </c>
      <c r="H8" s="31">
        <f>(P8/($J$37*$B$39))</f>
        <v>0.36035741810276239</v>
      </c>
      <c r="I8" s="31">
        <f>((P8*$B$40)/($G$37*$B$39))</f>
        <v>1267.9982497515653</v>
      </c>
      <c r="J8" s="30">
        <f>((Q8*$B$40)/(2*$B$41*$J$37*(H8^2)))</f>
        <v>0.38580335131408355</v>
      </c>
      <c r="K8" s="33"/>
      <c r="L8" s="34"/>
      <c r="M8" s="35">
        <f t="shared" si="3"/>
        <v>0</v>
      </c>
      <c r="N8" s="36">
        <f t="shared" si="4"/>
        <v>0</v>
      </c>
      <c r="O8" s="67" t="e">
        <f t="shared" si="5"/>
        <v>#DIV/0!</v>
      </c>
      <c r="P8" s="37">
        <v>0.09</v>
      </c>
      <c r="Q8" s="37">
        <v>3974.937238</v>
      </c>
      <c r="R8" s="35">
        <f t="shared" si="6"/>
        <v>0.32439502490488731</v>
      </c>
      <c r="S8" s="35">
        <f t="shared" si="7"/>
        <v>1624.5782307954526</v>
      </c>
      <c r="T8" s="38">
        <f t="shared" si="8"/>
        <v>0.67758817148323014</v>
      </c>
      <c r="U8" s="39"/>
      <c r="V8" s="40"/>
      <c r="W8" s="40">
        <f t="shared" si="9"/>
        <v>0</v>
      </c>
      <c r="X8" s="40">
        <f t="shared" si="10"/>
        <v>0</v>
      </c>
      <c r="Y8" s="68" t="e">
        <f t="shared" si="11"/>
        <v>#DIV/0!</v>
      </c>
      <c r="Z8" s="41">
        <v>0.09</v>
      </c>
      <c r="AA8" s="41">
        <v>2864.5943280000001</v>
      </c>
      <c r="AB8" s="41">
        <f t="shared" si="12"/>
        <v>0.30621878421131016</v>
      </c>
      <c r="AC8" s="41">
        <f t="shared" si="13"/>
        <v>1985.6664503624361</v>
      </c>
      <c r="AD8" s="41">
        <f t="shared" si="14"/>
        <v>0.70956372991261507</v>
      </c>
      <c r="AE8" s="42"/>
      <c r="AF8" s="43"/>
      <c r="AG8" s="43">
        <f t="shared" si="15"/>
        <v>0</v>
      </c>
      <c r="AH8" s="43">
        <f t="shared" si="16"/>
        <v>0</v>
      </c>
      <c r="AI8" s="69" t="e">
        <f t="shared" si="17"/>
        <v>#DIV/0!</v>
      </c>
      <c r="AJ8" s="44">
        <v>0.09</v>
      </c>
      <c r="AK8" s="44">
        <v>2213.8051209999999</v>
      </c>
      <c r="AL8" s="44">
        <f t="shared" si="18"/>
        <v>0.29520017956042927</v>
      </c>
      <c r="AM8" s="44">
        <f t="shared" si="19"/>
        <v>2324.0131426347293</v>
      </c>
      <c r="AN8" s="44">
        <f t="shared" si="20"/>
        <v>0.71638351133461431</v>
      </c>
    </row>
    <row r="9" spans="1:40" x14ac:dyDescent="0.35">
      <c r="A9" s="26"/>
      <c r="B9" s="27"/>
      <c r="C9" s="28">
        <f t="shared" si="0"/>
        <v>0</v>
      </c>
      <c r="D9" s="29">
        <f t="shared" si="1"/>
        <v>0</v>
      </c>
      <c r="E9" s="65" t="e">
        <f t="shared" si="2"/>
        <v>#DIV/0!</v>
      </c>
      <c r="F9" s="32">
        <v>0.1</v>
      </c>
      <c r="G9" s="31">
        <v>4838.7921120000001</v>
      </c>
      <c r="H9" s="31">
        <f>(P9/($J$37*$B$39))</f>
        <v>0.40039713122529158</v>
      </c>
      <c r="I9" s="31">
        <f>((P9*$B$40)/($G$37*$B$39))</f>
        <v>1408.886944168406</v>
      </c>
      <c r="J9" s="30">
        <f>((Q9*$B$40)/(2*$B$41*$J$37*(H9^2)))</f>
        <v>0.38041506119212321</v>
      </c>
      <c r="K9" s="33"/>
      <c r="L9" s="34"/>
      <c r="M9" s="35">
        <f t="shared" si="3"/>
        <v>0</v>
      </c>
      <c r="N9" s="36">
        <f t="shared" si="4"/>
        <v>0</v>
      </c>
      <c r="O9" s="67" t="e">
        <f t="shared" si="5"/>
        <v>#DIV/0!</v>
      </c>
      <c r="P9" s="37">
        <v>0.1</v>
      </c>
      <c r="Q9" s="37">
        <v>4838.7921120000001</v>
      </c>
      <c r="R9" s="35">
        <f t="shared" si="6"/>
        <v>0.36043891656098592</v>
      </c>
      <c r="S9" s="35">
        <f t="shared" si="7"/>
        <v>1805.0869231060583</v>
      </c>
      <c r="T9" s="38">
        <f t="shared" si="8"/>
        <v>0.66812469316266998</v>
      </c>
      <c r="U9" s="39"/>
      <c r="V9" s="40"/>
      <c r="W9" s="40">
        <f t="shared" si="9"/>
        <v>0</v>
      </c>
      <c r="X9" s="40">
        <f t="shared" si="10"/>
        <v>0</v>
      </c>
      <c r="Y9" s="68" t="e">
        <f t="shared" si="11"/>
        <v>#DIV/0!</v>
      </c>
      <c r="Z9" s="41">
        <v>0.1</v>
      </c>
      <c r="AA9" s="41">
        <v>3493.708118</v>
      </c>
      <c r="AB9" s="41">
        <f t="shared" si="12"/>
        <v>0.34024309356812243</v>
      </c>
      <c r="AC9" s="41">
        <f t="shared" si="13"/>
        <v>2206.2960559582625</v>
      </c>
      <c r="AD9" s="41">
        <f t="shared" si="14"/>
        <v>0.70097078555047343</v>
      </c>
      <c r="AE9" s="42"/>
      <c r="AF9" s="43"/>
      <c r="AG9" s="43">
        <f t="shared" si="15"/>
        <v>0</v>
      </c>
      <c r="AH9" s="43">
        <f t="shared" si="16"/>
        <v>0</v>
      </c>
      <c r="AI9" s="69" t="e">
        <f t="shared" si="17"/>
        <v>#DIV/0!</v>
      </c>
      <c r="AJ9" s="44">
        <v>0.1</v>
      </c>
      <c r="AK9" s="44">
        <v>2706.4598470000001</v>
      </c>
      <c r="AL9" s="44">
        <f t="shared" si="18"/>
        <v>0.3280001995115881</v>
      </c>
      <c r="AM9" s="44">
        <f t="shared" si="19"/>
        <v>2582.2368251497001</v>
      </c>
      <c r="AN9" s="44">
        <f t="shared" si="20"/>
        <v>0.70940264071636061</v>
      </c>
    </row>
    <row r="10" spans="1:40" x14ac:dyDescent="0.35">
      <c r="A10" s="26"/>
      <c r="B10" s="27"/>
      <c r="C10" s="28">
        <f t="shared" si="0"/>
        <v>0</v>
      </c>
      <c r="D10" s="29">
        <f t="shared" si="1"/>
        <v>0</v>
      </c>
      <c r="E10" s="65" t="e">
        <f t="shared" si="2"/>
        <v>#DIV/0!</v>
      </c>
      <c r="F10" s="32">
        <v>0.11</v>
      </c>
      <c r="G10" s="31">
        <v>5784.2986959999998</v>
      </c>
      <c r="H10" s="31">
        <f>(P10/($J$37*$B$39))</f>
        <v>0.44043684434782071</v>
      </c>
      <c r="I10" s="31">
        <f>((P10*$B$40)/($G$37*$B$39))</f>
        <v>1549.7756385852465</v>
      </c>
      <c r="J10" s="30">
        <f>((Q10*$B$40)/(2*$B$41*$J$37*(H10^2)))</f>
        <v>0.3758253582183777</v>
      </c>
      <c r="K10" s="33"/>
      <c r="L10" s="34"/>
      <c r="M10" s="35">
        <f t="shared" si="3"/>
        <v>0</v>
      </c>
      <c r="N10" s="36">
        <f t="shared" si="4"/>
        <v>0</v>
      </c>
      <c r="O10" s="67" t="e">
        <f t="shared" si="5"/>
        <v>#DIV/0!</v>
      </c>
      <c r="P10" s="37">
        <v>0.11</v>
      </c>
      <c r="Q10" s="37">
        <v>5784.2986959999998</v>
      </c>
      <c r="R10" s="35">
        <f t="shared" si="6"/>
        <v>0.39648280821708448</v>
      </c>
      <c r="S10" s="35">
        <f t="shared" si="7"/>
        <v>1985.595615416664</v>
      </c>
      <c r="T10" s="38">
        <f t="shared" si="8"/>
        <v>0.66006377706373343</v>
      </c>
      <c r="U10" s="39"/>
      <c r="V10" s="40"/>
      <c r="W10" s="40">
        <f t="shared" si="9"/>
        <v>0</v>
      </c>
      <c r="X10" s="40">
        <f t="shared" si="10"/>
        <v>0</v>
      </c>
      <c r="Y10" s="68" t="e">
        <f t="shared" si="11"/>
        <v>#DIV/0!</v>
      </c>
      <c r="Z10" s="41">
        <v>0.11</v>
      </c>
      <c r="AA10" s="41">
        <v>4182.925115</v>
      </c>
      <c r="AB10" s="41">
        <f t="shared" si="12"/>
        <v>0.37426740292493466</v>
      </c>
      <c r="AC10" s="41">
        <f t="shared" si="13"/>
        <v>2426.9256615540889</v>
      </c>
      <c r="AD10" s="41">
        <f t="shared" si="14"/>
        <v>0.6935982976434012</v>
      </c>
      <c r="AE10" s="42"/>
      <c r="AF10" s="43"/>
      <c r="AG10" s="43">
        <f t="shared" si="15"/>
        <v>0</v>
      </c>
      <c r="AH10" s="43">
        <f t="shared" si="16"/>
        <v>0</v>
      </c>
      <c r="AI10" s="69" t="e">
        <f t="shared" si="17"/>
        <v>#DIV/0!</v>
      </c>
      <c r="AJ10" s="44">
        <v>0.11</v>
      </c>
      <c r="AK10" s="44">
        <v>3246.8062360000004</v>
      </c>
      <c r="AL10" s="44">
        <f t="shared" si="18"/>
        <v>0.36080021946274687</v>
      </c>
      <c r="AM10" s="44">
        <f t="shared" si="19"/>
        <v>2840.4605076646694</v>
      </c>
      <c r="AN10" s="44">
        <f t="shared" si="20"/>
        <v>0.70333497391003563</v>
      </c>
    </row>
    <row r="11" spans="1:40" x14ac:dyDescent="0.35">
      <c r="A11" s="26"/>
      <c r="B11" s="27"/>
      <c r="C11" s="28">
        <f t="shared" si="0"/>
        <v>0</v>
      </c>
      <c r="D11" s="29">
        <f t="shared" si="1"/>
        <v>0</v>
      </c>
      <c r="E11" s="65" t="e">
        <f t="shared" si="2"/>
        <v>#DIV/0!</v>
      </c>
      <c r="F11" s="32">
        <v>0.12</v>
      </c>
      <c r="G11" s="31">
        <v>6811.0669389999994</v>
      </c>
      <c r="H11" s="31">
        <f>(P11/($J$37*$B$39))</f>
        <v>0.48047655747034984</v>
      </c>
      <c r="I11" s="31">
        <f>((P11*$B$40)/($G$37*$B$39))</f>
        <v>1690.664333002087</v>
      </c>
      <c r="J11" s="30">
        <f>((Q11*$B$40)/(2*$B$41*$J$37*(H11^2)))</f>
        <v>0.37185480304143376</v>
      </c>
      <c r="K11" s="33"/>
      <c r="L11" s="34"/>
      <c r="M11" s="35">
        <f t="shared" si="3"/>
        <v>0</v>
      </c>
      <c r="N11" s="36">
        <f t="shared" si="4"/>
        <v>0</v>
      </c>
      <c r="O11" s="67" t="e">
        <f t="shared" si="5"/>
        <v>#DIV/0!</v>
      </c>
      <c r="P11" s="37">
        <v>0.12</v>
      </c>
      <c r="Q11" s="37">
        <v>6811.0669389999994</v>
      </c>
      <c r="R11" s="35">
        <f t="shared" si="6"/>
        <v>0.4325266998731831</v>
      </c>
      <c r="S11" s="35">
        <f t="shared" si="7"/>
        <v>2166.1043077272698</v>
      </c>
      <c r="T11" s="38">
        <f t="shared" si="8"/>
        <v>0.65309027304165845</v>
      </c>
      <c r="U11" s="39"/>
      <c r="V11" s="40"/>
      <c r="W11" s="40">
        <f t="shared" si="9"/>
        <v>0</v>
      </c>
      <c r="X11" s="40">
        <f t="shared" si="10"/>
        <v>0</v>
      </c>
      <c r="Y11" s="68" t="e">
        <f t="shared" si="11"/>
        <v>#DIV/0!</v>
      </c>
      <c r="Z11" s="41">
        <v>0.12</v>
      </c>
      <c r="AA11" s="41">
        <v>4932.0321110000004</v>
      </c>
      <c r="AB11" s="41">
        <f t="shared" si="12"/>
        <v>0.40829171228174688</v>
      </c>
      <c r="AC11" s="41">
        <f t="shared" si="13"/>
        <v>2647.5552671499149</v>
      </c>
      <c r="AD11" s="41">
        <f t="shared" si="14"/>
        <v>0.68718979679575642</v>
      </c>
      <c r="AE11" s="42"/>
      <c r="AF11" s="43"/>
      <c r="AG11" s="43">
        <f t="shared" si="15"/>
        <v>0</v>
      </c>
      <c r="AH11" s="43">
        <f t="shared" si="16"/>
        <v>0</v>
      </c>
      <c r="AI11" s="69" t="e">
        <f t="shared" si="17"/>
        <v>#DIV/0!</v>
      </c>
      <c r="AJ11" s="44">
        <v>0.12</v>
      </c>
      <c r="AK11" s="44">
        <v>3834.370257</v>
      </c>
      <c r="AL11" s="44">
        <f t="shared" si="18"/>
        <v>0.39360023941390571</v>
      </c>
      <c r="AM11" s="44">
        <f t="shared" si="19"/>
        <v>3098.6841901796392</v>
      </c>
      <c r="AN11" s="44">
        <f t="shared" si="20"/>
        <v>0.69794751866621063</v>
      </c>
    </row>
    <row r="12" spans="1:40" x14ac:dyDescent="0.35">
      <c r="A12" s="26"/>
      <c r="B12" s="27"/>
      <c r="C12" s="28">
        <f t="shared" si="0"/>
        <v>0</v>
      </c>
      <c r="D12" s="29">
        <f t="shared" si="1"/>
        <v>0</v>
      </c>
      <c r="E12" s="65" t="e">
        <f t="shared" si="2"/>
        <v>#DIV/0!</v>
      </c>
      <c r="F12" s="32">
        <v>0.13</v>
      </c>
      <c r="G12" s="31">
        <v>7918.6854630000007</v>
      </c>
      <c r="H12" s="31">
        <f>(P12/($J$37*$B$39))</f>
        <v>0.52051627059287908</v>
      </c>
      <c r="I12" s="31">
        <f>((P12*$B$40)/($G$37*$B$39))</f>
        <v>1831.5530274189277</v>
      </c>
      <c r="J12" s="30">
        <f>((Q12*$B$40)/(2*$B$41*$J$37*(H12^2)))</f>
        <v>0.36837243690891786</v>
      </c>
      <c r="K12" s="33"/>
      <c r="L12" s="34"/>
      <c r="M12" s="35">
        <f t="shared" si="3"/>
        <v>0</v>
      </c>
      <c r="N12" s="36">
        <f t="shared" si="4"/>
        <v>0</v>
      </c>
      <c r="O12" s="67" t="e">
        <f t="shared" si="5"/>
        <v>#DIV/0!</v>
      </c>
      <c r="P12" s="37">
        <v>0.13</v>
      </c>
      <c r="Q12" s="37">
        <v>7918.6854630000007</v>
      </c>
      <c r="R12" s="35">
        <f t="shared" si="6"/>
        <v>0.46857059152928171</v>
      </c>
      <c r="S12" s="35">
        <f t="shared" si="7"/>
        <v>2346.6130000378762</v>
      </c>
      <c r="T12" s="38">
        <f t="shared" si="8"/>
        <v>0.64697417764712806</v>
      </c>
      <c r="U12" s="39"/>
      <c r="V12" s="40"/>
      <c r="W12" s="40">
        <f t="shared" si="9"/>
        <v>0</v>
      </c>
      <c r="X12" s="40">
        <f t="shared" si="10"/>
        <v>0</v>
      </c>
      <c r="Y12" s="68" t="e">
        <f t="shared" si="11"/>
        <v>#DIV/0!</v>
      </c>
      <c r="Z12" s="41">
        <v>0.13</v>
      </c>
      <c r="AA12" s="41">
        <v>5740.9771149999997</v>
      </c>
      <c r="AB12" s="41">
        <f t="shared" si="12"/>
        <v>0.44231602163855915</v>
      </c>
      <c r="AC12" s="41">
        <f t="shared" si="13"/>
        <v>2868.1848727457414</v>
      </c>
      <c r="AD12" s="41">
        <f t="shared" si="14"/>
        <v>0.68157305082231623</v>
      </c>
      <c r="AE12" s="42"/>
      <c r="AF12" s="43"/>
      <c r="AG12" s="43">
        <f t="shared" si="15"/>
        <v>0</v>
      </c>
      <c r="AH12" s="43">
        <f t="shared" si="16"/>
        <v>0</v>
      </c>
      <c r="AI12" s="69" t="e">
        <f t="shared" si="17"/>
        <v>#DIV/0!</v>
      </c>
      <c r="AJ12" s="44">
        <v>0.13</v>
      </c>
      <c r="AK12" s="44">
        <v>4468.8301609999999</v>
      </c>
      <c r="AL12" s="44">
        <f t="shared" si="18"/>
        <v>0.42640025936506454</v>
      </c>
      <c r="AM12" s="44">
        <f t="shared" si="19"/>
        <v>3356.9078726946095</v>
      </c>
      <c r="AN12" s="44">
        <f t="shared" si="20"/>
        <v>0.69310392363932938</v>
      </c>
    </row>
    <row r="13" spans="1:40" x14ac:dyDescent="0.35">
      <c r="A13" s="26"/>
      <c r="B13" s="27"/>
      <c r="C13" s="28">
        <f t="shared" si="0"/>
        <v>0</v>
      </c>
      <c r="D13" s="29">
        <f t="shared" si="1"/>
        <v>0</v>
      </c>
      <c r="E13" s="65" t="e">
        <f t="shared" si="2"/>
        <v>#DIV/0!</v>
      </c>
      <c r="F13" s="32">
        <v>0.14000000000000001</v>
      </c>
      <c r="G13" s="31">
        <v>9106.4634560000013</v>
      </c>
      <c r="H13" s="31">
        <f>(P13/($J$37*$B$39))</f>
        <v>0.56055598371540827</v>
      </c>
      <c r="I13" s="31">
        <f>((P13*$B$40)/($G$37*$B$39))</f>
        <v>1972.4417218357685</v>
      </c>
      <c r="J13" s="30">
        <f>((Q13*$B$40)/(2*$B$41*$J$37*(H13^2)))</f>
        <v>0.36527034659809421</v>
      </c>
      <c r="K13" s="33"/>
      <c r="L13" s="34"/>
      <c r="M13" s="35">
        <f t="shared" si="3"/>
        <v>0</v>
      </c>
      <c r="N13" s="36">
        <f t="shared" si="4"/>
        <v>0</v>
      </c>
      <c r="O13" s="67" t="e">
        <f t="shared" si="5"/>
        <v>#DIV/0!</v>
      </c>
      <c r="P13" s="37">
        <v>0.14000000000000001</v>
      </c>
      <c r="Q13" s="37">
        <v>9106.4634560000013</v>
      </c>
      <c r="R13" s="35">
        <f t="shared" si="6"/>
        <v>0.50461448318538027</v>
      </c>
      <c r="S13" s="35">
        <f t="shared" si="7"/>
        <v>2527.1216923484817</v>
      </c>
      <c r="T13" s="38">
        <f t="shared" si="8"/>
        <v>0.64152596239879622</v>
      </c>
      <c r="U13" s="39"/>
      <c r="V13" s="40"/>
      <c r="W13" s="40">
        <f t="shared" si="9"/>
        <v>0</v>
      </c>
      <c r="X13" s="40">
        <f t="shared" si="10"/>
        <v>0</v>
      </c>
      <c r="Y13" s="68" t="e">
        <f t="shared" si="11"/>
        <v>#DIV/0!</v>
      </c>
      <c r="Z13" s="41">
        <v>0.14000000000000001</v>
      </c>
      <c r="AA13" s="41">
        <v>6609.4105769999996</v>
      </c>
      <c r="AB13" s="41">
        <f t="shared" si="12"/>
        <v>0.47634033099537143</v>
      </c>
      <c r="AC13" s="41">
        <f t="shared" si="13"/>
        <v>3088.8144783415678</v>
      </c>
      <c r="AD13" s="41">
        <f t="shared" si="14"/>
        <v>0.6765812513415641</v>
      </c>
      <c r="AE13" s="42"/>
      <c r="AF13" s="43"/>
      <c r="AG13" s="43">
        <f t="shared" si="15"/>
        <v>0</v>
      </c>
      <c r="AH13" s="43">
        <f t="shared" si="16"/>
        <v>0</v>
      </c>
      <c r="AI13" s="69" t="e">
        <f t="shared" si="17"/>
        <v>#DIV/0!</v>
      </c>
      <c r="AJ13" s="44">
        <v>0.14000000000000001</v>
      </c>
      <c r="AK13" s="44">
        <v>5149.9037870000002</v>
      </c>
      <c r="AL13" s="44">
        <f t="shared" si="18"/>
        <v>0.45920027931622337</v>
      </c>
      <c r="AM13" s="44">
        <f t="shared" si="19"/>
        <v>3615.1315552095798</v>
      </c>
      <c r="AN13" s="44">
        <f t="shared" si="20"/>
        <v>0.68870661843204584</v>
      </c>
    </row>
    <row r="14" spans="1:40" x14ac:dyDescent="0.35">
      <c r="A14" s="26"/>
      <c r="B14" s="27"/>
      <c r="C14" s="28">
        <f t="shared" si="0"/>
        <v>0</v>
      </c>
      <c r="D14" s="29">
        <f t="shared" si="1"/>
        <v>0</v>
      </c>
      <c r="E14" s="65" t="e">
        <f t="shared" si="2"/>
        <v>#DIV/0!</v>
      </c>
      <c r="F14" s="32">
        <v>0.15</v>
      </c>
      <c r="G14" s="31">
        <v>10374.1492</v>
      </c>
      <c r="H14" s="31">
        <f>(P14/($J$37*$B$39))</f>
        <v>0.60059569683793734</v>
      </c>
      <c r="I14" s="31">
        <f>((P14*$B$40)/($G$37*$B$39))</f>
        <v>2113.3304162526088</v>
      </c>
      <c r="J14" s="30">
        <f>((Q14*$B$40)/(2*$B$41*$J$37*(H14^2)))</f>
        <v>0.36248555988426273</v>
      </c>
      <c r="K14" s="33"/>
      <c r="L14" s="34"/>
      <c r="M14" s="35">
        <f t="shared" si="3"/>
        <v>0</v>
      </c>
      <c r="N14" s="36">
        <f t="shared" si="4"/>
        <v>0</v>
      </c>
      <c r="O14" s="67" t="e">
        <f t="shared" si="5"/>
        <v>#DIV/0!</v>
      </c>
      <c r="P14" s="37">
        <v>0.15</v>
      </c>
      <c r="Q14" s="37">
        <v>10374.1492</v>
      </c>
      <c r="R14" s="35">
        <f t="shared" si="6"/>
        <v>0.54065837484147883</v>
      </c>
      <c r="S14" s="35">
        <f t="shared" si="7"/>
        <v>2707.6303846590872</v>
      </c>
      <c r="T14" s="38">
        <f t="shared" si="8"/>
        <v>0.63663502889350454</v>
      </c>
      <c r="U14" s="39"/>
      <c r="V14" s="40"/>
      <c r="W14" s="40">
        <f t="shared" si="9"/>
        <v>0</v>
      </c>
      <c r="X14" s="40">
        <f t="shared" si="10"/>
        <v>0</v>
      </c>
      <c r="Y14" s="68" t="e">
        <f t="shared" si="11"/>
        <v>#DIV/0!</v>
      </c>
      <c r="Z14" s="41">
        <v>0.15</v>
      </c>
      <c r="AA14" s="41">
        <v>7537.2184780000007</v>
      </c>
      <c r="AB14" s="41">
        <f t="shared" si="12"/>
        <v>0.51036464035218354</v>
      </c>
      <c r="AC14" s="41">
        <f t="shared" si="13"/>
        <v>3309.4440839373938</v>
      </c>
      <c r="AD14" s="41">
        <f t="shared" si="14"/>
        <v>0.67211236491345427</v>
      </c>
      <c r="AE14" s="42"/>
      <c r="AF14" s="43"/>
      <c r="AG14" s="43">
        <f t="shared" si="15"/>
        <v>0</v>
      </c>
      <c r="AH14" s="43">
        <f t="shared" si="16"/>
        <v>0</v>
      </c>
      <c r="AI14" s="69" t="e">
        <f t="shared" si="17"/>
        <v>#DIV/0!</v>
      </c>
      <c r="AJ14" s="44">
        <v>0.15</v>
      </c>
      <c r="AK14" s="44">
        <v>5876.9259959999999</v>
      </c>
      <c r="AL14" s="44">
        <f t="shared" si="18"/>
        <v>0.49200029926738209</v>
      </c>
      <c r="AM14" s="44">
        <f t="shared" si="19"/>
        <v>3873.3552377245487</v>
      </c>
      <c r="AN14" s="44">
        <f t="shared" si="20"/>
        <v>0.68463471456236469</v>
      </c>
    </row>
    <row r="15" spans="1:40" x14ac:dyDescent="0.35">
      <c r="A15" s="26"/>
      <c r="B15" s="27"/>
      <c r="C15" s="28">
        <f t="shared" si="0"/>
        <v>0</v>
      </c>
      <c r="D15" s="29">
        <f t="shared" si="1"/>
        <v>0</v>
      </c>
      <c r="E15" s="65" t="e">
        <f t="shared" si="2"/>
        <v>#DIV/0!</v>
      </c>
      <c r="F15" s="32">
        <v>0.16</v>
      </c>
      <c r="G15" s="31">
        <v>11721.195453</v>
      </c>
      <c r="H15" s="31">
        <f>(P15/($J$37*$B$39))</f>
        <v>0.64063540996046653</v>
      </c>
      <c r="I15" s="31">
        <f>((P15*$B$40)/($G$37*$B$39))</f>
        <v>2254.2191106694495</v>
      </c>
      <c r="J15" s="30">
        <f>((Q15*$B$40)/(2*$B$41*$J$37*(H15^2)))</f>
        <v>0.3599587057228778</v>
      </c>
      <c r="K15" s="33"/>
      <c r="L15" s="34"/>
      <c r="M15" s="35">
        <f t="shared" si="3"/>
        <v>0</v>
      </c>
      <c r="N15" s="36">
        <f t="shared" si="4"/>
        <v>0</v>
      </c>
      <c r="O15" s="67" t="e">
        <f t="shared" si="5"/>
        <v>#DIV/0!</v>
      </c>
      <c r="P15" s="37">
        <v>0.16</v>
      </c>
      <c r="Q15" s="37">
        <v>11721.195453</v>
      </c>
      <c r="R15" s="35">
        <f t="shared" si="6"/>
        <v>0.5767022664975775</v>
      </c>
      <c r="S15" s="35">
        <f t="shared" si="7"/>
        <v>2888.1390769696936</v>
      </c>
      <c r="T15" s="38">
        <f t="shared" si="8"/>
        <v>0.63219710349709268</v>
      </c>
      <c r="U15" s="39"/>
      <c r="V15" s="40"/>
      <c r="W15" s="40">
        <f t="shared" si="9"/>
        <v>0</v>
      </c>
      <c r="X15" s="40">
        <f t="shared" si="10"/>
        <v>0</v>
      </c>
      <c r="Y15" s="68" t="e">
        <f t="shared" si="11"/>
        <v>#DIV/0!</v>
      </c>
      <c r="Z15" s="41">
        <v>0.16</v>
      </c>
      <c r="AA15" s="41">
        <v>8524.1767689999997</v>
      </c>
      <c r="AB15" s="41">
        <f>(Z15/($J$37*$D$39))</f>
        <v>0.54438894970899587</v>
      </c>
      <c r="AC15" s="41">
        <f>((Z15*$D$40)/($G$37*$D$39))</f>
        <v>3530.0736895332202</v>
      </c>
      <c r="AD15" s="41">
        <f>((AA15*$D$40)/(2*$D$41*$J$37*(AB15^2)))</f>
        <v>0.66807586266116081</v>
      </c>
      <c r="AE15" s="42"/>
      <c r="AF15" s="43"/>
      <c r="AG15" s="43">
        <f t="shared" si="15"/>
        <v>0</v>
      </c>
      <c r="AH15" s="43">
        <f t="shared" si="16"/>
        <v>0</v>
      </c>
      <c r="AI15" s="69" t="e">
        <f t="shared" si="17"/>
        <v>#DIV/0!</v>
      </c>
      <c r="AJ15" s="44">
        <v>0.16</v>
      </c>
      <c r="AK15" s="44">
        <v>6649.3841250000005</v>
      </c>
      <c r="AL15" s="44">
        <f t="shared" si="18"/>
        <v>0.52480031921854098</v>
      </c>
      <c r="AM15" s="44">
        <f t="shared" si="19"/>
        <v>4131.578920239519</v>
      </c>
      <c r="AN15" s="44">
        <f t="shared" si="20"/>
        <v>0.68082057086278169</v>
      </c>
    </row>
    <row r="16" spans="1:40" x14ac:dyDescent="0.35">
      <c r="A16" s="26"/>
      <c r="B16" s="27"/>
      <c r="C16" s="28">
        <f t="shared" si="0"/>
        <v>0</v>
      </c>
      <c r="D16" s="29">
        <f t="shared" si="1"/>
        <v>0</v>
      </c>
      <c r="E16" s="65" t="e">
        <f t="shared" si="2"/>
        <v>#DIV/0!</v>
      </c>
      <c r="F16" s="32">
        <v>0.17</v>
      </c>
      <c r="G16" s="31">
        <v>13147.162854999999</v>
      </c>
      <c r="H16" s="31">
        <f>(P16/($J$37*$B$39))</f>
        <v>0.68067512308299571</v>
      </c>
      <c r="I16" s="31">
        <f>((P16*$B$40)/($G$37*$B$39))</f>
        <v>2395.1078050862902</v>
      </c>
      <c r="J16" s="30">
        <f>((Q16*$B$40)/(2*$B$41*$J$37*(H16^2)))</f>
        <v>0.35764729015928248</v>
      </c>
      <c r="K16" s="33"/>
      <c r="L16" s="34"/>
      <c r="M16" s="35">
        <f t="shared" si="3"/>
        <v>0</v>
      </c>
      <c r="N16" s="36">
        <f t="shared" si="4"/>
        <v>0</v>
      </c>
      <c r="O16" s="67" t="e">
        <f t="shared" si="5"/>
        <v>#DIV/0!</v>
      </c>
      <c r="P16" s="37">
        <v>0.17</v>
      </c>
      <c r="Q16" s="37">
        <v>13147.162854999999</v>
      </c>
      <c r="R16" s="35">
        <f t="shared" si="6"/>
        <v>0.61274615815367606</v>
      </c>
      <c r="S16" s="35">
        <f t="shared" si="7"/>
        <v>3068.6477692802991</v>
      </c>
      <c r="T16" s="38">
        <f t="shared" si="8"/>
        <v>0.62813755388473225</v>
      </c>
      <c r="U16" s="39"/>
      <c r="V16" s="40"/>
      <c r="W16" s="40">
        <f t="shared" si="9"/>
        <v>0</v>
      </c>
      <c r="X16" s="40">
        <f t="shared" si="10"/>
        <v>0</v>
      </c>
      <c r="Y16" s="68" t="e">
        <f t="shared" si="11"/>
        <v>#DIV/0!</v>
      </c>
      <c r="Z16" s="41">
        <v>0.17</v>
      </c>
      <c r="AA16" s="41">
        <v>9569.6593549999998</v>
      </c>
      <c r="AB16" s="41">
        <f t="shared" si="12"/>
        <v>0.57841325906580809</v>
      </c>
      <c r="AC16" s="41">
        <f t="shared" si="13"/>
        <v>3750.7032951290462</v>
      </c>
      <c r="AD16" s="41">
        <f t="shared" si="14"/>
        <v>0.66437293986892254</v>
      </c>
      <c r="AE16" s="42"/>
      <c r="AF16" s="43"/>
      <c r="AG16" s="43">
        <f t="shared" si="15"/>
        <v>0</v>
      </c>
      <c r="AH16" s="43">
        <f t="shared" si="16"/>
        <v>0</v>
      </c>
      <c r="AI16" s="69" t="e">
        <f t="shared" si="17"/>
        <v>#DIV/0!</v>
      </c>
      <c r="AJ16" s="44">
        <v>0.17</v>
      </c>
      <c r="AK16" s="44">
        <v>7466.8624119999995</v>
      </c>
      <c r="AL16" s="44">
        <f t="shared" si="18"/>
        <v>0.55760033916969975</v>
      </c>
      <c r="AM16" s="44">
        <f t="shared" si="19"/>
        <v>4389.8026027544893</v>
      </c>
      <c r="AN16" s="44">
        <f t="shared" si="20"/>
        <v>0.67722271825834313</v>
      </c>
    </row>
    <row r="17" spans="1:40" x14ac:dyDescent="0.35">
      <c r="A17" s="26"/>
      <c r="B17" s="27"/>
      <c r="C17" s="28">
        <f t="shared" si="0"/>
        <v>0</v>
      </c>
      <c r="D17" s="29">
        <f t="shared" si="1"/>
        <v>0</v>
      </c>
      <c r="E17" s="65" t="e">
        <f t="shared" si="2"/>
        <v>#DIV/0!</v>
      </c>
      <c r="F17" s="32">
        <v>0.18</v>
      </c>
      <c r="G17" s="31">
        <v>14651.360347</v>
      </c>
      <c r="H17" s="31">
        <f>(P17/($J$37*$B$39))</f>
        <v>0.72071483620552479</v>
      </c>
      <c r="I17" s="31">
        <f>((P17*$B$40)/($G$37*$B$39))</f>
        <v>2535.9964995031305</v>
      </c>
      <c r="J17" s="30">
        <f>((Q17*$B$40)/(2*$B$41*$J$37*(H17^2)))</f>
        <v>0.35551152035465639</v>
      </c>
      <c r="K17" s="33"/>
      <c r="L17" s="34"/>
      <c r="M17" s="35">
        <f t="shared" si="3"/>
        <v>0</v>
      </c>
      <c r="N17" s="36">
        <f t="shared" si="4"/>
        <v>0</v>
      </c>
      <c r="O17" s="67" t="e">
        <f t="shared" si="5"/>
        <v>#DIV/0!</v>
      </c>
      <c r="P17" s="37">
        <v>0.18</v>
      </c>
      <c r="Q17" s="37">
        <v>14651.360347</v>
      </c>
      <c r="R17" s="35">
        <f t="shared" si="6"/>
        <v>0.64879004980977462</v>
      </c>
      <c r="S17" s="35">
        <f t="shared" si="7"/>
        <v>3249.1564615909051</v>
      </c>
      <c r="T17" s="38">
        <f t="shared" si="8"/>
        <v>0.62438649171356009</v>
      </c>
      <c r="U17" s="39"/>
      <c r="V17" s="40"/>
      <c r="W17" s="40">
        <f t="shared" si="9"/>
        <v>0</v>
      </c>
      <c r="X17" s="40">
        <f t="shared" si="10"/>
        <v>0</v>
      </c>
      <c r="Y17" s="68" t="e">
        <f t="shared" si="11"/>
        <v>#DIV/0!</v>
      </c>
      <c r="Z17" s="41">
        <v>0.18</v>
      </c>
      <c r="AA17" s="41">
        <v>10673.524121999999</v>
      </c>
      <c r="AB17" s="41">
        <f t="shared" si="12"/>
        <v>0.61243756842262032</v>
      </c>
      <c r="AC17" s="41">
        <f t="shared" si="13"/>
        <v>3971.3329007248722</v>
      </c>
      <c r="AD17" s="41">
        <f t="shared" si="14"/>
        <v>0.66096144166827631</v>
      </c>
      <c r="AE17" s="42"/>
      <c r="AF17" s="43"/>
      <c r="AG17" s="43">
        <f t="shared" si="15"/>
        <v>0</v>
      </c>
      <c r="AH17" s="43">
        <f t="shared" si="16"/>
        <v>0</v>
      </c>
      <c r="AI17" s="69" t="e">
        <f t="shared" si="17"/>
        <v>#DIV/0!</v>
      </c>
      <c r="AJ17" s="44">
        <v>0.18</v>
      </c>
      <c r="AK17" s="44">
        <v>8328.9291560000001</v>
      </c>
      <c r="AL17" s="44">
        <f t="shared" si="18"/>
        <v>0.59040035912085853</v>
      </c>
      <c r="AM17" s="44">
        <f t="shared" si="19"/>
        <v>4648.0262852694586</v>
      </c>
      <c r="AN17" s="44">
        <f t="shared" si="20"/>
        <v>0.67380677027900482</v>
      </c>
    </row>
    <row r="18" spans="1:40" x14ac:dyDescent="0.3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"/>
        <v>#DIV/0!</v>
      </c>
      <c r="F18" s="32">
        <v>0.19</v>
      </c>
      <c r="G18" s="31">
        <v>16233.529705000001</v>
      </c>
      <c r="H18" s="31">
        <f>(P18/($J$37*$B$39))</f>
        <v>0.76075454932805398</v>
      </c>
      <c r="I18" s="31">
        <f>((P18*$B$40)/($G$37*$B$39))</f>
        <v>2676.8851939199712</v>
      </c>
      <c r="J18" s="30">
        <f>((Q18*$B$40)/(2*$B$41*$J$37*(H18^2)))</f>
        <v>0.35353018222187282</v>
      </c>
      <c r="K18" s="33"/>
      <c r="L18" s="34"/>
      <c r="M18" s="35">
        <f t="shared" si="3"/>
        <v>0</v>
      </c>
      <c r="N18" s="36">
        <f t="shared" si="4"/>
        <v>0</v>
      </c>
      <c r="O18" s="67" t="e">
        <f t="shared" si="5"/>
        <v>#DIV/0!</v>
      </c>
      <c r="P18" s="37">
        <v>0.19</v>
      </c>
      <c r="Q18" s="37">
        <v>16233.529705000001</v>
      </c>
      <c r="R18" s="35">
        <f t="shared" si="6"/>
        <v>0.68483394146587329</v>
      </c>
      <c r="S18" s="35">
        <f t="shared" si="7"/>
        <v>3429.6651539015106</v>
      </c>
      <c r="T18" s="38">
        <f t="shared" si="8"/>
        <v>0.62090665858637206</v>
      </c>
      <c r="U18" s="39"/>
      <c r="V18" s="40"/>
      <c r="W18" s="40">
        <f t="shared" si="9"/>
        <v>0</v>
      </c>
      <c r="X18" s="40">
        <f t="shared" si="10"/>
        <v>0</v>
      </c>
      <c r="Y18" s="68" t="e">
        <f t="shared" si="11"/>
        <v>#DIV/0!</v>
      </c>
      <c r="Z18" s="41">
        <v>0.19</v>
      </c>
      <c r="AA18" s="41">
        <v>11835.769305</v>
      </c>
      <c r="AB18" s="41">
        <f t="shared" si="12"/>
        <v>0.64646187777943254</v>
      </c>
      <c r="AC18" s="41">
        <f t="shared" si="13"/>
        <v>4191.9625063206986</v>
      </c>
      <c r="AD18" s="41">
        <f t="shared" si="14"/>
        <v>0.65781320737908633</v>
      </c>
      <c r="AE18" s="42"/>
      <c r="AF18" s="43"/>
      <c r="AG18" s="43">
        <f t="shared" si="15"/>
        <v>0</v>
      </c>
      <c r="AH18" s="43">
        <f t="shared" si="16"/>
        <v>0</v>
      </c>
      <c r="AI18" s="69" t="e">
        <f t="shared" si="17"/>
        <v>#DIV/0!</v>
      </c>
      <c r="AJ18" s="44">
        <v>0.19</v>
      </c>
      <c r="AK18" s="44">
        <v>9235.1071169999996</v>
      </c>
      <c r="AL18" s="44">
        <f t="shared" si="18"/>
        <v>0.62320037907201742</v>
      </c>
      <c r="AM18" s="44">
        <f t="shared" si="19"/>
        <v>4906.2499677844289</v>
      </c>
      <c r="AN18" s="44">
        <f t="shared" si="20"/>
        <v>0.67054194173103043</v>
      </c>
    </row>
    <row r="19" spans="1:40" x14ac:dyDescent="0.3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"/>
        <v>#DIV/0!</v>
      </c>
      <c r="F19" s="32">
        <v>0.2</v>
      </c>
      <c r="G19" s="31">
        <v>17893.339029000002</v>
      </c>
      <c r="H19" s="31">
        <f>(P19/($J$37*$B$39))</f>
        <v>0.80079426245058316</v>
      </c>
      <c r="I19" s="31">
        <f>((P19*$B$40)/($G$37*$B$39))</f>
        <v>2817.773888336812</v>
      </c>
      <c r="J19" s="30">
        <f>((Q19*$B$40)/(2*$B$41*$J$37*(H19^2)))</f>
        <v>0.35168361773424966</v>
      </c>
      <c r="K19" s="33"/>
      <c r="L19" s="34"/>
      <c r="M19" s="35">
        <f t="shared" si="3"/>
        <v>0</v>
      </c>
      <c r="N19" s="36">
        <f t="shared" si="4"/>
        <v>0</v>
      </c>
      <c r="O19" s="67" t="e">
        <f t="shared" si="5"/>
        <v>#DIV/0!</v>
      </c>
      <c r="P19" s="37">
        <v>0.2</v>
      </c>
      <c r="Q19" s="37">
        <v>17893.339029000002</v>
      </c>
      <c r="R19" s="35">
        <f t="shared" si="6"/>
        <v>0.72087783312197184</v>
      </c>
      <c r="S19" s="35">
        <f t="shared" si="7"/>
        <v>3610.1738462121166</v>
      </c>
      <c r="T19" s="38">
        <f t="shared" si="8"/>
        <v>0.6176635290219642</v>
      </c>
      <c r="U19" s="39"/>
      <c r="V19" s="40"/>
      <c r="W19" s="40">
        <f t="shared" si="9"/>
        <v>0</v>
      </c>
      <c r="X19" s="40">
        <f t="shared" si="10"/>
        <v>0</v>
      </c>
      <c r="Y19" s="68" t="e">
        <f t="shared" si="11"/>
        <v>#DIV/0!</v>
      </c>
      <c r="Z19" s="41">
        <v>0.2</v>
      </c>
      <c r="AA19" s="41">
        <v>13056.789398999999</v>
      </c>
      <c r="AB19" s="41">
        <f t="shared" si="12"/>
        <v>0.68048618713624487</v>
      </c>
      <c r="AC19" s="41">
        <f t="shared" si="13"/>
        <v>4412.592111916525</v>
      </c>
      <c r="AD19" s="41">
        <f t="shared" si="14"/>
        <v>0.65492219245718652</v>
      </c>
      <c r="AE19" s="42"/>
      <c r="AF19" s="43"/>
      <c r="AG19" s="43">
        <f t="shared" si="15"/>
        <v>0</v>
      </c>
      <c r="AH19" s="43">
        <f t="shared" si="16"/>
        <v>0</v>
      </c>
      <c r="AI19" s="69" t="e">
        <f t="shared" si="17"/>
        <v>#DIV/0!</v>
      </c>
      <c r="AJ19" s="44">
        <v>0.2</v>
      </c>
      <c r="AK19" s="44">
        <v>10184.991242</v>
      </c>
      <c r="AL19" s="44">
        <f t="shared" si="18"/>
        <v>0.6560003990231762</v>
      </c>
      <c r="AM19" s="44">
        <f t="shared" si="19"/>
        <v>5164.4736502994001</v>
      </c>
      <c r="AN19" s="44">
        <f t="shared" si="20"/>
        <v>0.66740872682414909</v>
      </c>
    </row>
    <row r="20" spans="1:40" x14ac:dyDescent="0.3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"/>
        <v>#DIV/0!</v>
      </c>
      <c r="F20" s="32"/>
      <c r="G20" s="31"/>
      <c r="H20" s="31">
        <f t="shared" ref="H5:H33" si="21">(F20/($J$37*$B$39))</f>
        <v>0</v>
      </c>
      <c r="I20" s="31">
        <f t="shared" ref="I5:I33" si="22">((F20*$B$40)/($G$37*$B$39))</f>
        <v>0</v>
      </c>
      <c r="J20" s="30" t="e">
        <f t="shared" ref="J5:J33" si="23">((G20*$B$40)/(2*$B$41*$J$37*(H20^2)))</f>
        <v>#DIV/0!</v>
      </c>
      <c r="K20" s="33"/>
      <c r="L20" s="34"/>
      <c r="M20" s="35">
        <f t="shared" si="3"/>
        <v>0</v>
      </c>
      <c r="N20" s="36">
        <f t="shared" si="4"/>
        <v>0</v>
      </c>
      <c r="O20" s="67" t="e">
        <f t="shared" si="5"/>
        <v>#DIV/0!</v>
      </c>
      <c r="P20" s="37"/>
      <c r="Q20" s="37"/>
      <c r="R20" s="35">
        <f t="shared" ref="R5:R33" si="24">(P20/($J$37*$C$39))</f>
        <v>0</v>
      </c>
      <c r="S20" s="35">
        <f t="shared" ref="S5:S33" si="25">((P20*$C$40)/($G$37*$C$39))</f>
        <v>0</v>
      </c>
      <c r="T20" s="38" t="e">
        <f t="shared" ref="T5:T33" si="26">((Q20*$C$40)/(2*$C$41*$J$37*(R20^2)))</f>
        <v>#DIV/0!</v>
      </c>
      <c r="U20" s="39"/>
      <c r="V20" s="40"/>
      <c r="W20" s="40">
        <f t="shared" si="9"/>
        <v>0</v>
      </c>
      <c r="X20" s="40">
        <f t="shared" si="10"/>
        <v>0</v>
      </c>
      <c r="Y20" s="68" t="e">
        <f t="shared" si="11"/>
        <v>#DIV/0!</v>
      </c>
      <c r="Z20" s="41"/>
      <c r="AA20" s="41"/>
      <c r="AB20" s="41">
        <f t="shared" si="12"/>
        <v>0</v>
      </c>
      <c r="AC20" s="41">
        <f t="shared" si="13"/>
        <v>0</v>
      </c>
      <c r="AD20" s="41" t="e">
        <f t="shared" si="14"/>
        <v>#DIV/0!</v>
      </c>
      <c r="AE20" s="42"/>
      <c r="AF20" s="43"/>
      <c r="AG20" s="43">
        <f t="shared" si="15"/>
        <v>0</v>
      </c>
      <c r="AH20" s="43">
        <f t="shared" si="16"/>
        <v>0</v>
      </c>
      <c r="AI20" s="69" t="e">
        <f t="shared" si="17"/>
        <v>#DIV/0!</v>
      </c>
      <c r="AJ20" s="44"/>
      <c r="AK20" s="44"/>
      <c r="AL20" s="44">
        <f t="shared" si="18"/>
        <v>0</v>
      </c>
      <c r="AM20" s="44">
        <f t="shared" si="19"/>
        <v>0</v>
      </c>
      <c r="AN20" s="44" t="e">
        <f t="shared" si="20"/>
        <v>#DIV/0!</v>
      </c>
    </row>
    <row r="21" spans="1:40" x14ac:dyDescent="0.3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"/>
        <v>#DIV/0!</v>
      </c>
      <c r="F21" s="32"/>
      <c r="G21" s="31"/>
      <c r="H21" s="31">
        <f t="shared" si="21"/>
        <v>0</v>
      </c>
      <c r="I21" s="31">
        <f t="shared" si="22"/>
        <v>0</v>
      </c>
      <c r="J21" s="30" t="e">
        <f t="shared" si="23"/>
        <v>#DIV/0!</v>
      </c>
      <c r="K21" s="33"/>
      <c r="L21" s="34"/>
      <c r="M21" s="35">
        <f t="shared" si="3"/>
        <v>0</v>
      </c>
      <c r="N21" s="36">
        <f t="shared" si="4"/>
        <v>0</v>
      </c>
      <c r="O21" s="67" t="e">
        <f t="shared" si="5"/>
        <v>#DIV/0!</v>
      </c>
      <c r="P21" s="37"/>
      <c r="Q21" s="35"/>
      <c r="R21" s="35">
        <f t="shared" si="24"/>
        <v>0</v>
      </c>
      <c r="S21" s="35">
        <f t="shared" si="25"/>
        <v>0</v>
      </c>
      <c r="T21" s="38" t="e">
        <f t="shared" si="26"/>
        <v>#DIV/0!</v>
      </c>
      <c r="U21" s="39"/>
      <c r="V21" s="40"/>
      <c r="W21" s="40">
        <f t="shared" si="9"/>
        <v>0</v>
      </c>
      <c r="X21" s="40">
        <f t="shared" si="10"/>
        <v>0</v>
      </c>
      <c r="Y21" s="68" t="e">
        <f t="shared" si="11"/>
        <v>#DIV/0!</v>
      </c>
      <c r="Z21" s="41"/>
      <c r="AA21" s="41"/>
      <c r="AB21" s="41">
        <f t="shared" si="12"/>
        <v>0</v>
      </c>
      <c r="AC21" s="41">
        <f t="shared" si="13"/>
        <v>0</v>
      </c>
      <c r="AD21" s="41" t="e">
        <f t="shared" si="14"/>
        <v>#DIV/0!</v>
      </c>
      <c r="AE21" s="42"/>
      <c r="AF21" s="43"/>
      <c r="AG21" s="43">
        <f t="shared" si="15"/>
        <v>0</v>
      </c>
      <c r="AH21" s="43">
        <f t="shared" si="16"/>
        <v>0</v>
      </c>
      <c r="AI21" s="69" t="e">
        <f t="shared" si="17"/>
        <v>#DIV/0!</v>
      </c>
      <c r="AJ21" s="44"/>
      <c r="AK21" s="44"/>
      <c r="AL21" s="44">
        <f t="shared" si="18"/>
        <v>0</v>
      </c>
      <c r="AM21" s="44">
        <f t="shared" si="19"/>
        <v>0</v>
      </c>
      <c r="AN21" s="44" t="e">
        <f t="shared" si="20"/>
        <v>#DIV/0!</v>
      </c>
    </row>
    <row r="22" spans="1:40" x14ac:dyDescent="0.3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"/>
        <v>#DIV/0!</v>
      </c>
      <c r="F22" s="32"/>
      <c r="G22" s="31"/>
      <c r="H22" s="31">
        <f t="shared" si="21"/>
        <v>0</v>
      </c>
      <c r="I22" s="31">
        <f t="shared" si="22"/>
        <v>0</v>
      </c>
      <c r="J22" s="30" t="e">
        <f t="shared" si="23"/>
        <v>#DIV/0!</v>
      </c>
      <c r="K22" s="33"/>
      <c r="L22" s="34"/>
      <c r="M22" s="35">
        <f t="shared" si="3"/>
        <v>0</v>
      </c>
      <c r="N22" s="36">
        <f t="shared" si="4"/>
        <v>0</v>
      </c>
      <c r="O22" s="67" t="e">
        <f t="shared" si="5"/>
        <v>#DIV/0!</v>
      </c>
      <c r="P22" s="37"/>
      <c r="Q22" s="35"/>
      <c r="R22" s="35">
        <f t="shared" si="24"/>
        <v>0</v>
      </c>
      <c r="S22" s="35">
        <f t="shared" si="25"/>
        <v>0</v>
      </c>
      <c r="T22" s="38" t="e">
        <f t="shared" si="26"/>
        <v>#DIV/0!</v>
      </c>
      <c r="U22" s="39"/>
      <c r="V22" s="40"/>
      <c r="W22" s="40">
        <f t="shared" si="9"/>
        <v>0</v>
      </c>
      <c r="X22" s="40">
        <f t="shared" si="10"/>
        <v>0</v>
      </c>
      <c r="Y22" s="68" t="e">
        <f t="shared" si="11"/>
        <v>#DIV/0!</v>
      </c>
      <c r="Z22" s="41"/>
      <c r="AA22" s="41"/>
      <c r="AB22" s="41">
        <f t="shared" si="12"/>
        <v>0</v>
      </c>
      <c r="AC22" s="41">
        <f t="shared" si="13"/>
        <v>0</v>
      </c>
      <c r="AD22" s="41" t="e">
        <f t="shared" si="14"/>
        <v>#DIV/0!</v>
      </c>
      <c r="AE22" s="42"/>
      <c r="AF22" s="43"/>
      <c r="AG22" s="43">
        <f t="shared" si="15"/>
        <v>0</v>
      </c>
      <c r="AH22" s="43">
        <f t="shared" si="16"/>
        <v>0</v>
      </c>
      <c r="AI22" s="69" t="e">
        <f t="shared" si="17"/>
        <v>#DIV/0!</v>
      </c>
      <c r="AJ22" s="44"/>
      <c r="AK22" s="44"/>
      <c r="AL22" s="44">
        <f t="shared" si="18"/>
        <v>0</v>
      </c>
      <c r="AM22" s="44">
        <f t="shared" si="19"/>
        <v>0</v>
      </c>
      <c r="AN22" s="44" t="e">
        <f t="shared" si="20"/>
        <v>#DIV/0!</v>
      </c>
    </row>
    <row r="23" spans="1:40" x14ac:dyDescent="0.3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"/>
        <v>#DIV/0!</v>
      </c>
      <c r="F23" s="32"/>
      <c r="G23" s="31"/>
      <c r="H23" s="31">
        <f t="shared" si="21"/>
        <v>0</v>
      </c>
      <c r="I23" s="31">
        <f t="shared" si="22"/>
        <v>0</v>
      </c>
      <c r="J23" s="30" t="e">
        <f t="shared" si="23"/>
        <v>#DIV/0!</v>
      </c>
      <c r="K23" s="33"/>
      <c r="L23" s="34"/>
      <c r="M23" s="35">
        <f t="shared" si="3"/>
        <v>0</v>
      </c>
      <c r="N23" s="36">
        <f t="shared" si="4"/>
        <v>0</v>
      </c>
      <c r="O23" s="67" t="e">
        <f t="shared" si="5"/>
        <v>#DIV/0!</v>
      </c>
      <c r="P23" s="37"/>
      <c r="Q23" s="35"/>
      <c r="R23" s="35">
        <f t="shared" si="24"/>
        <v>0</v>
      </c>
      <c r="S23" s="35">
        <f t="shared" si="25"/>
        <v>0</v>
      </c>
      <c r="T23" s="38" t="e">
        <f t="shared" si="26"/>
        <v>#DIV/0!</v>
      </c>
      <c r="U23" s="39"/>
      <c r="V23" s="40"/>
      <c r="W23" s="40">
        <f t="shared" si="9"/>
        <v>0</v>
      </c>
      <c r="X23" s="40">
        <f t="shared" si="10"/>
        <v>0</v>
      </c>
      <c r="Y23" s="68" t="e">
        <f t="shared" si="11"/>
        <v>#DIV/0!</v>
      </c>
      <c r="Z23" s="41"/>
      <c r="AA23" s="41"/>
      <c r="AB23" s="41">
        <f t="shared" si="12"/>
        <v>0</v>
      </c>
      <c r="AC23" s="41">
        <f t="shared" si="13"/>
        <v>0</v>
      </c>
      <c r="AD23" s="41" t="e">
        <f t="shared" si="14"/>
        <v>#DIV/0!</v>
      </c>
      <c r="AE23" s="42"/>
      <c r="AF23" s="43"/>
      <c r="AG23" s="43">
        <f t="shared" si="15"/>
        <v>0</v>
      </c>
      <c r="AH23" s="43">
        <f t="shared" si="16"/>
        <v>0</v>
      </c>
      <c r="AI23" s="69" t="e">
        <f t="shared" si="17"/>
        <v>#DIV/0!</v>
      </c>
      <c r="AJ23" s="44"/>
      <c r="AK23" s="44"/>
      <c r="AL23" s="44">
        <f t="shared" si="18"/>
        <v>0</v>
      </c>
      <c r="AM23" s="44">
        <f t="shared" si="19"/>
        <v>0</v>
      </c>
      <c r="AN23" s="44" t="e">
        <f t="shared" si="20"/>
        <v>#DIV/0!</v>
      </c>
    </row>
    <row r="24" spans="1:40" x14ac:dyDescent="0.3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"/>
        <v>#DIV/0!</v>
      </c>
      <c r="F24" s="32"/>
      <c r="G24" s="31"/>
      <c r="H24" s="31">
        <f t="shared" si="21"/>
        <v>0</v>
      </c>
      <c r="I24" s="31">
        <f t="shared" si="22"/>
        <v>0</v>
      </c>
      <c r="J24" s="30" t="e">
        <f t="shared" si="23"/>
        <v>#DIV/0!</v>
      </c>
      <c r="K24" s="33"/>
      <c r="L24" s="34"/>
      <c r="M24" s="35">
        <f t="shared" si="3"/>
        <v>0</v>
      </c>
      <c r="N24" s="36">
        <f t="shared" si="4"/>
        <v>0</v>
      </c>
      <c r="O24" s="67" t="e">
        <f t="shared" si="5"/>
        <v>#DIV/0!</v>
      </c>
      <c r="P24" s="37"/>
      <c r="Q24" s="35"/>
      <c r="R24" s="35">
        <f t="shared" si="24"/>
        <v>0</v>
      </c>
      <c r="S24" s="35">
        <f t="shared" si="25"/>
        <v>0</v>
      </c>
      <c r="T24" s="38" t="e">
        <f t="shared" si="26"/>
        <v>#DIV/0!</v>
      </c>
      <c r="U24" s="39"/>
      <c r="V24" s="40"/>
      <c r="W24" s="40">
        <f t="shared" si="9"/>
        <v>0</v>
      </c>
      <c r="X24" s="40">
        <f t="shared" si="10"/>
        <v>0</v>
      </c>
      <c r="Y24" s="68" t="e">
        <f t="shared" si="11"/>
        <v>#DIV/0!</v>
      </c>
      <c r="Z24" s="41"/>
      <c r="AA24" s="41"/>
      <c r="AB24" s="41">
        <f t="shared" si="12"/>
        <v>0</v>
      </c>
      <c r="AC24" s="41">
        <f t="shared" si="13"/>
        <v>0</v>
      </c>
      <c r="AD24" s="41" t="e">
        <f t="shared" si="14"/>
        <v>#DIV/0!</v>
      </c>
      <c r="AE24" s="42"/>
      <c r="AF24" s="43"/>
      <c r="AG24" s="43">
        <f t="shared" si="15"/>
        <v>0</v>
      </c>
      <c r="AH24" s="43">
        <f t="shared" si="16"/>
        <v>0</v>
      </c>
      <c r="AI24" s="69" t="e">
        <f t="shared" si="17"/>
        <v>#DIV/0!</v>
      </c>
      <c r="AJ24" s="44"/>
      <c r="AK24" s="44"/>
      <c r="AL24" s="44">
        <f t="shared" si="18"/>
        <v>0</v>
      </c>
      <c r="AM24" s="44">
        <f t="shared" si="19"/>
        <v>0</v>
      </c>
      <c r="AN24" s="44" t="e">
        <f t="shared" si="20"/>
        <v>#DIV/0!</v>
      </c>
    </row>
    <row r="25" spans="1:40" x14ac:dyDescent="0.3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"/>
        <v>#DIV/0!</v>
      </c>
      <c r="F25" s="32"/>
      <c r="G25" s="31"/>
      <c r="H25" s="31">
        <f t="shared" si="21"/>
        <v>0</v>
      </c>
      <c r="I25" s="31">
        <f t="shared" si="22"/>
        <v>0</v>
      </c>
      <c r="J25" s="30" t="e">
        <f t="shared" si="23"/>
        <v>#DIV/0!</v>
      </c>
      <c r="K25" s="33"/>
      <c r="L25" s="34"/>
      <c r="M25" s="35">
        <f t="shared" si="3"/>
        <v>0</v>
      </c>
      <c r="N25" s="36">
        <f t="shared" si="4"/>
        <v>0</v>
      </c>
      <c r="O25" s="67" t="e">
        <f t="shared" si="5"/>
        <v>#DIV/0!</v>
      </c>
      <c r="P25" s="37"/>
      <c r="Q25" s="35"/>
      <c r="R25" s="35">
        <f t="shared" si="24"/>
        <v>0</v>
      </c>
      <c r="S25" s="35">
        <f t="shared" si="25"/>
        <v>0</v>
      </c>
      <c r="T25" s="38" t="e">
        <f t="shared" si="26"/>
        <v>#DIV/0!</v>
      </c>
      <c r="U25" s="39"/>
      <c r="V25" s="40"/>
      <c r="W25" s="40">
        <f t="shared" si="9"/>
        <v>0</v>
      </c>
      <c r="X25" s="40">
        <f t="shared" si="10"/>
        <v>0</v>
      </c>
      <c r="Y25" s="68" t="e">
        <f t="shared" si="11"/>
        <v>#DIV/0!</v>
      </c>
      <c r="Z25" s="41"/>
      <c r="AA25" s="41"/>
      <c r="AB25" s="41">
        <f t="shared" si="12"/>
        <v>0</v>
      </c>
      <c r="AC25" s="41">
        <f t="shared" si="13"/>
        <v>0</v>
      </c>
      <c r="AD25" s="41" t="e">
        <f t="shared" si="14"/>
        <v>#DIV/0!</v>
      </c>
      <c r="AE25" s="42"/>
      <c r="AF25" s="43"/>
      <c r="AG25" s="43">
        <f t="shared" si="15"/>
        <v>0</v>
      </c>
      <c r="AH25" s="43">
        <f t="shared" si="16"/>
        <v>0</v>
      </c>
      <c r="AI25" s="69" t="e">
        <f t="shared" si="17"/>
        <v>#DIV/0!</v>
      </c>
      <c r="AJ25" s="44"/>
      <c r="AK25" s="44"/>
      <c r="AL25" s="44">
        <f t="shared" si="18"/>
        <v>0</v>
      </c>
      <c r="AM25" s="44">
        <f t="shared" si="19"/>
        <v>0</v>
      </c>
      <c r="AN25" s="44" t="e">
        <f t="shared" si="20"/>
        <v>#DIV/0!</v>
      </c>
    </row>
    <row r="26" spans="1:40" x14ac:dyDescent="0.3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"/>
        <v>#DIV/0!</v>
      </c>
      <c r="F26" s="32"/>
      <c r="G26" s="31"/>
      <c r="H26" s="31">
        <f t="shared" si="21"/>
        <v>0</v>
      </c>
      <c r="I26" s="31">
        <f t="shared" si="22"/>
        <v>0</v>
      </c>
      <c r="J26" s="30" t="e">
        <f t="shared" si="23"/>
        <v>#DIV/0!</v>
      </c>
      <c r="K26" s="33"/>
      <c r="L26" s="34"/>
      <c r="M26" s="35">
        <f t="shared" si="3"/>
        <v>0</v>
      </c>
      <c r="N26" s="36">
        <f t="shared" si="4"/>
        <v>0</v>
      </c>
      <c r="O26" s="67" t="e">
        <f t="shared" si="5"/>
        <v>#DIV/0!</v>
      </c>
      <c r="P26" s="37"/>
      <c r="Q26" s="35"/>
      <c r="R26" s="35">
        <f t="shared" si="24"/>
        <v>0</v>
      </c>
      <c r="S26" s="35">
        <f t="shared" si="25"/>
        <v>0</v>
      </c>
      <c r="T26" s="38" t="e">
        <f t="shared" si="26"/>
        <v>#DIV/0!</v>
      </c>
      <c r="U26" s="39"/>
      <c r="V26" s="40"/>
      <c r="W26" s="40">
        <f t="shared" si="9"/>
        <v>0</v>
      </c>
      <c r="X26" s="40">
        <f t="shared" si="10"/>
        <v>0</v>
      </c>
      <c r="Y26" s="68" t="e">
        <f t="shared" si="11"/>
        <v>#DIV/0!</v>
      </c>
      <c r="Z26" s="41"/>
      <c r="AA26" s="41"/>
      <c r="AB26" s="41">
        <f t="shared" si="12"/>
        <v>0</v>
      </c>
      <c r="AC26" s="41">
        <f t="shared" si="13"/>
        <v>0</v>
      </c>
      <c r="AD26" s="41" t="e">
        <f t="shared" si="14"/>
        <v>#DIV/0!</v>
      </c>
      <c r="AE26" s="42"/>
      <c r="AF26" s="43"/>
      <c r="AG26" s="43">
        <f t="shared" si="15"/>
        <v>0</v>
      </c>
      <c r="AH26" s="43">
        <f t="shared" si="16"/>
        <v>0</v>
      </c>
      <c r="AI26" s="69" t="e">
        <f t="shared" si="17"/>
        <v>#DIV/0!</v>
      </c>
      <c r="AJ26" s="44"/>
      <c r="AK26" s="44"/>
      <c r="AL26" s="44">
        <f t="shared" si="18"/>
        <v>0</v>
      </c>
      <c r="AM26" s="44">
        <f t="shared" si="19"/>
        <v>0</v>
      </c>
      <c r="AN26" s="44" t="e">
        <f t="shared" si="20"/>
        <v>#DIV/0!</v>
      </c>
    </row>
    <row r="27" spans="1:40" x14ac:dyDescent="0.3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"/>
        <v>#DIV/0!</v>
      </c>
      <c r="F27" s="32"/>
      <c r="G27" s="31"/>
      <c r="H27" s="31">
        <f t="shared" si="21"/>
        <v>0</v>
      </c>
      <c r="I27" s="31">
        <f t="shared" si="22"/>
        <v>0</v>
      </c>
      <c r="J27" s="30" t="e">
        <f t="shared" si="23"/>
        <v>#DIV/0!</v>
      </c>
      <c r="K27" s="33"/>
      <c r="L27" s="34"/>
      <c r="M27" s="35">
        <f t="shared" si="3"/>
        <v>0</v>
      </c>
      <c r="N27" s="36">
        <f t="shared" si="4"/>
        <v>0</v>
      </c>
      <c r="O27" s="67" t="e">
        <f t="shared" si="5"/>
        <v>#DIV/0!</v>
      </c>
      <c r="P27" s="37"/>
      <c r="Q27" s="35"/>
      <c r="R27" s="35">
        <f t="shared" si="24"/>
        <v>0</v>
      </c>
      <c r="S27" s="35">
        <f t="shared" si="25"/>
        <v>0</v>
      </c>
      <c r="T27" s="38" t="e">
        <f t="shared" si="26"/>
        <v>#DIV/0!</v>
      </c>
      <c r="U27" s="39"/>
      <c r="V27" s="40"/>
      <c r="W27" s="40">
        <f t="shared" si="9"/>
        <v>0</v>
      </c>
      <c r="X27" s="40">
        <f t="shared" si="10"/>
        <v>0</v>
      </c>
      <c r="Y27" s="68" t="e">
        <f t="shared" si="11"/>
        <v>#DIV/0!</v>
      </c>
      <c r="Z27" s="41"/>
      <c r="AA27" s="41"/>
      <c r="AB27" s="41">
        <f t="shared" si="12"/>
        <v>0</v>
      </c>
      <c r="AC27" s="41">
        <f t="shared" si="13"/>
        <v>0</v>
      </c>
      <c r="AD27" s="41" t="e">
        <f t="shared" si="14"/>
        <v>#DIV/0!</v>
      </c>
      <c r="AE27" s="42"/>
      <c r="AF27" s="43"/>
      <c r="AG27" s="43">
        <f t="shared" si="15"/>
        <v>0</v>
      </c>
      <c r="AH27" s="43">
        <f t="shared" si="16"/>
        <v>0</v>
      </c>
      <c r="AI27" s="69" t="e">
        <f t="shared" si="17"/>
        <v>#DIV/0!</v>
      </c>
      <c r="AJ27" s="44"/>
      <c r="AK27" s="44"/>
      <c r="AL27" s="44">
        <f t="shared" si="18"/>
        <v>0</v>
      </c>
      <c r="AM27" s="44">
        <f t="shared" si="19"/>
        <v>0</v>
      </c>
      <c r="AN27" s="44" t="e">
        <f t="shared" si="20"/>
        <v>#DIV/0!</v>
      </c>
    </row>
    <row r="28" spans="1:40" x14ac:dyDescent="0.3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"/>
        <v>#DIV/0!</v>
      </c>
      <c r="F28" s="32"/>
      <c r="G28" s="31"/>
      <c r="H28" s="31">
        <f t="shared" si="21"/>
        <v>0</v>
      </c>
      <c r="I28" s="31">
        <f t="shared" si="22"/>
        <v>0</v>
      </c>
      <c r="J28" s="30" t="e">
        <f t="shared" si="23"/>
        <v>#DIV/0!</v>
      </c>
      <c r="K28" s="33"/>
      <c r="L28" s="34"/>
      <c r="M28" s="35">
        <f t="shared" si="3"/>
        <v>0</v>
      </c>
      <c r="N28" s="36">
        <f t="shared" si="4"/>
        <v>0</v>
      </c>
      <c r="O28" s="67" t="e">
        <f t="shared" si="5"/>
        <v>#DIV/0!</v>
      </c>
      <c r="P28" s="37"/>
      <c r="Q28" s="35"/>
      <c r="R28" s="35">
        <f t="shared" si="24"/>
        <v>0</v>
      </c>
      <c r="S28" s="35">
        <f t="shared" si="25"/>
        <v>0</v>
      </c>
      <c r="T28" s="38" t="e">
        <f t="shared" si="26"/>
        <v>#DIV/0!</v>
      </c>
      <c r="U28" s="39"/>
      <c r="V28" s="40"/>
      <c r="W28" s="40">
        <f t="shared" si="9"/>
        <v>0</v>
      </c>
      <c r="X28" s="40">
        <f t="shared" si="10"/>
        <v>0</v>
      </c>
      <c r="Y28" s="68" t="e">
        <f t="shared" si="11"/>
        <v>#DIV/0!</v>
      </c>
      <c r="Z28" s="41"/>
      <c r="AA28" s="41"/>
      <c r="AB28" s="41">
        <f t="shared" si="12"/>
        <v>0</v>
      </c>
      <c r="AC28" s="41">
        <f t="shared" si="13"/>
        <v>0</v>
      </c>
      <c r="AD28" s="41" t="e">
        <f t="shared" si="14"/>
        <v>#DIV/0!</v>
      </c>
      <c r="AE28" s="42"/>
      <c r="AF28" s="43"/>
      <c r="AG28" s="43">
        <f t="shared" si="15"/>
        <v>0</v>
      </c>
      <c r="AH28" s="43">
        <f t="shared" si="16"/>
        <v>0</v>
      </c>
      <c r="AI28" s="69" t="e">
        <f t="shared" si="17"/>
        <v>#DIV/0!</v>
      </c>
      <c r="AJ28" s="44"/>
      <c r="AK28" s="44"/>
      <c r="AL28" s="44">
        <f t="shared" si="18"/>
        <v>0</v>
      </c>
      <c r="AM28" s="44">
        <f t="shared" si="19"/>
        <v>0</v>
      </c>
      <c r="AN28" s="44" t="e">
        <f t="shared" si="20"/>
        <v>#DIV/0!</v>
      </c>
    </row>
    <row r="29" spans="1:40" x14ac:dyDescent="0.3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"/>
        <v>#DIV/0!</v>
      </c>
      <c r="F29" s="32"/>
      <c r="G29" s="31"/>
      <c r="H29" s="31">
        <f t="shared" si="21"/>
        <v>0</v>
      </c>
      <c r="I29" s="31">
        <f t="shared" si="22"/>
        <v>0</v>
      </c>
      <c r="J29" s="30" t="e">
        <f t="shared" si="23"/>
        <v>#DIV/0!</v>
      </c>
      <c r="K29" s="33"/>
      <c r="L29" s="34"/>
      <c r="M29" s="35">
        <f t="shared" si="3"/>
        <v>0</v>
      </c>
      <c r="N29" s="36">
        <f t="shared" si="4"/>
        <v>0</v>
      </c>
      <c r="O29" s="67" t="e">
        <f t="shared" si="5"/>
        <v>#DIV/0!</v>
      </c>
      <c r="P29" s="37"/>
      <c r="Q29" s="35"/>
      <c r="R29" s="35">
        <f t="shared" si="24"/>
        <v>0</v>
      </c>
      <c r="S29" s="35">
        <f t="shared" si="25"/>
        <v>0</v>
      </c>
      <c r="T29" s="38" t="e">
        <f t="shared" si="26"/>
        <v>#DIV/0!</v>
      </c>
      <c r="U29" s="39"/>
      <c r="V29" s="40"/>
      <c r="W29" s="40">
        <f t="shared" si="9"/>
        <v>0</v>
      </c>
      <c r="X29" s="40">
        <f t="shared" si="10"/>
        <v>0</v>
      </c>
      <c r="Y29" s="68" t="e">
        <f t="shared" si="11"/>
        <v>#DIV/0!</v>
      </c>
      <c r="Z29" s="41"/>
      <c r="AA29" s="41"/>
      <c r="AB29" s="41">
        <f t="shared" si="12"/>
        <v>0</v>
      </c>
      <c r="AC29" s="41">
        <f t="shared" si="13"/>
        <v>0</v>
      </c>
      <c r="AD29" s="41" t="e">
        <f t="shared" si="14"/>
        <v>#DIV/0!</v>
      </c>
      <c r="AE29" s="42"/>
      <c r="AF29" s="43"/>
      <c r="AG29" s="43">
        <f t="shared" si="15"/>
        <v>0</v>
      </c>
      <c r="AH29" s="43">
        <f t="shared" si="16"/>
        <v>0</v>
      </c>
      <c r="AI29" s="69" t="e">
        <f t="shared" si="17"/>
        <v>#DIV/0!</v>
      </c>
      <c r="AJ29" s="44"/>
      <c r="AK29" s="44"/>
      <c r="AL29" s="44">
        <f t="shared" si="18"/>
        <v>0</v>
      </c>
      <c r="AM29" s="44">
        <f t="shared" si="19"/>
        <v>0</v>
      </c>
      <c r="AN29" s="44" t="e">
        <f t="shared" si="20"/>
        <v>#DIV/0!</v>
      </c>
    </row>
    <row r="30" spans="1:40" x14ac:dyDescent="0.3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"/>
        <v>#DIV/0!</v>
      </c>
      <c r="F30" s="32"/>
      <c r="G30" s="31"/>
      <c r="H30" s="31">
        <f t="shared" si="21"/>
        <v>0</v>
      </c>
      <c r="I30" s="31">
        <f t="shared" si="22"/>
        <v>0</v>
      </c>
      <c r="J30" s="30" t="e">
        <f t="shared" si="23"/>
        <v>#DIV/0!</v>
      </c>
      <c r="K30" s="33"/>
      <c r="L30" s="34"/>
      <c r="M30" s="35">
        <f t="shared" si="3"/>
        <v>0</v>
      </c>
      <c r="N30" s="36">
        <f t="shared" si="4"/>
        <v>0</v>
      </c>
      <c r="O30" s="67" t="e">
        <f t="shared" si="5"/>
        <v>#DIV/0!</v>
      </c>
      <c r="P30" s="37"/>
      <c r="Q30" s="35"/>
      <c r="R30" s="35">
        <f t="shared" si="24"/>
        <v>0</v>
      </c>
      <c r="S30" s="35">
        <f t="shared" si="25"/>
        <v>0</v>
      </c>
      <c r="T30" s="38" t="e">
        <f t="shared" si="26"/>
        <v>#DIV/0!</v>
      </c>
      <c r="U30" s="39"/>
      <c r="V30" s="40"/>
      <c r="W30" s="40">
        <f t="shared" si="9"/>
        <v>0</v>
      </c>
      <c r="X30" s="40">
        <f t="shared" si="10"/>
        <v>0</v>
      </c>
      <c r="Y30" s="68" t="e">
        <f t="shared" si="11"/>
        <v>#DIV/0!</v>
      </c>
      <c r="Z30" s="41"/>
      <c r="AA30" s="41"/>
      <c r="AB30" s="41">
        <f t="shared" si="12"/>
        <v>0</v>
      </c>
      <c r="AC30" s="41">
        <f t="shared" si="13"/>
        <v>0</v>
      </c>
      <c r="AD30" s="41" t="e">
        <f t="shared" si="14"/>
        <v>#DIV/0!</v>
      </c>
      <c r="AE30" s="42"/>
      <c r="AF30" s="43"/>
      <c r="AG30" s="43">
        <f t="shared" si="15"/>
        <v>0</v>
      </c>
      <c r="AH30" s="43">
        <f t="shared" si="16"/>
        <v>0</v>
      </c>
      <c r="AI30" s="69" t="e">
        <f t="shared" si="17"/>
        <v>#DIV/0!</v>
      </c>
      <c r="AJ30" s="44"/>
      <c r="AK30" s="44"/>
      <c r="AL30" s="44">
        <f t="shared" si="18"/>
        <v>0</v>
      </c>
      <c r="AM30" s="44">
        <f t="shared" si="19"/>
        <v>0</v>
      </c>
      <c r="AN30" s="44" t="e">
        <f t="shared" si="20"/>
        <v>#DIV/0!</v>
      </c>
    </row>
    <row r="31" spans="1:40" x14ac:dyDescent="0.3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"/>
        <v>#DIV/0!</v>
      </c>
      <c r="F31" s="32"/>
      <c r="G31" s="31"/>
      <c r="H31" s="31">
        <f t="shared" si="21"/>
        <v>0</v>
      </c>
      <c r="I31" s="31">
        <f t="shared" si="22"/>
        <v>0</v>
      </c>
      <c r="J31" s="30" t="e">
        <f t="shared" si="23"/>
        <v>#DIV/0!</v>
      </c>
      <c r="K31" s="33"/>
      <c r="L31" s="34"/>
      <c r="M31" s="35">
        <f t="shared" si="3"/>
        <v>0</v>
      </c>
      <c r="N31" s="36">
        <f t="shared" si="4"/>
        <v>0</v>
      </c>
      <c r="O31" s="67" t="e">
        <f t="shared" si="5"/>
        <v>#DIV/0!</v>
      </c>
      <c r="P31" s="37"/>
      <c r="Q31" s="35"/>
      <c r="R31" s="35">
        <f t="shared" si="24"/>
        <v>0</v>
      </c>
      <c r="S31" s="35">
        <f t="shared" si="25"/>
        <v>0</v>
      </c>
      <c r="T31" s="38" t="e">
        <f t="shared" si="26"/>
        <v>#DIV/0!</v>
      </c>
      <c r="U31" s="39"/>
      <c r="V31" s="40"/>
      <c r="W31" s="40">
        <f t="shared" si="9"/>
        <v>0</v>
      </c>
      <c r="X31" s="40">
        <f t="shared" si="10"/>
        <v>0</v>
      </c>
      <c r="Y31" s="68" t="e">
        <f t="shared" si="11"/>
        <v>#DIV/0!</v>
      </c>
      <c r="Z31" s="41"/>
      <c r="AA31" s="41"/>
      <c r="AB31" s="41">
        <f t="shared" si="12"/>
        <v>0</v>
      </c>
      <c r="AC31" s="41">
        <f t="shared" si="13"/>
        <v>0</v>
      </c>
      <c r="AD31" s="41" t="e">
        <f t="shared" si="14"/>
        <v>#DIV/0!</v>
      </c>
      <c r="AE31" s="42"/>
      <c r="AF31" s="43"/>
      <c r="AG31" s="43">
        <f t="shared" si="15"/>
        <v>0</v>
      </c>
      <c r="AH31" s="43">
        <f t="shared" si="16"/>
        <v>0</v>
      </c>
      <c r="AI31" s="69" t="e">
        <f t="shared" si="17"/>
        <v>#DIV/0!</v>
      </c>
      <c r="AJ31" s="44"/>
      <c r="AK31" s="44"/>
      <c r="AL31" s="44">
        <f t="shared" si="18"/>
        <v>0</v>
      </c>
      <c r="AM31" s="44">
        <f t="shared" si="19"/>
        <v>0</v>
      </c>
      <c r="AN31" s="44" t="e">
        <f t="shared" si="20"/>
        <v>#DIV/0!</v>
      </c>
    </row>
    <row r="32" spans="1:40" x14ac:dyDescent="0.3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"/>
        <v>#DIV/0!</v>
      </c>
      <c r="F32" s="32"/>
      <c r="G32" s="31"/>
      <c r="H32" s="31">
        <f t="shared" si="21"/>
        <v>0</v>
      </c>
      <c r="I32" s="31">
        <f t="shared" si="22"/>
        <v>0</v>
      </c>
      <c r="J32" s="30" t="e">
        <f t="shared" si="23"/>
        <v>#DIV/0!</v>
      </c>
      <c r="K32" s="33"/>
      <c r="L32" s="34"/>
      <c r="M32" s="35">
        <f t="shared" si="3"/>
        <v>0</v>
      </c>
      <c r="N32" s="36">
        <f t="shared" si="4"/>
        <v>0</v>
      </c>
      <c r="O32" s="67" t="e">
        <f t="shared" si="5"/>
        <v>#DIV/0!</v>
      </c>
      <c r="P32" s="37"/>
      <c r="Q32" s="35"/>
      <c r="R32" s="35">
        <f t="shared" si="24"/>
        <v>0</v>
      </c>
      <c r="S32" s="35">
        <f t="shared" si="25"/>
        <v>0</v>
      </c>
      <c r="T32" s="38" t="e">
        <f t="shared" si="26"/>
        <v>#DIV/0!</v>
      </c>
      <c r="U32" s="39"/>
      <c r="V32" s="40"/>
      <c r="W32" s="40">
        <f t="shared" si="9"/>
        <v>0</v>
      </c>
      <c r="X32" s="40">
        <f t="shared" si="10"/>
        <v>0</v>
      </c>
      <c r="Y32" s="68" t="e">
        <f t="shared" si="11"/>
        <v>#DIV/0!</v>
      </c>
      <c r="Z32" s="41"/>
      <c r="AA32" s="41"/>
      <c r="AB32" s="41">
        <f t="shared" si="12"/>
        <v>0</v>
      </c>
      <c r="AC32" s="41">
        <f t="shared" si="13"/>
        <v>0</v>
      </c>
      <c r="AD32" s="41" t="e">
        <f t="shared" si="14"/>
        <v>#DIV/0!</v>
      </c>
      <c r="AE32" s="42"/>
      <c r="AF32" s="43"/>
      <c r="AG32" s="43">
        <f t="shared" si="15"/>
        <v>0</v>
      </c>
      <c r="AH32" s="43">
        <f t="shared" si="16"/>
        <v>0</v>
      </c>
      <c r="AI32" s="69" t="e">
        <f t="shared" si="17"/>
        <v>#DIV/0!</v>
      </c>
      <c r="AJ32" s="44"/>
      <c r="AK32" s="44"/>
      <c r="AL32" s="44">
        <f t="shared" si="18"/>
        <v>0</v>
      </c>
      <c r="AM32" s="44">
        <f t="shared" si="19"/>
        <v>0</v>
      </c>
      <c r="AN32" s="44" t="e">
        <f t="shared" si="20"/>
        <v>#DIV/0!</v>
      </c>
    </row>
    <row r="33" spans="1:40" ht="15" thickBot="1" x14ac:dyDescent="0.4">
      <c r="A33" s="45"/>
      <c r="B33" s="46"/>
      <c r="C33" s="28">
        <f t="shared" si="0"/>
        <v>0</v>
      </c>
      <c r="D33" s="29">
        <f t="shared" si="1"/>
        <v>0</v>
      </c>
      <c r="E33" s="65" t="e">
        <f t="shared" si="2"/>
        <v>#DIV/0!</v>
      </c>
      <c r="F33" s="47"/>
      <c r="G33" s="48"/>
      <c r="H33" s="31">
        <f t="shared" si="21"/>
        <v>0</v>
      </c>
      <c r="I33" s="31">
        <f t="shared" si="22"/>
        <v>0</v>
      </c>
      <c r="J33" s="30" t="e">
        <f t="shared" si="23"/>
        <v>#DIV/0!</v>
      </c>
      <c r="K33" s="49"/>
      <c r="L33" s="50"/>
      <c r="M33" s="35">
        <f t="shared" si="3"/>
        <v>0</v>
      </c>
      <c r="N33" s="36">
        <f t="shared" si="4"/>
        <v>0</v>
      </c>
      <c r="O33" s="67" t="e">
        <f t="shared" si="5"/>
        <v>#DIV/0!</v>
      </c>
      <c r="P33" s="52"/>
      <c r="Q33" s="51"/>
      <c r="R33" s="35">
        <f t="shared" si="24"/>
        <v>0</v>
      </c>
      <c r="S33" s="35">
        <f t="shared" si="25"/>
        <v>0</v>
      </c>
      <c r="T33" s="38" t="e">
        <f t="shared" si="26"/>
        <v>#DIV/0!</v>
      </c>
      <c r="U33" s="53"/>
      <c r="V33" s="54"/>
      <c r="W33" s="40">
        <f t="shared" si="9"/>
        <v>0</v>
      </c>
      <c r="X33" s="40">
        <f t="shared" si="10"/>
        <v>0</v>
      </c>
      <c r="Y33" s="68" t="e">
        <f t="shared" si="11"/>
        <v>#DIV/0!</v>
      </c>
      <c r="Z33" s="55"/>
      <c r="AA33" s="55"/>
      <c r="AB33" s="41">
        <f t="shared" si="12"/>
        <v>0</v>
      </c>
      <c r="AC33" s="41">
        <f t="shared" si="13"/>
        <v>0</v>
      </c>
      <c r="AD33" s="41" t="e">
        <f t="shared" si="14"/>
        <v>#DIV/0!</v>
      </c>
      <c r="AE33" s="56"/>
      <c r="AF33" s="57"/>
      <c r="AG33" s="43">
        <f t="shared" si="15"/>
        <v>0</v>
      </c>
      <c r="AH33" s="43">
        <f t="shared" si="16"/>
        <v>0</v>
      </c>
      <c r="AI33" s="69" t="e">
        <f t="shared" si="17"/>
        <v>#DIV/0!</v>
      </c>
      <c r="AJ33" s="58"/>
      <c r="AK33" s="58"/>
      <c r="AL33" s="44">
        <f t="shared" si="18"/>
        <v>0</v>
      </c>
      <c r="AM33" s="44">
        <f t="shared" si="19"/>
        <v>0</v>
      </c>
      <c r="AN33" s="44" t="e">
        <f t="shared" si="20"/>
        <v>#DIV/0!</v>
      </c>
    </row>
    <row r="34" spans="1:40" ht="15" thickBot="1" x14ac:dyDescent="0.4"/>
    <row r="35" spans="1:40" ht="23" thickBot="1" x14ac:dyDescent="0.45">
      <c r="A35" s="85" t="s">
        <v>22</v>
      </c>
      <c r="B35" s="86"/>
      <c r="C35" s="86"/>
      <c r="D35" s="86"/>
      <c r="E35" s="86"/>
      <c r="G35" s="87" t="s">
        <v>24</v>
      </c>
      <c r="H35" s="88"/>
      <c r="I35" s="88"/>
      <c r="J35" s="88"/>
      <c r="K35" s="88"/>
      <c r="L35" s="89"/>
    </row>
    <row r="36" spans="1:40" ht="20.149999999999999" customHeight="1" x14ac:dyDescent="0.35">
      <c r="A36" s="59" t="s">
        <v>23</v>
      </c>
      <c r="B36" s="60" t="s">
        <v>0</v>
      </c>
      <c r="C36" s="60" t="s">
        <v>1</v>
      </c>
      <c r="D36" s="60" t="s">
        <v>2</v>
      </c>
      <c r="E36" s="60" t="s">
        <v>3</v>
      </c>
      <c r="G36" s="90" t="s">
        <v>25</v>
      </c>
      <c r="H36" s="91"/>
      <c r="I36" s="91"/>
      <c r="J36" s="92" t="s">
        <v>26</v>
      </c>
      <c r="K36" s="92"/>
      <c r="L36" s="93"/>
    </row>
    <row r="37" spans="1:40" ht="20.149999999999999" customHeight="1" thickBot="1" x14ac:dyDescent="0.4">
      <c r="A37" s="61" t="s">
        <v>17</v>
      </c>
      <c r="B37" s="62">
        <v>3.0074E-5</v>
      </c>
      <c r="C37" s="62">
        <v>3.3408000000000003E-5</v>
      </c>
      <c r="D37" s="62">
        <v>3.5391E-5</v>
      </c>
      <c r="E37" s="62">
        <v>3.6711999999999997E-5</v>
      </c>
      <c r="G37" s="94">
        <v>8.5374248628593903E-4</v>
      </c>
      <c r="H37" s="95"/>
      <c r="I37" s="95"/>
      <c r="J37" s="95">
        <v>996.55</v>
      </c>
      <c r="K37" s="95"/>
      <c r="L37" s="96"/>
    </row>
    <row r="38" spans="1:40" ht="20.149999999999999" customHeight="1" x14ac:dyDescent="0.35">
      <c r="A38" s="61" t="s">
        <v>18</v>
      </c>
      <c r="B38" s="62">
        <v>3.9905999999999997E-2</v>
      </c>
      <c r="C38" s="62">
        <v>3.1147000000000001E-2</v>
      </c>
      <c r="D38" s="62">
        <v>2.5482999999999999E-2</v>
      </c>
      <c r="E38" s="62">
        <v>2.1773000000000001E-2</v>
      </c>
    </row>
    <row r="39" spans="1:40" ht="20.149999999999999" customHeight="1" x14ac:dyDescent="0.35">
      <c r="A39" s="61" t="s">
        <v>19</v>
      </c>
      <c r="B39" s="62">
        <f>(B37/B41)</f>
        <v>2.506166666666667E-4</v>
      </c>
      <c r="C39" s="62">
        <f>(C37/C41)</f>
        <v>2.7840000000000005E-4</v>
      </c>
      <c r="D39" s="62">
        <f>(D37/D41)</f>
        <v>2.9492500000000003E-4</v>
      </c>
      <c r="E39" s="62">
        <f>(E37/E41)</f>
        <v>3.0593333333333331E-4</v>
      </c>
    </row>
    <row r="40" spans="1:40" ht="20.149999999999999" customHeight="1" x14ac:dyDescent="0.35">
      <c r="A40" s="61" t="s">
        <v>20</v>
      </c>
      <c r="B40" s="62">
        <f>(4*B37)/B38</f>
        <v>3.0144840374880973E-3</v>
      </c>
      <c r="C40" s="62">
        <f>(4*C37)/C38</f>
        <v>4.2903650431823292E-3</v>
      </c>
      <c r="D40" s="62">
        <f>(4*D37)/D38</f>
        <v>5.5552329003649495E-3</v>
      </c>
      <c r="E40" s="62">
        <f>(4*E37)/E38</f>
        <v>6.7445000688926646E-3</v>
      </c>
    </row>
    <row r="41" spans="1:40" ht="20.149999999999999" customHeight="1" thickBot="1" x14ac:dyDescent="0.4">
      <c r="A41" s="63" t="s">
        <v>21</v>
      </c>
      <c r="B41" s="64">
        <f t="shared" ref="B41:E41" si="27">120/1000</f>
        <v>0.12</v>
      </c>
      <c r="C41" s="64">
        <f t="shared" si="27"/>
        <v>0.12</v>
      </c>
      <c r="D41" s="64">
        <f t="shared" si="27"/>
        <v>0.12</v>
      </c>
      <c r="E41" s="64">
        <f t="shared" si="27"/>
        <v>0.12</v>
      </c>
    </row>
  </sheetData>
  <mergeCells count="15">
    <mergeCell ref="A35:E35"/>
    <mergeCell ref="G35:L35"/>
    <mergeCell ref="G36:I36"/>
    <mergeCell ref="J36:L36"/>
    <mergeCell ref="G37:I37"/>
    <mergeCell ref="J37:L37"/>
    <mergeCell ref="A1:AN1"/>
    <mergeCell ref="A2:E2"/>
    <mergeCell ref="F2:J2"/>
    <mergeCell ref="K2:O2"/>
    <mergeCell ref="P2:T2"/>
    <mergeCell ref="U2:Y2"/>
    <mergeCell ref="Z2:AD2"/>
    <mergeCell ref="AE2:AI2"/>
    <mergeCell ref="AJ2:A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8"/>
  <sheetViews>
    <sheetView zoomScaleNormal="100" workbookViewId="0">
      <selection sqref="A1:AN48"/>
    </sheetView>
  </sheetViews>
  <sheetFormatPr defaultRowHeight="14.5" x14ac:dyDescent="0.35"/>
  <cols>
    <col min="15" max="15" width="9.453125" style="70" bestFit="1" customWidth="1"/>
    <col min="17" max="17" width="9" bestFit="1" customWidth="1"/>
    <col min="27" max="27" width="11.81640625" customWidth="1"/>
    <col min="29" max="29" width="10.54296875" customWidth="1"/>
    <col min="37" max="37" width="12.1796875" customWidth="1"/>
  </cols>
  <sheetData>
    <row r="1" spans="1:40" ht="60.5" thickBot="1" x14ac:dyDescent="0.4">
      <c r="A1" s="71" t="s">
        <v>27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</row>
    <row r="2" spans="1:40" x14ac:dyDescent="0.35">
      <c r="A2" s="73" t="s">
        <v>13</v>
      </c>
      <c r="B2" s="74"/>
      <c r="C2" s="74"/>
      <c r="D2" s="74"/>
      <c r="E2" s="75"/>
      <c r="F2" s="73" t="s">
        <v>9</v>
      </c>
      <c r="G2" s="74"/>
      <c r="H2" s="74"/>
      <c r="I2" s="74"/>
      <c r="J2" s="75"/>
      <c r="K2" s="76" t="s">
        <v>14</v>
      </c>
      <c r="L2" s="77"/>
      <c r="M2" s="77"/>
      <c r="N2" s="77"/>
      <c r="O2" s="78"/>
      <c r="P2" s="76" t="s">
        <v>10</v>
      </c>
      <c r="Q2" s="77"/>
      <c r="R2" s="77"/>
      <c r="S2" s="77"/>
      <c r="T2" s="78"/>
      <c r="U2" s="79" t="s">
        <v>15</v>
      </c>
      <c r="V2" s="80"/>
      <c r="W2" s="80"/>
      <c r="X2" s="80"/>
      <c r="Y2" s="81"/>
      <c r="Z2" s="79" t="s">
        <v>11</v>
      </c>
      <c r="AA2" s="80"/>
      <c r="AB2" s="80"/>
      <c r="AC2" s="80"/>
      <c r="AD2" s="81"/>
      <c r="AE2" s="82" t="s">
        <v>16</v>
      </c>
      <c r="AF2" s="83"/>
      <c r="AG2" s="83"/>
      <c r="AH2" s="83"/>
      <c r="AI2" s="84"/>
      <c r="AJ2" s="82" t="s">
        <v>12</v>
      </c>
      <c r="AK2" s="83"/>
      <c r="AL2" s="83"/>
      <c r="AM2" s="83"/>
      <c r="AN2" s="84"/>
    </row>
    <row r="3" spans="1:40" x14ac:dyDescent="0.3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11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35">
      <c r="A4" s="26"/>
      <c r="B4" s="27"/>
      <c r="C4" s="28">
        <f t="shared" ref="C4:C33" si="0">(A4/($J$44*$B$46))</f>
        <v>0</v>
      </c>
      <c r="D4" s="29">
        <f t="shared" ref="D4:D33" si="1">((A4*$B$47)/($G$44*$B$46))</f>
        <v>0</v>
      </c>
      <c r="E4" s="65" t="e">
        <f t="shared" ref="E4:E33" si="2">((B4*$B$47)/(2*$B$48*$J$44*(C4^2)))</f>
        <v>#DIV/0!</v>
      </c>
      <c r="F4" s="32">
        <v>0.01</v>
      </c>
      <c r="G4" s="31">
        <v>235.54785100000001</v>
      </c>
      <c r="H4" s="31">
        <f t="shared" ref="H4:H33" si="3">(F4/($J$44*$B$46))</f>
        <v>4.1940522184770367E-2</v>
      </c>
      <c r="I4" s="31">
        <f t="shared" ref="I4:I33" si="4">((F4*$B$47)/($G$44*$B$46))</f>
        <v>122.59980024419286</v>
      </c>
      <c r="J4" s="30">
        <f t="shared" ref="J4:J33" si="5">((G4*$B$47)/(2*$B$48*$J$44*(H4^2)))</f>
        <v>1.4021190004844726</v>
      </c>
      <c r="K4" s="33"/>
      <c r="L4" s="34"/>
      <c r="M4" s="35">
        <f t="shared" ref="M4:M33" si="6">(K4/($J$44*$C$46))</f>
        <v>0</v>
      </c>
      <c r="N4" s="36">
        <f t="shared" ref="N4:N33" si="7">((K4*$C$47)/($G$44*$C$46))</f>
        <v>0</v>
      </c>
      <c r="O4" s="38" t="e">
        <f t="shared" ref="O4:O33" si="8">((L4*$C$47)/(2*$C$48*$J$44*(M4^2)))</f>
        <v>#DIV/0!</v>
      </c>
      <c r="P4" s="37">
        <v>0.01</v>
      </c>
      <c r="Q4" s="35">
        <v>109.69111000000001</v>
      </c>
      <c r="R4" s="35">
        <f t="shared" ref="R4:R33" si="9">(P4/($J$44*$C$46))</f>
        <v>3.7582844333550004E-2</v>
      </c>
      <c r="S4" s="35">
        <f t="shared" ref="S4:S33" si="10">((P4*$C$47)/($G$44*$C$46))</f>
        <v>154.94844259055924</v>
      </c>
      <c r="T4" s="66">
        <f t="shared" ref="T4:T33" si="11">((Q4*$C$47)/(2*$C$48*$J$44*(R4^2)))</f>
        <v>1.1468514739856313</v>
      </c>
      <c r="U4" s="39"/>
      <c r="V4" s="40"/>
      <c r="W4" s="40">
        <f t="shared" ref="W4:W33" si="12">(U4/($J$44*$D$46))</f>
        <v>0</v>
      </c>
      <c r="X4" s="40">
        <f t="shared" ref="X4:X33" si="13">((U4*$D$47)/($G$44*$D$46))</f>
        <v>0</v>
      </c>
      <c r="Y4" s="68" t="e">
        <f t="shared" ref="Y4:Y33" si="14">((V4*$D$47)/(2*$D$48*$J$44*(W4^2)))</f>
        <v>#DIV/0!</v>
      </c>
      <c r="Z4" s="41">
        <v>0.01</v>
      </c>
      <c r="AA4" s="41">
        <v>71.735633000000007</v>
      </c>
      <c r="AB4" s="41">
        <f t="shared" ref="AB4:AB33" si="15">(Z4/($J$44*$D$46))</f>
        <v>3.5261774354942807E-2</v>
      </c>
      <c r="AC4" s="41">
        <f t="shared" ref="AC4:AC33" si="16">((Z4*$D$47)/($G$44*$D$46))</f>
        <v>181.71048897574227</v>
      </c>
      <c r="AD4" s="41">
        <f t="shared" ref="AD4:AD33" si="17">((AA4*$D$47)/(2*$D$48*$J$44*(AB4^2)))</f>
        <v>1.064927180472699</v>
      </c>
      <c r="AE4" s="42"/>
      <c r="AF4" s="43"/>
      <c r="AG4" s="43">
        <f t="shared" ref="AG4:AG17" si="18">(AE4/($J$44*$E$46))</f>
        <v>0</v>
      </c>
      <c r="AH4" s="43">
        <f t="shared" ref="AH4:AH17" si="19">((AE4*$E$47)/($G$44*$E$46))</f>
        <v>0</v>
      </c>
      <c r="AI4" s="69" t="e">
        <f t="shared" ref="AI4:AI17" si="20">((AF4*$E$47)/(2*$E$48*$J$44*(AG4^2)))</f>
        <v>#DIV/0!</v>
      </c>
      <c r="AJ4" s="44">
        <v>0.01</v>
      </c>
      <c r="AK4" s="44">
        <v>57.137438000000003</v>
      </c>
      <c r="AL4" s="44">
        <f t="shared" ref="AL4:AL33" si="21">(AJ4/($J$44*$E$46))</f>
        <v>3.3921751435205982E-2</v>
      </c>
      <c r="AM4" s="44">
        <f t="shared" ref="AM4:AM33" si="22">((AJ4*$E$47)/($G$44*$E$46))</f>
        <v>207.49572776049752</v>
      </c>
      <c r="AN4" s="44">
        <f t="shared" ref="AN4:AN33" si="23">((AK4*$E$47)/(2*$E$48*$J$44*(AL4^2)))</f>
        <v>1.0879591414051237</v>
      </c>
    </row>
    <row r="5" spans="1:40" x14ac:dyDescent="0.35">
      <c r="A5" s="26"/>
      <c r="B5" s="27"/>
      <c r="C5" s="28">
        <f t="shared" si="0"/>
        <v>0</v>
      </c>
      <c r="D5" s="29">
        <f t="shared" si="1"/>
        <v>0</v>
      </c>
      <c r="E5" s="65" t="e">
        <f t="shared" si="2"/>
        <v>#DIV/0!</v>
      </c>
      <c r="F5" s="32">
        <v>1.2E-2</v>
      </c>
      <c r="G5" s="31">
        <v>316.564055</v>
      </c>
      <c r="H5" s="31">
        <f t="shared" si="3"/>
        <v>5.0328626621724437E-2</v>
      </c>
      <c r="I5" s="31">
        <f t="shared" si="4"/>
        <v>147.11976029303145</v>
      </c>
      <c r="J5" s="30">
        <f t="shared" si="5"/>
        <v>1.3085937342500347</v>
      </c>
      <c r="K5" s="33"/>
      <c r="L5" s="34"/>
      <c r="M5" s="35">
        <f t="shared" si="6"/>
        <v>0</v>
      </c>
      <c r="N5" s="36">
        <f t="shared" si="7"/>
        <v>0</v>
      </c>
      <c r="O5" s="38" t="e">
        <f t="shared" si="8"/>
        <v>#DIV/0!</v>
      </c>
      <c r="P5" s="37">
        <v>1.2E-2</v>
      </c>
      <c r="Q5" s="35">
        <v>147.600335</v>
      </c>
      <c r="R5" s="35">
        <f t="shared" si="9"/>
        <v>4.5099413200260001E-2</v>
      </c>
      <c r="S5" s="35">
        <f t="shared" si="10"/>
        <v>185.93813110867106</v>
      </c>
      <c r="T5" s="66">
        <f t="shared" si="11"/>
        <v>1.071668824262785</v>
      </c>
      <c r="U5" s="39"/>
      <c r="V5" s="40"/>
      <c r="W5" s="40">
        <f t="shared" si="12"/>
        <v>0</v>
      </c>
      <c r="X5" s="40">
        <f t="shared" si="13"/>
        <v>0</v>
      </c>
      <c r="Y5" s="68" t="e">
        <f t="shared" si="14"/>
        <v>#DIV/0!</v>
      </c>
      <c r="Z5" s="41">
        <v>1.2E-2</v>
      </c>
      <c r="AA5" s="41">
        <v>96.818410999999998</v>
      </c>
      <c r="AB5" s="41">
        <f t="shared" si="15"/>
        <v>4.231412922593137E-2</v>
      </c>
      <c r="AC5" s="41">
        <f t="shared" si="16"/>
        <v>218.05258677089071</v>
      </c>
      <c r="AD5" s="41">
        <f t="shared" si="17"/>
        <v>0.99811466240135227</v>
      </c>
      <c r="AE5" s="42"/>
      <c r="AF5" s="43"/>
      <c r="AG5" s="43">
        <f t="shared" si="18"/>
        <v>0</v>
      </c>
      <c r="AH5" s="43">
        <f t="shared" si="19"/>
        <v>0</v>
      </c>
      <c r="AI5" s="69" t="e">
        <f t="shared" si="20"/>
        <v>#DIV/0!</v>
      </c>
      <c r="AJ5" s="44">
        <v>1.2E-2</v>
      </c>
      <c r="AK5" s="44">
        <v>76.573010999999994</v>
      </c>
      <c r="AL5" s="44">
        <f t="shared" si="21"/>
        <v>4.070610172224718E-2</v>
      </c>
      <c r="AM5" s="44">
        <f t="shared" si="22"/>
        <v>248.99487331259701</v>
      </c>
      <c r="AN5" s="44">
        <f t="shared" si="23"/>
        <v>1.0125233683421011</v>
      </c>
    </row>
    <row r="6" spans="1:40" x14ac:dyDescent="0.35">
      <c r="A6" s="26"/>
      <c r="B6" s="27"/>
      <c r="C6" s="28">
        <f t="shared" si="0"/>
        <v>0</v>
      </c>
      <c r="D6" s="29">
        <f t="shared" si="1"/>
        <v>0</v>
      </c>
      <c r="E6" s="65" t="e">
        <f t="shared" si="2"/>
        <v>#DIV/0!</v>
      </c>
      <c r="F6" s="32">
        <v>1.4E-2</v>
      </c>
      <c r="G6" s="31">
        <v>407.64964000000003</v>
      </c>
      <c r="H6" s="31">
        <f t="shared" si="3"/>
        <v>5.8716731058678508E-2</v>
      </c>
      <c r="I6" s="31">
        <f t="shared" si="4"/>
        <v>171.63972034187003</v>
      </c>
      <c r="J6" s="30">
        <f t="shared" si="5"/>
        <v>1.2380458251924342</v>
      </c>
      <c r="K6" s="33"/>
      <c r="L6" s="34"/>
      <c r="M6" s="35">
        <f t="shared" si="6"/>
        <v>0</v>
      </c>
      <c r="N6" s="36">
        <f t="shared" si="7"/>
        <v>0</v>
      </c>
      <c r="O6" s="38" t="e">
        <f t="shared" si="8"/>
        <v>#DIV/0!</v>
      </c>
      <c r="P6" s="37">
        <v>1.4E-2</v>
      </c>
      <c r="Q6" s="35">
        <v>190.360398</v>
      </c>
      <c r="R6" s="35">
        <f t="shared" si="9"/>
        <v>5.2615982066970005E-2</v>
      </c>
      <c r="S6" s="35">
        <f t="shared" si="10"/>
        <v>216.92781962678291</v>
      </c>
      <c r="T6" s="66">
        <f t="shared" si="11"/>
        <v>1.0154447033164653</v>
      </c>
      <c r="U6" s="39"/>
      <c r="V6" s="40"/>
      <c r="W6" s="40">
        <f t="shared" si="12"/>
        <v>0</v>
      </c>
      <c r="X6" s="40">
        <f t="shared" si="13"/>
        <v>0</v>
      </c>
      <c r="Y6" s="68" t="e">
        <f t="shared" si="14"/>
        <v>#DIV/0!</v>
      </c>
      <c r="Z6" s="41">
        <v>1.4E-2</v>
      </c>
      <c r="AA6" s="41">
        <v>125.217496</v>
      </c>
      <c r="AB6" s="41">
        <f t="shared" si="15"/>
        <v>4.9366484096919933E-2</v>
      </c>
      <c r="AC6" s="41">
        <f t="shared" si="16"/>
        <v>254.39468456603916</v>
      </c>
      <c r="AD6" s="41">
        <f t="shared" si="17"/>
        <v>0.9484051867046398</v>
      </c>
      <c r="AE6" s="42"/>
      <c r="AF6" s="43"/>
      <c r="AG6" s="43">
        <f t="shared" si="18"/>
        <v>0</v>
      </c>
      <c r="AH6" s="43">
        <f t="shared" si="19"/>
        <v>0</v>
      </c>
      <c r="AI6" s="69" t="e">
        <f t="shared" si="20"/>
        <v>#DIV/0!</v>
      </c>
      <c r="AJ6" s="44">
        <v>1.4E-2</v>
      </c>
      <c r="AK6" s="44">
        <v>103.23906099999999</v>
      </c>
      <c r="AL6" s="44">
        <f t="shared" si="21"/>
        <v>4.7490452009288378E-2</v>
      </c>
      <c r="AM6" s="44">
        <f t="shared" si="22"/>
        <v>290.49401886469656</v>
      </c>
      <c r="AN6" s="44">
        <f t="shared" si="23"/>
        <v>1.0029511877779569</v>
      </c>
    </row>
    <row r="7" spans="1:40" x14ac:dyDescent="0.35">
      <c r="A7" s="26"/>
      <c r="B7" s="27"/>
      <c r="C7" s="28">
        <f t="shared" si="0"/>
        <v>0</v>
      </c>
      <c r="D7" s="29">
        <f t="shared" si="1"/>
        <v>0</v>
      </c>
      <c r="E7" s="65" t="e">
        <f t="shared" si="2"/>
        <v>#DIV/0!</v>
      </c>
      <c r="F7" s="32">
        <v>1.6E-2</v>
      </c>
      <c r="G7" s="31">
        <v>508.51332499999995</v>
      </c>
      <c r="H7" s="31">
        <f t="shared" si="3"/>
        <v>6.7104835495632578E-2</v>
      </c>
      <c r="I7" s="31">
        <f t="shared" si="4"/>
        <v>196.15968039070859</v>
      </c>
      <c r="J7" s="30">
        <f t="shared" si="5"/>
        <v>1.1824100176777148</v>
      </c>
      <c r="K7" s="33"/>
      <c r="L7" s="34"/>
      <c r="M7" s="35">
        <f t="shared" si="6"/>
        <v>0</v>
      </c>
      <c r="N7" s="36">
        <f t="shared" si="7"/>
        <v>0</v>
      </c>
      <c r="O7" s="38" t="e">
        <f t="shared" si="8"/>
        <v>#DIV/0!</v>
      </c>
      <c r="P7" s="37">
        <v>1.6E-2</v>
      </c>
      <c r="Q7" s="35">
        <v>237.87320800000001</v>
      </c>
      <c r="R7" s="35">
        <f t="shared" si="9"/>
        <v>6.0132550933680001E-2</v>
      </c>
      <c r="S7" s="35">
        <f t="shared" si="10"/>
        <v>247.91750814489475</v>
      </c>
      <c r="T7" s="66">
        <f t="shared" si="11"/>
        <v>0.9714966561004047</v>
      </c>
      <c r="U7" s="39"/>
      <c r="V7" s="40"/>
      <c r="W7" s="40">
        <f t="shared" si="12"/>
        <v>0</v>
      </c>
      <c r="X7" s="40">
        <f t="shared" si="13"/>
        <v>0</v>
      </c>
      <c r="Y7" s="68" t="e">
        <f t="shared" si="14"/>
        <v>#DIV/0!</v>
      </c>
      <c r="Z7" s="41">
        <v>1.6E-2</v>
      </c>
      <c r="AA7" s="41">
        <v>156.88302100000001</v>
      </c>
      <c r="AB7" s="41">
        <f t="shared" si="15"/>
        <v>5.6418838967908495E-2</v>
      </c>
      <c r="AC7" s="41">
        <f t="shared" si="16"/>
        <v>290.73678236118758</v>
      </c>
      <c r="AD7" s="41">
        <f t="shared" si="17"/>
        <v>0.90974767694059333</v>
      </c>
      <c r="AE7" s="42"/>
      <c r="AF7" s="43"/>
      <c r="AG7" s="43">
        <f t="shared" si="18"/>
        <v>0</v>
      </c>
      <c r="AH7" s="43">
        <f t="shared" si="19"/>
        <v>0</v>
      </c>
      <c r="AI7" s="69" t="e">
        <f t="shared" si="20"/>
        <v>#DIV/0!</v>
      </c>
      <c r="AJ7" s="44">
        <v>1.6E-2</v>
      </c>
      <c r="AK7" s="44">
        <v>133.73525800000002</v>
      </c>
      <c r="AL7" s="44">
        <f t="shared" si="21"/>
        <v>5.4274802296329576E-2</v>
      </c>
      <c r="AM7" s="44">
        <f t="shared" si="22"/>
        <v>331.99316441679599</v>
      </c>
      <c r="AN7" s="44">
        <f t="shared" si="23"/>
        <v>0.99471296181165203</v>
      </c>
    </row>
    <row r="8" spans="1:40" x14ac:dyDescent="0.35">
      <c r="A8" s="26"/>
      <c r="B8" s="27"/>
      <c r="C8" s="28">
        <f t="shared" si="0"/>
        <v>0</v>
      </c>
      <c r="D8" s="29">
        <f t="shared" si="1"/>
        <v>0</v>
      </c>
      <c r="E8" s="65" t="e">
        <f t="shared" si="2"/>
        <v>#DIV/0!</v>
      </c>
      <c r="F8" s="32">
        <v>1.7999999999999999E-2</v>
      </c>
      <c r="G8" s="31">
        <v>618.92467899999997</v>
      </c>
      <c r="H8" s="31">
        <f t="shared" si="3"/>
        <v>7.5492939932586642E-2</v>
      </c>
      <c r="I8" s="31">
        <f t="shared" si="4"/>
        <v>220.67964043954711</v>
      </c>
      <c r="J8" s="30">
        <f t="shared" si="5"/>
        <v>1.1370996297691394</v>
      </c>
      <c r="K8" s="33"/>
      <c r="L8" s="34"/>
      <c r="M8" s="35">
        <f t="shared" si="6"/>
        <v>0</v>
      </c>
      <c r="N8" s="36">
        <f t="shared" si="7"/>
        <v>0</v>
      </c>
      <c r="O8" s="38" t="e">
        <f t="shared" si="8"/>
        <v>#DIV/0!</v>
      </c>
      <c r="P8" s="37">
        <v>1.7999999999999999E-2</v>
      </c>
      <c r="Q8" s="35">
        <v>290.05788200000001</v>
      </c>
      <c r="R8" s="35">
        <f t="shared" si="9"/>
        <v>6.7649119800389998E-2</v>
      </c>
      <c r="S8" s="35">
        <f t="shared" si="10"/>
        <v>278.90719666300657</v>
      </c>
      <c r="T8" s="66">
        <f t="shared" si="11"/>
        <v>0.9359990480632675</v>
      </c>
      <c r="U8" s="39"/>
      <c r="V8" s="40"/>
      <c r="W8" s="40">
        <f t="shared" si="12"/>
        <v>0</v>
      </c>
      <c r="X8" s="40">
        <f t="shared" si="13"/>
        <v>0</v>
      </c>
      <c r="Y8" s="68" t="e">
        <f t="shared" si="14"/>
        <v>#DIV/0!</v>
      </c>
      <c r="Z8" s="41">
        <v>1.7999999999999999E-2</v>
      </c>
      <c r="AA8" s="41">
        <v>191.793555</v>
      </c>
      <c r="AB8" s="41">
        <f t="shared" si="15"/>
        <v>6.3471193838897044E-2</v>
      </c>
      <c r="AC8" s="41">
        <f t="shared" si="16"/>
        <v>327.07888015633603</v>
      </c>
      <c r="AD8" s="41">
        <f t="shared" si="17"/>
        <v>0.8787674778535447</v>
      </c>
      <c r="AE8" s="42"/>
      <c r="AF8" s="43"/>
      <c r="AG8" s="43">
        <f t="shared" si="18"/>
        <v>0</v>
      </c>
      <c r="AH8" s="43">
        <f t="shared" si="19"/>
        <v>0</v>
      </c>
      <c r="AI8" s="69" t="e">
        <f t="shared" si="20"/>
        <v>#DIV/0!</v>
      </c>
      <c r="AJ8" s="44">
        <v>1.7999999999999999E-2</v>
      </c>
      <c r="AK8" s="44">
        <v>156.638499</v>
      </c>
      <c r="AL8" s="44">
        <f t="shared" si="21"/>
        <v>6.1059152583370767E-2</v>
      </c>
      <c r="AM8" s="44">
        <f t="shared" si="22"/>
        <v>373.49230996889548</v>
      </c>
      <c r="AN8" s="44">
        <f t="shared" si="23"/>
        <v>0.92054563959171143</v>
      </c>
    </row>
    <row r="9" spans="1:40" x14ac:dyDescent="0.35">
      <c r="A9" s="26"/>
      <c r="B9" s="27"/>
      <c r="C9" s="28">
        <f t="shared" si="0"/>
        <v>0</v>
      </c>
      <c r="D9" s="29">
        <f t="shared" si="1"/>
        <v>0</v>
      </c>
      <c r="E9" s="65" t="e">
        <f t="shared" si="2"/>
        <v>#DIV/0!</v>
      </c>
      <c r="F9" s="32">
        <v>0.02</v>
      </c>
      <c r="G9" s="31">
        <v>738.70006699999999</v>
      </c>
      <c r="H9" s="31">
        <f t="shared" si="3"/>
        <v>8.3881044369540733E-2</v>
      </c>
      <c r="I9" s="31">
        <f t="shared" si="4"/>
        <v>245.19960048838573</v>
      </c>
      <c r="J9" s="30">
        <f t="shared" si="5"/>
        <v>1.0992940449283197</v>
      </c>
      <c r="K9" s="33"/>
      <c r="L9" s="34"/>
      <c r="M9" s="35">
        <f t="shared" si="6"/>
        <v>0</v>
      </c>
      <c r="N9" s="36">
        <f t="shared" si="7"/>
        <v>0</v>
      </c>
      <c r="O9" s="38" t="e">
        <f t="shared" si="8"/>
        <v>#DIV/0!</v>
      </c>
      <c r="P9" s="37">
        <v>0.02</v>
      </c>
      <c r="Q9" s="35">
        <v>346.82844999999998</v>
      </c>
      <c r="R9" s="35">
        <f t="shared" si="9"/>
        <v>7.5165688667100009E-2</v>
      </c>
      <c r="S9" s="35">
        <f t="shared" si="10"/>
        <v>309.89688518111848</v>
      </c>
      <c r="T9" s="66">
        <f t="shared" si="11"/>
        <v>0.90654730156038088</v>
      </c>
      <c r="U9" s="39"/>
      <c r="V9" s="40"/>
      <c r="W9" s="40">
        <f t="shared" si="12"/>
        <v>0</v>
      </c>
      <c r="X9" s="40">
        <f t="shared" si="13"/>
        <v>0</v>
      </c>
      <c r="Y9" s="68" t="e">
        <f t="shared" si="14"/>
        <v>#DIV/0!</v>
      </c>
      <c r="Z9" s="41">
        <v>0.02</v>
      </c>
      <c r="AA9" s="41">
        <v>229.90085199999999</v>
      </c>
      <c r="AB9" s="41">
        <f t="shared" si="15"/>
        <v>7.0523548709885614E-2</v>
      </c>
      <c r="AC9" s="41">
        <f t="shared" si="16"/>
        <v>363.42097795148453</v>
      </c>
      <c r="AD9" s="41">
        <f t="shared" si="17"/>
        <v>0.85322891800728662</v>
      </c>
      <c r="AE9" s="42"/>
      <c r="AF9" s="43"/>
      <c r="AG9" s="43">
        <f t="shared" si="18"/>
        <v>0</v>
      </c>
      <c r="AH9" s="43">
        <f t="shared" si="19"/>
        <v>0</v>
      </c>
      <c r="AI9" s="69" t="e">
        <f t="shared" si="20"/>
        <v>#DIV/0!</v>
      </c>
      <c r="AJ9" s="44">
        <v>0.02</v>
      </c>
      <c r="AK9" s="44">
        <v>191.87358699999999</v>
      </c>
      <c r="AL9" s="44">
        <f t="shared" si="21"/>
        <v>6.7843502870411965E-2</v>
      </c>
      <c r="AM9" s="44">
        <f t="shared" si="22"/>
        <v>414.99145552099503</v>
      </c>
      <c r="AN9" s="44">
        <f t="shared" si="23"/>
        <v>0.91337059499780704</v>
      </c>
    </row>
    <row r="10" spans="1:40" x14ac:dyDescent="0.35">
      <c r="A10" s="26"/>
      <c r="B10" s="27"/>
      <c r="C10" s="28">
        <f t="shared" si="0"/>
        <v>0</v>
      </c>
      <c r="D10" s="29">
        <f t="shared" si="1"/>
        <v>0</v>
      </c>
      <c r="E10" s="65" t="e">
        <f t="shared" si="2"/>
        <v>#DIV/0!</v>
      </c>
      <c r="F10" s="32">
        <v>2.5000000000000001E-2</v>
      </c>
      <c r="G10" s="31">
        <v>1078.218742</v>
      </c>
      <c r="H10" s="31">
        <f t="shared" si="3"/>
        <v>0.10485130546192591</v>
      </c>
      <c r="I10" s="31">
        <f t="shared" si="4"/>
        <v>306.49950061048213</v>
      </c>
      <c r="J10" s="30">
        <f t="shared" si="5"/>
        <v>1.0269104835682261</v>
      </c>
      <c r="K10" s="33"/>
      <c r="L10" s="34"/>
      <c r="M10" s="35">
        <f t="shared" si="6"/>
        <v>0</v>
      </c>
      <c r="N10" s="36">
        <f t="shared" si="7"/>
        <v>0</v>
      </c>
      <c r="O10" s="38" t="e">
        <f t="shared" si="8"/>
        <v>#DIV/0!</v>
      </c>
      <c r="P10" s="37">
        <v>2.5000000000000001E-2</v>
      </c>
      <c r="Q10" s="35">
        <v>508.46829500000001</v>
      </c>
      <c r="R10" s="35">
        <f t="shared" si="9"/>
        <v>9.3957110833875007E-2</v>
      </c>
      <c r="S10" s="35">
        <f t="shared" si="10"/>
        <v>387.37110647639804</v>
      </c>
      <c r="T10" s="66">
        <f t="shared" si="11"/>
        <v>0.8505886956136528</v>
      </c>
      <c r="U10" s="39"/>
      <c r="V10" s="40"/>
      <c r="W10" s="40">
        <f t="shared" si="12"/>
        <v>0</v>
      </c>
      <c r="X10" s="40">
        <f t="shared" si="13"/>
        <v>0</v>
      </c>
      <c r="Y10" s="68" t="e">
        <f t="shared" si="14"/>
        <v>#DIV/0!</v>
      </c>
      <c r="Z10" s="41">
        <v>2.5000000000000001E-2</v>
      </c>
      <c r="AA10" s="41">
        <v>338.96168699999998</v>
      </c>
      <c r="AB10" s="41">
        <f t="shared" si="15"/>
        <v>8.8154435887357024E-2</v>
      </c>
      <c r="AC10" s="41">
        <f t="shared" si="16"/>
        <v>454.27622243935565</v>
      </c>
      <c r="AD10" s="41">
        <f t="shared" si="17"/>
        <v>0.80511065093729217</v>
      </c>
      <c r="AE10" s="42"/>
      <c r="AF10" s="43"/>
      <c r="AG10" s="43">
        <f t="shared" si="18"/>
        <v>0</v>
      </c>
      <c r="AH10" s="43">
        <f t="shared" si="19"/>
        <v>0</v>
      </c>
      <c r="AI10" s="69" t="e">
        <f t="shared" si="20"/>
        <v>#DIV/0!</v>
      </c>
      <c r="AJ10" s="44">
        <v>2.5000000000000001E-2</v>
      </c>
      <c r="AK10" s="44">
        <v>287.00473</v>
      </c>
      <c r="AL10" s="44">
        <f t="shared" si="21"/>
        <v>8.4804378588014956E-2</v>
      </c>
      <c r="AM10" s="44">
        <f t="shared" si="22"/>
        <v>518.73931940124373</v>
      </c>
      <c r="AN10" s="44">
        <f t="shared" si="23"/>
        <v>0.87438129691431887</v>
      </c>
    </row>
    <row r="11" spans="1:40" x14ac:dyDescent="0.35">
      <c r="A11" s="26"/>
      <c r="B11" s="27"/>
      <c r="C11" s="28">
        <f t="shared" si="0"/>
        <v>0</v>
      </c>
      <c r="D11" s="29">
        <f t="shared" si="1"/>
        <v>0</v>
      </c>
      <c r="E11" s="65" t="e">
        <f t="shared" si="2"/>
        <v>#DIV/0!</v>
      </c>
      <c r="F11" s="32">
        <v>0.03</v>
      </c>
      <c r="G11" s="31">
        <v>1473.580573</v>
      </c>
      <c r="H11" s="31">
        <f t="shared" si="3"/>
        <v>0.12582156655431109</v>
      </c>
      <c r="I11" s="31">
        <f t="shared" si="4"/>
        <v>367.79940073257853</v>
      </c>
      <c r="J11" s="30">
        <f t="shared" si="5"/>
        <v>0.97462401016584199</v>
      </c>
      <c r="K11" s="33"/>
      <c r="L11" s="34"/>
      <c r="M11" s="35">
        <f t="shared" si="6"/>
        <v>0</v>
      </c>
      <c r="N11" s="36">
        <f t="shared" si="7"/>
        <v>0</v>
      </c>
      <c r="O11" s="38" t="e">
        <f t="shared" si="8"/>
        <v>#DIV/0!</v>
      </c>
      <c r="P11" s="37">
        <v>0.03</v>
      </c>
      <c r="Q11" s="35">
        <v>697.71958100000006</v>
      </c>
      <c r="R11" s="35">
        <f t="shared" si="9"/>
        <v>0.11274853300065001</v>
      </c>
      <c r="S11" s="35">
        <f t="shared" si="10"/>
        <v>464.84532777167766</v>
      </c>
      <c r="T11" s="66">
        <f t="shared" si="11"/>
        <v>0.81053943194412725</v>
      </c>
      <c r="U11" s="39"/>
      <c r="V11" s="40"/>
      <c r="W11" s="40">
        <f t="shared" si="12"/>
        <v>0</v>
      </c>
      <c r="X11" s="40">
        <f t="shared" si="13"/>
        <v>0</v>
      </c>
      <c r="Y11" s="68" t="e">
        <f t="shared" si="14"/>
        <v>#DIV/0!</v>
      </c>
      <c r="Z11" s="41">
        <v>0.03</v>
      </c>
      <c r="AA11" s="41">
        <v>467.37732099999999</v>
      </c>
      <c r="AB11" s="41">
        <f t="shared" si="15"/>
        <v>0.10578532306482842</v>
      </c>
      <c r="AC11" s="41">
        <f t="shared" si="16"/>
        <v>545.13146692722671</v>
      </c>
      <c r="AD11" s="41">
        <f t="shared" si="17"/>
        <v>0.77092140165607714</v>
      </c>
      <c r="AE11" s="42"/>
      <c r="AF11" s="43"/>
      <c r="AG11" s="43">
        <f t="shared" si="18"/>
        <v>0</v>
      </c>
      <c r="AH11" s="43">
        <f t="shared" si="19"/>
        <v>0</v>
      </c>
      <c r="AI11" s="69" t="e">
        <f t="shared" si="20"/>
        <v>#DIV/0!</v>
      </c>
      <c r="AJ11" s="44">
        <v>0.03</v>
      </c>
      <c r="AK11" s="44">
        <v>390.56282699999997</v>
      </c>
      <c r="AL11" s="44">
        <f t="shared" si="21"/>
        <v>0.10176525430561795</v>
      </c>
      <c r="AM11" s="44">
        <f t="shared" si="22"/>
        <v>622.48718328149243</v>
      </c>
      <c r="AN11" s="44">
        <f t="shared" si="23"/>
        <v>0.82630469190927502</v>
      </c>
    </row>
    <row r="12" spans="1:40" x14ac:dyDescent="0.35">
      <c r="A12" s="26"/>
      <c r="B12" s="27"/>
      <c r="C12" s="28">
        <f t="shared" si="0"/>
        <v>0</v>
      </c>
      <c r="D12" s="29">
        <f t="shared" si="1"/>
        <v>0</v>
      </c>
      <c r="E12" s="65" t="e">
        <f t="shared" si="2"/>
        <v>#DIV/0!</v>
      </c>
      <c r="F12" s="32">
        <v>3.5000000000000003E-2</v>
      </c>
      <c r="G12" s="31">
        <v>1923.4461450000001</v>
      </c>
      <c r="H12" s="31">
        <f t="shared" si="3"/>
        <v>0.14679182764669629</v>
      </c>
      <c r="I12" s="31">
        <f t="shared" si="4"/>
        <v>429.09930085467505</v>
      </c>
      <c r="J12" s="30">
        <f t="shared" si="5"/>
        <v>0.93465142068555951</v>
      </c>
      <c r="K12" s="33"/>
      <c r="L12" s="34"/>
      <c r="M12" s="35">
        <f t="shared" si="6"/>
        <v>0</v>
      </c>
      <c r="N12" s="36">
        <f t="shared" si="7"/>
        <v>0</v>
      </c>
      <c r="O12" s="38" t="e">
        <f t="shared" si="8"/>
        <v>#DIV/0!</v>
      </c>
      <c r="P12" s="37">
        <v>3.5000000000000003E-2</v>
      </c>
      <c r="Q12" s="35">
        <v>913.98996399999999</v>
      </c>
      <c r="R12" s="35">
        <f t="shared" si="9"/>
        <v>0.131539955167425</v>
      </c>
      <c r="S12" s="35">
        <f t="shared" si="10"/>
        <v>542.31954906695728</v>
      </c>
      <c r="T12" s="66">
        <f t="shared" si="11"/>
        <v>0.78008348591765964</v>
      </c>
      <c r="U12" s="39"/>
      <c r="V12" s="40"/>
      <c r="W12" s="40">
        <f t="shared" si="12"/>
        <v>0</v>
      </c>
      <c r="X12" s="40">
        <f t="shared" si="13"/>
        <v>0</v>
      </c>
      <c r="Y12" s="68" t="e">
        <f t="shared" si="14"/>
        <v>#DIV/0!</v>
      </c>
      <c r="Z12" s="41">
        <v>3.5000000000000003E-2</v>
      </c>
      <c r="AA12" s="41">
        <v>614.82537600000001</v>
      </c>
      <c r="AB12" s="41">
        <f t="shared" si="15"/>
        <v>0.12341621024229985</v>
      </c>
      <c r="AC12" s="41">
        <f t="shared" si="16"/>
        <v>635.98671141509794</v>
      </c>
      <c r="AD12" s="41">
        <f t="shared" si="17"/>
        <v>0.7450761679706871</v>
      </c>
      <c r="AE12" s="42"/>
      <c r="AF12" s="43"/>
      <c r="AG12" s="43">
        <f t="shared" si="18"/>
        <v>0</v>
      </c>
      <c r="AH12" s="43">
        <f t="shared" si="19"/>
        <v>0</v>
      </c>
      <c r="AI12" s="69" t="e">
        <f t="shared" si="20"/>
        <v>#DIV/0!</v>
      </c>
      <c r="AJ12" s="44">
        <v>3.5000000000000003E-2</v>
      </c>
      <c r="AK12" s="44">
        <v>503.650306</v>
      </c>
      <c r="AL12" s="44">
        <f t="shared" si="21"/>
        <v>0.11872613002322095</v>
      </c>
      <c r="AM12" s="44">
        <f t="shared" si="22"/>
        <v>726.23504716174136</v>
      </c>
      <c r="AN12" s="44">
        <f t="shared" si="23"/>
        <v>0.78286132048788215</v>
      </c>
    </row>
    <row r="13" spans="1:40" x14ac:dyDescent="0.35">
      <c r="A13" s="26"/>
      <c r="B13" s="27"/>
      <c r="C13" s="28">
        <f t="shared" si="0"/>
        <v>0</v>
      </c>
      <c r="D13" s="29">
        <f t="shared" si="1"/>
        <v>0</v>
      </c>
      <c r="E13" s="65" t="e">
        <f t="shared" si="2"/>
        <v>#DIV/0!</v>
      </c>
      <c r="F13" s="32">
        <v>0.04</v>
      </c>
      <c r="G13" s="31">
        <v>2426.7824930000002</v>
      </c>
      <c r="H13" s="31">
        <f t="shared" si="3"/>
        <v>0.16776208873908147</v>
      </c>
      <c r="I13" s="31">
        <f t="shared" si="4"/>
        <v>490.39920097677145</v>
      </c>
      <c r="J13" s="30">
        <f t="shared" si="5"/>
        <v>0.90285207151984803</v>
      </c>
      <c r="K13" s="33"/>
      <c r="L13" s="34"/>
      <c r="M13" s="35">
        <f t="shared" si="6"/>
        <v>0</v>
      </c>
      <c r="N13" s="36">
        <f t="shared" si="7"/>
        <v>0</v>
      </c>
      <c r="O13" s="38" t="e">
        <f t="shared" si="8"/>
        <v>#DIV/0!</v>
      </c>
      <c r="P13" s="37">
        <v>0.04</v>
      </c>
      <c r="Q13" s="35">
        <v>1156.9858009999998</v>
      </c>
      <c r="R13" s="35">
        <f t="shared" si="9"/>
        <v>0.15033137733420002</v>
      </c>
      <c r="S13" s="35">
        <f t="shared" si="10"/>
        <v>619.79377036223696</v>
      </c>
      <c r="T13" s="66">
        <f t="shared" si="11"/>
        <v>0.75603829201455786</v>
      </c>
      <c r="U13" s="39"/>
      <c r="V13" s="40"/>
      <c r="W13" s="40">
        <f t="shared" si="12"/>
        <v>0</v>
      </c>
      <c r="X13" s="40">
        <f t="shared" si="13"/>
        <v>0</v>
      </c>
      <c r="Y13" s="68" t="e">
        <f t="shared" si="14"/>
        <v>#DIV/0!</v>
      </c>
      <c r="Z13" s="41">
        <v>0.04</v>
      </c>
      <c r="AA13" s="41">
        <v>781.14506299999994</v>
      </c>
      <c r="AB13" s="41">
        <f t="shared" si="15"/>
        <v>0.14104709741977123</v>
      </c>
      <c r="AC13" s="41">
        <f t="shared" si="16"/>
        <v>726.84195590296906</v>
      </c>
      <c r="AD13" s="41">
        <f t="shared" si="17"/>
        <v>0.72476412235112531</v>
      </c>
      <c r="AE13" s="42"/>
      <c r="AF13" s="43"/>
      <c r="AG13" s="43">
        <f t="shared" si="18"/>
        <v>0</v>
      </c>
      <c r="AH13" s="43">
        <f t="shared" si="19"/>
        <v>0</v>
      </c>
      <c r="AI13" s="69" t="e">
        <f t="shared" si="20"/>
        <v>#DIV/0!</v>
      </c>
      <c r="AJ13" s="44">
        <v>0.04</v>
      </c>
      <c r="AK13" s="44">
        <v>651.24619600000005</v>
      </c>
      <c r="AL13" s="44">
        <f t="shared" si="21"/>
        <v>0.13568700574082393</v>
      </c>
      <c r="AM13" s="44">
        <f t="shared" si="22"/>
        <v>829.98291104199006</v>
      </c>
      <c r="AN13" s="44">
        <f t="shared" si="23"/>
        <v>0.77502736936191563</v>
      </c>
    </row>
    <row r="14" spans="1:40" x14ac:dyDescent="0.35">
      <c r="A14" s="26"/>
      <c r="B14" s="27"/>
      <c r="C14" s="28">
        <f t="shared" si="0"/>
        <v>0</v>
      </c>
      <c r="D14" s="29">
        <f t="shared" si="1"/>
        <v>0</v>
      </c>
      <c r="E14" s="65" t="e">
        <f t="shared" si="2"/>
        <v>#DIV/0!</v>
      </c>
      <c r="F14" s="32">
        <v>4.4999999999999998E-2</v>
      </c>
      <c r="G14" s="31">
        <v>2982.7176420000001</v>
      </c>
      <c r="H14" s="31">
        <f t="shared" si="3"/>
        <v>0.18873234983146661</v>
      </c>
      <c r="I14" s="31">
        <f t="shared" si="4"/>
        <v>551.6991010988678</v>
      </c>
      <c r="J14" s="30">
        <f t="shared" si="5"/>
        <v>0.87678445962865348</v>
      </c>
      <c r="K14" s="33"/>
      <c r="L14" s="34"/>
      <c r="M14" s="35">
        <f t="shared" si="6"/>
        <v>0</v>
      </c>
      <c r="N14" s="36">
        <f t="shared" si="7"/>
        <v>0</v>
      </c>
      <c r="O14" s="38" t="e">
        <f t="shared" si="8"/>
        <v>#DIV/0!</v>
      </c>
      <c r="P14" s="37">
        <v>4.4999999999999998E-2</v>
      </c>
      <c r="Q14" s="35">
        <v>1426.433029</v>
      </c>
      <c r="R14" s="35">
        <f t="shared" si="9"/>
        <v>0.169122799500975</v>
      </c>
      <c r="S14" s="35">
        <f t="shared" si="10"/>
        <v>697.26799165751652</v>
      </c>
      <c r="T14" s="66">
        <f t="shared" si="11"/>
        <v>0.73648194522498978</v>
      </c>
      <c r="U14" s="39"/>
      <c r="V14" s="40"/>
      <c r="W14" s="40">
        <f t="shared" si="12"/>
        <v>0</v>
      </c>
      <c r="X14" s="40">
        <f t="shared" si="13"/>
        <v>0</v>
      </c>
      <c r="Y14" s="68" t="e">
        <f t="shared" si="14"/>
        <v>#DIV/0!</v>
      </c>
      <c r="Z14" s="41">
        <v>4.4999999999999998E-2</v>
      </c>
      <c r="AA14" s="41">
        <v>966.00768900000003</v>
      </c>
      <c r="AB14" s="41">
        <f t="shared" si="15"/>
        <v>0.15867798459724264</v>
      </c>
      <c r="AC14" s="41">
        <f t="shared" si="16"/>
        <v>817.69720039084018</v>
      </c>
      <c r="AD14" s="41">
        <f t="shared" si="17"/>
        <v>0.70817490437541442</v>
      </c>
      <c r="AE14" s="42"/>
      <c r="AF14" s="43"/>
      <c r="AG14" s="43">
        <f t="shared" si="18"/>
        <v>0</v>
      </c>
      <c r="AH14" s="43">
        <f t="shared" si="19"/>
        <v>0</v>
      </c>
      <c r="AI14" s="69" t="e">
        <f t="shared" si="20"/>
        <v>#DIV/0!</v>
      </c>
      <c r="AJ14" s="44">
        <v>4.4999999999999998E-2</v>
      </c>
      <c r="AK14" s="44">
        <v>817.81126200000006</v>
      </c>
      <c r="AL14" s="44">
        <f t="shared" si="21"/>
        <v>0.15264788145842692</v>
      </c>
      <c r="AM14" s="44">
        <f t="shared" si="22"/>
        <v>933.73077492223877</v>
      </c>
      <c r="AN14" s="44">
        <f t="shared" si="23"/>
        <v>0.76898856518597736</v>
      </c>
    </row>
    <row r="15" spans="1:40" x14ac:dyDescent="0.35">
      <c r="A15" s="26"/>
      <c r="B15" s="27"/>
      <c r="C15" s="28">
        <f t="shared" si="0"/>
        <v>0</v>
      </c>
      <c r="D15" s="29">
        <f t="shared" si="1"/>
        <v>0</v>
      </c>
      <c r="E15" s="65" t="e">
        <f t="shared" si="2"/>
        <v>#DIV/0!</v>
      </c>
      <c r="F15" s="32">
        <v>0.05</v>
      </c>
      <c r="G15" s="31">
        <v>3590.4554069999999</v>
      </c>
      <c r="H15" s="31">
        <f t="shared" si="3"/>
        <v>0.20970261092385181</v>
      </c>
      <c r="I15" s="31">
        <f t="shared" si="4"/>
        <v>612.99900122096426</v>
      </c>
      <c r="J15" s="30">
        <f t="shared" si="5"/>
        <v>0.85489988130639494</v>
      </c>
      <c r="K15" s="33"/>
      <c r="L15" s="34"/>
      <c r="M15" s="35">
        <f t="shared" si="6"/>
        <v>0</v>
      </c>
      <c r="N15" s="36">
        <f t="shared" si="7"/>
        <v>0</v>
      </c>
      <c r="O15" s="38" t="e">
        <f t="shared" si="8"/>
        <v>#DIV/0!</v>
      </c>
      <c r="P15" s="37">
        <v>0.05</v>
      </c>
      <c r="Q15" s="35">
        <v>1722.1194249999999</v>
      </c>
      <c r="R15" s="35">
        <f t="shared" si="9"/>
        <v>0.18791422166775001</v>
      </c>
      <c r="S15" s="35">
        <f t="shared" si="10"/>
        <v>774.74221295279608</v>
      </c>
      <c r="T15" s="66">
        <f t="shared" si="11"/>
        <v>0.72020976027703143</v>
      </c>
      <c r="U15" s="39"/>
      <c r="V15" s="40"/>
      <c r="W15" s="40">
        <f t="shared" si="12"/>
        <v>0</v>
      </c>
      <c r="X15" s="40">
        <f t="shared" si="13"/>
        <v>0</v>
      </c>
      <c r="Y15" s="68" t="e">
        <f t="shared" si="14"/>
        <v>#DIV/0!</v>
      </c>
      <c r="Z15" s="41">
        <v>0.05</v>
      </c>
      <c r="AA15" s="41">
        <v>1169.3107890000001</v>
      </c>
      <c r="AB15" s="41">
        <f t="shared" si="15"/>
        <v>0.17630887177471405</v>
      </c>
      <c r="AC15" s="41">
        <f t="shared" si="16"/>
        <v>908.5524448787113</v>
      </c>
      <c r="AD15" s="41">
        <f t="shared" si="17"/>
        <v>0.69434438063776582</v>
      </c>
      <c r="AE15" s="42"/>
      <c r="AF15" s="43"/>
      <c r="AG15" s="43">
        <f t="shared" si="18"/>
        <v>0</v>
      </c>
      <c r="AH15" s="43">
        <f t="shared" si="19"/>
        <v>0</v>
      </c>
      <c r="AI15" s="69" t="e">
        <f t="shared" si="20"/>
        <v>#DIV/0!</v>
      </c>
      <c r="AJ15" s="44">
        <v>0.05</v>
      </c>
      <c r="AK15" s="44">
        <v>954.771702</v>
      </c>
      <c r="AL15" s="44">
        <f t="shared" si="21"/>
        <v>0.16960875717602991</v>
      </c>
      <c r="AM15" s="44">
        <f t="shared" si="22"/>
        <v>1037.4786388024875</v>
      </c>
      <c r="AN15" s="44">
        <f t="shared" si="23"/>
        <v>0.72719578441429489</v>
      </c>
    </row>
    <row r="16" spans="1:40" x14ac:dyDescent="0.35">
      <c r="A16" s="26"/>
      <c r="B16" s="27"/>
      <c r="C16" s="28">
        <f t="shared" si="0"/>
        <v>0</v>
      </c>
      <c r="D16" s="29">
        <f t="shared" si="1"/>
        <v>0</v>
      </c>
      <c r="E16" s="65" t="e">
        <f t="shared" si="2"/>
        <v>#DIV/0!</v>
      </c>
      <c r="F16" s="32">
        <v>5.5E-2</v>
      </c>
      <c r="G16" s="31">
        <v>4249.4014530000004</v>
      </c>
      <c r="H16" s="31">
        <f t="shared" si="3"/>
        <v>0.23067287201623699</v>
      </c>
      <c r="I16" s="31">
        <f t="shared" si="4"/>
        <v>674.29890134306072</v>
      </c>
      <c r="J16" s="30">
        <f t="shared" si="5"/>
        <v>0.83619604923146251</v>
      </c>
      <c r="K16" s="33"/>
      <c r="L16" s="34"/>
      <c r="M16" s="35">
        <f t="shared" si="6"/>
        <v>0</v>
      </c>
      <c r="N16" s="36">
        <f t="shared" si="7"/>
        <v>0</v>
      </c>
      <c r="O16" s="38" t="e">
        <f t="shared" si="8"/>
        <v>#DIV/0!</v>
      </c>
      <c r="P16" s="37">
        <v>5.5E-2</v>
      </c>
      <c r="Q16" s="35">
        <v>2043.80511</v>
      </c>
      <c r="R16" s="35">
        <f t="shared" si="9"/>
        <v>0.206705643834525</v>
      </c>
      <c r="S16" s="35">
        <f t="shared" si="10"/>
        <v>852.21643424807576</v>
      </c>
      <c r="T16" s="66">
        <f t="shared" si="11"/>
        <v>0.70639862869526682</v>
      </c>
      <c r="U16" s="39"/>
      <c r="V16" s="40"/>
      <c r="W16" s="40">
        <f t="shared" si="12"/>
        <v>0</v>
      </c>
      <c r="X16" s="40">
        <f t="shared" si="13"/>
        <v>0</v>
      </c>
      <c r="Y16" s="68" t="e">
        <f t="shared" si="14"/>
        <v>#DIV/0!</v>
      </c>
      <c r="Z16" s="41">
        <v>5.5E-2</v>
      </c>
      <c r="AA16" s="41">
        <v>1390.8548110000002</v>
      </c>
      <c r="AB16" s="41">
        <f t="shared" si="15"/>
        <v>0.19393975895218543</v>
      </c>
      <c r="AC16" s="41">
        <f t="shared" si="16"/>
        <v>999.40768936658253</v>
      </c>
      <c r="AD16" s="41">
        <f t="shared" si="17"/>
        <v>0.68256088207052645</v>
      </c>
      <c r="AE16" s="42"/>
      <c r="AF16" s="43"/>
      <c r="AG16" s="43">
        <f t="shared" si="18"/>
        <v>0</v>
      </c>
      <c r="AH16" s="43">
        <f t="shared" si="19"/>
        <v>0</v>
      </c>
      <c r="AI16" s="69" t="e">
        <f t="shared" si="20"/>
        <v>#DIV/0!</v>
      </c>
      <c r="AJ16" s="44">
        <v>5.5E-2</v>
      </c>
      <c r="AK16" s="44">
        <v>1141.1319819999999</v>
      </c>
      <c r="AL16" s="44">
        <f t="shared" si="21"/>
        <v>0.1865696328936329</v>
      </c>
      <c r="AM16" s="44">
        <f t="shared" si="22"/>
        <v>1141.2265026827363</v>
      </c>
      <c r="AN16" s="44">
        <f t="shared" si="23"/>
        <v>0.71829413591748126</v>
      </c>
    </row>
    <row r="17" spans="1:40" x14ac:dyDescent="0.35">
      <c r="A17" s="26"/>
      <c r="B17" s="27"/>
      <c r="C17" s="28">
        <f t="shared" si="0"/>
        <v>0</v>
      </c>
      <c r="D17" s="29">
        <f t="shared" si="1"/>
        <v>0</v>
      </c>
      <c r="E17" s="65" t="e">
        <f t="shared" si="2"/>
        <v>#DIV/0!</v>
      </c>
      <c r="F17" s="32">
        <v>0.06</v>
      </c>
      <c r="G17" s="31">
        <v>4959.0358329999999</v>
      </c>
      <c r="H17" s="31">
        <f t="shared" si="3"/>
        <v>0.25164313310862219</v>
      </c>
      <c r="I17" s="31">
        <f t="shared" si="4"/>
        <v>735.59880146515707</v>
      </c>
      <c r="J17" s="30">
        <f t="shared" si="5"/>
        <v>0.81997474021302919</v>
      </c>
      <c r="K17" s="33"/>
      <c r="L17" s="34"/>
      <c r="M17" s="35">
        <f t="shared" si="6"/>
        <v>0</v>
      </c>
      <c r="N17" s="36">
        <f t="shared" si="7"/>
        <v>0</v>
      </c>
      <c r="O17" s="38" t="e">
        <f t="shared" si="8"/>
        <v>#DIV/0!</v>
      </c>
      <c r="P17" s="37">
        <v>0.06</v>
      </c>
      <c r="Q17" s="35">
        <v>2391.445976</v>
      </c>
      <c r="R17" s="35">
        <f t="shared" si="9"/>
        <v>0.22549706600130001</v>
      </c>
      <c r="S17" s="35">
        <f t="shared" si="10"/>
        <v>929.69065554335532</v>
      </c>
      <c r="T17" s="66">
        <f t="shared" si="11"/>
        <v>0.69453449340420215</v>
      </c>
      <c r="U17" s="39"/>
      <c r="V17" s="40"/>
      <c r="W17" s="40">
        <f t="shared" si="12"/>
        <v>0</v>
      </c>
      <c r="X17" s="40">
        <f t="shared" si="13"/>
        <v>0</v>
      </c>
      <c r="Y17" s="68" t="e">
        <f t="shared" si="14"/>
        <v>#DIV/0!</v>
      </c>
      <c r="Z17" s="41">
        <v>0.06</v>
      </c>
      <c r="AA17" s="41">
        <v>1630.4125630000001</v>
      </c>
      <c r="AB17" s="41">
        <f t="shared" si="15"/>
        <v>0.21157064612965684</v>
      </c>
      <c r="AC17" s="41">
        <f t="shared" si="16"/>
        <v>1090.2629338544534</v>
      </c>
      <c r="AD17" s="41">
        <f t="shared" si="17"/>
        <v>0.6723261280930003</v>
      </c>
      <c r="AE17" s="42"/>
      <c r="AF17" s="43"/>
      <c r="AG17" s="43">
        <f t="shared" si="18"/>
        <v>0</v>
      </c>
      <c r="AH17" s="43">
        <f t="shared" si="19"/>
        <v>0</v>
      </c>
      <c r="AI17" s="69" t="e">
        <f t="shared" si="20"/>
        <v>#DIV/0!</v>
      </c>
      <c r="AJ17" s="44">
        <v>0.06</v>
      </c>
      <c r="AK17" s="44">
        <v>1269.1941449999999</v>
      </c>
      <c r="AL17" s="44">
        <f t="shared" si="21"/>
        <v>0.20353050861123589</v>
      </c>
      <c r="AM17" s="44">
        <f t="shared" si="22"/>
        <v>1244.9743665629849</v>
      </c>
      <c r="AN17" s="44">
        <f t="shared" si="23"/>
        <v>0.67130113547472925</v>
      </c>
    </row>
    <row r="18" spans="1:40" x14ac:dyDescent="0.3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"/>
        <v>#DIV/0!</v>
      </c>
      <c r="F18" s="32">
        <v>6.5000000000000002E-2</v>
      </c>
      <c r="G18" s="31">
        <v>5718.8985550000007</v>
      </c>
      <c r="H18" s="31">
        <f t="shared" si="3"/>
        <v>0.27261339420100739</v>
      </c>
      <c r="I18" s="31">
        <f t="shared" si="4"/>
        <v>796.89870158725364</v>
      </c>
      <c r="J18" s="30">
        <f t="shared" si="5"/>
        <v>0.80573347611028345</v>
      </c>
      <c r="K18" s="33"/>
      <c r="L18" s="34"/>
      <c r="M18" s="35">
        <f t="shared" si="6"/>
        <v>0</v>
      </c>
      <c r="N18" s="36">
        <f t="shared" si="7"/>
        <v>0</v>
      </c>
      <c r="O18" s="38" t="e">
        <f t="shared" si="8"/>
        <v>#DIV/0!</v>
      </c>
      <c r="P18" s="37">
        <v>6.5000000000000002E-2</v>
      </c>
      <c r="Q18" s="35">
        <v>2764.8133530000005</v>
      </c>
      <c r="R18" s="35">
        <f t="shared" si="9"/>
        <v>0.24428848816807502</v>
      </c>
      <c r="S18" s="35">
        <f t="shared" si="10"/>
        <v>1007.1648768386349</v>
      </c>
      <c r="T18" s="66">
        <f t="shared" si="11"/>
        <v>0.68418705162552274</v>
      </c>
      <c r="U18" s="39"/>
      <c r="V18" s="40"/>
      <c r="W18" s="40">
        <f t="shared" si="12"/>
        <v>0</v>
      </c>
      <c r="X18" s="40">
        <f t="shared" si="13"/>
        <v>0</v>
      </c>
      <c r="Y18" s="68" t="e">
        <f t="shared" si="14"/>
        <v>#DIV/0!</v>
      </c>
      <c r="Z18" s="41">
        <v>6.5000000000000002E-2</v>
      </c>
      <c r="AA18" s="41">
        <v>1888.0043639999999</v>
      </c>
      <c r="AB18" s="41">
        <f t="shared" si="15"/>
        <v>0.22920153330712825</v>
      </c>
      <c r="AC18" s="41">
        <f t="shared" si="16"/>
        <v>1181.1181783423247</v>
      </c>
      <c r="AD18" s="41">
        <f t="shared" si="17"/>
        <v>0.66337829446057628</v>
      </c>
      <c r="AE18" s="42"/>
      <c r="AF18" s="43"/>
      <c r="AG18" s="43"/>
      <c r="AH18" s="43"/>
      <c r="AI18" s="69"/>
      <c r="AJ18" s="44">
        <v>6.5000000000000002E-2</v>
      </c>
      <c r="AK18" s="44">
        <v>1536.0956650000001</v>
      </c>
      <c r="AL18" s="44">
        <f t="shared" si="21"/>
        <v>0.22049138432883889</v>
      </c>
      <c r="AM18" s="44">
        <f t="shared" si="22"/>
        <v>1348.7222304432339</v>
      </c>
      <c r="AN18" s="44">
        <f t="shared" si="23"/>
        <v>0.69228253105565085</v>
      </c>
    </row>
    <row r="19" spans="1:40" x14ac:dyDescent="0.3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"/>
        <v>#DIV/0!</v>
      </c>
      <c r="F19" s="32">
        <v>7.0000000000000007E-2</v>
      </c>
      <c r="G19" s="31">
        <v>6528.6153140000006</v>
      </c>
      <c r="H19" s="31">
        <f t="shared" si="3"/>
        <v>0.29358365529339259</v>
      </c>
      <c r="I19" s="31">
        <f t="shared" si="4"/>
        <v>858.1986017093501</v>
      </c>
      <c r="J19" s="30">
        <f t="shared" si="5"/>
        <v>0.79310507265848096</v>
      </c>
      <c r="K19" s="33"/>
      <c r="L19" s="34"/>
      <c r="M19" s="35">
        <f t="shared" si="6"/>
        <v>0</v>
      </c>
      <c r="N19" s="36">
        <f t="shared" si="7"/>
        <v>0</v>
      </c>
      <c r="O19" s="38" t="e">
        <f t="shared" si="8"/>
        <v>#DIV/0!</v>
      </c>
      <c r="P19" s="37">
        <v>7.0000000000000007E-2</v>
      </c>
      <c r="Q19" s="35">
        <v>3163.8181430000004</v>
      </c>
      <c r="R19" s="35">
        <f t="shared" si="9"/>
        <v>0.26307991033485001</v>
      </c>
      <c r="S19" s="35">
        <f t="shared" si="10"/>
        <v>1084.6390981339146</v>
      </c>
      <c r="T19" s="66">
        <f t="shared" si="11"/>
        <v>0.67507368324915695</v>
      </c>
      <c r="U19" s="39"/>
      <c r="V19" s="40"/>
      <c r="W19" s="40">
        <f t="shared" si="12"/>
        <v>0</v>
      </c>
      <c r="X19" s="40">
        <f t="shared" si="13"/>
        <v>0</v>
      </c>
      <c r="Y19" s="68" t="e">
        <f t="shared" si="14"/>
        <v>#DIV/0!</v>
      </c>
      <c r="Z19" s="41">
        <v>7.0000000000000007E-2</v>
      </c>
      <c r="AA19" s="41">
        <v>2163.7241650000001</v>
      </c>
      <c r="AB19" s="41">
        <f t="shared" si="15"/>
        <v>0.24683242048459969</v>
      </c>
      <c r="AC19" s="41">
        <f t="shared" si="16"/>
        <v>1271.9734228301959</v>
      </c>
      <c r="AD19" s="41">
        <f t="shared" si="17"/>
        <v>0.65552731406932641</v>
      </c>
      <c r="AE19" s="42"/>
      <c r="AF19" s="43"/>
      <c r="AG19" s="43"/>
      <c r="AH19" s="43"/>
      <c r="AI19" s="69"/>
      <c r="AJ19" s="44">
        <v>7.0000000000000007E-2</v>
      </c>
      <c r="AK19" s="44">
        <v>1723.3484440000002</v>
      </c>
      <c r="AL19" s="44">
        <f t="shared" si="21"/>
        <v>0.2374522600464419</v>
      </c>
      <c r="AM19" s="44">
        <f t="shared" si="22"/>
        <v>1452.4700943234827</v>
      </c>
      <c r="AN19" s="44">
        <f t="shared" si="23"/>
        <v>0.66968232842222131</v>
      </c>
    </row>
    <row r="20" spans="1:40" x14ac:dyDescent="0.3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"/>
        <v>#DIV/0!</v>
      </c>
      <c r="F20" s="32">
        <v>7.4999999999999997E-2</v>
      </c>
      <c r="G20" s="31">
        <v>7387.8082430000004</v>
      </c>
      <c r="H20" s="31">
        <f t="shared" si="3"/>
        <v>0.31455391638577773</v>
      </c>
      <c r="I20" s="31">
        <f t="shared" si="4"/>
        <v>919.49850183144645</v>
      </c>
      <c r="J20" s="30">
        <f t="shared" si="5"/>
        <v>0.78180567014073132</v>
      </c>
      <c r="K20" s="33"/>
      <c r="L20" s="34"/>
      <c r="M20" s="35">
        <f t="shared" si="6"/>
        <v>0</v>
      </c>
      <c r="N20" s="36">
        <f t="shared" si="7"/>
        <v>0</v>
      </c>
      <c r="O20" s="38" t="e">
        <f t="shared" si="8"/>
        <v>#DIV/0!</v>
      </c>
      <c r="P20" s="37">
        <v>7.4999999999999997E-2</v>
      </c>
      <c r="Q20" s="35">
        <v>3588.4812580000003</v>
      </c>
      <c r="R20" s="35">
        <f t="shared" si="9"/>
        <v>0.28187133250162499</v>
      </c>
      <c r="S20" s="35">
        <f t="shared" si="10"/>
        <v>1162.113319429194</v>
      </c>
      <c r="T20" s="66">
        <f t="shared" si="11"/>
        <v>0.66699703195549964</v>
      </c>
      <c r="U20" s="39"/>
      <c r="V20" s="40"/>
      <c r="W20" s="40">
        <f t="shared" si="12"/>
        <v>0</v>
      </c>
      <c r="X20" s="40">
        <f t="shared" si="13"/>
        <v>0</v>
      </c>
      <c r="Y20" s="68" t="e">
        <f t="shared" si="14"/>
        <v>#DIV/0!</v>
      </c>
      <c r="Z20" s="41">
        <v>7.4999999999999997E-2</v>
      </c>
      <c r="AA20" s="41">
        <v>2457.1529479999999</v>
      </c>
      <c r="AB20" s="41">
        <f t="shared" si="15"/>
        <v>0.26446330766207105</v>
      </c>
      <c r="AC20" s="41">
        <f t="shared" si="16"/>
        <v>1362.8286673180669</v>
      </c>
      <c r="AD20" s="41">
        <f t="shared" si="17"/>
        <v>0.64847709450772328</v>
      </c>
      <c r="AE20" s="42"/>
      <c r="AF20" s="43"/>
      <c r="AG20" s="43"/>
      <c r="AH20" s="43"/>
      <c r="AI20" s="69"/>
      <c r="AJ20" s="44">
        <v>7.4999999999999997E-2</v>
      </c>
      <c r="AK20" s="44">
        <v>1923.6968760000002</v>
      </c>
      <c r="AL20" s="44">
        <f t="shared" si="21"/>
        <v>0.25441313576404484</v>
      </c>
      <c r="AM20" s="44">
        <f t="shared" si="22"/>
        <v>1556.2179582037313</v>
      </c>
      <c r="AN20" s="44">
        <f t="shared" si="23"/>
        <v>0.6511873202720404</v>
      </c>
    </row>
    <row r="21" spans="1:40" x14ac:dyDescent="0.3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"/>
        <v>#DIV/0!</v>
      </c>
      <c r="F21" s="32">
        <v>0.08</v>
      </c>
      <c r="G21" s="31">
        <v>8296.277402999991</v>
      </c>
      <c r="H21" s="31">
        <f t="shared" si="3"/>
        <v>0.33552417747816293</v>
      </c>
      <c r="I21" s="31">
        <f t="shared" si="4"/>
        <v>980.79840195354291</v>
      </c>
      <c r="J21" s="30">
        <f t="shared" si="5"/>
        <v>0.77162984948254343</v>
      </c>
      <c r="K21" s="33"/>
      <c r="L21" s="34"/>
      <c r="M21" s="35">
        <f t="shared" si="6"/>
        <v>0</v>
      </c>
      <c r="N21" s="36">
        <f t="shared" si="7"/>
        <v>0</v>
      </c>
      <c r="O21" s="38" t="e">
        <f t="shared" si="8"/>
        <v>#DIV/0!</v>
      </c>
      <c r="P21" s="37">
        <v>0.08</v>
      </c>
      <c r="Q21" s="35">
        <v>4038.4951940000001</v>
      </c>
      <c r="R21" s="35">
        <f t="shared" si="9"/>
        <v>0.30066275466840003</v>
      </c>
      <c r="S21" s="35">
        <f t="shared" si="10"/>
        <v>1239.5875407244739</v>
      </c>
      <c r="T21" s="66">
        <f t="shared" si="11"/>
        <v>0.65974383742259102</v>
      </c>
      <c r="U21" s="39"/>
      <c r="V21" s="40"/>
      <c r="W21" s="40">
        <f t="shared" si="12"/>
        <v>0</v>
      </c>
      <c r="X21" s="40">
        <f t="shared" si="13"/>
        <v>0</v>
      </c>
      <c r="Y21" s="68" t="e">
        <f t="shared" si="14"/>
        <v>#DIV/0!</v>
      </c>
      <c r="Z21" s="41">
        <v>0.08</v>
      </c>
      <c r="AA21" s="41">
        <v>2767.9352399999998</v>
      </c>
      <c r="AB21" s="41">
        <f t="shared" si="15"/>
        <v>0.28209419483954246</v>
      </c>
      <c r="AC21" s="41">
        <f t="shared" si="16"/>
        <v>1453.6839118059381</v>
      </c>
      <c r="AD21" s="41">
        <f t="shared" si="17"/>
        <v>0.64203828775377891</v>
      </c>
      <c r="AE21" s="42"/>
      <c r="AF21" s="43"/>
      <c r="AG21" s="43"/>
      <c r="AH21" s="43"/>
      <c r="AI21" s="69"/>
      <c r="AJ21" s="44">
        <v>0.08</v>
      </c>
      <c r="AK21" s="44">
        <v>2161.9467359999999</v>
      </c>
      <c r="AL21" s="44">
        <f t="shared" si="21"/>
        <v>0.27137401148164786</v>
      </c>
      <c r="AM21" s="44">
        <f t="shared" si="22"/>
        <v>1659.9658220839801</v>
      </c>
      <c r="AN21" s="44">
        <f t="shared" si="23"/>
        <v>0.64321599949224872</v>
      </c>
    </row>
    <row r="22" spans="1:40" x14ac:dyDescent="0.3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"/>
        <v>#DIV/0!</v>
      </c>
      <c r="F22" s="32">
        <v>8.5000000000000006E-2</v>
      </c>
      <c r="G22" s="31">
        <v>9253.6534510000001</v>
      </c>
      <c r="H22" s="31">
        <f t="shared" si="3"/>
        <v>0.35649443857054813</v>
      </c>
      <c r="I22" s="31">
        <f t="shared" si="4"/>
        <v>1042.0983020756394</v>
      </c>
      <c r="J22" s="30">
        <f t="shared" si="5"/>
        <v>0.76239687582620563</v>
      </c>
      <c r="K22" s="33"/>
      <c r="L22" s="34"/>
      <c r="M22" s="35">
        <f t="shared" si="6"/>
        <v>0</v>
      </c>
      <c r="N22" s="36">
        <f t="shared" si="7"/>
        <v>0</v>
      </c>
      <c r="O22" s="38" t="e">
        <f t="shared" si="8"/>
        <v>#DIV/0!</v>
      </c>
      <c r="P22" s="37">
        <v>8.5000000000000006E-2</v>
      </c>
      <c r="Q22" s="35">
        <v>4514.1307629999992</v>
      </c>
      <c r="R22" s="35">
        <f t="shared" si="9"/>
        <v>0.31945417683517502</v>
      </c>
      <c r="S22" s="35">
        <f t="shared" si="10"/>
        <v>1317.0617620197534</v>
      </c>
      <c r="T22" s="66">
        <f t="shared" si="11"/>
        <v>0.65323888633425808</v>
      </c>
      <c r="U22" s="39"/>
      <c r="V22" s="40"/>
      <c r="W22" s="40">
        <f t="shared" si="12"/>
        <v>0</v>
      </c>
      <c r="X22" s="40">
        <f t="shared" si="13"/>
        <v>0</v>
      </c>
      <c r="Y22" s="68" t="e">
        <f t="shared" si="14"/>
        <v>#DIV/0!</v>
      </c>
      <c r="Z22" s="41">
        <v>8.5000000000000006E-2</v>
      </c>
      <c r="AA22" s="41">
        <v>3096.3205149999999</v>
      </c>
      <c r="AB22" s="41">
        <f t="shared" si="15"/>
        <v>0.29972508201701387</v>
      </c>
      <c r="AC22" s="41">
        <f t="shared" si="16"/>
        <v>1544.5391562938094</v>
      </c>
      <c r="AD22" s="41">
        <f t="shared" si="17"/>
        <v>0.63619907850786228</v>
      </c>
      <c r="AE22" s="42"/>
      <c r="AF22" s="43"/>
      <c r="AG22" s="43"/>
      <c r="AH22" s="43"/>
      <c r="AI22" s="69"/>
      <c r="AJ22" s="44">
        <v>8.5000000000000006E-2</v>
      </c>
      <c r="AK22" s="44">
        <v>2396.1308280000003</v>
      </c>
      <c r="AL22" s="44">
        <f t="shared" si="21"/>
        <v>0.28833488719925088</v>
      </c>
      <c r="AM22" s="44">
        <f t="shared" si="22"/>
        <v>1763.7136859642289</v>
      </c>
      <c r="AN22" s="44">
        <f t="shared" si="23"/>
        <v>0.63148712127756823</v>
      </c>
    </row>
    <row r="23" spans="1:40" x14ac:dyDescent="0.3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"/>
        <v>#DIV/0!</v>
      </c>
      <c r="F23" s="32">
        <v>0.09</v>
      </c>
      <c r="G23" s="31">
        <v>10259.599789</v>
      </c>
      <c r="H23" s="31">
        <f t="shared" si="3"/>
        <v>0.37746469966293322</v>
      </c>
      <c r="I23" s="31">
        <f t="shared" si="4"/>
        <v>1103.3982021977356</v>
      </c>
      <c r="J23" s="30">
        <f t="shared" si="5"/>
        <v>0.75396490186822485</v>
      </c>
      <c r="K23" s="33"/>
      <c r="L23" s="34"/>
      <c r="M23" s="35">
        <f t="shared" si="6"/>
        <v>0</v>
      </c>
      <c r="N23" s="36">
        <f t="shared" si="7"/>
        <v>0</v>
      </c>
      <c r="O23" s="38" t="e">
        <f t="shared" si="8"/>
        <v>#DIV/0!</v>
      </c>
      <c r="P23" s="37">
        <v>0.09</v>
      </c>
      <c r="Q23" s="35">
        <v>5015.0264129999996</v>
      </c>
      <c r="R23" s="35">
        <f t="shared" si="9"/>
        <v>0.33824559900195</v>
      </c>
      <c r="S23" s="35">
        <f t="shared" si="10"/>
        <v>1394.535983315033</v>
      </c>
      <c r="T23" s="66">
        <f t="shared" si="11"/>
        <v>0.64732734255849567</v>
      </c>
      <c r="U23" s="39"/>
      <c r="V23" s="40"/>
      <c r="W23" s="40">
        <f t="shared" si="12"/>
        <v>0</v>
      </c>
      <c r="X23" s="40">
        <f t="shared" si="13"/>
        <v>0</v>
      </c>
      <c r="Y23" s="68" t="e">
        <f t="shared" si="14"/>
        <v>#DIV/0!</v>
      </c>
      <c r="Z23" s="41">
        <v>0.09</v>
      </c>
      <c r="AA23" s="41">
        <v>3442.1922810000001</v>
      </c>
      <c r="AB23" s="41">
        <f t="shared" si="15"/>
        <v>0.31735596919448528</v>
      </c>
      <c r="AC23" s="41">
        <f t="shared" si="16"/>
        <v>1635.3944007816804</v>
      </c>
      <c r="AD23" s="41">
        <f t="shared" si="17"/>
        <v>0.63086304001431315</v>
      </c>
      <c r="AE23" s="42"/>
      <c r="AF23" s="43"/>
      <c r="AG23" s="43"/>
      <c r="AH23" s="43"/>
      <c r="AI23" s="69"/>
      <c r="AJ23" s="44">
        <v>0.09</v>
      </c>
      <c r="AK23" s="44">
        <v>2677.7030949999998</v>
      </c>
      <c r="AL23" s="44">
        <f t="shared" si="21"/>
        <v>0.30529576291685384</v>
      </c>
      <c r="AM23" s="44">
        <f t="shared" si="22"/>
        <v>1867.4615498444775</v>
      </c>
      <c r="AN23" s="44">
        <f t="shared" si="23"/>
        <v>0.62946157527300617</v>
      </c>
    </row>
    <row r="24" spans="1:40" x14ac:dyDescent="0.3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"/>
        <v>#DIV/0!</v>
      </c>
      <c r="F24" s="32">
        <v>9.5000000000000001E-2</v>
      </c>
      <c r="G24" s="31">
        <v>11314.010356999999</v>
      </c>
      <c r="H24" s="31">
        <f t="shared" si="3"/>
        <v>0.39843496075531842</v>
      </c>
      <c r="I24" s="31">
        <f t="shared" si="4"/>
        <v>1164.6981023198321</v>
      </c>
      <c r="J24" s="30">
        <f t="shared" si="5"/>
        <v>0.74623409810734675</v>
      </c>
      <c r="K24" s="33"/>
      <c r="L24" s="34"/>
      <c r="M24" s="35">
        <f t="shared" si="6"/>
        <v>0</v>
      </c>
      <c r="N24" s="36">
        <f t="shared" si="7"/>
        <v>0</v>
      </c>
      <c r="O24" s="38" t="e">
        <f t="shared" si="8"/>
        <v>#DIV/0!</v>
      </c>
      <c r="P24" s="37">
        <v>9.5000000000000001E-2</v>
      </c>
      <c r="Q24" s="35">
        <v>5540.626655</v>
      </c>
      <c r="R24" s="35">
        <f t="shared" si="9"/>
        <v>0.35703702116872504</v>
      </c>
      <c r="S24" s="35">
        <f t="shared" si="10"/>
        <v>1472.0102046103127</v>
      </c>
      <c r="T24" s="66">
        <f t="shared" si="11"/>
        <v>0.64187050891676023</v>
      </c>
      <c r="U24" s="39"/>
      <c r="V24" s="40"/>
      <c r="W24" s="40">
        <f t="shared" si="12"/>
        <v>0</v>
      </c>
      <c r="X24" s="40">
        <f t="shared" si="13"/>
        <v>0</v>
      </c>
      <c r="Y24" s="68" t="e">
        <f t="shared" si="14"/>
        <v>#DIV/0!</v>
      </c>
      <c r="Z24" s="41">
        <v>9.5000000000000001E-2</v>
      </c>
      <c r="AA24" s="41">
        <v>3805.3894370000003</v>
      </c>
      <c r="AB24" s="41">
        <f t="shared" si="15"/>
        <v>0.33498685637195669</v>
      </c>
      <c r="AC24" s="41">
        <f t="shared" si="16"/>
        <v>1726.2496452695514</v>
      </c>
      <c r="AD24" s="41">
        <f t="shared" si="17"/>
        <v>0.62594600889197916</v>
      </c>
      <c r="AE24" s="42"/>
      <c r="AF24" s="43"/>
      <c r="AG24" s="43"/>
      <c r="AH24" s="43"/>
      <c r="AI24" s="69"/>
      <c r="AJ24" s="44">
        <v>9.5000000000000001E-2</v>
      </c>
      <c r="AK24" s="44">
        <v>2954.7400050000001</v>
      </c>
      <c r="AL24" s="44">
        <f t="shared" si="21"/>
        <v>0.32225663863445686</v>
      </c>
      <c r="AM24" s="44">
        <f t="shared" si="22"/>
        <v>1971.2094137247263</v>
      </c>
      <c r="AN24" s="44">
        <f t="shared" si="23"/>
        <v>0.62339581759294838</v>
      </c>
    </row>
    <row r="25" spans="1:40" x14ac:dyDescent="0.3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"/>
        <v>#DIV/0!</v>
      </c>
      <c r="F25" s="32">
        <v>0.1</v>
      </c>
      <c r="G25" s="31">
        <v>12416.806048</v>
      </c>
      <c r="H25" s="31">
        <f t="shared" si="3"/>
        <v>0.41940522184770362</v>
      </c>
      <c r="I25" s="31">
        <f t="shared" si="4"/>
        <v>1225.9980024419285</v>
      </c>
      <c r="J25" s="30">
        <f t="shared" si="5"/>
        <v>0.73912114295754339</v>
      </c>
      <c r="K25" s="33"/>
      <c r="L25" s="34"/>
      <c r="M25" s="35">
        <f t="shared" si="6"/>
        <v>0</v>
      </c>
      <c r="N25" s="36">
        <f t="shared" si="7"/>
        <v>0</v>
      </c>
      <c r="O25" s="38" t="e">
        <f t="shared" si="8"/>
        <v>#DIV/0!</v>
      </c>
      <c r="P25" s="37">
        <v>0.1</v>
      </c>
      <c r="Q25" s="35">
        <v>6091.0765389999997</v>
      </c>
      <c r="R25" s="35">
        <f t="shared" si="9"/>
        <v>0.37582844333550003</v>
      </c>
      <c r="S25" s="35">
        <f t="shared" si="10"/>
        <v>1549.4844259055922</v>
      </c>
      <c r="T25" s="66">
        <f t="shared" si="11"/>
        <v>0.63683922123784187</v>
      </c>
      <c r="U25" s="39"/>
      <c r="V25" s="40"/>
      <c r="W25" s="40">
        <f t="shared" si="12"/>
        <v>0</v>
      </c>
      <c r="X25" s="40">
        <f t="shared" si="13"/>
        <v>0</v>
      </c>
      <c r="Y25" s="68" t="e">
        <f t="shared" si="14"/>
        <v>#DIV/0!</v>
      </c>
      <c r="Z25" s="41">
        <v>0.1</v>
      </c>
      <c r="AA25" s="41">
        <v>4185.7549250000002</v>
      </c>
      <c r="AB25" s="41">
        <f t="shared" si="15"/>
        <v>0.3526177435494281</v>
      </c>
      <c r="AC25" s="41">
        <f t="shared" si="16"/>
        <v>1817.1048897574226</v>
      </c>
      <c r="AD25" s="41">
        <f t="shared" si="17"/>
        <v>0.62138215054573542</v>
      </c>
      <c r="AE25" s="42"/>
      <c r="AF25" s="43"/>
      <c r="AG25" s="43"/>
      <c r="AH25" s="43"/>
      <c r="AI25" s="69"/>
      <c r="AJ25" s="44">
        <v>0.1</v>
      </c>
      <c r="AK25" s="44">
        <v>3254.8207120000002</v>
      </c>
      <c r="AL25" s="44">
        <f t="shared" si="21"/>
        <v>0.33921751435205982</v>
      </c>
      <c r="AM25" s="44">
        <f t="shared" si="22"/>
        <v>2074.9572776049749</v>
      </c>
      <c r="AN25" s="44">
        <f t="shared" si="23"/>
        <v>0.61975336508002565</v>
      </c>
    </row>
    <row r="26" spans="1:40" x14ac:dyDescent="0.3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"/>
        <v>#DIV/0!</v>
      </c>
      <c r="F26" s="32">
        <v>0.11</v>
      </c>
      <c r="G26" s="31">
        <v>14766.243924</v>
      </c>
      <c r="H26" s="31">
        <f t="shared" si="3"/>
        <v>0.46134574403247397</v>
      </c>
      <c r="I26" s="31">
        <f t="shared" si="4"/>
        <v>1348.5978026861214</v>
      </c>
      <c r="J26" s="30">
        <f t="shared" si="5"/>
        <v>0.72642435457114751</v>
      </c>
      <c r="K26" s="33"/>
      <c r="L26" s="34"/>
      <c r="M26" s="35">
        <f t="shared" si="6"/>
        <v>0</v>
      </c>
      <c r="N26" s="36">
        <f t="shared" si="7"/>
        <v>0</v>
      </c>
      <c r="O26" s="38" t="e">
        <f t="shared" si="8"/>
        <v>#DIV/0!</v>
      </c>
      <c r="P26" s="37">
        <v>0.11</v>
      </c>
      <c r="Q26" s="35">
        <v>7266.2677169999997</v>
      </c>
      <c r="R26" s="35">
        <f t="shared" si="9"/>
        <v>0.41341128766905</v>
      </c>
      <c r="S26" s="35">
        <f t="shared" si="10"/>
        <v>1704.4328684961515</v>
      </c>
      <c r="T26" s="66">
        <f t="shared" si="11"/>
        <v>0.62785848879464423</v>
      </c>
      <c r="U26" s="39"/>
      <c r="V26" s="40"/>
      <c r="W26" s="40">
        <f t="shared" si="12"/>
        <v>0</v>
      </c>
      <c r="X26" s="40">
        <f t="shared" si="13"/>
        <v>0</v>
      </c>
      <c r="Y26" s="68" t="e">
        <f t="shared" si="14"/>
        <v>#DIV/0!</v>
      </c>
      <c r="Z26" s="41">
        <v>0.11</v>
      </c>
      <c r="AA26" s="41">
        <v>4997.7909729999992</v>
      </c>
      <c r="AB26" s="41">
        <f t="shared" si="15"/>
        <v>0.38787951790437086</v>
      </c>
      <c r="AC26" s="41">
        <f t="shared" si="16"/>
        <v>1998.8153787331651</v>
      </c>
      <c r="AD26" s="41">
        <f t="shared" si="17"/>
        <v>0.61316547707850466</v>
      </c>
      <c r="AE26" s="42"/>
      <c r="AF26" s="43"/>
      <c r="AG26" s="43"/>
      <c r="AH26" s="43"/>
      <c r="AI26" s="69"/>
      <c r="AJ26" s="44">
        <v>0.11</v>
      </c>
      <c r="AK26" s="44">
        <v>3826.8955360000004</v>
      </c>
      <c r="AL26" s="44">
        <f t="shared" si="21"/>
        <v>0.37313926578726581</v>
      </c>
      <c r="AM26" s="44">
        <f t="shared" si="22"/>
        <v>2282.4530053654726</v>
      </c>
      <c r="AN26" s="44">
        <f t="shared" si="23"/>
        <v>0.60221706727118685</v>
      </c>
    </row>
    <row r="27" spans="1:40" x14ac:dyDescent="0.3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"/>
        <v>#DIV/0!</v>
      </c>
      <c r="F27" s="32">
        <v>0.12</v>
      </c>
      <c r="G27" s="31">
        <v>17306.271183000001</v>
      </c>
      <c r="H27" s="31">
        <f t="shared" si="3"/>
        <v>0.50328626621724437</v>
      </c>
      <c r="I27" s="31">
        <f t="shared" si="4"/>
        <v>1471.1976029303141</v>
      </c>
      <c r="J27" s="30">
        <f t="shared" si="5"/>
        <v>0.71539638425802132</v>
      </c>
      <c r="K27" s="33"/>
      <c r="L27" s="34"/>
      <c r="M27" s="35">
        <f t="shared" si="6"/>
        <v>0</v>
      </c>
      <c r="N27" s="36">
        <f t="shared" si="7"/>
        <v>0</v>
      </c>
      <c r="O27" s="38" t="e">
        <f t="shared" si="8"/>
        <v>#DIV/0!</v>
      </c>
      <c r="P27" s="37">
        <v>0.12</v>
      </c>
      <c r="Q27" s="35">
        <v>8539.6264069999997</v>
      </c>
      <c r="R27" s="35">
        <f t="shared" si="9"/>
        <v>0.45099413200260002</v>
      </c>
      <c r="S27" s="35">
        <f t="shared" si="10"/>
        <v>1859.3813110867106</v>
      </c>
      <c r="T27" s="66">
        <f t="shared" si="11"/>
        <v>0.62002917481407616</v>
      </c>
      <c r="U27" s="39"/>
      <c r="V27" s="40"/>
      <c r="W27" s="40">
        <f t="shared" si="12"/>
        <v>0</v>
      </c>
      <c r="X27" s="40">
        <f t="shared" si="13"/>
        <v>0</v>
      </c>
      <c r="Y27" s="68" t="e">
        <f t="shared" si="14"/>
        <v>#DIV/0!</v>
      </c>
      <c r="Z27" s="41">
        <v>0.12</v>
      </c>
      <c r="AA27" s="41">
        <v>5877.4102410000005</v>
      </c>
      <c r="AB27" s="41">
        <f t="shared" si="15"/>
        <v>0.42314129225931368</v>
      </c>
      <c r="AC27" s="41">
        <f t="shared" si="16"/>
        <v>2180.5258677089068</v>
      </c>
      <c r="AD27" s="41">
        <f t="shared" si="17"/>
        <v>0.60591051618167613</v>
      </c>
      <c r="AE27" s="42"/>
      <c r="AF27" s="43"/>
      <c r="AG27" s="43"/>
      <c r="AH27" s="43"/>
      <c r="AI27" s="69"/>
      <c r="AJ27" s="44">
        <v>0.12</v>
      </c>
      <c r="AK27" s="44">
        <v>4516.7202980000002</v>
      </c>
      <c r="AL27" s="44">
        <f t="shared" si="21"/>
        <v>0.40706101722247179</v>
      </c>
      <c r="AM27" s="44">
        <f t="shared" si="22"/>
        <v>2489.9487331259697</v>
      </c>
      <c r="AN27" s="44">
        <f t="shared" si="23"/>
        <v>0.59724500712008044</v>
      </c>
    </row>
    <row r="28" spans="1:40" x14ac:dyDescent="0.3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"/>
        <v>#DIV/0!</v>
      </c>
      <c r="F28" s="32">
        <v>0.13</v>
      </c>
      <c r="G28" s="31">
        <v>20035.690787</v>
      </c>
      <c r="H28" s="31">
        <f t="shared" si="3"/>
        <v>0.54522678840201477</v>
      </c>
      <c r="I28" s="31">
        <f t="shared" si="4"/>
        <v>1593.7974031745073</v>
      </c>
      <c r="J28" s="30">
        <f t="shared" si="5"/>
        <v>0.70570524327478168</v>
      </c>
      <c r="K28" s="33"/>
      <c r="L28" s="34"/>
      <c r="M28" s="35">
        <f t="shared" si="6"/>
        <v>0</v>
      </c>
      <c r="N28" s="36">
        <f t="shared" si="7"/>
        <v>0</v>
      </c>
      <c r="O28" s="38" t="e">
        <f t="shared" si="8"/>
        <v>#DIV/0!</v>
      </c>
      <c r="P28" s="37">
        <v>0.13</v>
      </c>
      <c r="Q28" s="35">
        <v>9909.2916940000014</v>
      </c>
      <c r="R28" s="35">
        <f t="shared" si="9"/>
        <v>0.48857697633615005</v>
      </c>
      <c r="S28" s="35">
        <f t="shared" si="10"/>
        <v>2014.3297536772698</v>
      </c>
      <c r="T28" s="66">
        <f t="shared" si="11"/>
        <v>0.61304401077007731</v>
      </c>
      <c r="U28" s="39"/>
      <c r="V28" s="40"/>
      <c r="W28" s="40">
        <f t="shared" si="12"/>
        <v>0</v>
      </c>
      <c r="X28" s="40">
        <f t="shared" si="13"/>
        <v>0</v>
      </c>
      <c r="Y28" s="68" t="e">
        <f t="shared" si="14"/>
        <v>#DIV/0!</v>
      </c>
      <c r="Z28" s="41">
        <v>0.13</v>
      </c>
      <c r="AA28" s="41">
        <v>6823.9099020000003</v>
      </c>
      <c r="AB28" s="41">
        <f t="shared" si="15"/>
        <v>0.4584030666142565</v>
      </c>
      <c r="AC28" s="41">
        <f t="shared" si="16"/>
        <v>2362.2363566846493</v>
      </c>
      <c r="AD28" s="41">
        <f t="shared" si="17"/>
        <v>0.59942045138479871</v>
      </c>
      <c r="AE28" s="42"/>
      <c r="AF28" s="43"/>
      <c r="AG28" s="43"/>
      <c r="AH28" s="43"/>
      <c r="AI28" s="69"/>
      <c r="AJ28" s="44">
        <v>0.13</v>
      </c>
      <c r="AK28" s="44">
        <v>5416.6712050000006</v>
      </c>
      <c r="AL28" s="44">
        <f t="shared" si="21"/>
        <v>0.44098276865767777</v>
      </c>
      <c r="AM28" s="44">
        <f t="shared" si="22"/>
        <v>2697.4444608864678</v>
      </c>
      <c r="AN28" s="44">
        <f t="shared" si="23"/>
        <v>0.61029188108763766</v>
      </c>
    </row>
    <row r="29" spans="1:40" x14ac:dyDescent="0.3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"/>
        <v>#DIV/0!</v>
      </c>
      <c r="F29" s="32">
        <v>0.14000000000000001</v>
      </c>
      <c r="G29" s="31">
        <v>22953.797723</v>
      </c>
      <c r="H29" s="31">
        <f t="shared" si="3"/>
        <v>0.58716731058678517</v>
      </c>
      <c r="I29" s="31">
        <f t="shared" si="4"/>
        <v>1716.3972034187002</v>
      </c>
      <c r="J29" s="30">
        <f t="shared" si="5"/>
        <v>0.69711464588247252</v>
      </c>
      <c r="K29" s="33"/>
      <c r="L29" s="34"/>
      <c r="M29" s="35">
        <f t="shared" si="6"/>
        <v>0</v>
      </c>
      <c r="N29" s="36">
        <f t="shared" si="7"/>
        <v>0</v>
      </c>
      <c r="O29" s="38" t="e">
        <f t="shared" si="8"/>
        <v>#DIV/0!</v>
      </c>
      <c r="P29" s="37">
        <v>0.14000000000000001</v>
      </c>
      <c r="Q29" s="35">
        <v>11375.348872</v>
      </c>
      <c r="R29" s="35">
        <f t="shared" si="9"/>
        <v>0.52615982066970002</v>
      </c>
      <c r="S29" s="35">
        <f t="shared" si="10"/>
        <v>2169.2781962678291</v>
      </c>
      <c r="T29" s="66">
        <f t="shared" si="11"/>
        <v>0.60679836151893995</v>
      </c>
      <c r="U29" s="39"/>
      <c r="V29" s="40"/>
      <c r="W29" s="40">
        <f t="shared" si="12"/>
        <v>0</v>
      </c>
      <c r="X29" s="40">
        <f t="shared" si="13"/>
        <v>0</v>
      </c>
      <c r="Y29" s="68" t="e">
        <f t="shared" si="14"/>
        <v>#DIV/0!</v>
      </c>
      <c r="Z29" s="41">
        <v>0.14000000000000001</v>
      </c>
      <c r="AA29" s="41">
        <v>7836.8630269999994</v>
      </c>
      <c r="AB29" s="41">
        <f t="shared" si="15"/>
        <v>0.49366484096919938</v>
      </c>
      <c r="AC29" s="41">
        <f t="shared" si="16"/>
        <v>2543.9468456603918</v>
      </c>
      <c r="AD29" s="41">
        <f t="shared" si="17"/>
        <v>0.59356893243581732</v>
      </c>
      <c r="AE29" s="42"/>
      <c r="AF29" s="43"/>
      <c r="AG29" s="43"/>
      <c r="AH29" s="43"/>
      <c r="AI29" s="69"/>
      <c r="AJ29" s="44">
        <v>0.14000000000000001</v>
      </c>
      <c r="AK29" s="44">
        <v>6062.0122119999996</v>
      </c>
      <c r="AL29" s="44">
        <f t="shared" si="21"/>
        <v>0.47490452009288381</v>
      </c>
      <c r="AM29" s="44">
        <f t="shared" si="22"/>
        <v>2904.9401886469655</v>
      </c>
      <c r="AN29" s="44">
        <f t="shared" si="23"/>
        <v>0.5889149212961049</v>
      </c>
    </row>
    <row r="30" spans="1:40" x14ac:dyDescent="0.3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"/>
        <v>#DIV/0!</v>
      </c>
      <c r="F30" s="32">
        <v>0.15</v>
      </c>
      <c r="G30" s="31">
        <v>26059.428263999998</v>
      </c>
      <c r="H30" s="31">
        <f t="shared" si="3"/>
        <v>0.62910783277155546</v>
      </c>
      <c r="I30" s="31">
        <f t="shared" si="4"/>
        <v>1838.9970036628929</v>
      </c>
      <c r="J30" s="30">
        <f t="shared" si="5"/>
        <v>0.68942669149286528</v>
      </c>
      <c r="K30" s="33"/>
      <c r="L30" s="34"/>
      <c r="M30" s="35">
        <f t="shared" si="6"/>
        <v>0</v>
      </c>
      <c r="N30" s="36">
        <f t="shared" si="7"/>
        <v>0</v>
      </c>
      <c r="O30" s="38" t="e">
        <f t="shared" si="8"/>
        <v>#DIV/0!</v>
      </c>
      <c r="P30" s="37">
        <v>0.15</v>
      </c>
      <c r="Q30" s="35">
        <v>12938.128033000001</v>
      </c>
      <c r="R30" s="35">
        <f t="shared" si="9"/>
        <v>0.56374266500324999</v>
      </c>
      <c r="S30" s="35">
        <f t="shared" si="10"/>
        <v>2324.226638858388</v>
      </c>
      <c r="T30" s="66">
        <f t="shared" si="11"/>
        <v>0.6012078910703933</v>
      </c>
      <c r="U30" s="39"/>
      <c r="V30" s="40"/>
      <c r="W30" s="40">
        <f t="shared" si="12"/>
        <v>0</v>
      </c>
      <c r="X30" s="40">
        <f t="shared" si="13"/>
        <v>0</v>
      </c>
      <c r="Y30" s="68" t="e">
        <f t="shared" si="14"/>
        <v>#DIV/0!</v>
      </c>
      <c r="Z30" s="41">
        <v>0.15</v>
      </c>
      <c r="AA30" s="41">
        <v>8915.5157930000005</v>
      </c>
      <c r="AB30" s="41">
        <f t="shared" si="15"/>
        <v>0.52892661532414209</v>
      </c>
      <c r="AC30" s="41">
        <f t="shared" si="16"/>
        <v>2725.6573346361338</v>
      </c>
      <c r="AD30" s="41">
        <f t="shared" si="17"/>
        <v>0.588232387221583</v>
      </c>
      <c r="AE30" s="42"/>
      <c r="AF30" s="43"/>
      <c r="AG30" s="43"/>
      <c r="AH30" s="43"/>
      <c r="AI30" s="69"/>
      <c r="AJ30" s="44">
        <v>0.15</v>
      </c>
      <c r="AK30" s="44">
        <v>6867.1645079999998</v>
      </c>
      <c r="AL30" s="44">
        <f t="shared" si="21"/>
        <v>0.50882627152808968</v>
      </c>
      <c r="AM30" s="44">
        <f t="shared" si="22"/>
        <v>3112.4359164074626</v>
      </c>
      <c r="AN30" s="44">
        <f t="shared" si="23"/>
        <v>0.58114801110585468</v>
      </c>
    </row>
    <row r="31" spans="1:40" x14ac:dyDescent="0.3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"/>
        <v>#DIV/0!</v>
      </c>
      <c r="F31" s="32">
        <v>0.16</v>
      </c>
      <c r="G31" s="31">
        <v>29353.114281999999</v>
      </c>
      <c r="H31" s="31">
        <f t="shared" si="3"/>
        <v>0.67104835495632587</v>
      </c>
      <c r="I31" s="31">
        <f t="shared" si="4"/>
        <v>1961.5968039070858</v>
      </c>
      <c r="J31" s="30">
        <f t="shared" si="5"/>
        <v>0.68252717619691861</v>
      </c>
      <c r="K31" s="33"/>
      <c r="L31" s="34"/>
      <c r="M31" s="35">
        <f t="shared" si="6"/>
        <v>0</v>
      </c>
      <c r="N31" s="36">
        <f t="shared" si="7"/>
        <v>0</v>
      </c>
      <c r="O31" s="38" t="e">
        <f t="shared" si="8"/>
        <v>#DIV/0!</v>
      </c>
      <c r="P31" s="37">
        <v>0.16</v>
      </c>
      <c r="Q31" s="35">
        <v>14596.048537999999</v>
      </c>
      <c r="R31" s="35">
        <f t="shared" si="9"/>
        <v>0.60132550933680007</v>
      </c>
      <c r="S31" s="35">
        <f t="shared" si="10"/>
        <v>2479.1750814489478</v>
      </c>
      <c r="T31" s="66">
        <f t="shared" si="11"/>
        <v>0.59611641286420947</v>
      </c>
      <c r="U31" s="39"/>
      <c r="V31" s="40"/>
      <c r="W31" s="40">
        <f t="shared" si="12"/>
        <v>0</v>
      </c>
      <c r="X31" s="40">
        <f t="shared" si="13"/>
        <v>0</v>
      </c>
      <c r="Y31" s="68" t="e">
        <f t="shared" si="14"/>
        <v>#DIV/0!</v>
      </c>
      <c r="Z31" s="41">
        <v>0.16</v>
      </c>
      <c r="AA31" s="41">
        <v>10059.391377</v>
      </c>
      <c r="AB31" s="41">
        <f t="shared" si="15"/>
        <v>0.56418838967908491</v>
      </c>
      <c r="AC31" s="41">
        <f t="shared" si="16"/>
        <v>2907.3678236118762</v>
      </c>
      <c r="AD31" s="41">
        <f t="shared" si="17"/>
        <v>0.58333322996514636</v>
      </c>
      <c r="AE31" s="42"/>
      <c r="AF31" s="43"/>
      <c r="AG31" s="43"/>
      <c r="AH31" s="43"/>
      <c r="AI31" s="69"/>
      <c r="AJ31" s="44">
        <v>0.16</v>
      </c>
      <c r="AK31" s="44">
        <v>7720.5306049999999</v>
      </c>
      <c r="AL31" s="44">
        <f t="shared" si="21"/>
        <v>0.54274802296329572</v>
      </c>
      <c r="AM31" s="44">
        <f t="shared" si="22"/>
        <v>3319.9316441679603</v>
      </c>
      <c r="AN31" s="44">
        <f t="shared" si="23"/>
        <v>0.57424735852807463</v>
      </c>
    </row>
    <row r="32" spans="1:40" x14ac:dyDescent="0.3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"/>
        <v>#DIV/0!</v>
      </c>
      <c r="F32" s="32">
        <v>0.17</v>
      </c>
      <c r="G32" s="31">
        <v>32832.82907</v>
      </c>
      <c r="H32" s="31">
        <f t="shared" si="3"/>
        <v>0.71298887714109627</v>
      </c>
      <c r="I32" s="31">
        <f t="shared" si="4"/>
        <v>2084.1966041512787</v>
      </c>
      <c r="J32" s="30">
        <f t="shared" si="5"/>
        <v>0.67626387891148998</v>
      </c>
      <c r="K32" s="33"/>
      <c r="L32" s="34"/>
      <c r="M32" s="35">
        <f t="shared" si="6"/>
        <v>0</v>
      </c>
      <c r="N32" s="36">
        <f t="shared" si="7"/>
        <v>0</v>
      </c>
      <c r="O32" s="38" t="e">
        <f t="shared" si="8"/>
        <v>#DIV/0!</v>
      </c>
      <c r="P32" s="37">
        <v>0.17</v>
      </c>
      <c r="Q32" s="35">
        <v>16348.243232999999</v>
      </c>
      <c r="R32" s="35">
        <f t="shared" si="9"/>
        <v>0.63890835367035004</v>
      </c>
      <c r="S32" s="35">
        <f t="shared" si="10"/>
        <v>2634.1235240395067</v>
      </c>
      <c r="T32" s="66">
        <f t="shared" si="11"/>
        <v>0.59143768555506127</v>
      </c>
      <c r="U32" s="39"/>
      <c r="V32" s="40"/>
      <c r="W32" s="40">
        <f t="shared" si="12"/>
        <v>0</v>
      </c>
      <c r="X32" s="40">
        <f t="shared" si="13"/>
        <v>0</v>
      </c>
      <c r="Y32" s="68" t="e">
        <f t="shared" si="14"/>
        <v>#DIV/0!</v>
      </c>
      <c r="Z32" s="41">
        <v>0.17</v>
      </c>
      <c r="AA32" s="41">
        <v>11268.215513000001</v>
      </c>
      <c r="AB32" s="41">
        <f t="shared" si="15"/>
        <v>0.59945016403402773</v>
      </c>
      <c r="AC32" s="41">
        <f t="shared" si="16"/>
        <v>3089.0783125876187</v>
      </c>
      <c r="AD32" s="41">
        <f t="shared" si="17"/>
        <v>0.57881833381504755</v>
      </c>
      <c r="AE32" s="42"/>
      <c r="AF32" s="43"/>
      <c r="AG32" s="43"/>
      <c r="AH32" s="43"/>
      <c r="AI32" s="69"/>
      <c r="AJ32" s="44">
        <v>0.17</v>
      </c>
      <c r="AK32" s="44">
        <v>8647.7065230000007</v>
      </c>
      <c r="AL32" s="44">
        <f t="shared" si="21"/>
        <v>0.57666977439850176</v>
      </c>
      <c r="AM32" s="44">
        <f t="shared" si="22"/>
        <v>3527.4273719284579</v>
      </c>
      <c r="AN32" s="44">
        <f t="shared" si="23"/>
        <v>0.56976389123341709</v>
      </c>
    </row>
    <row r="33" spans="1:40" x14ac:dyDescent="0.35">
      <c r="A33" s="26"/>
      <c r="B33" s="27"/>
      <c r="C33" s="28">
        <f t="shared" si="0"/>
        <v>0</v>
      </c>
      <c r="D33" s="29">
        <f t="shared" si="1"/>
        <v>0</v>
      </c>
      <c r="E33" s="65" t="e">
        <f t="shared" si="2"/>
        <v>#DIV/0!</v>
      </c>
      <c r="F33" s="32">
        <v>0.18</v>
      </c>
      <c r="G33" s="31">
        <v>36497.228672999998</v>
      </c>
      <c r="H33" s="31">
        <f t="shared" si="3"/>
        <v>0.75492939932586645</v>
      </c>
      <c r="I33" s="31">
        <f t="shared" si="4"/>
        <v>2206.7964043954712</v>
      </c>
      <c r="J33" s="30">
        <f t="shared" si="5"/>
        <v>0.67053369529102125</v>
      </c>
      <c r="K33" s="33"/>
      <c r="L33" s="34"/>
      <c r="M33" s="35">
        <f t="shared" si="6"/>
        <v>0</v>
      </c>
      <c r="N33" s="36">
        <f t="shared" si="7"/>
        <v>0</v>
      </c>
      <c r="O33" s="38" t="e">
        <f t="shared" si="8"/>
        <v>#DIV/0!</v>
      </c>
      <c r="P33" s="37">
        <v>0.18</v>
      </c>
      <c r="Q33" s="35">
        <v>18193.736709999997</v>
      </c>
      <c r="R33" s="35">
        <f t="shared" si="9"/>
        <v>0.67649119800390001</v>
      </c>
      <c r="S33" s="35">
        <f t="shared" si="10"/>
        <v>2789.0719666300661</v>
      </c>
      <c r="T33" s="66">
        <f t="shared" si="11"/>
        <v>0.58710075809192186</v>
      </c>
      <c r="U33" s="39"/>
      <c r="V33" s="40"/>
      <c r="W33" s="40">
        <f t="shared" si="12"/>
        <v>0</v>
      </c>
      <c r="X33" s="40">
        <f t="shared" si="13"/>
        <v>0</v>
      </c>
      <c r="Y33" s="68" t="e">
        <f t="shared" si="14"/>
        <v>#DIV/0!</v>
      </c>
      <c r="Z33" s="41">
        <v>0.18</v>
      </c>
      <c r="AA33" s="41">
        <v>12541.217793999998</v>
      </c>
      <c r="AB33" s="41">
        <f t="shared" si="15"/>
        <v>0.63471193838897055</v>
      </c>
      <c r="AC33" s="41">
        <f t="shared" si="16"/>
        <v>3270.7888015633607</v>
      </c>
      <c r="AD33" s="41">
        <f t="shared" si="17"/>
        <v>0.57461859602348841</v>
      </c>
      <c r="AE33" s="42"/>
      <c r="AF33" s="43"/>
      <c r="AG33" s="43"/>
      <c r="AH33" s="43"/>
      <c r="AI33" s="69"/>
      <c r="AJ33" s="44">
        <v>0.18</v>
      </c>
      <c r="AK33" s="44">
        <v>9591.6363419999998</v>
      </c>
      <c r="AL33" s="44">
        <f t="shared" si="21"/>
        <v>0.61059152583370768</v>
      </c>
      <c r="AM33" s="44">
        <f t="shared" si="22"/>
        <v>3734.9230996889551</v>
      </c>
      <c r="AN33" s="44">
        <f t="shared" si="23"/>
        <v>0.56368894413227832</v>
      </c>
    </row>
    <row r="34" spans="1:40" x14ac:dyDescent="0.35">
      <c r="A34" s="26"/>
      <c r="B34" s="27"/>
      <c r="C34" s="28"/>
      <c r="D34" s="29"/>
      <c r="E34" s="65"/>
      <c r="F34" s="32">
        <v>0.19</v>
      </c>
      <c r="G34" s="31">
        <v>40344.693648</v>
      </c>
      <c r="H34" s="31">
        <f t="shared" ref="H34:H39" si="24">(F34/($J$44*$B$46))</f>
        <v>0.79686992151063685</v>
      </c>
      <c r="I34" s="31">
        <f t="shared" ref="I34:I39" si="25">((F34*$B$47)/($G$44*$B$46))</f>
        <v>2329.3962046396641</v>
      </c>
      <c r="J34" s="30">
        <f t="shared" ref="J34:J39" si="26">((G34*$B$47)/(2*$B$48*$J$44*(H34^2)))</f>
        <v>0.6652500998287818</v>
      </c>
      <c r="K34" s="33"/>
      <c r="L34" s="34"/>
      <c r="M34" s="35">
        <f t="shared" ref="M34:M39" si="27">(K34/($J$44*$C$46))</f>
        <v>0</v>
      </c>
      <c r="N34" s="36">
        <f t="shared" ref="N34:N39" si="28">((K34*$C$47)/($G$44*$C$46))</f>
        <v>0</v>
      </c>
      <c r="O34" s="38" t="e">
        <f t="shared" ref="O34:O39" si="29">((L34*$C$47)/(2*$C$48*$J$44*(M34^2)))</f>
        <v>#DIV/0!</v>
      </c>
      <c r="P34" s="37">
        <v>0.19</v>
      </c>
      <c r="Q34" s="35">
        <v>20132.426493000003</v>
      </c>
      <c r="R34" s="35">
        <f t="shared" ref="R34:R39" si="30">(P34/($J$44*$C$46))</f>
        <v>0.71407404233745009</v>
      </c>
      <c r="S34" s="35">
        <f t="shared" ref="S34:S39" si="31">((P34*$C$47)/($G$44*$C$46))</f>
        <v>2944.0204092206254</v>
      </c>
      <c r="T34" s="66">
        <f t="shared" ref="T34:T39" si="32">((Q34*$C$47)/(2*$C$48*$J$44*(R34^2)))</f>
        <v>0.58307532899413428</v>
      </c>
      <c r="U34" s="39"/>
      <c r="V34" s="40"/>
      <c r="W34" s="40"/>
      <c r="X34" s="40"/>
      <c r="Y34" s="68"/>
      <c r="Z34" s="41">
        <v>0.19</v>
      </c>
      <c r="AA34" s="41">
        <v>13878.839472</v>
      </c>
      <c r="AB34" s="41">
        <f t="shared" ref="AB34:AB39" si="33">(Z34/($J$44*$D$46))</f>
        <v>0.66997371274391337</v>
      </c>
      <c r="AC34" s="41">
        <f t="shared" ref="AC34:AC39" si="34">((Z34*$D$47)/($G$44*$D$46))</f>
        <v>3452.4992905391027</v>
      </c>
      <c r="AD34" s="41">
        <f t="shared" ref="AD34:AD39" si="35">((AA34*$D$47)/(2*$D$48*$J$44*(AB34^2)))</f>
        <v>0.57073029708094913</v>
      </c>
      <c r="AE34" s="42"/>
      <c r="AF34" s="43"/>
      <c r="AG34" s="43"/>
      <c r="AH34" s="43"/>
      <c r="AI34" s="69"/>
      <c r="AJ34" s="44">
        <v>0.19</v>
      </c>
      <c r="AK34" s="44">
        <v>10612.371139999999</v>
      </c>
      <c r="AL34" s="44">
        <f t="shared" ref="AL34:AL39" si="36">(AJ34/($J$44*$E$46))</f>
        <v>0.64451327726891372</v>
      </c>
      <c r="AM34" s="44">
        <f t="shared" ref="AM34:AM39" si="37">((AJ34*$E$47)/($G$44*$E$46))</f>
        <v>3942.4188274494527</v>
      </c>
      <c r="AN34" s="44">
        <f t="shared" ref="AN34:AN39" si="38">((AK34*$E$47)/(2*$E$48*$J$44*(AL34^2)))</f>
        <v>0.55975380001497865</v>
      </c>
    </row>
    <row r="35" spans="1:40" x14ac:dyDescent="0.35">
      <c r="A35" s="26"/>
      <c r="B35" s="27"/>
      <c r="C35" s="28"/>
      <c r="D35" s="29"/>
      <c r="E35" s="65"/>
      <c r="F35" s="32">
        <v>0.2</v>
      </c>
      <c r="G35" s="31">
        <v>44375.569715000005</v>
      </c>
      <c r="H35" s="31">
        <f t="shared" si="24"/>
        <v>0.83881044369540725</v>
      </c>
      <c r="I35" s="31">
        <f t="shared" si="25"/>
        <v>2451.996004883857</v>
      </c>
      <c r="J35" s="30">
        <f t="shared" si="26"/>
        <v>0.66037356306346473</v>
      </c>
      <c r="K35" s="33"/>
      <c r="L35" s="34"/>
      <c r="M35" s="35">
        <f t="shared" si="27"/>
        <v>0</v>
      </c>
      <c r="N35" s="36">
        <f t="shared" si="28"/>
        <v>0</v>
      </c>
      <c r="O35" s="38" t="e">
        <f t="shared" si="29"/>
        <v>#DIV/0!</v>
      </c>
      <c r="P35" s="37">
        <v>0.2</v>
      </c>
      <c r="Q35" s="35">
        <v>22163.086581</v>
      </c>
      <c r="R35" s="35">
        <f t="shared" si="30"/>
        <v>0.75165688667100006</v>
      </c>
      <c r="S35" s="35">
        <f t="shared" si="31"/>
        <v>3098.9688518111843</v>
      </c>
      <c r="T35" s="66">
        <f t="shared" si="32"/>
        <v>0.57930329343670162</v>
      </c>
      <c r="U35" s="39"/>
      <c r="V35" s="40"/>
      <c r="W35" s="40"/>
      <c r="X35" s="40"/>
      <c r="Y35" s="68"/>
      <c r="Z35" s="41">
        <v>0.2</v>
      </c>
      <c r="AA35" s="41">
        <v>15279.38256</v>
      </c>
      <c r="AB35" s="41">
        <f t="shared" si="33"/>
        <v>0.7052354870988562</v>
      </c>
      <c r="AC35" s="41">
        <f t="shared" si="34"/>
        <v>3634.2097795148452</v>
      </c>
      <c r="AD35" s="41">
        <f t="shared" si="35"/>
        <v>0.56706231995556955</v>
      </c>
      <c r="AE35" s="42"/>
      <c r="AF35" s="43"/>
      <c r="AG35" s="43"/>
      <c r="AH35" s="43"/>
      <c r="AI35" s="69"/>
      <c r="AJ35" s="44">
        <v>0.2</v>
      </c>
      <c r="AK35" s="44">
        <v>11681.380580000001</v>
      </c>
      <c r="AL35" s="44">
        <f t="shared" si="36"/>
        <v>0.67843502870411965</v>
      </c>
      <c r="AM35" s="44">
        <f t="shared" si="37"/>
        <v>4149.9145552099499</v>
      </c>
      <c r="AN35" s="44">
        <f t="shared" si="38"/>
        <v>0.55606556887636815</v>
      </c>
    </row>
    <row r="36" spans="1:40" x14ac:dyDescent="0.35">
      <c r="A36" s="26"/>
      <c r="B36" s="27"/>
      <c r="C36" s="28"/>
      <c r="D36" s="29"/>
      <c r="E36" s="65"/>
      <c r="F36" s="32">
        <v>0.21</v>
      </c>
      <c r="G36" s="31">
        <v>48588.678833000005</v>
      </c>
      <c r="H36" s="31">
        <f t="shared" si="24"/>
        <v>0.88075096588017754</v>
      </c>
      <c r="I36" s="31">
        <f t="shared" si="25"/>
        <v>2574.59580512805</v>
      </c>
      <c r="J36" s="30">
        <f t="shared" si="26"/>
        <v>0.65584653615581001</v>
      </c>
      <c r="K36" s="33"/>
      <c r="L36" s="34"/>
      <c r="M36" s="35">
        <f t="shared" si="27"/>
        <v>0</v>
      </c>
      <c r="N36" s="36">
        <f t="shared" si="28"/>
        <v>0</v>
      </c>
      <c r="O36" s="38" t="e">
        <f t="shared" si="29"/>
        <v>#DIV/0!</v>
      </c>
      <c r="P36" s="37">
        <v>0.21</v>
      </c>
      <c r="Q36" s="35">
        <v>24285.53528</v>
      </c>
      <c r="R36" s="35">
        <f t="shared" si="30"/>
        <v>0.78923973100455003</v>
      </c>
      <c r="S36" s="35">
        <f t="shared" si="31"/>
        <v>3253.9172944017437</v>
      </c>
      <c r="T36" s="66">
        <f t="shared" si="32"/>
        <v>0.57576443715009695</v>
      </c>
      <c r="U36" s="39"/>
      <c r="V36" s="40"/>
      <c r="W36" s="40"/>
      <c r="X36" s="40"/>
      <c r="Y36" s="68"/>
      <c r="Z36" s="41">
        <v>0.21</v>
      </c>
      <c r="AA36" s="41">
        <v>16743.571441</v>
      </c>
      <c r="AB36" s="41">
        <f t="shared" si="33"/>
        <v>0.74049726145379891</v>
      </c>
      <c r="AC36" s="41">
        <f t="shared" si="34"/>
        <v>3815.9202684905872</v>
      </c>
      <c r="AD36" s="41">
        <f t="shared" si="35"/>
        <v>0.56363050091495148</v>
      </c>
      <c r="AE36" s="42"/>
      <c r="AF36" s="43"/>
      <c r="AG36" s="43"/>
      <c r="AH36" s="43"/>
      <c r="AI36" s="69"/>
      <c r="AJ36" s="44">
        <v>0.21</v>
      </c>
      <c r="AK36" s="44">
        <v>12744.839992000001</v>
      </c>
      <c r="AL36" s="44">
        <f t="shared" si="36"/>
        <v>0.71235678013932557</v>
      </c>
      <c r="AM36" s="44">
        <f t="shared" si="37"/>
        <v>4357.410282970447</v>
      </c>
      <c r="AN36" s="44">
        <f t="shared" si="38"/>
        <v>0.55028493131281042</v>
      </c>
    </row>
    <row r="37" spans="1:40" x14ac:dyDescent="0.35">
      <c r="A37" s="26"/>
      <c r="B37" s="27"/>
      <c r="C37" s="28"/>
      <c r="D37" s="29"/>
      <c r="E37" s="65"/>
      <c r="F37" s="32">
        <v>0.22</v>
      </c>
      <c r="G37" s="31">
        <v>52980.986661999996</v>
      </c>
      <c r="H37" s="31">
        <f t="shared" si="24"/>
        <v>0.92269148806494794</v>
      </c>
      <c r="I37" s="31">
        <f t="shared" si="25"/>
        <v>2697.1956053722429</v>
      </c>
      <c r="J37" s="30">
        <f t="shared" si="26"/>
        <v>0.65159899901715057</v>
      </c>
      <c r="K37" s="33"/>
      <c r="L37" s="34"/>
      <c r="M37" s="35">
        <f t="shared" si="27"/>
        <v>0</v>
      </c>
      <c r="N37" s="36">
        <f t="shared" si="28"/>
        <v>0</v>
      </c>
      <c r="O37" s="38" t="e">
        <f t="shared" si="29"/>
        <v>#DIV/0!</v>
      </c>
      <c r="P37" s="37">
        <v>0.22</v>
      </c>
      <c r="Q37" s="35">
        <v>26499.651399000002</v>
      </c>
      <c r="R37" s="35">
        <f t="shared" si="30"/>
        <v>0.8268225753381</v>
      </c>
      <c r="S37" s="35">
        <f t="shared" si="31"/>
        <v>3408.865736992303</v>
      </c>
      <c r="T37" s="66">
        <f t="shared" si="32"/>
        <v>0.5724407539387466</v>
      </c>
      <c r="U37" s="39"/>
      <c r="V37" s="40"/>
      <c r="W37" s="40"/>
      <c r="X37" s="40"/>
      <c r="Y37" s="68"/>
      <c r="Z37" s="41">
        <v>0.22</v>
      </c>
      <c r="AA37" s="41">
        <v>18269.572238000001</v>
      </c>
      <c r="AB37" s="41">
        <f t="shared" si="33"/>
        <v>0.77575903580874173</v>
      </c>
      <c r="AC37" s="41">
        <f t="shared" si="34"/>
        <v>3997.6307574663301</v>
      </c>
      <c r="AD37" s="41">
        <f t="shared" si="35"/>
        <v>0.5603611194351904</v>
      </c>
      <c r="AE37" s="42"/>
      <c r="AF37" s="43"/>
      <c r="AG37" s="43"/>
      <c r="AH37" s="43"/>
      <c r="AI37" s="69"/>
      <c r="AJ37" s="44">
        <v>0.22</v>
      </c>
      <c r="AK37" s="44">
        <v>13920.745423999999</v>
      </c>
      <c r="AL37" s="44">
        <f t="shared" si="36"/>
        <v>0.74627853157453161</v>
      </c>
      <c r="AM37" s="44">
        <f t="shared" si="37"/>
        <v>4564.9060107309451</v>
      </c>
      <c r="AN37" s="44">
        <f t="shared" si="38"/>
        <v>0.54765738995273106</v>
      </c>
    </row>
    <row r="38" spans="1:40" x14ac:dyDescent="0.35">
      <c r="A38" s="26"/>
      <c r="B38" s="27"/>
      <c r="C38" s="28"/>
      <c r="D38" s="29"/>
      <c r="E38" s="65"/>
      <c r="F38" s="32">
        <v>0.23</v>
      </c>
      <c r="G38" s="31">
        <v>57553.926621999999</v>
      </c>
      <c r="H38" s="31">
        <f t="shared" si="24"/>
        <v>0.96463201024971834</v>
      </c>
      <c r="I38" s="31">
        <f t="shared" si="25"/>
        <v>2819.7954056164358</v>
      </c>
      <c r="J38" s="30">
        <f t="shared" si="26"/>
        <v>0.64762710211900132</v>
      </c>
      <c r="K38" s="33"/>
      <c r="L38" s="34"/>
      <c r="M38" s="35">
        <f t="shared" si="27"/>
        <v>0</v>
      </c>
      <c r="N38" s="36">
        <f t="shared" si="28"/>
        <v>0</v>
      </c>
      <c r="O38" s="38" t="e">
        <f t="shared" si="29"/>
        <v>#DIV/0!</v>
      </c>
      <c r="P38" s="37">
        <v>0.23</v>
      </c>
      <c r="Q38" s="35">
        <v>28804.121423000001</v>
      </c>
      <c r="R38" s="35">
        <f t="shared" si="30"/>
        <v>0.86440541967165008</v>
      </c>
      <c r="S38" s="35">
        <f t="shared" si="31"/>
        <v>3563.8141795828619</v>
      </c>
      <c r="T38" s="66">
        <f t="shared" si="32"/>
        <v>0.56929150959280372</v>
      </c>
      <c r="U38" s="39"/>
      <c r="V38" s="40"/>
      <c r="W38" s="40"/>
      <c r="X38" s="40"/>
      <c r="Y38" s="68"/>
      <c r="Z38" s="41">
        <v>0.23</v>
      </c>
      <c r="AA38" s="41">
        <v>19857.908565999998</v>
      </c>
      <c r="AB38" s="41">
        <f t="shared" si="33"/>
        <v>0.81102081016368466</v>
      </c>
      <c r="AC38" s="41">
        <f t="shared" si="34"/>
        <v>4179.3412464420717</v>
      </c>
      <c r="AD38" s="41">
        <f t="shared" si="35"/>
        <v>0.5572663399655613</v>
      </c>
      <c r="AE38" s="42"/>
      <c r="AF38" s="43"/>
      <c r="AG38" s="43"/>
      <c r="AH38" s="43"/>
      <c r="AI38" s="69"/>
      <c r="AJ38" s="44">
        <v>0.23</v>
      </c>
      <c r="AK38" s="44">
        <v>15113.068449</v>
      </c>
      <c r="AL38" s="44">
        <f t="shared" si="36"/>
        <v>0.78020028300973765</v>
      </c>
      <c r="AM38" s="44">
        <f t="shared" si="37"/>
        <v>4772.4017384914432</v>
      </c>
      <c r="AN38" s="44">
        <f t="shared" si="38"/>
        <v>0.54398734904211932</v>
      </c>
    </row>
    <row r="39" spans="1:40" x14ac:dyDescent="0.35">
      <c r="A39" s="26"/>
      <c r="B39" s="27"/>
      <c r="C39" s="28"/>
      <c r="D39" s="29"/>
      <c r="E39" s="65"/>
      <c r="F39" s="32">
        <v>0.24</v>
      </c>
      <c r="G39" s="31">
        <v>62306.086930000005</v>
      </c>
      <c r="H39" s="31">
        <f t="shared" si="24"/>
        <v>1.0065725324344887</v>
      </c>
      <c r="I39" s="31">
        <f t="shared" si="25"/>
        <v>2942.3952058606283</v>
      </c>
      <c r="J39" s="30">
        <f t="shared" si="26"/>
        <v>0.64389302634372048</v>
      </c>
      <c r="K39" s="33"/>
      <c r="L39" s="34"/>
      <c r="M39" s="35">
        <f t="shared" si="27"/>
        <v>0</v>
      </c>
      <c r="N39" s="36">
        <f t="shared" si="28"/>
        <v>0</v>
      </c>
      <c r="O39" s="38" t="e">
        <f t="shared" si="29"/>
        <v>#DIV/0!</v>
      </c>
      <c r="P39" s="37">
        <v>0.24</v>
      </c>
      <c r="Q39" s="35">
        <v>31197.633654000001</v>
      </c>
      <c r="R39" s="35">
        <f t="shared" si="30"/>
        <v>0.90198826400520005</v>
      </c>
      <c r="S39" s="35">
        <f t="shared" si="31"/>
        <v>3718.7626221734213</v>
      </c>
      <c r="T39" s="66">
        <f t="shared" si="32"/>
        <v>0.56628481530484454</v>
      </c>
      <c r="U39" s="39"/>
      <c r="V39" s="40"/>
      <c r="W39" s="40"/>
      <c r="X39" s="40"/>
      <c r="Y39" s="68"/>
      <c r="Z39" s="41">
        <v>0.24</v>
      </c>
      <c r="AA39" s="41">
        <v>21508.057510000002</v>
      </c>
      <c r="AB39" s="41">
        <f t="shared" si="33"/>
        <v>0.84628258451862737</v>
      </c>
      <c r="AC39" s="41">
        <f t="shared" si="34"/>
        <v>4361.0517354178137</v>
      </c>
      <c r="AD39" s="41">
        <f t="shared" si="35"/>
        <v>0.55432400043475527</v>
      </c>
      <c r="AE39" s="42"/>
      <c r="AF39" s="43"/>
      <c r="AG39" s="43"/>
      <c r="AH39" s="43"/>
      <c r="AI39" s="69"/>
      <c r="AJ39" s="44">
        <v>0.24</v>
      </c>
      <c r="AK39" s="44">
        <v>16320.484043</v>
      </c>
      <c r="AL39" s="44">
        <f t="shared" si="36"/>
        <v>0.81412203444494358</v>
      </c>
      <c r="AM39" s="44">
        <f t="shared" si="37"/>
        <v>4979.8974662519395</v>
      </c>
      <c r="AN39" s="44">
        <f t="shared" si="38"/>
        <v>0.53951357209238759</v>
      </c>
    </row>
    <row r="40" spans="1:40" x14ac:dyDescent="0.35">
      <c r="A40" s="26"/>
      <c r="B40" s="27"/>
      <c r="C40" s="28">
        <f>(A40/($J$44*$B$46))</f>
        <v>0</v>
      </c>
      <c r="D40" s="29">
        <f>((A40*$B$47)/($G$44*$B$46))</f>
        <v>0</v>
      </c>
      <c r="E40" s="65" t="e">
        <f>((B40*$B$47)/(2*$B$48*$J$44*(C40^2)))</f>
        <v>#DIV/0!</v>
      </c>
      <c r="F40" s="32">
        <v>0.25</v>
      </c>
      <c r="G40" s="31">
        <v>67234.827627999999</v>
      </c>
      <c r="H40" s="31">
        <f>(F40/($J$44*$B$46))</f>
        <v>1.0485130546192591</v>
      </c>
      <c r="I40" s="31">
        <f>((F40*$B$47)/($G$44*$B$46))</f>
        <v>3064.9950061048216</v>
      </c>
      <c r="J40" s="30">
        <f>((G40*$B$47)/(2*$B$48*$J$44*(H40^2)))</f>
        <v>0.64035382304730704</v>
      </c>
      <c r="K40" s="33"/>
      <c r="L40" s="34"/>
      <c r="M40" s="35">
        <f>(K40/($J$44*$C$46))</f>
        <v>0</v>
      </c>
      <c r="N40" s="36">
        <f>((K40*$C$47)/($G$44*$C$46))</f>
        <v>0</v>
      </c>
      <c r="O40" s="38" t="e">
        <f>((L40*$C$47)/(2*$C$48*$J$44*(M40^2)))</f>
        <v>#DIV/0!</v>
      </c>
      <c r="P40" s="37">
        <v>0.25</v>
      </c>
      <c r="Q40" s="35">
        <v>33681.004909999996</v>
      </c>
      <c r="R40" s="35">
        <f>(P40/($J$44*$C$46))</f>
        <v>0.93957110833875002</v>
      </c>
      <c r="S40" s="35">
        <f>((P40*$C$47)/($G$44*$C$46))</f>
        <v>3873.7110647639806</v>
      </c>
      <c r="T40" s="66">
        <f>((Q40*$C$47)/(2*$C$48*$J$44*(R40^2)))</f>
        <v>0.5634310401468382</v>
      </c>
      <c r="U40" s="39"/>
      <c r="V40" s="40"/>
      <c r="W40" s="40">
        <f>(U40/($J$44*$D$46))</f>
        <v>0</v>
      </c>
      <c r="X40" s="40">
        <f>((U40*$D$47)/($G$44*$D$46))</f>
        <v>0</v>
      </c>
      <c r="Y40" s="68" t="e">
        <f>((V40*$D$47)/(2*$D$48*$J$44*(W40^2)))</f>
        <v>#DIV/0!</v>
      </c>
      <c r="Z40" s="41">
        <v>0.25</v>
      </c>
      <c r="AA40" s="41">
        <v>23219.641327000001</v>
      </c>
      <c r="AB40" s="41">
        <f>(Z40/($J$44*$D$46))</f>
        <v>0.88154435887357019</v>
      </c>
      <c r="AC40" s="41">
        <f>((Z40*$D$47)/($G$44*$D$46))</f>
        <v>4542.7622243935566</v>
      </c>
      <c r="AD40" s="41">
        <f>((AA40*$D$47)/(2*$D$48*$J$44*(AB40^2)))</f>
        <v>0.55151898460168514</v>
      </c>
      <c r="AE40" s="42"/>
      <c r="AF40" s="43"/>
      <c r="AG40" s="43">
        <f>(AE40/($J$44*$E$46))</f>
        <v>0</v>
      </c>
      <c r="AH40" s="43">
        <f>((AE40*$E$47)/($G$44*$E$46))</f>
        <v>0</v>
      </c>
      <c r="AI40" s="69" t="e">
        <f>((AF40*$E$47)/(2*$E$48*$J$44*(AG40^2)))</f>
        <v>#DIV/0!</v>
      </c>
      <c r="AJ40" s="44">
        <v>0.25</v>
      </c>
      <c r="AK40" s="44">
        <v>17657.522394</v>
      </c>
      <c r="AL40" s="44">
        <f>(AJ40/($J$44*$E$46))</f>
        <v>0.84804378588014961</v>
      </c>
      <c r="AM40" s="44">
        <f>((AJ40*$E$47)/($G$44*$E$46))</f>
        <v>5187.3931940124376</v>
      </c>
      <c r="AN40" s="44">
        <f>((AK40*$E$47)/(2*$E$48*$J$44*(AL40^2)))</f>
        <v>0.537949577735508</v>
      </c>
    </row>
    <row r="41" spans="1:40" ht="15" thickBot="1" x14ac:dyDescent="0.4"/>
    <row r="42" spans="1:40" ht="23" thickBot="1" x14ac:dyDescent="0.45">
      <c r="A42" s="85" t="s">
        <v>22</v>
      </c>
      <c r="B42" s="86"/>
      <c r="C42" s="86"/>
      <c r="D42" s="86"/>
      <c r="E42" s="86"/>
      <c r="G42" s="87" t="s">
        <v>24</v>
      </c>
      <c r="H42" s="88"/>
      <c r="I42" s="88"/>
      <c r="J42" s="88"/>
      <c r="K42" s="88"/>
      <c r="L42" s="89"/>
    </row>
    <row r="43" spans="1:40" ht="20.149999999999999" customHeight="1" x14ac:dyDescent="0.35">
      <c r="A43" s="59" t="s">
        <v>23</v>
      </c>
      <c r="B43" s="60" t="s">
        <v>0</v>
      </c>
      <c r="C43" s="60" t="s">
        <v>1</v>
      </c>
      <c r="D43" s="60" t="s">
        <v>2</v>
      </c>
      <c r="E43" s="60" t="s">
        <v>3</v>
      </c>
      <c r="G43" s="90" t="s">
        <v>25</v>
      </c>
      <c r="H43" s="91"/>
      <c r="I43" s="91"/>
      <c r="J43" s="92" t="s">
        <v>26</v>
      </c>
      <c r="K43" s="92"/>
      <c r="L43" s="93"/>
    </row>
    <row r="44" spans="1:40" ht="20.149999999999999" customHeight="1" thickBot="1" x14ac:dyDescent="0.4">
      <c r="A44" s="61" t="s">
        <v>17</v>
      </c>
      <c r="B44" s="62">
        <v>2.8711E-5</v>
      </c>
      <c r="C44" s="62">
        <v>3.2039999999999998E-5</v>
      </c>
      <c r="D44" s="62">
        <v>3.4149000000000001E-5</v>
      </c>
      <c r="E44" s="62">
        <v>3.5497999999999998E-5</v>
      </c>
      <c r="G44" s="94">
        <v>8.5374248628593903E-4</v>
      </c>
      <c r="H44" s="95"/>
      <c r="I44" s="95"/>
      <c r="J44" s="95">
        <v>996.55</v>
      </c>
      <c r="K44" s="95"/>
      <c r="L44" s="96"/>
    </row>
    <row r="45" spans="1:40" ht="20.149999999999999" customHeight="1" x14ac:dyDescent="0.35">
      <c r="A45" s="61" t="s">
        <v>18</v>
      </c>
      <c r="B45" s="62">
        <v>4.5858999999999997E-2</v>
      </c>
      <c r="C45" s="62">
        <v>3.6284999999999998E-2</v>
      </c>
      <c r="D45" s="62">
        <v>3.0941E-2</v>
      </c>
      <c r="E45" s="62">
        <v>2.7095999999999999E-2</v>
      </c>
    </row>
    <row r="46" spans="1:40" ht="20.149999999999999" customHeight="1" x14ac:dyDescent="0.35">
      <c r="A46" s="61" t="s">
        <v>19</v>
      </c>
      <c r="B46" s="62">
        <f>(B44/B48)</f>
        <v>2.3925833333333335E-4</v>
      </c>
      <c r="C46" s="62">
        <f>(C44/C48)</f>
        <v>2.6699999999999998E-4</v>
      </c>
      <c r="D46" s="62">
        <f>(D44/D48)</f>
        <v>2.8457500000000002E-4</v>
      </c>
      <c r="E46" s="62">
        <f>(E44/E48)</f>
        <v>2.9581666666666666E-4</v>
      </c>
    </row>
    <row r="47" spans="1:40" ht="20.149999999999999" customHeight="1" x14ac:dyDescent="0.35">
      <c r="A47" s="61" t="s">
        <v>20</v>
      </c>
      <c r="B47" s="62">
        <f>(4*B44)/B45</f>
        <v>2.5042848731982818E-3</v>
      </c>
      <c r="C47" s="62">
        <f>(4*C44)/C45</f>
        <v>3.5320380322447294E-3</v>
      </c>
      <c r="D47" s="62">
        <f>(4*D44)/D45</f>
        <v>4.4147247988106401E-3</v>
      </c>
      <c r="E47" s="62">
        <f>(4*E44)/E45</f>
        <v>5.2403306761145555E-3</v>
      </c>
    </row>
    <row r="48" spans="1:40" ht="20.149999999999999" customHeight="1" thickBot="1" x14ac:dyDescent="0.4">
      <c r="A48" s="63" t="s">
        <v>21</v>
      </c>
      <c r="B48" s="64">
        <f t="shared" ref="B48:E48" si="39">120/1000</f>
        <v>0.12</v>
      </c>
      <c r="C48" s="64">
        <f t="shared" si="39"/>
        <v>0.12</v>
      </c>
      <c r="D48" s="64">
        <f t="shared" si="39"/>
        <v>0.12</v>
      </c>
      <c r="E48" s="64">
        <f t="shared" si="39"/>
        <v>0.12</v>
      </c>
    </row>
  </sheetData>
  <mergeCells count="15">
    <mergeCell ref="G44:I44"/>
    <mergeCell ref="J44:L44"/>
    <mergeCell ref="A42:E42"/>
    <mergeCell ref="G42:L42"/>
    <mergeCell ref="G43:I43"/>
    <mergeCell ref="J43:L43"/>
    <mergeCell ref="U2:Y2"/>
    <mergeCell ref="Z2:AD2"/>
    <mergeCell ref="AE2:AI2"/>
    <mergeCell ref="AJ2:AN2"/>
    <mergeCell ref="A1:AN1"/>
    <mergeCell ref="A2:E2"/>
    <mergeCell ref="F2:J2"/>
    <mergeCell ref="K2:O2"/>
    <mergeCell ref="P2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7302-CC0E-42B1-BAC8-FF19F4C8CBC3}">
  <dimension ref="A1"/>
  <sheetViews>
    <sheetView workbookViewId="0">
      <selection activeCell="G54" sqref="G54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57EB-CFE3-4546-A88F-F6A352110FD8}">
  <dimension ref="A2:H37"/>
  <sheetViews>
    <sheetView workbookViewId="0">
      <selection activeCell="H4" sqref="H4"/>
    </sheetView>
  </sheetViews>
  <sheetFormatPr defaultRowHeight="14.5" x14ac:dyDescent="0.35"/>
  <sheetData>
    <row r="2" spans="1:8" x14ac:dyDescent="0.35">
      <c r="A2">
        <v>0.01</v>
      </c>
      <c r="B2">
        <v>319.95971800000001</v>
      </c>
      <c r="D2">
        <v>0.01</v>
      </c>
      <c r="E2">
        <v>113.404259</v>
      </c>
      <c r="G2">
        <v>0.01</v>
      </c>
      <c r="H2">
        <v>116.159918</v>
      </c>
    </row>
    <row r="3" spans="1:8" x14ac:dyDescent="0.35">
      <c r="A3">
        <v>1.2E-2</v>
      </c>
      <c r="B3">
        <v>446.83352400000001</v>
      </c>
      <c r="D3">
        <v>1.2E-2</v>
      </c>
      <c r="E3">
        <v>153.29000199999999</v>
      </c>
      <c r="G3">
        <v>1.2E-2</v>
      </c>
      <c r="H3">
        <v>158.12973099999999</v>
      </c>
    </row>
    <row r="4" spans="1:8" x14ac:dyDescent="0.35">
      <c r="A4">
        <v>1.4E-2</v>
      </c>
      <c r="B4">
        <v>593.93300699999998</v>
      </c>
      <c r="D4">
        <v>1.4E-2</v>
      </c>
      <c r="E4">
        <v>198.633782</v>
      </c>
      <c r="G4">
        <v>1.4E-2</v>
      </c>
      <c r="H4">
        <v>205.942035</v>
      </c>
    </row>
    <row r="5" spans="1:8" x14ac:dyDescent="0.35">
      <c r="A5">
        <v>1.6E-2</v>
      </c>
      <c r="B5">
        <v>761.22075500000005</v>
      </c>
      <c r="D5">
        <v>1.6E-2</v>
      </c>
      <c r="E5">
        <v>250.106382</v>
      </c>
      <c r="G5">
        <v>1.6E-2</v>
      </c>
      <c r="H5">
        <v>259.63926700000002</v>
      </c>
    </row>
    <row r="6" spans="1:8" x14ac:dyDescent="0.35">
      <c r="A6">
        <v>1.7999999999999999E-2</v>
      </c>
      <c r="B6">
        <v>948.43710400000009</v>
      </c>
      <c r="D6">
        <v>1.7999999999999999E-2</v>
      </c>
      <c r="E6">
        <v>306.70291200000003</v>
      </c>
      <c r="G6">
        <v>1.7999999999999999E-2</v>
      </c>
      <c r="H6">
        <v>319.38603699999999</v>
      </c>
    </row>
    <row r="7" spans="1:8" x14ac:dyDescent="0.35">
      <c r="A7">
        <v>0.02</v>
      </c>
      <c r="B7">
        <v>1155.5423659999999</v>
      </c>
      <c r="D7">
        <v>0.02</v>
      </c>
      <c r="E7">
        <v>368.43498899999997</v>
      </c>
      <c r="G7">
        <v>0.02</v>
      </c>
      <c r="H7">
        <v>385.79323099999999</v>
      </c>
    </row>
    <row r="8" spans="1:8" x14ac:dyDescent="0.35">
      <c r="A8">
        <v>2.1999999999999999E-2</v>
      </c>
      <c r="B8">
        <v>1382.462209</v>
      </c>
      <c r="D8">
        <v>2.1999999999999999E-2</v>
      </c>
      <c r="E8">
        <v>435.53941099999997</v>
      </c>
      <c r="G8">
        <v>2.1999999999999999E-2</v>
      </c>
      <c r="H8">
        <v>456.17051700000002</v>
      </c>
    </row>
    <row r="9" spans="1:8" x14ac:dyDescent="0.35">
      <c r="A9">
        <v>2.4E-2</v>
      </c>
      <c r="B9">
        <v>1629.0593269999999</v>
      </c>
      <c r="D9">
        <v>2.4E-2</v>
      </c>
      <c r="E9">
        <v>507.73199799999998</v>
      </c>
      <c r="G9">
        <v>2.4E-2</v>
      </c>
      <c r="H9">
        <v>534.10706000000005</v>
      </c>
    </row>
    <row r="10" spans="1:8" x14ac:dyDescent="0.35">
      <c r="A10">
        <v>2.5999999999999999E-2</v>
      </c>
      <c r="B10">
        <v>1895.1794870000001</v>
      </c>
      <c r="D10">
        <v>2.5999999999999999E-2</v>
      </c>
      <c r="E10">
        <v>587.38157799999999</v>
      </c>
      <c r="G10">
        <v>2.5999999999999999E-2</v>
      </c>
      <c r="H10">
        <v>617.32445700000005</v>
      </c>
    </row>
    <row r="11" spans="1:8" x14ac:dyDescent="0.35">
      <c r="A11">
        <v>2.8000000000000001E-2</v>
      </c>
      <c r="B11">
        <v>2180.8409109999998</v>
      </c>
      <c r="D11">
        <v>2.8000000000000001E-2</v>
      </c>
      <c r="E11">
        <v>674.52912700000002</v>
      </c>
      <c r="G11">
        <v>2.8000000000000001E-2</v>
      </c>
      <c r="H11">
        <v>707.08472099999904</v>
      </c>
    </row>
    <row r="12" spans="1:8" x14ac:dyDescent="0.35">
      <c r="A12">
        <v>0.03</v>
      </c>
      <c r="B12">
        <v>2485.942016</v>
      </c>
      <c r="D12">
        <v>0.03</v>
      </c>
      <c r="E12">
        <v>766.890265</v>
      </c>
      <c r="G12">
        <v>0.03</v>
      </c>
      <c r="H12">
        <v>803.03306799999996</v>
      </c>
    </row>
    <row r="13" spans="1:8" x14ac:dyDescent="0.35">
      <c r="A13">
        <v>3.2000000000000001E-2</v>
      </c>
      <c r="B13">
        <v>2810.3996029999998</v>
      </c>
      <c r="D13">
        <v>3.2000000000000001E-2</v>
      </c>
      <c r="E13">
        <v>864.95561699999996</v>
      </c>
      <c r="G13">
        <v>3.2000000000000001E-2</v>
      </c>
      <c r="H13">
        <v>906.023909</v>
      </c>
    </row>
    <row r="14" spans="1:8" x14ac:dyDescent="0.35">
      <c r="A14">
        <v>3.4000000000000002E-2</v>
      </c>
      <c r="B14">
        <v>3154.124452</v>
      </c>
      <c r="D14">
        <v>3.4000000000000002E-2</v>
      </c>
      <c r="E14">
        <v>967.22361899999999</v>
      </c>
      <c r="G14">
        <v>3.4000000000000002E-2</v>
      </c>
      <c r="H14">
        <v>1014.519509</v>
      </c>
    </row>
    <row r="15" spans="1:8" x14ac:dyDescent="0.35">
      <c r="A15">
        <v>3.5999999999999997E-2</v>
      </c>
      <c r="B15">
        <v>3517.0394199999996</v>
      </c>
      <c r="D15">
        <v>3.5999999999999997E-2</v>
      </c>
      <c r="E15">
        <v>1075.198564</v>
      </c>
      <c r="G15">
        <v>3.5999999999999997E-2</v>
      </c>
      <c r="H15">
        <v>1128.044879</v>
      </c>
    </row>
    <row r="16" spans="1:8" x14ac:dyDescent="0.35">
      <c r="A16">
        <v>3.7999999999999999E-2</v>
      </c>
      <c r="B16">
        <v>3899.222671</v>
      </c>
      <c r="D16">
        <v>3.7999999999999999E-2</v>
      </c>
      <c r="E16">
        <v>1187.6497979999999</v>
      </c>
      <c r="G16">
        <v>3.7999999999999999E-2</v>
      </c>
      <c r="H16">
        <v>1246.1826679999999</v>
      </c>
    </row>
    <row r="17" spans="1:8" x14ac:dyDescent="0.35">
      <c r="A17">
        <v>0.04</v>
      </c>
      <c r="B17">
        <v>4300.4340549999997</v>
      </c>
      <c r="D17">
        <v>0.04</v>
      </c>
      <c r="E17">
        <v>1303.642445</v>
      </c>
      <c r="G17">
        <v>0.04</v>
      </c>
      <c r="H17">
        <v>1369.3857170000001</v>
      </c>
    </row>
    <row r="18" spans="1:8" x14ac:dyDescent="0.35">
      <c r="A18">
        <v>4.2000000000000003E-2</v>
      </c>
      <c r="B18">
        <v>4720.8434569999999</v>
      </c>
      <c r="D18">
        <v>4.2000000000000003E-2</v>
      </c>
      <c r="E18">
        <v>1423.432002</v>
      </c>
      <c r="G18">
        <v>4.2000000000000003E-2</v>
      </c>
      <c r="H18">
        <v>1498.5368229999999</v>
      </c>
    </row>
    <row r="19" spans="1:8" x14ac:dyDescent="0.35">
      <c r="A19">
        <v>4.3999999999999997E-2</v>
      </c>
      <c r="B19">
        <v>5160.2119890000004</v>
      </c>
      <c r="D19">
        <v>4.3999999999999997E-2</v>
      </c>
      <c r="E19">
        <v>1547.2571849999999</v>
      </c>
      <c r="G19">
        <v>4.3999999999999997E-2</v>
      </c>
      <c r="H19">
        <v>1634.053191</v>
      </c>
    </row>
    <row r="20" spans="1:8" x14ac:dyDescent="0.35">
      <c r="A20">
        <v>4.5999999999999999E-2</v>
      </c>
      <c r="B20">
        <v>5618.4874440000003</v>
      </c>
      <c r="D20">
        <v>4.5999999999999999E-2</v>
      </c>
      <c r="E20">
        <v>1676.246257</v>
      </c>
      <c r="G20">
        <v>4.5999999999999999E-2</v>
      </c>
      <c r="H20">
        <v>1775.0044499999999</v>
      </c>
    </row>
    <row r="21" spans="1:8" x14ac:dyDescent="0.35">
      <c r="A21">
        <v>4.8000000000000001E-2</v>
      </c>
      <c r="B21">
        <v>6095.8288139999995</v>
      </c>
      <c r="D21">
        <v>4.8000000000000001E-2</v>
      </c>
      <c r="E21">
        <v>1811.157414</v>
      </c>
      <c r="G21">
        <v>4.8000000000000001E-2</v>
      </c>
      <c r="H21">
        <v>1919.257783</v>
      </c>
    </row>
    <row r="22" spans="1:8" x14ac:dyDescent="0.35">
      <c r="A22">
        <v>0.05</v>
      </c>
      <c r="B22">
        <v>6592.1479330000002</v>
      </c>
      <c r="D22">
        <v>0.05</v>
      </c>
      <c r="E22">
        <v>1952.3633440000001</v>
      </c>
      <c r="G22">
        <v>0.05</v>
      </c>
      <c r="H22">
        <v>2067.0413210000002</v>
      </c>
    </row>
    <row r="23" spans="1:8" x14ac:dyDescent="0.35">
      <c r="A23">
        <v>0.06</v>
      </c>
      <c r="B23">
        <v>9356.5531520000004</v>
      </c>
      <c r="D23">
        <v>0.06</v>
      </c>
      <c r="E23">
        <v>2738.6997999999999</v>
      </c>
      <c r="G23">
        <v>0.06</v>
      </c>
      <c r="H23">
        <v>2895.449032</v>
      </c>
    </row>
    <row r="24" spans="1:8" x14ac:dyDescent="0.35">
      <c r="A24">
        <v>7.0000000000000007E-2</v>
      </c>
      <c r="B24">
        <v>12589.560086</v>
      </c>
      <c r="D24">
        <v>7.0000000000000007E-2</v>
      </c>
      <c r="E24">
        <v>3625.8957620000001</v>
      </c>
      <c r="G24">
        <v>7.0000000000000007E-2</v>
      </c>
      <c r="H24">
        <v>3852.6851219999999</v>
      </c>
    </row>
    <row r="25" spans="1:8" x14ac:dyDescent="0.35">
      <c r="A25">
        <v>0.08</v>
      </c>
      <c r="B25">
        <v>16286.271397999999</v>
      </c>
      <c r="D25">
        <v>0.08</v>
      </c>
      <c r="E25">
        <v>4587.0483899999999</v>
      </c>
      <c r="G25">
        <v>0.08</v>
      </c>
      <c r="H25">
        <v>4928.8963999999996</v>
      </c>
    </row>
    <row r="26" spans="1:8" x14ac:dyDescent="0.35">
      <c r="A26">
        <v>0.09</v>
      </c>
      <c r="B26">
        <v>20442.713444000001</v>
      </c>
      <c r="D26">
        <v>0.09</v>
      </c>
      <c r="E26">
        <v>5650.5712890000004</v>
      </c>
      <c r="G26">
        <v>0.09</v>
      </c>
      <c r="H26">
        <v>6113.1111650000003</v>
      </c>
    </row>
    <row r="27" spans="1:8" x14ac:dyDescent="0.35">
      <c r="A27">
        <v>0.1</v>
      </c>
      <c r="B27">
        <v>25058.008172999998</v>
      </c>
      <c r="D27">
        <v>0.1</v>
      </c>
      <c r="E27">
        <v>6836.57402</v>
      </c>
      <c r="G27">
        <v>0.1</v>
      </c>
      <c r="H27">
        <v>7395.7729209999998</v>
      </c>
    </row>
    <row r="28" spans="1:8" x14ac:dyDescent="0.35">
      <c r="A28">
        <v>0.11</v>
      </c>
      <c r="B28">
        <v>30129.490034999999</v>
      </c>
      <c r="D28">
        <v>0.11</v>
      </c>
      <c r="E28">
        <v>8138.5894950000002</v>
      </c>
      <c r="G28">
        <v>0.11</v>
      </c>
      <c r="H28">
        <v>8813.59476</v>
      </c>
    </row>
    <row r="29" spans="1:8" x14ac:dyDescent="0.35">
      <c r="A29">
        <v>0.12</v>
      </c>
      <c r="B29">
        <v>35649.934062</v>
      </c>
      <c r="D29">
        <v>0.12</v>
      </c>
      <c r="E29">
        <v>9551.6900459999997</v>
      </c>
      <c r="G29">
        <v>0.12</v>
      </c>
      <c r="H29">
        <v>10334.31904</v>
      </c>
    </row>
    <row r="30" spans="1:8" x14ac:dyDescent="0.35">
      <c r="A30">
        <v>0.13</v>
      </c>
      <c r="B30">
        <v>41622.123198000001</v>
      </c>
      <c r="D30">
        <v>0.13</v>
      </c>
      <c r="E30">
        <v>11062.051310000001</v>
      </c>
      <c r="G30">
        <v>0.13</v>
      </c>
      <c r="H30">
        <v>11957.818514000001</v>
      </c>
    </row>
    <row r="31" spans="1:8" x14ac:dyDescent="0.35">
      <c r="A31">
        <v>0.14000000000000001</v>
      </c>
      <c r="B31">
        <v>48041.415539000001</v>
      </c>
      <c r="D31">
        <v>0.14000000000000001</v>
      </c>
      <c r="E31">
        <v>12669.456303000001</v>
      </c>
      <c r="G31">
        <v>0.14000000000000001</v>
      </c>
      <c r="H31">
        <v>13697.831367000001</v>
      </c>
    </row>
    <row r="32" spans="1:8" x14ac:dyDescent="0.35">
      <c r="A32">
        <v>0.15</v>
      </c>
      <c r="B32">
        <v>54900.826168</v>
      </c>
      <c r="D32">
        <v>0.15</v>
      </c>
      <c r="E32">
        <v>14384.581819999999</v>
      </c>
      <c r="G32">
        <v>0.15</v>
      </c>
      <c r="H32">
        <v>15567.760908</v>
      </c>
    </row>
    <row r="33" spans="1:8" x14ac:dyDescent="0.35">
      <c r="A33">
        <v>0.16</v>
      </c>
      <c r="B33">
        <v>62206.539863999998</v>
      </c>
      <c r="D33">
        <v>0.16</v>
      </c>
      <c r="E33">
        <v>16202.841286999999</v>
      </c>
      <c r="G33">
        <v>0.16</v>
      </c>
      <c r="H33">
        <v>17564.586012</v>
      </c>
    </row>
    <row r="34" spans="1:8" x14ac:dyDescent="0.35">
      <c r="A34">
        <v>0.17</v>
      </c>
      <c r="B34">
        <v>69956.112250999999</v>
      </c>
      <c r="D34">
        <v>0.17</v>
      </c>
      <c r="E34">
        <v>18129.665002000002</v>
      </c>
      <c r="G34">
        <v>0.17</v>
      </c>
      <c r="H34">
        <v>19689.604358000001</v>
      </c>
    </row>
    <row r="35" spans="1:8" x14ac:dyDescent="0.35">
      <c r="A35">
        <v>0.18</v>
      </c>
      <c r="B35">
        <v>78136.044070999997</v>
      </c>
      <c r="D35">
        <v>0.18</v>
      </c>
      <c r="E35">
        <v>20154.944960000001</v>
      </c>
      <c r="G35">
        <v>0.18</v>
      </c>
      <c r="H35">
        <v>21933.187371</v>
      </c>
    </row>
    <row r="36" spans="1:8" x14ac:dyDescent="0.35">
      <c r="A36">
        <v>0.19</v>
      </c>
      <c r="B36">
        <v>86722.059324999995</v>
      </c>
      <c r="D36">
        <v>0.19</v>
      </c>
      <c r="E36">
        <v>22286.272923</v>
      </c>
      <c r="G36">
        <v>0.19</v>
      </c>
      <c r="H36">
        <v>24286.716686</v>
      </c>
    </row>
    <row r="37" spans="1:8" x14ac:dyDescent="0.35">
      <c r="A37">
        <v>0.2</v>
      </c>
      <c r="B37">
        <v>95761.200211999996</v>
      </c>
      <c r="D37">
        <v>0.2</v>
      </c>
      <c r="E37">
        <v>24506.940301999999</v>
      </c>
      <c r="G37">
        <v>0.2</v>
      </c>
      <c r="H37">
        <v>26758.943177000001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GeometryV3</vt:lpstr>
      <vt:lpstr>GeometryV2</vt:lpstr>
      <vt:lpstr>GeometryV33</vt:lpstr>
      <vt:lpstr>Planilha1</vt:lpstr>
      <vt:lpstr>f x Re (Porosidades)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Eduardo Bibow Corrêa</cp:lastModifiedBy>
  <dcterms:created xsi:type="dcterms:W3CDTF">2015-06-05T18:19:34Z</dcterms:created>
  <dcterms:modified xsi:type="dcterms:W3CDTF">2025-01-24T02:44:14Z</dcterms:modified>
</cp:coreProperties>
</file>