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Test cases" sheetId="1" r:id="rId1"/>
    <sheet name="Test_Report" sheetId="2" r:id="rId2"/>
    <sheet name="Cover" sheetId="3" r:id="rId3"/>
  </sheets>
  <externalReferences>
    <externalReference r:id="rId4"/>
  </externalReferences>
  <definedNames>
    <definedName name="Category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<sst xmlns="http://schemas.openxmlformats.org/spreadsheetml/2006/main" count="368" uniqueCount="246">
  <si>
    <t>Item Test</t>
  </si>
  <si>
    <t>TC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</si>
  <si>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</si>
  <si>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</si>
  <si>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</si>
  <si>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Nguyễn Thị Bích Ngọc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</si>
  <si>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</si>
  <si>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</si>
  <si>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</si>
  <si>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</si>
  <si>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</si>
  <si>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</si>
  <si>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</si>
  <si>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</si>
  <si>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</si>
  <si>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</si>
  <si>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</si>
  <si>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</si>
  <si>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</si>
  <si>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</si>
  <si>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Login</t>
  </si>
  <si>
    <t xml:space="preserve">Kiểm tra đăng nhập thành công </t>
  </si>
  <si>
    <t>Truy cập vào được trang đăng nhập của website HatGiongTheGioi</t>
  </si>
  <si>
    <r>
      <t>Bước 1</t>
    </r>
    <r>
      <rPr>
        <sz val="10"/>
        <color theme="1"/>
        <rFont val="Tahoma"/>
        <charset val="134"/>
      </rPr>
      <t xml:space="preserve">:Nhập email, mật khẩu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Đăng nhập</t>
    </r>
  </si>
  <si>
    <t xml:space="preserve">Nhập đúng email + password sẽ chuyển user vào màn hình. </t>
  </si>
  <si>
    <t>Kiểm tra đăng nhập không thành công khi bỏ trống email, đúng mật khẩu</t>
  </si>
  <si>
    <r>
      <t>Bước 1</t>
    </r>
    <r>
      <rPr>
        <sz val="10"/>
        <color theme="1"/>
        <rFont val="Tahoma"/>
        <charset val="134"/>
      </rPr>
      <t xml:space="preserve">:Bỏ trống trường email và nhập đúng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</si>
  <si>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email (ten@domain.com)..!"</t>
  </si>
  <si>
    <t>Bug_1</t>
  </si>
  <si>
    <t>Kiểm tra đăng nhập không đăng công khi nhập email không đúng định dạng, đúng mật khẩu</t>
  </si>
  <si>
    <r>
      <t>Bước 1</t>
    </r>
    <r>
      <rPr>
        <sz val="10"/>
        <color theme="1"/>
        <rFont val="Tahoma"/>
        <charset val="134"/>
      </rPr>
      <t xml:space="preserve">:Nhập email thiếu @ và mật khẩu đúng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</si>
  <si>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"Tài khoản hoặc mật khẩu bạn nhập chưa đúng..!"</t>
  </si>
  <si>
    <t>Kiểm tra đăng nhập không thành công khi bỏ trống mật khẩu, đúng email</t>
  </si>
  <si>
    <r>
      <t>Bước 1</t>
    </r>
    <r>
      <rPr>
        <sz val="10"/>
        <color theme="1"/>
        <rFont val="Tahoma"/>
        <charset val="134"/>
      </rPr>
      <t xml:space="preserve">:Nhập đúng email và bỏ trống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</si>
  <si>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mật khẩu..!"</t>
  </si>
  <si>
    <t>Bug_2</t>
  </si>
  <si>
    <t>Kiểm tra đăng nhập không thành công khi email không tồn tại, mât khẩu hợp lệ</t>
  </si>
  <si>
    <r>
      <t>Bước 1</t>
    </r>
    <r>
      <rPr>
        <sz val="10"/>
        <color theme="1"/>
        <rFont val="Tahoma"/>
        <charset val="134"/>
      </rPr>
      <t xml:space="preserve">:Nhập một email chưa từng được đăng ký, mật khẩu hợp lệ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</si>
  <si>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"Email này chưa tồn tại. Vui lòng đăng ký!"</t>
  </si>
  <si>
    <t>Kiểm tra đăng nhập không thành công khi email hợp lệ, mật khẩu sai</t>
  </si>
  <si>
    <r>
      <t>Bước 1</t>
    </r>
    <r>
      <rPr>
        <sz val="10"/>
        <color theme="1"/>
        <rFont val="Tahoma"/>
        <charset val="134"/>
      </rPr>
      <t xml:space="preserve">:Nhập một email hợp lệ và mật khẩu sai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</si>
  <si>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Bug_3</t>
  </si>
  <si>
    <t>Kiểm tra đăng nhập không thành công khi email và mật khẩu đều để trống</t>
  </si>
  <si>
    <r>
      <t>Bước 1</t>
    </r>
    <r>
      <rPr>
        <sz val="10"/>
        <color theme="1"/>
        <rFont val="Tahoma"/>
        <charset val="134"/>
      </rPr>
      <t xml:space="preserve">: Bỏ trống trường email và mật khẩu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</si>
  <si>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Bug_4</t>
  </si>
  <si>
    <t>Kiểm tra đăng nhập khi nhập đúng email và mật khẩu chứa ký tự đặc biệt</t>
  </si>
  <si>
    <r>
      <t>Bước 1</t>
    </r>
    <r>
      <rPr>
        <sz val="10"/>
        <color theme="1"/>
        <rFont val="Tahoma"/>
        <charset val="134"/>
      </rPr>
      <t xml:space="preserve">: Nhập email đúng và mật khẩu chứa ký tự đặc biệt (#,&amp;,...)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</si>
  <si>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Đăng nhập thành công nếu mật khẩu đó đã được đăng ký và ngược lại mesage thông báo "Tài khoản hoặc mật khẩu bạn nhập chưa đúng..!"</t>
  </si>
  <si>
    <t>Kiểm tra chức năng đăng nhập khi nhập mật khẩu dưới 6 kí tự, email đúng</t>
  </si>
  <si>
    <r>
      <t>Bước 1</t>
    </r>
    <r>
      <rPr>
        <sz val="10"/>
        <color theme="1"/>
        <rFont val="Tahoma"/>
        <charset val="134"/>
      </rPr>
      <t xml:space="preserve">: Nhập email đúng và mật khẩu ngắn hơn 6 kí tự ( vd: 123)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nhập"</t>
    </r>
  </si>
  <si>
    <t>Đăng ký</t>
  </si>
  <si>
    <t>Kiểm tra chức năng đăng ký khi nhập đầy đủ và chính xác các thông tin đăng ký</t>
  </si>
  <si>
    <t>Truy cập vào được trang đăng ký của website HatGiongTheGioi</t>
  </si>
  <si>
    <r>
      <t>Bước 1</t>
    </r>
    <r>
      <rPr>
        <sz val="10"/>
        <color theme="1"/>
        <rFont val="Tahoma"/>
        <charset val="134"/>
      </rPr>
      <t xml:space="preserve">: Nhập email, mật khẩu, xác nhận mật khẩu, họ tên, điện thoại, quốc gia, địa chỉ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</si>
  <si>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Thông báo Đăng ký thành công, chuyển người dùng vào trang đăng nhập</t>
  </si>
  <si>
    <t>Kiểm tra chức năng đăng ký khi bỏ trống email, các thông tin còn lại nhập đủ và chính xác</t>
  </si>
  <si>
    <r>
      <t>Bước 1</t>
    </r>
    <r>
      <rPr>
        <sz val="10"/>
        <color theme="1"/>
        <rFont val="Tahoma"/>
        <charset val="134"/>
      </rPr>
      <t xml:space="preserve">: Nhập mật khẩu, xác nhận mật khẩu, họ tên, điện thoại, quốc gia, địa chỉ và bỏ trống trường email đăng nhập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</si>
  <si>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:     " Bạn chưa nhập email..!"</t>
  </si>
  <si>
    <t>Kiểm tra chức năng đăng ký khi nhập email không đúng định dạng, các thông tin còn lại nhập đủ</t>
  </si>
  <si>
    <r>
      <t>Bước 1</t>
    </r>
    <r>
      <rPr>
        <sz val="10"/>
        <color theme="1"/>
        <rFont val="Tahoma"/>
        <charset val="134"/>
      </rPr>
      <t xml:space="preserve">: Nhập mật khẩu, xác nhận mật khẩu, họ tên, điện thoại, quốc gia, địa chỉ và trường email viết sai định dạng ( vd: ten&amp;gmail.com 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</si>
  <si>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bạn nhập chưa đúng định dạng ten@gmail.com!"</t>
  </si>
  <si>
    <t>Kiểm tra chức năng đăng ký khi nhập email đã từng đăng ký, các thông tin còn lại nhập đủ</t>
  </si>
  <si>
    <r>
      <t>Bước 1</t>
    </r>
    <r>
      <rPr>
        <sz val="10"/>
        <color theme="1"/>
        <rFont val="Tahoma"/>
        <charset val="134"/>
      </rPr>
      <t xml:space="preserve">: Nhập mật khẩu, xác nhận mật khẩu, họ tên, điện thoại, quốc gia, địa chỉ và nhập email đã từng đăng ký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</si>
  <si>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này đã từng đăng ký rồi!"</t>
  </si>
  <si>
    <t>Kiểm tra chức năng đăng ký khi để trống trường mật khẩu, các trường khác nhập đầy đủ, email hợp lệ</t>
  </si>
  <si>
    <r>
      <t>Bước 1</t>
    </r>
    <r>
      <rPr>
        <sz val="10"/>
        <color theme="1"/>
        <rFont val="Tahoma"/>
        <charset val="134"/>
      </rPr>
      <t xml:space="preserve">: Nhập email hợp lệ, xác nhận mật khẩu, họ tên, điện thoại, quốc gia, địa chỉ và trường mật khẩu bỏ trống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</si>
  <si>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:     " Bạn chưa nhập mật khẩu..!"</t>
  </si>
  <si>
    <t>Kiểm tra chức năng đăng ký khi nhập mật khẩu nhỏ hơn 6 kí tự, các trường khác nhập đầy đủ, email hợp lệ</t>
  </si>
  <si>
    <r>
      <t>Bước 1</t>
    </r>
    <r>
      <rPr>
        <sz val="10"/>
        <color theme="1"/>
        <rFont val="Tahoma"/>
        <charset val="134"/>
      </rPr>
      <t xml:space="preserve">: Nhập email hợp lệ, xác nhận mật khẩu, họ tên, điện thoại, quốc gia, địa chỉ và trường mật khẩu nhập &lt; 6 kí tự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</si>
  <si>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:     " Mật khẩu phải có ít nhất 6 ký tự..!"</t>
  </si>
  <si>
    <t>Kiểm tra chức năng đăng ký khi nhập mật khẩu có các ký tự đặc biệt,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</si>
  <si>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xác nhận mật khẩu, họ tên, điện thoại, quốc gia, địa chỉ và trường mật khẩu nhập có thêm các ký tự đặc biệt( @,#,..)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</si>
  <si>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thành công, chuyển người dùng sang trang đăng nhập.</t>
  </si>
  <si>
    <t>Kiểm tra chức năng đăng ký khi nhập lại mật khẩu không khớp với mật khẩu trên,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</si>
  <si>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họ tên, điện thoại, quốc gia, địa chỉ và trường nhập lại mật khẩu không khớp với trường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</si>
  <si>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"Nhập lại mật khẩu không đúng..!"</t>
  </si>
  <si>
    <t>Kiểm tra chức năng đăng ký khi trường nhập lại mật khẩu bỏ trống,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</si>
  <si>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họ tên, điện thoại, quốc gia, địa chỉ và để trống trường nhập lại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</si>
  <si>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lại mật khẩu..!"</t>
  </si>
  <si>
    <t>Kiểm tra chức năng đăng ký khi trường họ tên bỏ trống,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</si>
  <si>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điện thoại, quốc gia, địa chỉ và để trống trường họ tên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</si>
  <si>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họ tên..!"</t>
  </si>
  <si>
    <t>Kiểm tra chức năng đăng ký khi nhập trường họ tên không có khoảng trắng,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</si>
  <si>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điện thoại, quốc gia, địa chỉ và nhập trường họ tên liền không có khoảng trắng( vd: nguyenthibichngoc)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</si>
  <si>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khi bỏ trống trường Điện thoại,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</si>
  <si>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Quốc gia, Địa chỉ và bỏ trống trường Điện thoại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</si>
  <si>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số điện thoại..!"</t>
  </si>
  <si>
    <t>Kiểm tra chức năng đăng ký khi nhập trường Điện thoại chứa chữ cái hoặc chứa các ký tự đặc biệt,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</si>
  <si>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Quốc gia, Địa chỉ và trường Điện thoại chứa chữ cái hoặc kí tự đặc biệt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</si>
  <si>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"Số điện thoại không thể chứa chữ cái hoặc ký tự đặc biệt!"</t>
  </si>
  <si>
    <t>Kiểm tra chức năng đăng ký khi nhập trường Điện thoại ít hoặc hơn 10 chữ số,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</si>
  <si>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Quốc gia, Địa chỉ và trường Điện thoại ít hoặc hơn 10 chữ số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</si>
  <si>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"Số điện thoại không đúng định dạng (10 chữ số)!"</t>
  </si>
  <si>
    <t>Kiểm tra chức năng đăng ký khi bỏ trống trường Địa chỉ,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</si>
  <si>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Điện thoại, Quốc gia và bỏ trống trường Địa chỉ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</si>
  <si>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"Bạn chưa nhập địa chỉ!"</t>
  </si>
  <si>
    <t>Kiểm tra chức năng đăng ký khi không chọn một tên quốc gia trong combobox Quốc gia, các trường khác nhập đủ</t>
  </si>
  <si>
    <r>
      <t>Bước 1</t>
    </r>
    <r>
      <rPr>
        <sz val="10"/>
        <color theme="1"/>
        <rFont val="Tahoma"/>
        <charset val="134"/>
      </rPr>
      <t xml:space="preserve">: Nhập Email hợp lệ, Mật khẩu, Nhập lại mật khẩu đúng, Họ tên, Điện thoại, Địa chỉ, nhưng bỏ qua combobox Quốc gia không chọn quốc gia nào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</si>
  <si>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 "Vui lòng chọn Quốc gia của bạn!"</t>
  </si>
  <si>
    <t>Quên mật khẩu</t>
  </si>
  <si>
    <t>Kiểm tra chức năng Quên mật khẩu khi nhập email đúng định dạng và hợp lệ</t>
  </si>
  <si>
    <t>Truy cập vào được trang Quên mật khẩu từ trang Đăng nhập hoặc Đăng ký</t>
  </si>
  <si>
    <r>
      <t>Bước 1</t>
    </r>
    <r>
      <rPr>
        <sz val="10"/>
        <color theme="1"/>
        <rFont val="Tahoma"/>
        <charset val="134"/>
      </rPr>
      <t xml:space="preserve">:Nhập email với định dạng đúng và hợp lệ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</si>
  <si>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Hệ thống gửi mã khôi phục mật khẩu vào email</t>
  </si>
  <si>
    <t>Kiểm tra chức năng Quên mật khẩu khi bỏ trống email đăng nhập</t>
  </si>
  <si>
    <r>
      <t>Bước 1</t>
    </r>
    <r>
      <rPr>
        <sz val="10"/>
        <color theme="1"/>
        <rFont val="Tahoma"/>
        <charset val="134"/>
      </rPr>
      <t xml:space="preserve">: Để trống trường email đăng nhập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</si>
  <si>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"Bạn chưa nhập email!"</t>
  </si>
  <si>
    <t xml:space="preserve">Kiểm tra chức năng Quên mật khẩu khi nhập email không đúng định dạng </t>
  </si>
  <si>
    <r>
      <t>Bước 1</t>
    </r>
    <r>
      <rPr>
        <sz val="10"/>
        <color theme="1"/>
        <rFont val="Tahoma"/>
        <charset val="134"/>
      </rPr>
      <t xml:space="preserve">:Nhập email không đúng định dạng (ten@domain.com) vd: abc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</si>
  <si>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"Email bạn nhập chưa đúng định dạng. Vui lòng nhập lại!"</t>
  </si>
  <si>
    <t>Trang chủ</t>
  </si>
  <si>
    <t>Kiểm tra hiển thị logo website</t>
  </si>
  <si>
    <r>
      <t>Bước 1</t>
    </r>
    <r>
      <rPr>
        <sz val="10"/>
        <color theme="1"/>
        <rFont val="Tahoma"/>
        <charset val="134"/>
      </rPr>
      <t xml:space="preserve">:Truy cập vào trang chủ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vị trí logo trên góc trái màn hình</t>
    </r>
  </si>
  <si>
    <t>Logo được hiển thị đúng trên góc trái màn hình</t>
  </si>
  <si>
    <t>Kiểm tra chức năng trở lại trang chủ khi nhấn vào logo hoặc khẩu hiệu trên Trang chủ</t>
  </si>
  <si>
    <t>Truy cập được vào Trang chủ của trang web HatGiongTheGioi</t>
  </si>
  <si>
    <r>
      <t>Bước 1</t>
    </r>
    <r>
      <rPr>
        <sz val="10"/>
        <color theme="1"/>
        <rFont val="Tahoma"/>
        <charset val="134"/>
      </rPr>
      <t xml:space="preserve">: Di chuột tới logo trang web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logo ( hoa bồ công anh) / khẩu hiệu (Khi chất lượng hạt giống là quan trọng nhất)</t>
    </r>
  </si>
  <si>
    <t xml:space="preserve">Load lại về trang chủ của trang </t>
  </si>
  <si>
    <t>Kiểm tra hiển thị thông tin liên lạc của website</t>
  </si>
  <si>
    <r>
      <t>Bước 1</t>
    </r>
    <r>
      <rPr>
        <sz val="10"/>
        <color theme="1"/>
        <rFont val="Tahoma"/>
        <charset val="134"/>
      </rPr>
      <t xml:space="preserve">:Truy cập vào trang chủ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vị trí số điện thoại trên màn hình</t>
    </r>
  </si>
  <si>
    <t>Số điện thoại hiển thị lên đúng</t>
  </si>
  <si>
    <t>Kiểm tra chức năng liên kết hotline khi nhấn vào biểu tượng điện thoại/ số điện thoại trên màn hình Trang chủ</t>
  </si>
  <si>
    <r>
      <t>Bước 1</t>
    </r>
    <r>
      <rPr>
        <sz val="10"/>
        <color theme="1"/>
        <rFont val="Tahoma"/>
        <charset val="134"/>
      </rPr>
      <t xml:space="preserve">: Nhấp vào số hotline trên trang chủ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Xác nhận thiết bị, mở liên kết chức năng gọi điện thoại</t>
    </r>
  </si>
  <si>
    <t>Tự động thực hiện cuộc gọi/hiển thị popup gọi điện thoại</t>
  </si>
  <si>
    <t>Kiểm tra chức năng hiển thị sản phẩm gợi ý khi nhập từ khóa gần giống với tên sản phẩm vào ô text Tìm kiếm</t>
  </si>
  <si>
    <t>Nhập từ khóa vào ô tìm kiếm</t>
  </si>
  <si>
    <r>
      <t>Bước 1</t>
    </r>
    <r>
      <rPr>
        <sz val="10"/>
        <color theme="1"/>
        <rFont val="Tahoma"/>
        <charset val="134"/>
      </rPr>
      <t xml:space="preserve">: Nhập từ khóa "hạt giống" vào ô text Tìm kiếm sản phẩm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hiển thị</t>
    </r>
  </si>
  <si>
    <t>Hiển thị danh sách các sản phẩm có từ khóa liên quan đến từ vừa nhập dưới thanh tìm kiếm</t>
  </si>
  <si>
    <t>Kiểm tra button tìm kiếm sản phẩm khi không nhập từ khóa vào ô text</t>
  </si>
  <si>
    <r>
      <t>Bước 1</t>
    </r>
    <r>
      <rPr>
        <sz val="10"/>
        <color theme="1"/>
        <rFont val="Tahoma"/>
        <charset val="134"/>
      </rPr>
      <t xml:space="preserve">: Bỏ trống ô text Tìm kiếm sản phẩm
</t>
    </r>
    <r>
      <rPr>
        <i/>
        <sz val="10"/>
        <color theme="1"/>
        <rFont val="Tahoma"/>
        <charset val="134"/>
      </rPr>
      <t xml:space="preserve">Bước 2: </t>
    </r>
    <r>
      <rPr>
        <sz val="10"/>
        <color theme="1"/>
        <rFont val="Tahoma"/>
        <charset val="134"/>
      </rPr>
      <t>Nhấn button hình kính lúp</t>
    </r>
  </si>
  <si>
    <t>Báo lỗi" Vui lòng nhập từ khóa tìm kiếm!"</t>
  </si>
  <si>
    <t>Kiểm tra chức năng tìm kiếm sản phẩm khi nhập giá sản phẩm trong ô text</t>
  </si>
  <si>
    <t>Nhập giá tiền vào ô text tìm kiếm</t>
  </si>
  <si>
    <r>
      <t>Bước 1</t>
    </r>
    <r>
      <rPr>
        <sz val="10"/>
        <color theme="1"/>
        <rFont val="Tahoma"/>
        <charset val="134"/>
      </rPr>
      <t xml:space="preserve">: Nhập giá 70000đ vào ô text Tìm kiếm sản phẩm
</t>
    </r>
    <r>
      <rPr>
        <i/>
        <sz val="10"/>
        <color theme="1"/>
        <rFont val="Tahoma"/>
        <charset val="134"/>
      </rPr>
      <t xml:space="preserve">Bước 2: </t>
    </r>
    <r>
      <rPr>
        <sz val="10"/>
        <color theme="1"/>
        <rFont val="Tahoma"/>
        <charset val="134"/>
      </rPr>
      <t>Nhấn button hình kính lúp</t>
    </r>
  </si>
  <si>
    <t>Hiển thị tất cả các sản phẩm có giá 70000đ bên dưới menu trang chủ</t>
  </si>
  <si>
    <t>Kiểm tra hiển thị tên tài khoản đăng nhập</t>
  </si>
  <si>
    <t>Đăng nhập thành công vào trang web</t>
  </si>
  <si>
    <r>
      <t>Bước 1</t>
    </r>
    <r>
      <rPr>
        <sz val="10"/>
        <color theme="1"/>
        <rFont val="Tahoma"/>
        <charset val="134"/>
      </rPr>
      <t xml:space="preserve">: Đăng nhập tài khoản có tên Bíchngọc
</t>
    </r>
    <r>
      <rPr>
        <i/>
        <sz val="10"/>
        <color theme="1"/>
        <rFont val="Tahoma"/>
        <charset val="134"/>
      </rPr>
      <t xml:space="preserve">Bước 2: </t>
    </r>
    <r>
      <rPr>
        <sz val="10"/>
        <color theme="1"/>
        <rFont val="Tahoma"/>
        <charset val="134"/>
      </rPr>
      <t>Quan sát vị trí góc phải màn hình trang chủ</t>
    </r>
  </si>
  <si>
    <t>Hiển thị đúng tên người dùng đăng nhập</t>
  </si>
  <si>
    <t>Kiểm tra chức năng hiển thị menu ẩn khi di chuột vào tên người tài khoản đăng nhập</t>
  </si>
  <si>
    <r>
      <t>Bước 1</t>
    </r>
    <r>
      <rPr>
        <sz val="10"/>
        <color theme="1"/>
        <rFont val="Tahoma"/>
        <charset val="134"/>
      </rPr>
      <t xml:space="preserve">: Đăng nhập tài khoản có tên Bíchngọc
</t>
    </r>
    <r>
      <rPr>
        <i/>
        <sz val="10"/>
        <color theme="1"/>
        <rFont val="Tahoma"/>
        <charset val="134"/>
      </rPr>
      <t xml:space="preserve">Bước 2: </t>
    </r>
    <r>
      <rPr>
        <sz val="10"/>
        <color theme="1"/>
        <rFont val="Tahoma"/>
        <charset val="134"/>
      </rPr>
      <t>Di chuyển chuột vào tên tài khoản trên, quan sát</t>
    </r>
  </si>
  <si>
    <t>Hiển thị lên menu nhỏ bên dưới tên tài khoản</t>
  </si>
  <si>
    <t>Kiểm tra hover đổi màu khi di chuột vào menu ẩn dưới tên tài khoản</t>
  </si>
  <si>
    <r>
      <t>Bước 1</t>
    </r>
    <r>
      <rPr>
        <sz val="10"/>
        <color theme="1"/>
        <rFont val="Tahoma"/>
        <charset val="134"/>
      </rPr>
      <t xml:space="preserve">: Đăng nhập tài khoản có tên Bíchngọc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Di chuyển chuột vào tên tài khoản trên, sau khi menu hiển thị tiếp tục di chuột xuống các mục và quan sát</t>
    </r>
  </si>
  <si>
    <t xml:space="preserve">Các mục khi chuột di chuyển tới được đổi màu </t>
  </si>
  <si>
    <t>Kiểm tra các mục trong thanh điều hướng (Dụng cụ làm vườn, hạt giống...)</t>
  </si>
  <si>
    <r>
      <t>Bước 1</t>
    </r>
    <r>
      <rPr>
        <sz val="10"/>
        <color theme="1"/>
        <rFont val="Tahoma"/>
        <charset val="134"/>
      </rPr>
      <t xml:space="preserve">: Nhấp vào các mục trên thanh điều hướng (Dụng cụ làm vườn,...)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Xem kết quả</t>
    </r>
  </si>
  <si>
    <t>Điều hướng đúng đến trang danh mục tương ứng</t>
  </si>
  <si>
    <t>Kiểm tra chức năng hiển thị sản phẩm trong giỏ hàng khi di chuột vào button Giỏ hàng</t>
  </si>
  <si>
    <r>
      <t>Bước 1</t>
    </r>
    <r>
      <rPr>
        <sz val="10"/>
        <color theme="1"/>
        <rFont val="Tahoma"/>
        <charset val="134"/>
      </rPr>
      <t xml:space="preserve">: Di chuyển chuột tới button giỏ hàng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Xem kết quả</t>
    </r>
  </si>
  <si>
    <t>Các sản phẩm trong giỏ hàng được hiện lên màn hình nhỏ và tổng tiền các sản phẩm</t>
  </si>
  <si>
    <t>Kiểm tra chức năng giỏ hàng khi thêm sản phẩm và kiểm tra tổng giá tiền</t>
  </si>
  <si>
    <t>Đã thêm sản phẩm vào giỏ hàng</t>
  </si>
  <si>
    <r>
      <t>Bước 1</t>
    </r>
    <r>
      <rPr>
        <sz val="10"/>
        <color theme="1"/>
        <rFont val="Tahoma"/>
        <charset val="134"/>
      </rPr>
      <t xml:space="preserve">: Thêm sản phẩm bất kỳ vào giỏ hàng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Mở giỏ hàng và check số lượng, tổng tiền</t>
    </r>
  </si>
  <si>
    <t>Hiển thị đúng số lượng và tổng giá trị đơn hàng</t>
  </si>
  <si>
    <t>Kiểm tra hiển thị banner “FREE SHIP CHO ĐƠN HÀNG &gt;500K (Gói Nhỏ)”</t>
  </si>
  <si>
    <t>Truy cập được vào trang web</t>
  </si>
  <si>
    <r>
      <t>Bước 1</t>
    </r>
    <r>
      <rPr>
        <sz val="10"/>
        <color theme="1"/>
        <rFont val="Tahoma"/>
        <charset val="134"/>
      </rPr>
      <t xml:space="preserve">: Truy cập được vào trang chủ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hiển thị banner khuyến mãi dưới thanh điều hướng</t>
    </r>
  </si>
  <si>
    <t>Banner hiển thị rõ nét, thông tin chính xác</t>
  </si>
  <si>
    <t>Kiểm tra liên kết banner ưu đãi khi nhấn vào hình banner</t>
  </si>
  <si>
    <r>
      <t>Bước 1</t>
    </r>
    <r>
      <rPr>
        <sz val="10"/>
        <color theme="1"/>
        <rFont val="Tahoma"/>
        <charset val="134"/>
      </rPr>
      <t xml:space="preserve">: Nhấp chuột vào banner ở trung tâm trang chủ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màn hình</t>
    </r>
  </si>
  <si>
    <t>Màn hình được chuyển tới trang tin tức của trang web</t>
  </si>
  <si>
    <t>Kiểm tra hover trên hình ảnh sản phẩm</t>
  </si>
  <si>
    <t>Truy cập được vào trang chứa danh sách các sản phẩm của web</t>
  </si>
  <si>
    <r>
      <t>Bước 1</t>
    </r>
    <r>
      <rPr>
        <sz val="10"/>
        <color theme="1"/>
        <rFont val="Tahoma"/>
        <charset val="134"/>
      </rPr>
      <t xml:space="preserve">: Di chuột lên hình ảnh sản phẩm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sự thay đổi của hình ảnh (phóng to)</t>
    </r>
  </si>
  <si>
    <t xml:space="preserve">Hình ảnh sản phẩm được phóng to ra </t>
  </si>
  <si>
    <t>Kiểm tra hover trên button Thêm giỏ hàng</t>
  </si>
  <si>
    <r>
      <t>Bước 1</t>
    </r>
    <r>
      <rPr>
        <sz val="10"/>
        <color theme="1"/>
        <rFont val="Tahoma"/>
        <charset val="134"/>
      </rPr>
      <t xml:space="preserve">: Di chuột lên button Thêm giỏ hàng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sự đổi màu của button</t>
    </r>
  </si>
  <si>
    <t>Button khi được di chuột tới thì đổi sang màu khác</t>
  </si>
  <si>
    <t>Thêm sản phẩm vào giỏ hàng</t>
  </si>
  <si>
    <r>
      <t>Bước 1</t>
    </r>
    <r>
      <rPr>
        <sz val="10"/>
        <color theme="1"/>
        <rFont val="Tahoma"/>
        <charset val="134"/>
      </rPr>
      <t xml:space="preserve">: Nhấn vào nút Thêm giỏ hàng một sản phẩm bất kỳ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giỏ hàng</t>
    </r>
  </si>
  <si>
    <t>Sản phẩm được thêm vào giỏ hàng thành công</t>
  </si>
  <si>
    <t>Kiểm tra chức năng chọn số lượng sản phẩm khi nhấn vào button "+"/"-"</t>
  </si>
  <si>
    <r>
      <t>Bước 1</t>
    </r>
    <r>
      <rPr>
        <sz val="10"/>
        <color theme="1"/>
        <rFont val="Tahoma"/>
        <charset val="134"/>
      </rPr>
      <t xml:space="preserve">: Nhấn vào nút "+" để thêm hoặc "-" để giảm số lượng một sản phẩm bất kỳ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Nhấn thêm vào giỏ hàng</t>
    </r>
  </si>
  <si>
    <t>Sản phẩm được thêm vào giỏ hàng thành công với đúng số lượng đã chọn</t>
  </si>
  <si>
    <t>Kiểm tra chức năng chọn số lượng sản phẩm khi không nhấn "+"/"-"</t>
  </si>
  <si>
    <r>
      <t>Bước 1</t>
    </r>
    <r>
      <rPr>
        <sz val="10"/>
        <color theme="1"/>
        <rFont val="Tahoma"/>
        <charset val="134"/>
      </rPr>
      <t xml:space="preserve">: Chọn trọng lượng trong 1 sản phẩm tương ứng với giá tiền, bỏ qua bước thêm số lượng mặt hàng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Nhấn thêm vào giỏ hàng</t>
    </r>
  </si>
  <si>
    <t>Mặc định hệ thống cho số lượng là 1</t>
  </si>
  <si>
    <t>Kiểm tra hover khi di chuột lên tên sản phẩm</t>
  </si>
  <si>
    <r>
      <t>Bước 1</t>
    </r>
    <r>
      <rPr>
        <sz val="10"/>
        <color theme="1"/>
        <rFont val="Tahoma"/>
        <charset val="134"/>
      </rPr>
      <t xml:space="preserve">: Di chuột lên tên của một sản phẩm bất kỳ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sự thay đổi màu chữ</t>
    </r>
  </si>
  <si>
    <t>Tên sản phẩm được đổi màu thành công khi di chuột vào</t>
  </si>
  <si>
    <t>Kiểm tra combo box các thông tin số lượng trong 1 sản phẩm và giá của sản phẩm tương ứng</t>
  </si>
  <si>
    <r>
      <t>Bước 1</t>
    </r>
    <r>
      <rPr>
        <sz val="10"/>
        <color theme="1"/>
        <rFont val="Tahoma"/>
        <charset val="134"/>
      </rPr>
      <t xml:space="preserve">: Nhấn vào combo box chọn trọng lượng trong hộp thoại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combo box nhảy</t>
    </r>
  </si>
  <si>
    <t>Số lượng và giá tiền nhảy đúng theo như đã chọn trong hộp thoại</t>
  </si>
  <si>
    <t>Kiểm tra combo box thông tin số lượng trong một sản phẩm và giá tương ứng khi không chọn bất kì một mục nào trong hộp thoại</t>
  </si>
  <si>
    <r>
      <t>Bước 1</t>
    </r>
    <r>
      <rPr>
        <sz val="10"/>
        <color theme="1"/>
        <rFont val="Tahoma"/>
        <charset val="134"/>
      </rPr>
      <t xml:space="preserve">: Chọn sản phẩm bất kỳ, chọn số lượng mặt hàng muốn mua nhưng không chọn mục nào trong combo box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Nhấn Thêm vào giỏ hàng</t>
    </r>
  </si>
  <si>
    <t>Hiển thị message "Vui lòng chọn loại mặt hàng"</t>
  </si>
  <si>
    <t>Kiểm tra liên kết sản phẩm với trang chi tiết sản phẩm</t>
  </si>
  <si>
    <t>Trang danh sách có thông tin sản phẩm bao gồm tên và hình ảnh.</t>
  </si>
  <si>
    <r>
      <t>Bước 1</t>
    </r>
    <r>
      <rPr>
        <sz val="10"/>
        <color theme="1"/>
        <rFont val="Tahoma"/>
        <charset val="134"/>
      </rPr>
      <t xml:space="preserve">: Nhấn vào tên hoặc hình ảnh sản phẩm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điều hướng đến trang chi tiết sản phẩm</t>
    </r>
  </si>
  <si>
    <t>Điểu hướng đúng đến trang chi tiết sản phẩm</t>
  </si>
  <si>
    <t>Hiển thị ảnh sản phẩm</t>
  </si>
  <si>
    <t>Trang danh sách sản phẩm tải thành công.</t>
  </si>
  <si>
    <r>
      <t>Bước 1</t>
    </r>
    <r>
      <rPr>
        <sz val="10"/>
        <color theme="1"/>
        <rFont val="Tahoma"/>
        <charset val="134"/>
      </rPr>
      <t xml:space="preserve">:Quan sát toàn bộ ảnh sản phẩm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xem có ảnh nào bị lỗi hoặc không hiển thị</t>
    </r>
  </si>
  <si>
    <t xml:space="preserve">Hình ảnh sản phẩm hiển thị đầy </t>
  </si>
  <si>
    <t>Chức năng cuộn trang</t>
  </si>
  <si>
    <t>Danh sách sản phẩm dài hơn chiều cao của màn hình</t>
  </si>
  <si>
    <r>
      <t>Bước 1</t>
    </r>
    <r>
      <rPr>
        <sz val="10"/>
        <color theme="1"/>
        <rFont val="Tahoma"/>
        <charset val="134"/>
      </rPr>
      <t xml:space="preserve">: Cuộn xuống cuối trang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Đảm bảo không có lỗi khi cuộn</t>
    </r>
  </si>
  <si>
    <t>Trang cuộn mượt và không bị lỗi</t>
  </si>
  <si>
    <t>Kiểm tra chức năng phân trang</t>
  </si>
  <si>
    <t>Danh sách sản phẩm lớn hơn số lượng sản phẩm trên mỗi trang</t>
  </si>
  <si>
    <r>
      <t>Bước 1</t>
    </r>
    <r>
      <rPr>
        <sz val="10"/>
        <color theme="1"/>
        <rFont val="Tahoma"/>
        <charset val="134"/>
      </rPr>
      <t xml:space="preserve">: Đi tới phần chia trang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sản phẩm được hiển thị</t>
    </r>
  </si>
  <si>
    <t>Hiển thị đúng trang sản phẩm đã chọn</t>
  </si>
  <si>
    <t>Hiển thị mô tả sản phẩm</t>
  </si>
  <si>
    <t>Trang danh sách sản phẩm hiển thị thành công.</t>
  </si>
  <si>
    <r>
      <t>Bước 1</t>
    </r>
    <r>
      <rPr>
        <sz val="10"/>
        <color theme="1"/>
        <rFont val="Tahoma"/>
        <charset val="134"/>
      </rPr>
      <t xml:space="preserve">: Quan sát mô tả ngắn của từng sản phẩm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 xml:space="preserve">: Kiểm tra mô tả sản phẩm được hiển thị xem có lỗi hoặc sai thông tin </t>
    </r>
  </si>
  <si>
    <t>Mô tả sản phẩm hiển thị đúng và rõ ràng.</t>
  </si>
  <si>
    <t>Hover trên danh mục (menu)</t>
  </si>
  <si>
    <t>Menu danh mục hiển thị trên đầu trang</t>
  </si>
  <si>
    <r>
      <t>Bước 1</t>
    </r>
    <r>
      <rPr>
        <sz val="10"/>
        <color theme="1"/>
        <rFont val="Tahoma"/>
        <charset val="134"/>
      </rPr>
      <t xml:space="preserve">: Di chuột lên từng danh mục trong menu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phẩn hồi từ menu ( đổi màu)</t>
    </r>
  </si>
  <si>
    <t>Menu phản hồi đổi màu khi chuột di chuyển tới</t>
  </si>
  <si>
    <t>Icon giỏ hàng nổi hiển thị tổng số lượng sản phẩm</t>
  </si>
  <si>
    <t>Giỏ hàng trống hoặc có sản phẩm.</t>
  </si>
  <si>
    <r>
      <t>Bước 1</t>
    </r>
    <r>
      <rPr>
        <sz val="10"/>
        <color theme="1"/>
        <rFont val="Tahoma"/>
        <charset val="134"/>
      </rPr>
      <t xml:space="preserve">: Thêm sản phẩm vào giỏ hàng hoặc không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Quan sát tổng số lượng hiển thị trên icon giỏ hàng nổi</t>
    </r>
  </si>
  <si>
    <t>Tổng số lượng hiển thị đúng</t>
  </si>
  <si>
    <t>Xóa sản phẩm khỏi giỏ hàng</t>
  </si>
  <si>
    <t>Giỏ hàng có ít nhất một sản phẩm.</t>
  </si>
  <si>
    <r>
      <t>Bước 1</t>
    </r>
    <r>
      <rPr>
        <sz val="10"/>
        <color theme="1"/>
        <rFont val="Tahoma"/>
        <charset val="134"/>
      </rPr>
      <t xml:space="preserve">: Mở giỏ hàng, Nhấn vào biểu tượng thùng rác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danh sách sản phẩm trong giỏ hàng.</t>
    </r>
  </si>
  <si>
    <t>Sản phẩm được xóa khỏi giỏ hàng thành công.</t>
  </si>
  <si>
    <t>Kiểm tra icon liên hệ qua Mail/ Hotline</t>
  </si>
  <si>
    <t>icon Mail/ hotline hiển thị ở góc màn hình</t>
  </si>
  <si>
    <r>
      <t>Bước 1</t>
    </r>
    <r>
      <rPr>
        <sz val="10"/>
        <color theme="1"/>
        <rFont val="Tahoma"/>
        <charset val="134"/>
      </rPr>
      <t xml:space="preserve">: Nhấn vào icon liên hệ ( Mail, Đện thoại)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Kiểm tra điều hướng đến ứng dụng liên hệ hoặc trang liên hệ.</t>
    </r>
  </si>
  <si>
    <t>Điều hướng đúng đến ứng dụng hoặc trang liên hệ.</t>
  </si>
  <si>
    <t>Trang chi tiết sản phẩm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</si>
  <si>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</si>
  <si>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</si>
  <si>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</si>
  <si>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</si>
  <si>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</si>
  <si>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</si>
  <si>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</si>
  <si>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</si>
  <si>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</si>
  <si>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</si>
  <si>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</si>
  <si>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Software Testing</t>
  </si>
  <si>
    <t>Sub total</t>
  </si>
  <si>
    <t>Test coverage</t>
  </si>
  <si>
    <t>Test successful coverage</t>
  </si>
  <si>
    <t>TEST CASE</t>
  </si>
  <si>
    <t>Version</t>
  </si>
  <si>
    <t>Record of change</t>
  </si>
  <si>
    <t>Change Date</t>
  </si>
  <si>
    <t>Change Item</t>
  </si>
  <si>
    <t>Change description</t>
  </si>
  <si>
    <t>ID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</si>
</sst>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409]d\-mmm\-yyyy"/>
    <numFmt numFmtId="180" formatCode="#,##0.0"/>
  </numFmts>
  <fonts count="50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Calibri"/>
      <charset val="134"/>
    </font>
    <font>
      <b/>
      <sz val="10"/>
      <color rgb="FF993300"/>
      <name val="Tahoma"/>
      <charset val="134"/>
    </font>
    <font>
      <i/>
      <sz val="10"/>
      <color rgb="FF008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b/>
      <sz val="10"/>
      <color theme="1"/>
      <name val="Tahoma"/>
      <charset val="134"/>
    </font>
    <font>
      <b/>
      <sz val="10"/>
      <color rgb="FFFF00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sz val="10"/>
      <color rgb="FF000000"/>
      <name val="Tahoma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b/>
      <sz val="10"/>
      <name val="Tahoma"/>
      <charset val="134"/>
    </font>
    <font>
      <sz val="10"/>
      <color rgb="FFFF0000"/>
      <name val="Tahoma"/>
      <charset val="134"/>
    </font>
    <font>
      <i/>
      <sz val="10"/>
      <color theme="1"/>
      <name val="Tahoma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2" tint="-0.0999786370433668"/>
        <bgColor indexed="41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7" borderId="4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50" applyNumberFormat="0" applyFill="0" applyAlignment="0" applyProtection="0">
      <alignment vertical="center"/>
    </xf>
    <xf numFmtId="0" fontId="36" fillId="0" borderId="50" applyNumberFormat="0" applyFill="0" applyAlignment="0" applyProtection="0">
      <alignment vertical="center"/>
    </xf>
    <xf numFmtId="0" fontId="37" fillId="0" borderId="5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52" applyNumberFormat="0" applyAlignment="0" applyProtection="0">
      <alignment vertical="center"/>
    </xf>
    <xf numFmtId="0" fontId="39" fillId="9" borderId="53" applyNumberFormat="0" applyAlignment="0" applyProtection="0">
      <alignment vertical="center"/>
    </xf>
    <xf numFmtId="0" fontId="40" fillId="9" borderId="52" applyNumberFormat="0" applyAlignment="0" applyProtection="0">
      <alignment vertical="center"/>
    </xf>
    <xf numFmtId="0" fontId="41" fillId="10" borderId="54" applyNumberFormat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178" fontId="49" fillId="0" borderId="0"/>
  </cellStyleXfs>
  <cellXfs count="159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2" borderId="0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/>
    <xf numFmtId="179" fontId="1" fillId="0" borderId="4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/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180" fontId="1" fillId="0" borderId="3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15" fontId="8" fillId="3" borderId="13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79" fontId="9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/>
    </xf>
    <xf numFmtId="15" fontId="1" fillId="0" borderId="4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/>
    </xf>
    <xf numFmtId="179" fontId="1" fillId="2" borderId="0" xfId="0" applyNumberFormat="1" applyFont="1" applyFill="1" applyBorder="1" applyAlignment="1"/>
    <xf numFmtId="179" fontId="4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79" fontId="10" fillId="2" borderId="0" xfId="0" applyNumberFormat="1" applyFont="1" applyFill="1" applyBorder="1" applyAlignment="1"/>
    <xf numFmtId="15" fontId="1" fillId="2" borderId="0" xfId="0" applyNumberFormat="1" applyFont="1" applyFill="1" applyBorder="1" applyAlignment="1"/>
    <xf numFmtId="179" fontId="6" fillId="2" borderId="4" xfId="0" applyNumberFormat="1" applyFont="1" applyFill="1" applyBorder="1" applyAlignment="1">
      <alignment horizontal="left" vertical="center"/>
    </xf>
    <xf numFmtId="179" fontId="1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horizontal="left"/>
    </xf>
    <xf numFmtId="179" fontId="6" fillId="2" borderId="4" xfId="0" applyNumberFormat="1" applyFont="1" applyFill="1" applyBorder="1" applyAlignment="1">
      <alignment vertical="center"/>
    </xf>
    <xf numFmtId="179" fontId="6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vertical="top"/>
    </xf>
    <xf numFmtId="179" fontId="6" fillId="2" borderId="0" xfId="0" applyNumberFormat="1" applyFont="1" applyFill="1" applyBorder="1" applyAlignment="1"/>
    <xf numFmtId="179" fontId="7" fillId="2" borderId="0" xfId="0" applyNumberFormat="1" applyFont="1" applyFill="1" applyBorder="1" applyAlignment="1"/>
    <xf numFmtId="179" fontId="1" fillId="2" borderId="16" xfId="0" applyNumberFormat="1" applyFont="1" applyFill="1" applyBorder="1" applyAlignment="1"/>
    <xf numFmtId="179" fontId="8" fillId="3" borderId="17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 wrapText="1"/>
    </xf>
    <xf numFmtId="179" fontId="8" fillId="3" borderId="19" xfId="0" applyNumberFormat="1" applyFont="1" applyFill="1" applyBorder="1" applyAlignment="1">
      <alignment horizontal="center"/>
    </xf>
    <xf numFmtId="179" fontId="8" fillId="3" borderId="20" xfId="0" applyNumberFormat="1" applyFont="1" applyFill="1" applyBorder="1" applyAlignment="1">
      <alignment horizontal="center" wrapText="1"/>
    </xf>
    <xf numFmtId="1" fontId="1" fillId="0" borderId="21" xfId="0" applyNumberFormat="1" applyFont="1" applyFill="1" applyBorder="1" applyAlignment="1">
      <alignment horizontal="center"/>
    </xf>
    <xf numFmtId="179" fontId="12" fillId="0" borderId="22" xfId="6" applyNumberFormat="1" applyFont="1" applyBorder="1"/>
    <xf numFmtId="1" fontId="1" fillId="0" borderId="22" xfId="0" applyNumberFormat="1" applyFont="1" applyFill="1" applyBorder="1" applyAlignment="1">
      <alignment horizontal="center" vertical="center"/>
    </xf>
    <xf numFmtId="179" fontId="13" fillId="0" borderId="22" xfId="0" applyNumberFormat="1" applyFont="1" applyFill="1" applyBorder="1" applyAlignment="1"/>
    <xf numFmtId="179" fontId="14" fillId="3" borderId="23" xfId="0" applyNumberFormat="1" applyFont="1" applyFill="1" applyBorder="1" applyAlignment="1">
      <alignment horizontal="center"/>
    </xf>
    <xf numFmtId="179" fontId="8" fillId="3" borderId="24" xfId="0" applyNumberFormat="1" applyFont="1" applyFill="1" applyBorder="1" applyAlignment="1"/>
    <xf numFmtId="1" fontId="14" fillId="3" borderId="24" xfId="0" applyNumberFormat="1" applyFont="1" applyFill="1" applyBorder="1" applyAlignment="1">
      <alignment horizontal="center"/>
    </xf>
    <xf numFmtId="1" fontId="14" fillId="3" borderId="25" xfId="0" applyNumberFormat="1" applyFont="1" applyFill="1" applyBorder="1" applyAlignment="1">
      <alignment horizontal="center"/>
    </xf>
    <xf numFmtId="179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79" fontId="6" fillId="2" borderId="0" xfId="0" applyNumberFormat="1" applyFont="1" applyFill="1" applyBorder="1" applyAlignment="1">
      <alignment horizontal="left"/>
    </xf>
    <xf numFmtId="2" fontId="15" fillId="2" borderId="0" xfId="0" applyNumberFormat="1" applyFont="1" applyFill="1" applyBorder="1" applyAlignment="1">
      <alignment horizontal="right" wrapText="1"/>
    </xf>
    <xf numFmtId="179" fontId="16" fillId="2" borderId="0" xfId="0" applyNumberFormat="1" applyFont="1" applyFill="1" applyBorder="1" applyAlignment="1">
      <alignment horizontal="center" wrapText="1"/>
    </xf>
    <xf numFmtId="179" fontId="17" fillId="2" borderId="26" xfId="0" applyNumberFormat="1" applyFont="1" applyFill="1" applyBorder="1" applyAlignment="1">
      <alignment horizontal="left" vertical="top" wrapText="1"/>
    </xf>
    <xf numFmtId="179" fontId="18" fillId="2" borderId="1" xfId="0" applyNumberFormat="1" applyFont="1" applyFill="1" applyBorder="1" applyAlignment="1">
      <alignment horizontal="left" vertical="top" wrapText="1"/>
    </xf>
    <xf numFmtId="0" fontId="19" fillId="0" borderId="2" xfId="0" applyFont="1" applyFill="1" applyBorder="1" applyAlignment="1"/>
    <xf numFmtId="0" fontId="19" fillId="0" borderId="27" xfId="0" applyFont="1" applyFill="1" applyBorder="1" applyAlignment="1"/>
    <xf numFmtId="179" fontId="18" fillId="2" borderId="0" xfId="0" applyNumberFormat="1" applyFont="1" applyFill="1" applyBorder="1" applyAlignment="1">
      <alignment horizontal="center" vertical="center" wrapText="1"/>
    </xf>
    <xf numFmtId="179" fontId="18" fillId="2" borderId="0" xfId="0" applyNumberFormat="1" applyFont="1" applyFill="1" applyBorder="1" applyAlignment="1">
      <alignment horizontal="left" vertical="top" wrapText="1"/>
    </xf>
    <xf numFmtId="179" fontId="17" fillId="2" borderId="28" xfId="0" applyNumberFormat="1" applyFont="1" applyFill="1" applyBorder="1" applyAlignment="1">
      <alignment horizontal="left" vertical="top" wrapText="1"/>
    </xf>
    <xf numFmtId="179" fontId="18" fillId="0" borderId="1" xfId="0" applyNumberFormat="1" applyFont="1" applyFill="1" applyBorder="1" applyAlignment="1">
      <alignment horizontal="left" vertical="top" wrapText="1"/>
    </xf>
    <xf numFmtId="0" fontId="19" fillId="0" borderId="3" xfId="0" applyFont="1" applyFill="1" applyBorder="1" applyAlignment="1"/>
    <xf numFmtId="179" fontId="20" fillId="2" borderId="0" xfId="0" applyNumberFormat="1" applyFont="1" applyFill="1" applyBorder="1" applyAlignment="1">
      <alignment horizontal="center" vertical="center" wrapText="1"/>
    </xf>
    <xf numFmtId="179" fontId="20" fillId="2" borderId="0" xfId="0" applyNumberFormat="1" applyFont="1" applyFill="1" applyBorder="1" applyAlignment="1">
      <alignment horizontal="left" vertical="top" wrapText="1"/>
    </xf>
    <xf numFmtId="179" fontId="21" fillId="2" borderId="1" xfId="0" applyNumberFormat="1" applyFont="1" applyFill="1" applyBorder="1" applyAlignment="1">
      <alignment horizontal="left" vertical="top" wrapText="1"/>
    </xf>
    <xf numFmtId="0" fontId="22" fillId="2" borderId="29" xfId="0" applyFont="1" applyFill="1" applyBorder="1" applyAlignment="1">
      <alignment horizontal="center" vertical="top"/>
    </xf>
    <xf numFmtId="0" fontId="22" fillId="2" borderId="4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0" fontId="22" fillId="2" borderId="0" xfId="0" applyFont="1" applyFill="1" applyBorder="1" applyAlignment="1">
      <alignment horizontal="left" vertical="top" wrapText="1"/>
    </xf>
    <xf numFmtId="0" fontId="23" fillId="2" borderId="29" xfId="0" applyFont="1" applyFill="1" applyBorder="1" applyAlignment="1">
      <alignment horizontal="center" vertical="top"/>
    </xf>
    <xf numFmtId="0" fontId="23" fillId="2" borderId="4" xfId="0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top" wrapText="1"/>
    </xf>
    <xf numFmtId="0" fontId="23" fillId="2" borderId="30" xfId="0" applyFont="1" applyFill="1" applyBorder="1" applyAlignment="1">
      <alignment horizontal="center" vertical="top"/>
    </xf>
    <xf numFmtId="0" fontId="23" fillId="2" borderId="5" xfId="0" applyFont="1" applyFill="1" applyBorder="1" applyAlignment="1">
      <alignment horizontal="center" vertical="top" wrapText="1"/>
    </xf>
    <xf numFmtId="0" fontId="23" fillId="2" borderId="7" xfId="0" applyFont="1" applyFill="1" applyBorder="1" applyAlignment="1">
      <alignment horizontal="center" vertical="top" wrapText="1"/>
    </xf>
    <xf numFmtId="9" fontId="24" fillId="2" borderId="31" xfId="0" applyNumberFormat="1" applyFont="1" applyFill="1" applyBorder="1" applyAlignment="1">
      <alignment horizontal="left" vertical="top"/>
    </xf>
    <xf numFmtId="3" fontId="23" fillId="2" borderId="32" xfId="0" applyNumberFormat="1" applyFont="1" applyFill="1" applyBorder="1" applyAlignment="1">
      <alignment horizontal="left" vertical="top"/>
    </xf>
    <xf numFmtId="3" fontId="23" fillId="2" borderId="32" xfId="0" applyNumberFormat="1" applyFont="1" applyFill="1" applyBorder="1" applyAlignment="1">
      <alignment horizontal="left" vertical="top" wrapText="1"/>
    </xf>
    <xf numFmtId="3" fontId="23" fillId="2" borderId="33" xfId="0" applyNumberFormat="1" applyFont="1" applyFill="1" applyBorder="1" applyAlignment="1">
      <alignment horizontal="left" vertical="top"/>
    </xf>
    <xf numFmtId="3" fontId="23" fillId="2" borderId="0" xfId="0" applyNumberFormat="1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left" vertical="top" wrapText="1"/>
    </xf>
    <xf numFmtId="179" fontId="25" fillId="3" borderId="4" xfId="0" applyNumberFormat="1" applyFont="1" applyFill="1" applyBorder="1" applyAlignment="1">
      <alignment horizontal="left" vertical="top" wrapText="1"/>
    </xf>
    <xf numFmtId="179" fontId="25" fillId="3" borderId="4" xfId="0" applyNumberFormat="1" applyFont="1" applyFill="1" applyBorder="1" applyAlignment="1">
      <alignment horizontal="center" vertical="center" wrapText="1"/>
    </xf>
    <xf numFmtId="179" fontId="17" fillId="4" borderId="0" xfId="0" applyNumberFormat="1" applyFont="1" applyFill="1" applyBorder="1" applyAlignment="1">
      <alignment horizontal="left" vertical="top"/>
    </xf>
    <xf numFmtId="178" fontId="26" fillId="5" borderId="34" xfId="49" applyFont="1" applyFill="1" applyBorder="1" applyAlignment="1">
      <alignment horizontal="left" vertical="top" wrapText="1"/>
    </xf>
    <xf numFmtId="179" fontId="17" fillId="4" borderId="0" xfId="0" applyNumberFormat="1" applyFont="1" applyFill="1" applyBorder="1" applyAlignment="1">
      <alignment horizontal="left" vertical="top" wrapText="1"/>
    </xf>
    <xf numFmtId="179" fontId="18" fillId="4" borderId="0" xfId="0" applyNumberFormat="1" applyFont="1" applyFill="1" applyBorder="1" applyAlignment="1">
      <alignment horizontal="center" vertical="center"/>
    </xf>
    <xf numFmtId="179" fontId="27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top" wrapText="1"/>
    </xf>
    <xf numFmtId="0" fontId="28" fillId="0" borderId="4" xfId="0" applyFont="1" applyFill="1" applyBorder="1" applyAlignment="1">
      <alignment vertical="top" wrapText="1"/>
    </xf>
    <xf numFmtId="0" fontId="23" fillId="0" borderId="35" xfId="0" applyFont="1" applyFill="1" applyBorder="1" applyAlignment="1">
      <alignment vertical="top" wrapText="1"/>
    </xf>
    <xf numFmtId="179" fontId="18" fillId="0" borderId="4" xfId="0" applyNumberFormat="1" applyFont="1" applyFill="1" applyBorder="1" applyAlignment="1">
      <alignment horizontal="center" vertical="center" wrapText="1"/>
    </xf>
    <xf numFmtId="179" fontId="18" fillId="0" borderId="5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left" vertical="top" wrapText="1"/>
    </xf>
    <xf numFmtId="0" fontId="28" fillId="0" borderId="5" xfId="0" applyFont="1" applyFill="1" applyBorder="1" applyAlignment="1">
      <alignment vertical="top" wrapText="1"/>
    </xf>
    <xf numFmtId="179" fontId="27" fillId="0" borderId="5" xfId="0" applyNumberFormat="1" applyFont="1" applyFill="1" applyBorder="1" applyAlignment="1">
      <alignment horizontal="center" vertical="center" wrapText="1"/>
    </xf>
    <xf numFmtId="179" fontId="17" fillId="6" borderId="36" xfId="0" applyNumberFormat="1" applyFont="1" applyFill="1" applyBorder="1" applyAlignment="1">
      <alignment horizontal="center" vertical="center" wrapText="1"/>
    </xf>
    <xf numFmtId="179" fontId="18" fillId="6" borderId="37" xfId="0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179" fontId="17" fillId="6" borderId="39" xfId="0" applyNumberFormat="1" applyFont="1" applyFill="1" applyBorder="1" applyAlignment="1">
      <alignment horizontal="center" vertical="center" wrapText="1"/>
    </xf>
    <xf numFmtId="179" fontId="18" fillId="6" borderId="40" xfId="0" applyNumberFormat="1" applyFont="1" applyFill="1" applyBorder="1" applyAlignment="1">
      <alignment horizontal="center" vertical="center" wrapText="1"/>
    </xf>
    <xf numFmtId="179" fontId="18" fillId="0" borderId="41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left" vertical="top" wrapText="1"/>
    </xf>
    <xf numFmtId="0" fontId="28" fillId="0" borderId="34" xfId="0" applyFont="1" applyFill="1" applyBorder="1" applyAlignment="1">
      <alignment vertical="top" wrapText="1"/>
    </xf>
    <xf numFmtId="179" fontId="18" fillId="0" borderId="34" xfId="0" applyNumberFormat="1" applyFont="1" applyFill="1" applyBorder="1" applyAlignment="1">
      <alignment horizontal="center" vertical="center" wrapText="1"/>
    </xf>
    <xf numFmtId="179" fontId="27" fillId="0" borderId="34" xfId="0" applyNumberFormat="1" applyFont="1" applyFill="1" applyBorder="1" applyAlignment="1">
      <alignment horizontal="center" vertical="center" wrapText="1"/>
    </xf>
    <xf numFmtId="0" fontId="0" fillId="0" borderId="43" xfId="0" applyBorder="1" applyAlignment="1">
      <alignment horizontal="left" vertical="top" wrapText="1"/>
    </xf>
    <xf numFmtId="0" fontId="28" fillId="0" borderId="9" xfId="0" applyFont="1" applyFill="1" applyBorder="1" applyAlignment="1">
      <alignment vertical="top" wrapText="1"/>
    </xf>
    <xf numFmtId="179" fontId="27" fillId="0" borderId="41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179" fontId="17" fillId="6" borderId="37" xfId="0" applyNumberFormat="1" applyFont="1" applyFill="1" applyBorder="1" applyAlignment="1">
      <alignment horizontal="center" vertical="center" wrapText="1"/>
    </xf>
    <xf numFmtId="0" fontId="28" fillId="0" borderId="4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28" fillId="0" borderId="38" xfId="0" applyFont="1" applyFill="1" applyBorder="1" applyAlignment="1">
      <alignment vertical="top" wrapText="1"/>
    </xf>
    <xf numFmtId="0" fontId="0" fillId="0" borderId="42" xfId="0" applyBorder="1" applyAlignment="1">
      <alignment vertical="center" wrapText="1"/>
    </xf>
    <xf numFmtId="179" fontId="18" fillId="0" borderId="38" xfId="0" applyNumberFormat="1" applyFont="1" applyFill="1" applyBorder="1" applyAlignment="1">
      <alignment horizontal="center" vertical="center" wrapText="1"/>
    </xf>
    <xf numFmtId="179" fontId="27" fillId="0" borderId="38" xfId="0" applyNumberFormat="1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179" fontId="18" fillId="0" borderId="45" xfId="0" applyNumberFormat="1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left" vertical="top"/>
    </xf>
    <xf numFmtId="0" fontId="25" fillId="3" borderId="4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vertical="center" wrapText="1"/>
    </xf>
    <xf numFmtId="0" fontId="18" fillId="0" borderId="47" xfId="0" applyFont="1" applyFill="1" applyBorder="1" applyAlignment="1">
      <alignment horizontal="center" vertical="center" wrapText="1"/>
    </xf>
    <xf numFmtId="179" fontId="18" fillId="6" borderId="45" xfId="0" applyNumberFormat="1" applyFont="1" applyFill="1" applyBorder="1" applyAlignment="1">
      <alignment horizontal="center" vertical="center" wrapText="1"/>
    </xf>
    <xf numFmtId="0" fontId="0" fillId="0" borderId="38" xfId="0" applyBorder="1">
      <alignment vertical="center"/>
    </xf>
    <xf numFmtId="179" fontId="18" fillId="6" borderId="48" xfId="0" applyNumberFormat="1" applyFont="1" applyFill="1" applyBorder="1" applyAlignment="1">
      <alignment horizontal="center" vertical="center" wrapText="1"/>
    </xf>
    <xf numFmtId="0" fontId="0" fillId="0" borderId="43" xfId="0" applyBorder="1">
      <alignment vertical="center"/>
    </xf>
    <xf numFmtId="179" fontId="17" fillId="6" borderId="45" xfId="0" applyNumberFormat="1" applyFont="1" applyFill="1" applyBorder="1" applyAlignment="1">
      <alignment horizontal="center" vertical="center" wrapText="1"/>
    </xf>
    <xf numFmtId="179" fontId="17" fillId="0" borderId="34" xfId="0" applyNumberFormat="1" applyFont="1" applyFill="1" applyBorder="1" applyAlignment="1">
      <alignment horizontal="center" vertical="center" wrapText="1"/>
    </xf>
    <xf numFmtId="0" fontId="0" fillId="0" borderId="42" xfId="0" applyBorder="1">
      <alignment vertical="center"/>
    </xf>
    <xf numFmtId="0" fontId="29" fillId="6" borderId="36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1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An2\Testcase%20&#273;&#7891;%20&#225;n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Report"/>
      <sheetName val="Test cases"/>
      <sheetName val="Test cases (2)"/>
      <sheetName val="Permisison Matrix"/>
    </sheetNames>
    <sheetDataSet>
      <sheetData sheetId="0"/>
      <sheetData sheetId="1"/>
      <sheetData sheetId="2">
        <row r="5">
          <cell r="A5">
            <v>5</v>
          </cell>
          <cell r="B5">
            <v>27</v>
          </cell>
          <cell r="C5">
            <v>1</v>
          </cell>
          <cell r="D5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tabSelected="1" topLeftCell="A72" workbookViewId="0">
      <selection activeCell="A74" sqref="A74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</cols>
  <sheetData>
    <row r="1" customHeight="1" spans="1:9">
      <c r="A1" s="71" t="s">
        <v>0</v>
      </c>
      <c r="B1" s="72" t="s">
        <v>1</v>
      </c>
      <c r="C1" s="73"/>
      <c r="D1" s="73"/>
      <c r="E1" s="74"/>
      <c r="F1" s="75"/>
      <c r="G1" s="76"/>
      <c r="H1" s="76"/>
      <c r="I1" s="141"/>
    </row>
    <row r="2" ht="25.5" spans="1:9">
      <c r="A2" s="77" t="s">
        <v>2</v>
      </c>
      <c r="B2" s="78" t="s">
        <v>3</v>
      </c>
      <c r="C2" s="73"/>
      <c r="D2" s="73"/>
      <c r="E2" s="79"/>
      <c r="F2" s="80"/>
      <c r="G2" s="81"/>
      <c r="H2" s="81"/>
      <c r="I2" s="141"/>
    </row>
    <row r="3" customHeight="1" spans="1:9">
      <c r="A3" s="71" t="s">
        <v>4</v>
      </c>
      <c r="B3" s="82" t="s">
        <v>5</v>
      </c>
      <c r="C3" s="73"/>
      <c r="D3" s="73"/>
      <c r="E3" s="79"/>
      <c r="F3" s="80"/>
      <c r="G3" s="81"/>
      <c r="H3" s="81"/>
      <c r="I3" s="141"/>
    </row>
    <row r="4" spans="1:9">
      <c r="A4" s="83" t="s">
        <v>6</v>
      </c>
      <c r="B4" s="84" t="s">
        <v>7</v>
      </c>
      <c r="C4" s="84" t="s">
        <v>8</v>
      </c>
      <c r="D4" s="85" t="s">
        <v>9</v>
      </c>
      <c r="E4" s="84" t="s">
        <v>10</v>
      </c>
      <c r="F4" s="86"/>
      <c r="G4" s="86"/>
      <c r="H4" s="86"/>
      <c r="I4" s="142"/>
    </row>
    <row r="5" customHeight="1" spans="1:9">
      <c r="A5" s="87">
        <f>COUNTIF(F:F,"Pass")</f>
        <v>51</v>
      </c>
      <c r="B5" s="88">
        <f>COUNTIF(F:F,"Fail")</f>
        <v>9</v>
      </c>
      <c r="C5" s="88">
        <f>COUNTIF(F:F,"Untested")</f>
        <v>0</v>
      </c>
      <c r="D5" s="89">
        <f>COUNTIF(F:F,"N/A")</f>
        <v>0</v>
      </c>
      <c r="E5" s="88">
        <f>SUM(A5:D5)</f>
        <v>60</v>
      </c>
      <c r="F5" s="86"/>
      <c r="G5" s="86"/>
      <c r="H5" s="86"/>
      <c r="I5" s="142"/>
    </row>
    <row r="6" spans="1:9">
      <c r="A6" s="90" t="s">
        <v>11</v>
      </c>
      <c r="B6" s="91" t="s">
        <v>11</v>
      </c>
      <c r="C6" s="91" t="s">
        <v>11</v>
      </c>
      <c r="D6" s="92" t="s">
        <v>11</v>
      </c>
      <c r="E6" s="91"/>
      <c r="F6" s="86"/>
      <c r="G6" s="86"/>
      <c r="H6" s="86"/>
      <c r="I6" s="142"/>
    </row>
    <row r="7" ht="16.5" customHeight="1" spans="1:9">
      <c r="A7" s="93"/>
      <c r="B7" s="94"/>
      <c r="C7" s="95"/>
      <c r="D7" s="96"/>
      <c r="E7" s="95"/>
      <c r="F7" s="97"/>
      <c r="G7" s="97"/>
      <c r="H7" s="98"/>
      <c r="I7" s="142"/>
    </row>
    <row r="8" spans="1:9">
      <c r="A8" s="99" t="s">
        <v>12</v>
      </c>
      <c r="B8" s="99" t="s">
        <v>13</v>
      </c>
      <c r="C8" s="99" t="s">
        <v>14</v>
      </c>
      <c r="D8" s="99" t="s">
        <v>15</v>
      </c>
      <c r="E8" s="99" t="s">
        <v>16</v>
      </c>
      <c r="F8" s="100" t="s">
        <v>17</v>
      </c>
      <c r="G8" s="100" t="s">
        <v>18</v>
      </c>
      <c r="H8" s="100" t="s">
        <v>4</v>
      </c>
      <c r="I8" s="143" t="s">
        <v>19</v>
      </c>
    </row>
    <row r="9" customHeight="1" spans="1:9">
      <c r="A9" s="101"/>
      <c r="B9" s="102" t="s">
        <v>20</v>
      </c>
      <c r="C9" s="103"/>
      <c r="D9" s="101"/>
      <c r="E9" s="103"/>
      <c r="F9" s="104"/>
      <c r="G9" s="104"/>
      <c r="H9" s="104"/>
      <c r="I9" s="144"/>
    </row>
    <row r="10" ht="38.25" spans="1:9">
      <c r="A10" s="105" t="str">
        <f>IF(AND(E10=""),"","["&amp;TEXT($B$1,"##")&amp;"-"&amp;TEXT(ROW()-9-COUNTBLANK($E$8:E9)+1,"##")&amp;"]")</f>
        <v>[TC-1]</v>
      </c>
      <c r="B10" s="106" t="s">
        <v>21</v>
      </c>
      <c r="C10" s="106" t="s">
        <v>22</v>
      </c>
      <c r="D10" s="107" t="s">
        <v>23</v>
      </c>
      <c r="E10" s="108" t="s">
        <v>24</v>
      </c>
      <c r="F10" s="109" t="s">
        <v>6</v>
      </c>
      <c r="G10" s="105">
        <f ca="1" t="shared" ref="G10:G18" si="0">TODAY()</f>
        <v>45646</v>
      </c>
      <c r="H10" s="109" t="str">
        <f>$B$3</f>
        <v>Nguyễn Thị Bích Ngọc</v>
      </c>
      <c r="I10" s="145"/>
    </row>
    <row r="11" ht="51" customHeight="1" spans="1:9">
      <c r="A11" s="109" t="str">
        <f>IF(AND(E11=""),"","["&amp;TEXT($B$1,"##")&amp;"-"&amp;TEXT(ROW()-9-COUNTBLANK($E$8:E10)+1,"##")&amp;"]")</f>
        <v>[TC-2]</v>
      </c>
      <c r="B11" s="106" t="s">
        <v>25</v>
      </c>
      <c r="C11" s="106" t="s">
        <v>22</v>
      </c>
      <c r="D11" s="107" t="s">
        <v>26</v>
      </c>
      <c r="E11" s="106" t="s">
        <v>27</v>
      </c>
      <c r="F11" s="109" t="s">
        <v>6</v>
      </c>
      <c r="G11" s="105">
        <f ca="1" t="shared" si="0"/>
        <v>45646</v>
      </c>
      <c r="H11" s="109" t="str">
        <f>$B$3</f>
        <v>Nguyễn Thị Bích Ngọc</v>
      </c>
      <c r="I11" s="145" t="s">
        <v>28</v>
      </c>
    </row>
    <row r="12" ht="51" spans="1:9">
      <c r="A12" s="109" t="str">
        <f>IF(AND(E12=""),"","["&amp;TEXT($B$1,"##")&amp;"-"&amp;TEXT(ROW()-9-COUNTBLANK($E$8:E11)+1,"##")&amp;"]")</f>
        <v>[TC-3]</v>
      </c>
      <c r="B12" s="106" t="s">
        <v>29</v>
      </c>
      <c r="C12" s="106" t="s">
        <v>22</v>
      </c>
      <c r="D12" s="107" t="s">
        <v>30</v>
      </c>
      <c r="E12" s="106" t="s">
        <v>31</v>
      </c>
      <c r="F12" s="109" t="s">
        <v>6</v>
      </c>
      <c r="G12" s="105">
        <f ca="1" t="shared" si="0"/>
        <v>45646</v>
      </c>
      <c r="H12" s="109" t="str">
        <f>$B$3</f>
        <v>Nguyễn Thị Bích Ngọc</v>
      </c>
      <c r="I12" s="145"/>
    </row>
    <row r="13" ht="51" customHeight="1" spans="1:9">
      <c r="A13" s="109" t="str">
        <f>IF(AND(E13=""),"","["&amp;TEXT($B$1,"##")&amp;"-"&amp;TEXT(ROW()-9-COUNTBLANK($E$8:E12)+1,"##")&amp;"]")</f>
        <v>[TC-4]</v>
      </c>
      <c r="B13" s="106" t="s">
        <v>32</v>
      </c>
      <c r="C13" s="106" t="s">
        <v>22</v>
      </c>
      <c r="D13" s="107" t="s">
        <v>33</v>
      </c>
      <c r="E13" s="106" t="s">
        <v>34</v>
      </c>
      <c r="F13" s="109" t="s">
        <v>6</v>
      </c>
      <c r="G13" s="105">
        <f ca="1" t="shared" si="0"/>
        <v>45646</v>
      </c>
      <c r="H13" s="109" t="str">
        <f>$B$3</f>
        <v>Nguyễn Thị Bích Ngọc</v>
      </c>
      <c r="I13" s="145" t="s">
        <v>35</v>
      </c>
    </row>
    <row r="14" ht="63.75" spans="1:9">
      <c r="A14" s="109" t="str">
        <f>IF(AND(E14=""),"","["&amp;TEXT($B$1,"##")&amp;"-"&amp;TEXT(ROW()-9-COUNTBLANK($E$8:E13)+1,"##")&amp;"]")</f>
        <v>[TC-5]</v>
      </c>
      <c r="B14" s="106" t="s">
        <v>36</v>
      </c>
      <c r="C14" s="106" t="s">
        <v>22</v>
      </c>
      <c r="D14" s="107" t="s">
        <v>37</v>
      </c>
      <c r="E14" s="106" t="s">
        <v>38</v>
      </c>
      <c r="F14" s="109" t="s">
        <v>6</v>
      </c>
      <c r="G14" s="105">
        <f ca="1" t="shared" si="0"/>
        <v>45646</v>
      </c>
      <c r="H14" s="109" t="str">
        <f>$B$3</f>
        <v>Nguyễn Thị Bích Ngọc</v>
      </c>
      <c r="I14" s="145"/>
    </row>
    <row r="15" ht="51" customHeight="1" spans="1:9">
      <c r="A15" s="109" t="str">
        <f>IF(AND(E15=""),"","["&amp;TEXT($B$1,"##")&amp;"-"&amp;TEXT(ROW()-9-COUNTBLANK($E$8:E14)+1,"##")&amp;"]")</f>
        <v>[TC-6]</v>
      </c>
      <c r="B15" s="106" t="s">
        <v>39</v>
      </c>
      <c r="C15" s="106" t="s">
        <v>22</v>
      </c>
      <c r="D15" s="107" t="s">
        <v>40</v>
      </c>
      <c r="E15" s="106" t="s">
        <v>31</v>
      </c>
      <c r="F15" s="109" t="s">
        <v>6</v>
      </c>
      <c r="G15" s="105">
        <f ca="1" t="shared" si="0"/>
        <v>45646</v>
      </c>
      <c r="H15" s="109" t="str">
        <f>$B$3</f>
        <v>Nguyễn Thị Bích Ngọc</v>
      </c>
      <c r="I15" s="145" t="s">
        <v>41</v>
      </c>
    </row>
    <row r="16" ht="51" spans="1:9">
      <c r="A16" s="109" t="str">
        <f>IF(AND(E16=""),"","["&amp;TEXT($B$1,"##")&amp;"-"&amp;TEXT(ROW()-9-COUNTBLANK($E$8:E15)+1,"##")&amp;"]")</f>
        <v>[TC-7]</v>
      </c>
      <c r="B16" s="106" t="s">
        <v>42</v>
      </c>
      <c r="C16" s="106" t="s">
        <v>22</v>
      </c>
      <c r="D16" s="107" t="s">
        <v>43</v>
      </c>
      <c r="E16" s="106" t="s">
        <v>27</v>
      </c>
      <c r="F16" s="109" t="s">
        <v>6</v>
      </c>
      <c r="G16" s="105">
        <f ca="1" t="shared" si="0"/>
        <v>45646</v>
      </c>
      <c r="H16" s="109" t="str">
        <f>$B$3</f>
        <v>Nguyễn Thị Bích Ngọc</v>
      </c>
      <c r="I16" s="146" t="s">
        <v>44</v>
      </c>
    </row>
    <row r="17" ht="76.5" customHeight="1" spans="1:9">
      <c r="A17" s="109" t="str">
        <f>IF(AND(E17=""),"","["&amp;TEXT($B$1,"##")&amp;"-"&amp;TEXT(ROW()-9-COUNTBLANK($E$8:E16)+1,"##")&amp;"]")</f>
        <v>[TC-8]</v>
      </c>
      <c r="B17" s="106" t="s">
        <v>45</v>
      </c>
      <c r="C17" s="106" t="s">
        <v>22</v>
      </c>
      <c r="D17" s="107" t="s">
        <v>46</v>
      </c>
      <c r="E17" s="106" t="s">
        <v>47</v>
      </c>
      <c r="F17" s="109" t="s">
        <v>7</v>
      </c>
      <c r="G17" s="105">
        <f ca="1" t="shared" si="0"/>
        <v>45646</v>
      </c>
      <c r="H17" s="109" t="str">
        <f>$B$3</f>
        <v>Nguyễn Thị Bích Ngọc</v>
      </c>
      <c r="I17" s="147"/>
    </row>
    <row r="18" ht="63.75" spans="1:9">
      <c r="A18" s="110" t="str">
        <f>IF(AND(E18=""),"","["&amp;TEXT($B$1,"##")&amp;"-"&amp;TEXT(ROW()-9-COUNTBLANK($E$8:E17)+1,"##")&amp;"]")</f>
        <v>[TC-9]</v>
      </c>
      <c r="B18" s="111" t="s">
        <v>48</v>
      </c>
      <c r="C18" s="106" t="s">
        <v>22</v>
      </c>
      <c r="D18" s="112" t="s">
        <v>49</v>
      </c>
      <c r="E18" s="111" t="s">
        <v>31</v>
      </c>
      <c r="F18" s="110" t="s">
        <v>6</v>
      </c>
      <c r="G18" s="113">
        <f ca="1" t="shared" si="0"/>
        <v>45646</v>
      </c>
      <c r="H18" s="110" t="str">
        <f>$B$3</f>
        <v>Nguyễn Thị Bích Ngọc</v>
      </c>
      <c r="I18" s="148"/>
    </row>
    <row r="19" ht="27" customHeight="1" spans="1:9">
      <c r="A19" s="114" t="s">
        <v>50</v>
      </c>
      <c r="B19" s="115"/>
      <c r="C19" s="115"/>
      <c r="D19" s="115"/>
      <c r="E19" s="115"/>
      <c r="F19" s="115"/>
      <c r="G19" s="115"/>
      <c r="H19" s="115"/>
      <c r="I19" s="149"/>
    </row>
    <row r="20" ht="66" customHeight="1" spans="1:9">
      <c r="A20" s="110" t="str">
        <f>IF(AND(E20=""),"","["&amp;TEXT($B$1,"##")&amp;"-"&amp;TEXT(ROW()-9-COUNTBLANK($E$8:E19)+1,"##")&amp;"]")</f>
        <v>[TC-10]</v>
      </c>
      <c r="B20" s="116" t="s">
        <v>51</v>
      </c>
      <c r="C20" s="116" t="s">
        <v>52</v>
      </c>
      <c r="D20" s="112" t="s">
        <v>53</v>
      </c>
      <c r="E20" s="116" t="s">
        <v>54</v>
      </c>
      <c r="F20" s="110" t="s">
        <v>6</v>
      </c>
      <c r="G20" s="113">
        <f ca="1">TODAY()</f>
        <v>45646</v>
      </c>
      <c r="H20" s="110" t="str">
        <f>$B$3</f>
        <v>Nguyễn Thị Bích Ngọc</v>
      </c>
      <c r="I20" s="140"/>
    </row>
    <row r="21" ht="76.5" spans="1:9">
      <c r="A21" s="110" t="str">
        <f>IF(AND(E21=""),"","["&amp;TEXT($B$1,"##")&amp;"-"&amp;TEXT(ROW()-9-COUNTBLANK($E$8:E20)+1,"##")&amp;"]")</f>
        <v>[TC-11]</v>
      </c>
      <c r="B21" s="116" t="s">
        <v>55</v>
      </c>
      <c r="C21" s="116" t="s">
        <v>52</v>
      </c>
      <c r="D21" s="112" t="s">
        <v>56</v>
      </c>
      <c r="E21" s="116" t="s">
        <v>57</v>
      </c>
      <c r="F21" s="110" t="s">
        <v>6</v>
      </c>
      <c r="G21" s="113">
        <f ca="1">TODAY()</f>
        <v>45646</v>
      </c>
      <c r="H21" s="110" t="str">
        <f>$B$3</f>
        <v>Nguyễn Thị Bích Ngọc</v>
      </c>
      <c r="I21" s="140"/>
    </row>
    <row r="22" ht="89.25" spans="1:9">
      <c r="A22" s="110" t="str">
        <f>IF(AND(E22=""),"","["&amp;TEXT($B$1,"##")&amp;"-"&amp;TEXT(ROW()-9-COUNTBLANK($E$8:E21)+1,"##")&amp;"]")</f>
        <v>[TC-12]</v>
      </c>
      <c r="B22" s="116" t="s">
        <v>58</v>
      </c>
      <c r="C22" s="116" t="s">
        <v>52</v>
      </c>
      <c r="D22" s="112" t="s">
        <v>59</v>
      </c>
      <c r="E22" s="116" t="s">
        <v>60</v>
      </c>
      <c r="F22" s="110" t="s">
        <v>7</v>
      </c>
      <c r="G22" s="113">
        <f ca="1">TODAY()</f>
        <v>45646</v>
      </c>
      <c r="H22" s="110" t="str">
        <f>$B$3</f>
        <v>Nguyễn Thị Bích Ngọc</v>
      </c>
      <c r="I22" s="140"/>
    </row>
    <row r="23" ht="76.5" customHeight="1" spans="1:9">
      <c r="A23" s="110" t="str">
        <f>IF(AND(E23=""),"","["&amp;TEXT($B$1,"##")&amp;"-"&amp;TEXT(ROW()-9-COUNTBLANK($E$8:E22)+1,"##")&amp;"]")</f>
        <v>[TC-13]</v>
      </c>
      <c r="B23" s="116" t="s">
        <v>61</v>
      </c>
      <c r="C23" s="116" t="s">
        <v>52</v>
      </c>
      <c r="D23" s="112" t="s">
        <v>62</v>
      </c>
      <c r="E23" s="116" t="s">
        <v>63</v>
      </c>
      <c r="F23" s="110" t="s">
        <v>6</v>
      </c>
      <c r="G23" s="113">
        <f ca="1">TODAY()</f>
        <v>45646</v>
      </c>
      <c r="H23" s="110" t="str">
        <f>$B$3</f>
        <v>Nguyễn Thị Bích Ngọc</v>
      </c>
      <c r="I23" s="140"/>
    </row>
    <row r="24" ht="76.5" spans="1:9">
      <c r="A24" s="110" t="str">
        <f>IF(AND(E24=""),"","["&amp;TEXT($B$1,"##")&amp;"-"&amp;TEXT(ROW()-9-COUNTBLANK($E$8:E22)+1,"##")&amp;"]")</f>
        <v>[TC-14]</v>
      </c>
      <c r="B24" s="116" t="s">
        <v>64</v>
      </c>
      <c r="C24" s="116" t="s">
        <v>52</v>
      </c>
      <c r="D24" s="112" t="s">
        <v>65</v>
      </c>
      <c r="E24" s="116" t="s">
        <v>66</v>
      </c>
      <c r="F24" s="110" t="s">
        <v>6</v>
      </c>
      <c r="G24" s="113">
        <f ca="1" t="shared" ref="G24:G34" si="1">TODAY()</f>
        <v>45646</v>
      </c>
      <c r="H24" s="110" t="str">
        <f t="shared" ref="H24:H34" si="2">$B$3</f>
        <v>Nguyễn Thị Bích Ngọc</v>
      </c>
      <c r="I24" s="140"/>
    </row>
    <row r="25" ht="89.25" customHeight="1" spans="1:9">
      <c r="A25" s="110" t="str">
        <f>IF(AND(E25=""),"","["&amp;TEXT($B$1,"##")&amp;"-"&amp;TEXT(ROW()-9-COUNTBLANK($E$8:E24)+1,"##")&amp;"]")</f>
        <v>[TC-15]</v>
      </c>
      <c r="B25" s="116" t="s">
        <v>67</v>
      </c>
      <c r="C25" s="116" t="s">
        <v>52</v>
      </c>
      <c r="D25" s="112" t="s">
        <v>68</v>
      </c>
      <c r="E25" s="116" t="s">
        <v>69</v>
      </c>
      <c r="F25" s="110" t="s">
        <v>6</v>
      </c>
      <c r="G25" s="113">
        <f ca="1" t="shared" si="1"/>
        <v>45646</v>
      </c>
      <c r="H25" s="110" t="str">
        <f t="shared" si="2"/>
        <v>Nguyễn Thị Bích Ngọc</v>
      </c>
      <c r="I25" s="140"/>
    </row>
    <row r="26" ht="89.25" spans="1:9">
      <c r="A26" s="110" t="str">
        <f>IF(AND(E26=""),"","["&amp;TEXT($B$1,"##")&amp;"-"&amp;TEXT(ROW()-9-COUNTBLANK($E$8:E25)+1,"##")&amp;"]")</f>
        <v>[TC-16]</v>
      </c>
      <c r="B26" s="116" t="s">
        <v>70</v>
      </c>
      <c r="C26" s="116" t="s">
        <v>52</v>
      </c>
      <c r="D26" s="112" t="s">
        <v>71</v>
      </c>
      <c r="E26" s="116" t="s">
        <v>72</v>
      </c>
      <c r="F26" s="110" t="s">
        <v>6</v>
      </c>
      <c r="G26" s="113">
        <f ca="1" t="shared" si="1"/>
        <v>45646</v>
      </c>
      <c r="H26" s="110" t="str">
        <f t="shared" si="2"/>
        <v>Nguyễn Thị Bích Ngọc</v>
      </c>
      <c r="I26" s="140"/>
    </row>
    <row r="27" ht="89.25" customHeight="1" spans="1:9">
      <c r="A27" s="110" t="str">
        <f>IF(AND(E27=""),"","["&amp;TEXT($B$1,"##")&amp;"-"&amp;TEXT(ROW()-9-COUNTBLANK($E$8:E26)+1,"##")&amp;"]")</f>
        <v>[TC-17]</v>
      </c>
      <c r="B27" s="116" t="s">
        <v>73</v>
      </c>
      <c r="C27" s="116" t="s">
        <v>52</v>
      </c>
      <c r="D27" s="112" t="s">
        <v>74</v>
      </c>
      <c r="E27" s="116" t="s">
        <v>75</v>
      </c>
      <c r="F27" s="110" t="s">
        <v>6</v>
      </c>
      <c r="G27" s="113">
        <f ca="1" t="shared" si="1"/>
        <v>45646</v>
      </c>
      <c r="H27" s="110" t="str">
        <f t="shared" si="2"/>
        <v>Nguyễn Thị Bích Ngọc</v>
      </c>
      <c r="I27" s="140"/>
    </row>
    <row r="28" ht="76.5" spans="1:9">
      <c r="A28" s="110" t="str">
        <f>IF(AND(E28=""),"","["&amp;TEXT($B$1,"##")&amp;"-"&amp;TEXT(ROW()-9-COUNTBLANK($E$8:E27)+1,"##")&amp;"]")</f>
        <v>[TC-18]</v>
      </c>
      <c r="B28" s="116" t="s">
        <v>76</v>
      </c>
      <c r="C28" s="116" t="s">
        <v>52</v>
      </c>
      <c r="D28" s="112" t="s">
        <v>77</v>
      </c>
      <c r="E28" s="116" t="s">
        <v>78</v>
      </c>
      <c r="F28" s="110" t="s">
        <v>6</v>
      </c>
      <c r="G28" s="113">
        <f ca="1" t="shared" si="1"/>
        <v>45646</v>
      </c>
      <c r="H28" s="110" t="str">
        <f t="shared" si="2"/>
        <v>Nguyễn Thị Bích Ngọc</v>
      </c>
      <c r="I28" s="140"/>
    </row>
    <row r="29" ht="76.5" customHeight="1" spans="1:9">
      <c r="A29" s="110" t="str">
        <f>IF(AND(E29=""),"","["&amp;TEXT($B$1,"##")&amp;"-"&amp;TEXT(ROW()-9-COUNTBLANK($E$8:E28)+1,"##")&amp;"]")</f>
        <v>[TC-19]</v>
      </c>
      <c r="B29" s="116" t="s">
        <v>79</v>
      </c>
      <c r="C29" s="116" t="s">
        <v>52</v>
      </c>
      <c r="D29" s="112" t="s">
        <v>80</v>
      </c>
      <c r="E29" s="116" t="s">
        <v>81</v>
      </c>
      <c r="F29" s="110" t="s">
        <v>6</v>
      </c>
      <c r="G29" s="113">
        <f ca="1" t="shared" si="1"/>
        <v>45646</v>
      </c>
      <c r="H29" s="110" t="str">
        <f t="shared" si="2"/>
        <v>Nguyễn Thị Bích Ngọc</v>
      </c>
      <c r="I29" s="140"/>
    </row>
    <row r="30" ht="102" spans="1:9">
      <c r="A30" s="110" t="str">
        <f>IF(AND(E30=""),"","["&amp;TEXT($B$1,"##")&amp;"-"&amp;TEXT(ROW()-9-COUNTBLANK($E$8:E29)+1,"##")&amp;"]")</f>
        <v>[TC-20]</v>
      </c>
      <c r="B30" s="116" t="s">
        <v>82</v>
      </c>
      <c r="C30" s="116" t="s">
        <v>52</v>
      </c>
      <c r="D30" s="112" t="s">
        <v>83</v>
      </c>
      <c r="E30" s="116" t="s">
        <v>72</v>
      </c>
      <c r="F30" s="110" t="s">
        <v>6</v>
      </c>
      <c r="G30" s="113">
        <f ca="1" t="shared" si="1"/>
        <v>45646</v>
      </c>
      <c r="H30" s="110" t="str">
        <f t="shared" si="2"/>
        <v>Nguyễn Thị Bích Ngọc</v>
      </c>
      <c r="I30" s="140"/>
    </row>
    <row r="31" ht="76.5" spans="1:9">
      <c r="A31" s="110" t="str">
        <f>IF(AND(E31=""),"","["&amp;TEXT($B$1,"##")&amp;"-"&amp;TEXT(ROW()-9-COUNTBLANK($E$8:E30)+1,"##")&amp;"]")</f>
        <v>[TC-21]</v>
      </c>
      <c r="B31" s="116" t="s">
        <v>84</v>
      </c>
      <c r="C31" s="116" t="s">
        <v>52</v>
      </c>
      <c r="D31" s="112" t="s">
        <v>85</v>
      </c>
      <c r="E31" s="116" t="s">
        <v>86</v>
      </c>
      <c r="F31" s="110" t="s">
        <v>6</v>
      </c>
      <c r="G31" s="113">
        <f ca="1" t="shared" si="1"/>
        <v>45646</v>
      </c>
      <c r="H31" s="110" t="str">
        <f t="shared" si="2"/>
        <v>Nguyễn Thị Bích Ngọc</v>
      </c>
      <c r="I31" s="140"/>
    </row>
    <row r="32" ht="89.25" customHeight="1" spans="1:9">
      <c r="A32" s="110" t="str">
        <f>IF(AND(E32=""),"","["&amp;TEXT($B$1,"##")&amp;"-"&amp;TEXT(ROW()-9-COUNTBLANK($E$8:E31)+1,"##")&amp;"]")</f>
        <v>[TC-22]</v>
      </c>
      <c r="B32" s="116" t="s">
        <v>87</v>
      </c>
      <c r="C32" s="116" t="s">
        <v>52</v>
      </c>
      <c r="D32" s="112" t="s">
        <v>88</v>
      </c>
      <c r="E32" s="116" t="s">
        <v>89</v>
      </c>
      <c r="F32" s="110" t="s">
        <v>7</v>
      </c>
      <c r="G32" s="113">
        <f ca="1" t="shared" si="1"/>
        <v>45646</v>
      </c>
      <c r="H32" s="110" t="str">
        <f t="shared" si="2"/>
        <v>Nguyễn Thị Bích Ngọc</v>
      </c>
      <c r="I32" s="140"/>
    </row>
    <row r="33" ht="89.25" spans="1:9">
      <c r="A33" s="110" t="str">
        <f>IF(AND(E33=""),"","["&amp;TEXT($B$1,"##")&amp;"-"&amp;TEXT(ROW()-9-COUNTBLANK($E$8:E32)+1,"##")&amp;"]")</f>
        <v>[TC-23]</v>
      </c>
      <c r="B33" s="116" t="s">
        <v>90</v>
      </c>
      <c r="C33" s="116" t="s">
        <v>52</v>
      </c>
      <c r="D33" s="112" t="s">
        <v>91</v>
      </c>
      <c r="E33" s="116" t="s">
        <v>92</v>
      </c>
      <c r="F33" s="110" t="s">
        <v>7</v>
      </c>
      <c r="G33" s="113">
        <f ca="1" t="shared" si="1"/>
        <v>45646</v>
      </c>
      <c r="H33" s="110" t="str">
        <f t="shared" si="2"/>
        <v>Nguyễn Thị Bích Ngọc</v>
      </c>
      <c r="I33" s="140"/>
    </row>
    <row r="34" ht="76.5" customHeight="1" spans="1:9">
      <c r="A34" s="110" t="str">
        <f>IF(AND(E34=""),"","["&amp;TEXT($B$1,"##")&amp;"-"&amp;TEXT(ROW()-9-COUNTBLANK($E$8:E33)+1,"##")&amp;"]")</f>
        <v>[TC-24]</v>
      </c>
      <c r="B34" s="116" t="s">
        <v>93</v>
      </c>
      <c r="C34" s="116" t="s">
        <v>52</v>
      </c>
      <c r="D34" s="112" t="s">
        <v>94</v>
      </c>
      <c r="E34" s="116" t="s">
        <v>95</v>
      </c>
      <c r="F34" s="110" t="s">
        <v>6</v>
      </c>
      <c r="G34" s="113">
        <f ca="1" t="shared" si="1"/>
        <v>45646</v>
      </c>
      <c r="H34" s="110" t="str">
        <f t="shared" si="2"/>
        <v>Nguyễn Thị Bích Ngọc</v>
      </c>
      <c r="I34" s="140"/>
    </row>
    <row r="35" ht="102" spans="1:9">
      <c r="A35" s="110" t="str">
        <f>IF(AND(E35=""),"","["&amp;TEXT($B$1,"##")&amp;"-"&amp;TEXT(ROW()-9-COUNTBLANK($E$8:E34)+1,"##")&amp;"]")</f>
        <v>[TC-25]</v>
      </c>
      <c r="B35" s="117" t="s">
        <v>96</v>
      </c>
      <c r="C35" s="116" t="s">
        <v>52</v>
      </c>
      <c r="D35" s="112" t="s">
        <v>97</v>
      </c>
      <c r="E35" s="117" t="s">
        <v>98</v>
      </c>
      <c r="F35" s="110" t="s">
        <v>7</v>
      </c>
      <c r="G35" s="113">
        <f ca="1" t="shared" ref="G35:G38" si="3">TODAY()</f>
        <v>45646</v>
      </c>
      <c r="H35" s="110" t="str">
        <f>$B$3</f>
        <v>Nguyễn Thị Bích Ngọc</v>
      </c>
      <c r="I35" s="150"/>
    </row>
    <row r="36" customHeight="1" spans="1:9">
      <c r="A36" s="118" t="s">
        <v>99</v>
      </c>
      <c r="B36" s="119"/>
      <c r="C36" s="119"/>
      <c r="D36" s="119"/>
      <c r="E36" s="119"/>
      <c r="F36" s="119"/>
      <c r="G36" s="119"/>
      <c r="H36" s="119"/>
      <c r="I36" s="151"/>
    </row>
    <row r="37" ht="51" spans="1:9">
      <c r="A37" s="120" t="str">
        <f>IF(AND(E37=""),"","["&amp;TEXT($B$1,"##")&amp;"-"&amp;TEXT(ROW()-9-COUNTBLANK($E$8:E35)+1,"##")&amp;"]")</f>
        <v>[TC-27]</v>
      </c>
      <c r="B37" s="121" t="s">
        <v>100</v>
      </c>
      <c r="C37" s="116" t="s">
        <v>101</v>
      </c>
      <c r="D37" s="122" t="s">
        <v>102</v>
      </c>
      <c r="E37" s="116" t="s">
        <v>103</v>
      </c>
      <c r="F37" s="123" t="s">
        <v>6</v>
      </c>
      <c r="G37" s="124">
        <f ca="1" t="shared" si="3"/>
        <v>45646</v>
      </c>
      <c r="H37" s="123" t="str">
        <f>$B$3</f>
        <v>Nguyễn Thị Bích Ngọc</v>
      </c>
      <c r="I37" s="140"/>
    </row>
    <row r="38" ht="51" customHeight="1" spans="1:9">
      <c r="A38" s="110" t="str">
        <f>IF(AND(E38=""),"","["&amp;TEXT($B$1,"##")&amp;"-"&amp;TEXT(ROW()-9-COUNTBLANK($E$8:E37)+1,"##")&amp;"]")</f>
        <v>[TC-27]</v>
      </c>
      <c r="B38" s="125" t="s">
        <v>104</v>
      </c>
      <c r="C38" s="125" t="s">
        <v>101</v>
      </c>
      <c r="D38" s="126" t="s">
        <v>105</v>
      </c>
      <c r="E38" s="125" t="s">
        <v>106</v>
      </c>
      <c r="F38" s="120" t="s">
        <v>6</v>
      </c>
      <c r="G38" s="127">
        <f ca="1" t="shared" si="3"/>
        <v>45646</v>
      </c>
      <c r="H38" s="120" t="str">
        <f>$B$3</f>
        <v>Nguyễn Thị Bích Ngọc</v>
      </c>
      <c r="I38" s="152"/>
    </row>
    <row r="39" ht="63.75" spans="1:9">
      <c r="A39" s="110" t="str">
        <f>IF(AND(E39=""),"","["&amp;TEXT($B$1,"##")&amp;"-"&amp;TEXT(ROW()-9-COUNTBLANK($E$8:E37)+1,"##")&amp;"]")</f>
        <v>[TC-28]</v>
      </c>
      <c r="B39" s="128" t="s">
        <v>107</v>
      </c>
      <c r="C39" s="128" t="s">
        <v>101</v>
      </c>
      <c r="D39" s="112" t="s">
        <v>108</v>
      </c>
      <c r="E39" s="117" t="s">
        <v>109</v>
      </c>
      <c r="F39" s="110" t="s">
        <v>6</v>
      </c>
      <c r="G39" s="113">
        <f ca="1">TODAY()</f>
        <v>45646</v>
      </c>
      <c r="H39" s="110" t="str">
        <f>$B$3</f>
        <v>Nguyễn Thị Bích Ngọc</v>
      </c>
      <c r="I39" s="140"/>
    </row>
    <row r="40" customHeight="1" spans="1:9">
      <c r="A40" s="114" t="s">
        <v>110</v>
      </c>
      <c r="B40" s="129"/>
      <c r="C40" s="129"/>
      <c r="D40" s="129"/>
      <c r="E40" s="129"/>
      <c r="F40" s="129"/>
      <c r="G40" s="129"/>
      <c r="H40" s="129"/>
      <c r="I40" s="153"/>
    </row>
    <row r="41" ht="45" spans="1:9">
      <c r="A41" s="123" t="str">
        <f>IF(AND(E41=""),"","["&amp;TEXT($B$1,"##")&amp;"-"&amp;TEXT(ROW()-9-COUNTBLANK($E$8:E39)+1,"##")&amp;"]")</f>
        <v>[TC-30]</v>
      </c>
      <c r="B41" s="116" t="s">
        <v>111</v>
      </c>
      <c r="C41" s="116" t="s">
        <v>101</v>
      </c>
      <c r="D41" s="122" t="s">
        <v>112</v>
      </c>
      <c r="E41" s="116" t="s">
        <v>113</v>
      </c>
      <c r="F41" s="123" t="s">
        <v>6</v>
      </c>
      <c r="G41" s="124">
        <f ca="1">TODAY()</f>
        <v>45646</v>
      </c>
      <c r="H41" s="123" t="str">
        <f>$B$3</f>
        <v>Nguyễn Thị Bích Ngọc</v>
      </c>
      <c r="I41" s="154"/>
    </row>
    <row r="42" ht="76.5" customHeight="1" spans="1:9">
      <c r="A42" s="120" t="str">
        <f>IF(AND(E42=""),"","["&amp;TEXT($B$1,"##")&amp;"-"&amp;TEXT(ROW()-9-COUNTBLANK($E$8:E39)+1,"##")&amp;"]")</f>
        <v>[TC-31]</v>
      </c>
      <c r="B42" s="125" t="s">
        <v>114</v>
      </c>
      <c r="C42" s="125" t="s">
        <v>115</v>
      </c>
      <c r="D42" s="130" t="s">
        <v>116</v>
      </c>
      <c r="E42" s="125" t="s">
        <v>117</v>
      </c>
      <c r="F42" s="120" t="s">
        <v>6</v>
      </c>
      <c r="G42" s="127">
        <f ca="1" t="shared" ref="G42:G50" si="4">TODAY()</f>
        <v>45646</v>
      </c>
      <c r="H42" s="120" t="str">
        <f t="shared" ref="H42:H50" si="5">$B$3</f>
        <v>Nguyễn Thị Bích Ngọc</v>
      </c>
      <c r="I42" s="152"/>
    </row>
    <row r="43" ht="45" spans="1:9">
      <c r="A43" s="110" t="str">
        <f>IF(AND(E43=""),"","["&amp;TEXT($B$1,"##")&amp;"-"&amp;TEXT(ROW()-9-COUNTBLANK($E$8:E42)+1,"##")&amp;"]")</f>
        <v>[TC-31]</v>
      </c>
      <c r="B43" s="116" t="s">
        <v>118</v>
      </c>
      <c r="C43" s="125" t="s">
        <v>115</v>
      </c>
      <c r="D43" s="122" t="s">
        <v>119</v>
      </c>
      <c r="E43" s="116" t="s">
        <v>120</v>
      </c>
      <c r="F43" s="110" t="s">
        <v>6</v>
      </c>
      <c r="G43" s="113">
        <f ca="1" t="shared" si="4"/>
        <v>45646</v>
      </c>
      <c r="H43" s="110" t="str">
        <f t="shared" si="5"/>
        <v>Nguyễn Thị Bích Ngọc</v>
      </c>
      <c r="I43" s="140"/>
    </row>
    <row r="44" ht="63.75" spans="1:9">
      <c r="A44" s="110" t="str">
        <f>IF(AND(E44=""),"","["&amp;TEXT($B$1,"##")&amp;"-"&amp;TEXT(ROW()-9-COUNTBLANK($E$8:E43)+1,"##")&amp;"]")</f>
        <v>[TC-32]</v>
      </c>
      <c r="B44" s="116" t="s">
        <v>121</v>
      </c>
      <c r="C44" s="125" t="s">
        <v>115</v>
      </c>
      <c r="D44" s="122" t="s">
        <v>122</v>
      </c>
      <c r="E44" s="131" t="s">
        <v>123</v>
      </c>
      <c r="F44" s="110" t="s">
        <v>7</v>
      </c>
      <c r="G44" s="113">
        <f ca="1" t="shared" si="4"/>
        <v>45646</v>
      </c>
      <c r="H44" s="110" t="str">
        <f t="shared" si="5"/>
        <v>Nguyễn Thị Bích Ngọc</v>
      </c>
      <c r="I44" s="140"/>
    </row>
    <row r="45" ht="60" spans="1:9">
      <c r="A45" s="110" t="str">
        <f>IF(AND(E45=""),"","["&amp;TEXT($B$1,"##")&amp;"-"&amp;TEXT(ROW()-9-COUNTBLANK($E$8:E44)+1,"##")&amp;"]")</f>
        <v>[TC-33]</v>
      </c>
      <c r="B45" s="132" t="s">
        <v>124</v>
      </c>
      <c r="C45" s="125" t="s">
        <v>125</v>
      </c>
      <c r="D45" s="122" t="s">
        <v>126</v>
      </c>
      <c r="E45" s="116" t="s">
        <v>127</v>
      </c>
      <c r="F45" s="110" t="s">
        <v>6</v>
      </c>
      <c r="G45" s="113">
        <f ca="1" t="shared" si="4"/>
        <v>45646</v>
      </c>
      <c r="H45" s="110" t="str">
        <f t="shared" si="5"/>
        <v>Nguyễn Thị Bích Ngọc</v>
      </c>
      <c r="I45" s="140"/>
    </row>
    <row r="46" ht="51" spans="1:9">
      <c r="A46" s="110" t="str">
        <f>IF(AND(E46=""),"","["&amp;TEXT($B$1,"##")&amp;"-"&amp;TEXT(ROW()-9-COUNTBLANK($E$8:E44)+1,"##")&amp;"]")</f>
        <v>[TC-34]</v>
      </c>
      <c r="B46" s="132" t="s">
        <v>128</v>
      </c>
      <c r="C46" s="125" t="s">
        <v>115</v>
      </c>
      <c r="D46" s="122" t="s">
        <v>129</v>
      </c>
      <c r="E46" s="132" t="s">
        <v>130</v>
      </c>
      <c r="F46" s="110" t="s">
        <v>6</v>
      </c>
      <c r="G46" s="113">
        <f ca="1" t="shared" si="4"/>
        <v>45646</v>
      </c>
      <c r="H46" s="110" t="str">
        <f t="shared" si="5"/>
        <v>Nguyễn Thị Bích Ngọc</v>
      </c>
      <c r="I46" s="140"/>
    </row>
    <row r="47" ht="51" spans="1:9">
      <c r="A47" s="110" t="str">
        <f>IF(AND(E47=""),"","["&amp;TEXT($B$1,"##")&amp;"-"&amp;TEXT(ROW()-9-COUNTBLANK($E$8:E46)+1,"##")&amp;"]")</f>
        <v>[TC-35]</v>
      </c>
      <c r="B47" s="133" t="s">
        <v>131</v>
      </c>
      <c r="C47" s="116" t="s">
        <v>132</v>
      </c>
      <c r="D47" s="134" t="s">
        <v>133</v>
      </c>
      <c r="E47" s="133" t="s">
        <v>134</v>
      </c>
      <c r="F47" s="110" t="s">
        <v>7</v>
      </c>
      <c r="G47" s="113">
        <f ca="1" t="shared" si="4"/>
        <v>45646</v>
      </c>
      <c r="H47" s="110" t="str">
        <f t="shared" si="5"/>
        <v>Nguyễn Thị Bích Ngọc</v>
      </c>
      <c r="I47" s="150"/>
    </row>
    <row r="48" ht="51" spans="1:9">
      <c r="A48" s="110" t="str">
        <f>IF(AND(E48=""),"","["&amp;TEXT($B$1,"##")&amp;"-"&amp;TEXT(ROW()-9-COUNTBLANK($E$8:E47)+1,"##")&amp;"]")</f>
        <v>[TC-36]</v>
      </c>
      <c r="B48" s="133" t="s">
        <v>135</v>
      </c>
      <c r="C48" s="116" t="s">
        <v>136</v>
      </c>
      <c r="D48" s="134" t="s">
        <v>137</v>
      </c>
      <c r="E48" s="133" t="s">
        <v>138</v>
      </c>
      <c r="F48" s="123" t="s">
        <v>6</v>
      </c>
      <c r="G48" s="124">
        <f ca="1" t="shared" si="4"/>
        <v>45646</v>
      </c>
      <c r="H48" s="123" t="str">
        <f t="shared" si="5"/>
        <v>Nguyễn Thị Bích Ngọc</v>
      </c>
      <c r="I48" s="140"/>
    </row>
    <row r="49" ht="51" spans="1:9">
      <c r="A49" s="110" t="str">
        <f>IF(AND(E49=""),"","["&amp;TEXT($B$1,"##")&amp;"-"&amp;TEXT(ROW()-9-COUNTBLANK($E$8:E48)+1,"##")&amp;"]")</f>
        <v>[TC-37]</v>
      </c>
      <c r="B49" s="133" t="s">
        <v>139</v>
      </c>
      <c r="C49" s="116" t="s">
        <v>136</v>
      </c>
      <c r="D49" s="134" t="s">
        <v>140</v>
      </c>
      <c r="E49" s="133" t="s">
        <v>141</v>
      </c>
      <c r="F49" s="123" t="s">
        <v>6</v>
      </c>
      <c r="G49" s="124">
        <f ca="1" t="shared" si="4"/>
        <v>45646</v>
      </c>
      <c r="H49" s="123" t="str">
        <f t="shared" si="5"/>
        <v>Nguyễn Thị Bích Ngọc</v>
      </c>
      <c r="I49" s="140"/>
    </row>
    <row r="50" ht="76.5" spans="1:9">
      <c r="A50" s="110" t="str">
        <f>IF(AND(E50=""),"","["&amp;TEXT($B$1,"##")&amp;"-"&amp;TEXT(ROW()-9-COUNTBLANK($E$8:E49)+1,"##")&amp;"]")</f>
        <v>[TC-38]</v>
      </c>
      <c r="B50" s="135" t="s">
        <v>142</v>
      </c>
      <c r="C50" s="116" t="s">
        <v>136</v>
      </c>
      <c r="D50" s="134" t="s">
        <v>143</v>
      </c>
      <c r="E50" s="133" t="s">
        <v>144</v>
      </c>
      <c r="F50" s="123" t="s">
        <v>6</v>
      </c>
      <c r="G50" s="124">
        <f ca="1" t="shared" ref="G50:G59" si="6">TODAY()</f>
        <v>45646</v>
      </c>
      <c r="H50" s="123" t="str">
        <f t="shared" si="5"/>
        <v>Nguyễn Thị Bích Ngọc</v>
      </c>
      <c r="I50" s="140"/>
    </row>
    <row r="51" ht="51" spans="1:9">
      <c r="A51" s="110" t="str">
        <f>IF(AND(E51=""),"","["&amp;TEXT($B$1,"##")&amp;"-"&amp;TEXT(ROW()-9-COUNTBLANK($E$8:E50)+1,"##")&amp;"]")</f>
        <v>[TC-39]</v>
      </c>
      <c r="B51" s="131" t="s">
        <v>145</v>
      </c>
      <c r="C51" s="116" t="s">
        <v>115</v>
      </c>
      <c r="D51" s="134" t="s">
        <v>146</v>
      </c>
      <c r="E51" s="133" t="s">
        <v>147</v>
      </c>
      <c r="F51" s="123" t="s">
        <v>6</v>
      </c>
      <c r="G51" s="124">
        <f ca="1" t="shared" si="6"/>
        <v>45646</v>
      </c>
      <c r="H51" s="123" t="str">
        <f t="shared" ref="H51:H60" si="7">$B$3</f>
        <v>Nguyễn Thị Bích Ngọc</v>
      </c>
      <c r="I51" s="140"/>
    </row>
    <row r="52" ht="60" spans="1:9">
      <c r="A52" s="110" t="str">
        <f>IF(AND(E52=""),"","["&amp;TEXT($B$1,"##")&amp;"-"&amp;TEXT(ROW()-9-COUNTBLANK($E$8:E51)+1,"##")&amp;"]")</f>
        <v>[TC-40]</v>
      </c>
      <c r="B52" s="135" t="s">
        <v>148</v>
      </c>
      <c r="C52" s="116" t="s">
        <v>115</v>
      </c>
      <c r="D52" s="134" t="s">
        <v>149</v>
      </c>
      <c r="E52" s="133" t="s">
        <v>150</v>
      </c>
      <c r="F52" s="123" t="s">
        <v>6</v>
      </c>
      <c r="G52" s="124">
        <f ca="1" t="shared" si="6"/>
        <v>45646</v>
      </c>
      <c r="H52" s="123" t="str">
        <f t="shared" si="7"/>
        <v>Nguyễn Thị Bích Ngọc</v>
      </c>
      <c r="I52" s="140"/>
    </row>
    <row r="53" ht="51" spans="1:9">
      <c r="A53" s="110" t="str">
        <f>IF(AND(E53=""),"","["&amp;TEXT($B$1,"##")&amp;"-"&amp;TEXT(ROW()-9-COUNTBLANK($E$8:E52)+1,"##")&amp;"]")</f>
        <v>[TC-41]</v>
      </c>
      <c r="B53" s="135" t="s">
        <v>151</v>
      </c>
      <c r="C53" s="116" t="s">
        <v>152</v>
      </c>
      <c r="D53" s="134" t="s">
        <v>153</v>
      </c>
      <c r="E53" s="133" t="s">
        <v>154</v>
      </c>
      <c r="F53" s="123" t="s">
        <v>6</v>
      </c>
      <c r="G53" s="124">
        <f ca="1" t="shared" si="6"/>
        <v>45646</v>
      </c>
      <c r="H53" s="123" t="str">
        <f t="shared" si="7"/>
        <v>Nguyễn Thị Bích Ngọc</v>
      </c>
      <c r="I53" s="140"/>
    </row>
    <row r="54" ht="63.75" spans="1:9">
      <c r="A54" s="110" t="str">
        <f>IF(AND(E54=""),"","["&amp;TEXT($B$1,"##")&amp;"-"&amp;TEXT(ROW()-9-COUNTBLANK($E$8:E53)+1,"##")&amp;"]")</f>
        <v>[TC-42]</v>
      </c>
      <c r="B54" s="131" t="s">
        <v>155</v>
      </c>
      <c r="C54" s="116" t="s">
        <v>156</v>
      </c>
      <c r="D54" s="134" t="s">
        <v>157</v>
      </c>
      <c r="E54" s="133" t="s">
        <v>158</v>
      </c>
      <c r="F54" s="123" t="s">
        <v>6</v>
      </c>
      <c r="G54" s="124">
        <f ca="1" t="shared" si="6"/>
        <v>45646</v>
      </c>
      <c r="H54" s="123" t="str">
        <f t="shared" si="7"/>
        <v>Nguyễn Thị Bích Ngọc</v>
      </c>
      <c r="I54" s="140"/>
    </row>
    <row r="55" ht="51" customHeight="1" spans="1:9">
      <c r="A55" s="110" t="str">
        <f>IF(AND(E55=""),"","["&amp;TEXT($B$1,"##")&amp;"-"&amp;TEXT(ROW()-9-COUNTBLANK($E$8:E54)+1,"##")&amp;"]")</f>
        <v>[TC-43]</v>
      </c>
      <c r="B55" s="133" t="s">
        <v>159</v>
      </c>
      <c r="C55" s="117" t="s">
        <v>156</v>
      </c>
      <c r="D55" s="134" t="s">
        <v>160</v>
      </c>
      <c r="E55" s="133" t="s">
        <v>161</v>
      </c>
      <c r="F55" s="136" t="s">
        <v>6</v>
      </c>
      <c r="G55" s="137">
        <f ca="1" t="shared" si="6"/>
        <v>45646</v>
      </c>
      <c r="H55" s="136" t="str">
        <f t="shared" si="7"/>
        <v>Nguyễn Thị Bích Ngọc</v>
      </c>
      <c r="I55" s="150"/>
    </row>
    <row r="56" ht="51" spans="1:9">
      <c r="A56" s="110" t="str">
        <f>IF(AND(E56=""),"","["&amp;TEXT($B$1,"##")&amp;"-"&amp;TEXT(ROW()-9-COUNTBLANK($E$8:E55)+1,"##")&amp;"]")</f>
        <v>[TC-44]</v>
      </c>
      <c r="B56" s="138" t="s">
        <v>162</v>
      </c>
      <c r="C56" s="117" t="s">
        <v>163</v>
      </c>
      <c r="D56" s="134" t="s">
        <v>164</v>
      </c>
      <c r="E56" s="138" t="s">
        <v>165</v>
      </c>
      <c r="F56" s="123" t="s">
        <v>6</v>
      </c>
      <c r="G56" s="124">
        <f ca="1" t="shared" si="6"/>
        <v>45646</v>
      </c>
      <c r="H56" s="123" t="str">
        <f t="shared" si="7"/>
        <v>Nguyễn Thị Bích Ngọc</v>
      </c>
      <c r="I56" s="140"/>
    </row>
    <row r="57" ht="51" spans="1:9">
      <c r="A57" s="110" t="str">
        <f>IF(AND(E57=""),"","["&amp;TEXT($B$1,"##")&amp;"-"&amp;TEXT(ROW()-9-COUNTBLANK($E$8:E56)+1,"##")&amp;"]")</f>
        <v>[TC-45]</v>
      </c>
      <c r="B57" s="138" t="s">
        <v>166</v>
      </c>
      <c r="C57" s="117" t="s">
        <v>163</v>
      </c>
      <c r="D57" s="134" t="s">
        <v>167</v>
      </c>
      <c r="E57" s="138" t="s">
        <v>168</v>
      </c>
      <c r="F57" s="123" t="s">
        <v>6</v>
      </c>
      <c r="G57" s="124">
        <f ca="1" t="shared" si="6"/>
        <v>45646</v>
      </c>
      <c r="H57" s="123" t="str">
        <f t="shared" si="7"/>
        <v>Nguyễn Thị Bích Ngọc</v>
      </c>
      <c r="I57" s="140"/>
    </row>
    <row r="58" ht="45" spans="1:9">
      <c r="A58" s="110" t="str">
        <f>IF(AND(E58=""),"","["&amp;TEXT($B$1,"##")&amp;"-"&amp;TEXT(ROW()-9-COUNTBLANK($E$8:E57)+1,"##")&amp;"]")</f>
        <v>[TC-46]</v>
      </c>
      <c r="B58" s="132" t="s">
        <v>169</v>
      </c>
      <c r="C58" s="117" t="s">
        <v>163</v>
      </c>
      <c r="D58" s="134" t="s">
        <v>170</v>
      </c>
      <c r="E58" s="138" t="s">
        <v>171</v>
      </c>
      <c r="F58" s="139" t="s">
        <v>6</v>
      </c>
      <c r="G58" s="124">
        <f ca="1" t="shared" si="6"/>
        <v>45646</v>
      </c>
      <c r="H58" s="123" t="str">
        <f t="shared" si="7"/>
        <v>Nguyễn Thị Bích Ngọc</v>
      </c>
      <c r="I58" s="140"/>
    </row>
    <row r="59" ht="63.75" spans="1:9">
      <c r="A59" s="110" t="str">
        <f>IF(AND(E59=""),"","["&amp;TEXT($B$1,"##")&amp;"-"&amp;TEXT(ROW()-9-COUNTBLANK($E$8:E58)+1,"##")&amp;"]")</f>
        <v>[TC-47]</v>
      </c>
      <c r="B59" s="132" t="s">
        <v>172</v>
      </c>
      <c r="C59" s="117" t="s">
        <v>163</v>
      </c>
      <c r="D59" s="134" t="s">
        <v>173</v>
      </c>
      <c r="E59" s="138" t="s">
        <v>174</v>
      </c>
      <c r="F59" s="139" t="s">
        <v>6</v>
      </c>
      <c r="G59" s="124">
        <f ca="1" t="shared" si="6"/>
        <v>45646</v>
      </c>
      <c r="H59" s="123" t="str">
        <f t="shared" si="7"/>
        <v>Nguyễn Thị Bích Ngọc</v>
      </c>
      <c r="I59" s="140"/>
    </row>
    <row r="60" ht="76.5" spans="1:9">
      <c r="A60" s="110"/>
      <c r="B60" s="132" t="s">
        <v>175</v>
      </c>
      <c r="C60" s="117" t="s">
        <v>163</v>
      </c>
      <c r="D60" s="134" t="s">
        <v>176</v>
      </c>
      <c r="E60" s="138" t="s">
        <v>177</v>
      </c>
      <c r="F60" s="139" t="s">
        <v>6</v>
      </c>
      <c r="G60" s="124"/>
      <c r="H60" s="123"/>
      <c r="I60" s="140"/>
    </row>
    <row r="61" ht="51" spans="1:9">
      <c r="A61" s="110" t="str">
        <f>IF(AND(E61=""),"","["&amp;TEXT($B$1,"##")&amp;"-"&amp;TEXT(ROW()-9-COUNTBLANK($E$8:E59)+1,"##")&amp;"]")</f>
        <v>[TC-49]</v>
      </c>
      <c r="B61" s="131" t="s">
        <v>178</v>
      </c>
      <c r="C61" s="117" t="s">
        <v>163</v>
      </c>
      <c r="D61" s="134" t="s">
        <v>179</v>
      </c>
      <c r="E61" s="138" t="s">
        <v>180</v>
      </c>
      <c r="F61" s="139" t="s">
        <v>6</v>
      </c>
      <c r="G61" s="124">
        <f ca="1">TODAY()</f>
        <v>45646</v>
      </c>
      <c r="H61" s="123" t="str">
        <f>$B$3</f>
        <v>Nguyễn Thị Bích Ngọc</v>
      </c>
      <c r="I61" s="140"/>
    </row>
    <row r="62" ht="63.75" spans="1:9">
      <c r="A62" s="110" t="str">
        <f>IF(AND(E62=""),"","["&amp;TEXT($B$1,"##")&amp;"-"&amp;TEXT(ROW()-9-COUNTBLANK($E$8:E61)+1,"##")&amp;"]")</f>
        <v>[TC-50]</v>
      </c>
      <c r="B62" s="132" t="s">
        <v>181</v>
      </c>
      <c r="C62" s="117" t="s">
        <v>163</v>
      </c>
      <c r="D62" s="134" t="s">
        <v>182</v>
      </c>
      <c r="E62" s="138" t="s">
        <v>183</v>
      </c>
      <c r="F62" s="139" t="s">
        <v>6</v>
      </c>
      <c r="G62" s="124">
        <f ca="1">TODAY()</f>
        <v>45646</v>
      </c>
      <c r="H62" s="123" t="str">
        <f>$B$3</f>
        <v>Nguyễn Thị Bích Ngọc</v>
      </c>
      <c r="I62" s="140"/>
    </row>
    <row r="63" ht="76.5" spans="1:9">
      <c r="A63" s="110" t="str">
        <f>IF(AND(E63=""),"","["&amp;TEXT($B$1,"##")&amp;"-"&amp;TEXT(ROW()-9-COUNTBLANK($E$8:E62)+1,"##")&amp;"]")</f>
        <v>[TC-51]</v>
      </c>
      <c r="B63" s="138" t="s">
        <v>184</v>
      </c>
      <c r="C63" s="117" t="s">
        <v>163</v>
      </c>
      <c r="D63" s="134" t="s">
        <v>185</v>
      </c>
      <c r="E63" s="138" t="s">
        <v>186</v>
      </c>
      <c r="F63" s="139" t="s">
        <v>7</v>
      </c>
      <c r="G63" s="140"/>
      <c r="H63" s="140"/>
      <c r="I63" s="140"/>
    </row>
    <row r="64" ht="51" spans="1:9">
      <c r="A64" s="110" t="str">
        <f>IF(AND(E64=""),"","["&amp;TEXT($B$1,"##")&amp;"-"&amp;TEXT(ROW()-9-COUNTBLANK($E$8:E63)+1,"##")&amp;"]")</f>
        <v>[TC-52]</v>
      </c>
      <c r="B64" s="138" t="s">
        <v>187</v>
      </c>
      <c r="C64" s="132" t="s">
        <v>188</v>
      </c>
      <c r="D64" s="134" t="s">
        <v>189</v>
      </c>
      <c r="E64" s="138" t="s">
        <v>190</v>
      </c>
      <c r="F64" s="139" t="s">
        <v>6</v>
      </c>
      <c r="G64" s="140"/>
      <c r="H64" s="140"/>
      <c r="I64" s="140"/>
    </row>
    <row r="65" ht="51" spans="1:9">
      <c r="A65" s="110" t="str">
        <f>IF(AND(E65=""),"","["&amp;TEXT($B$1,"##")&amp;"-"&amp;TEXT(ROW()-9-COUNTBLANK($E$8:E64)+1,"##")&amp;"]")</f>
        <v>[TC-53]</v>
      </c>
      <c r="B65" s="155" t="s">
        <v>191</v>
      </c>
      <c r="C65" s="132" t="s">
        <v>192</v>
      </c>
      <c r="D65" s="134" t="s">
        <v>193</v>
      </c>
      <c r="E65" s="138" t="s">
        <v>194</v>
      </c>
      <c r="F65" s="139" t="s">
        <v>6</v>
      </c>
      <c r="G65" s="140"/>
      <c r="H65" s="140"/>
      <c r="I65" s="140"/>
    </row>
    <row r="66" ht="45" spans="1:9">
      <c r="A66" s="110" t="str">
        <f>IF(AND(E66=""),"","["&amp;TEXT($B$1,"##")&amp;"-"&amp;TEXT(ROW()-9-COUNTBLANK($E$8:E65)+1,"##")&amp;"]")</f>
        <v>[TC-54]</v>
      </c>
      <c r="B66" s="138" t="s">
        <v>195</v>
      </c>
      <c r="C66" s="138" t="s">
        <v>196</v>
      </c>
      <c r="D66" s="134" t="s">
        <v>197</v>
      </c>
      <c r="E66" s="138" t="s">
        <v>198</v>
      </c>
      <c r="F66" s="139" t="s">
        <v>6</v>
      </c>
      <c r="G66" s="140"/>
      <c r="H66" s="140"/>
      <c r="I66" s="140"/>
    </row>
    <row r="67" ht="45" spans="1:9">
      <c r="A67" s="110" t="str">
        <f>IF(AND(E67=""),"","["&amp;TEXT($B$1,"##")&amp;"-"&amp;TEXT(ROW()-9-COUNTBLANK($E$8:E66)+1,"##")&amp;"]")</f>
        <v>[TC-55]</v>
      </c>
      <c r="B67" s="138" t="s">
        <v>199</v>
      </c>
      <c r="C67" s="138" t="s">
        <v>200</v>
      </c>
      <c r="D67" s="134" t="s">
        <v>201</v>
      </c>
      <c r="E67" s="138" t="s">
        <v>202</v>
      </c>
      <c r="F67" s="139" t="s">
        <v>7</v>
      </c>
      <c r="G67" s="140"/>
      <c r="H67" s="140"/>
      <c r="I67" s="140"/>
    </row>
    <row r="68" ht="63.75" spans="1:9">
      <c r="A68" s="110" t="str">
        <f>IF(AND(E68=""),"","["&amp;TEXT($B$1,"##")&amp;"-"&amp;TEXT(ROW()-9-COUNTBLANK($E$8:E67)+1,"##")&amp;"]")</f>
        <v>[TC-56]</v>
      </c>
      <c r="B68" s="155" t="s">
        <v>203</v>
      </c>
      <c r="C68" s="132" t="s">
        <v>204</v>
      </c>
      <c r="D68" s="134" t="s">
        <v>205</v>
      </c>
      <c r="E68" s="131" t="s">
        <v>206</v>
      </c>
      <c r="F68" s="139" t="s">
        <v>6</v>
      </c>
      <c r="G68" s="140"/>
      <c r="H68" s="140"/>
      <c r="I68" s="140"/>
    </row>
    <row r="69" ht="51" spans="1:9">
      <c r="A69" s="110" t="str">
        <f>IF(AND(E69=""),"","["&amp;TEXT($B$1,"##")&amp;"-"&amp;TEXT(ROW()-9-COUNTBLANK($E$8:E68)+1,"##")&amp;"]")</f>
        <v>[TC-57]</v>
      </c>
      <c r="B69" s="155" t="s">
        <v>207</v>
      </c>
      <c r="C69" s="132" t="s">
        <v>208</v>
      </c>
      <c r="D69" s="134" t="s">
        <v>209</v>
      </c>
      <c r="E69" s="138" t="s">
        <v>210</v>
      </c>
      <c r="F69" s="139" t="s">
        <v>6</v>
      </c>
      <c r="G69" s="140"/>
      <c r="H69" s="140"/>
      <c r="I69" s="140"/>
    </row>
    <row r="70" ht="63.75" spans="1:9">
      <c r="A70" s="110" t="str">
        <f>IF(AND(E70=""),"","["&amp;TEXT($B$1,"##")&amp;"-"&amp;TEXT(ROW()-9-COUNTBLANK($E$8:E69)+1,"##")&amp;"]")</f>
        <v>[TC-58]</v>
      </c>
      <c r="B70" s="135" t="s">
        <v>211</v>
      </c>
      <c r="C70" s="132" t="s">
        <v>212</v>
      </c>
      <c r="D70" s="134" t="s">
        <v>213</v>
      </c>
      <c r="E70" s="138" t="s">
        <v>214</v>
      </c>
      <c r="F70" s="139" t="s">
        <v>6</v>
      </c>
      <c r="G70" s="140"/>
      <c r="H70" s="140"/>
      <c r="I70" s="140"/>
    </row>
    <row r="71" ht="51" spans="1:9">
      <c r="A71" s="110" t="str">
        <f>IF(AND(E71=""),"","["&amp;TEXT($B$1,"##")&amp;"-"&amp;TEXT(ROW()-9-COUNTBLANK($E$8:E70)+1,"##")&amp;"]")</f>
        <v>[TC-59]</v>
      </c>
      <c r="B71" s="155" t="s">
        <v>215</v>
      </c>
      <c r="C71" s="132" t="s">
        <v>216</v>
      </c>
      <c r="D71" s="134" t="s">
        <v>217</v>
      </c>
      <c r="E71" s="132" t="s">
        <v>218</v>
      </c>
      <c r="F71" s="139" t="s">
        <v>6</v>
      </c>
      <c r="G71" s="140"/>
      <c r="H71" s="140"/>
      <c r="I71" s="140"/>
    </row>
    <row r="72" ht="63.75" spans="1:9">
      <c r="A72" s="123" t="str">
        <f>IF(AND(E72=""),"","["&amp;TEXT($B$1,"##")&amp;"-"&amp;TEXT(ROW()-9-COUNTBLANK($E$8:E71)+1,"##")&amp;"]")</f>
        <v>[TC-60]</v>
      </c>
      <c r="B72" s="132" t="s">
        <v>219</v>
      </c>
      <c r="C72" s="132" t="s">
        <v>220</v>
      </c>
      <c r="D72" s="122" t="s">
        <v>221</v>
      </c>
      <c r="E72" s="132" t="s">
        <v>222</v>
      </c>
      <c r="F72" s="139" t="s">
        <v>6</v>
      </c>
      <c r="G72" s="140"/>
      <c r="H72" s="140"/>
      <c r="I72" s="140"/>
    </row>
    <row r="73" spans="1:9">
      <c r="A73" s="156" t="s">
        <v>223</v>
      </c>
      <c r="B73" s="157"/>
      <c r="C73" s="157"/>
      <c r="D73" s="157"/>
      <c r="E73" s="157"/>
      <c r="F73" s="157"/>
      <c r="G73" s="157"/>
      <c r="H73" s="157"/>
      <c r="I73" s="158"/>
    </row>
    <row r="74" spans="1:9">
      <c r="A74" s="140"/>
      <c r="B74" s="132"/>
      <c r="C74" s="132"/>
      <c r="D74" s="132"/>
      <c r="E74" s="132"/>
      <c r="F74" s="140"/>
      <c r="G74" s="140"/>
      <c r="H74" s="140"/>
      <c r="I74" s="140"/>
    </row>
    <row r="75" spans="1:9">
      <c r="A75" s="140"/>
      <c r="B75" s="132"/>
      <c r="C75" s="132"/>
      <c r="D75" s="132"/>
      <c r="E75" s="132"/>
      <c r="F75" s="140"/>
      <c r="G75" s="140"/>
      <c r="H75" s="140"/>
      <c r="I75" s="140"/>
    </row>
    <row r="76" spans="2:5">
      <c r="B76" s="131"/>
      <c r="C76" s="131"/>
      <c r="D76" s="131"/>
      <c r="E76" s="131"/>
    </row>
    <row r="77" spans="2:5">
      <c r="B77" s="131"/>
      <c r="C77" s="131"/>
      <c r="D77" s="131"/>
      <c r="E77" s="131"/>
    </row>
    <row r="78" spans="2:5">
      <c r="B78" s="131"/>
      <c r="C78" s="131"/>
      <c r="D78" s="131"/>
      <c r="E78" s="131"/>
    </row>
    <row r="79" spans="2:5">
      <c r="B79" s="131"/>
      <c r="C79" s="131"/>
      <c r="D79" s="131"/>
      <c r="E79" s="131"/>
    </row>
    <row r="80" spans="2:5">
      <c r="B80" s="131"/>
      <c r="C80" s="131"/>
      <c r="D80" s="131"/>
      <c r="E80" s="131"/>
    </row>
    <row r="81" spans="2:5">
      <c r="B81" s="131"/>
      <c r="C81" s="131"/>
      <c r="D81" s="131"/>
      <c r="E81" s="131"/>
    </row>
    <row r="82" spans="2:5">
      <c r="B82" s="131"/>
      <c r="C82" s="131"/>
      <c r="D82" s="131"/>
      <c r="E82" s="131"/>
    </row>
    <row r="83" spans="2:5">
      <c r="B83" s="131"/>
      <c r="C83" s="131"/>
      <c r="D83" s="131"/>
      <c r="E83" s="131"/>
    </row>
    <row r="84" spans="2:5">
      <c r="B84" s="131"/>
      <c r="C84" s="131"/>
      <c r="D84" s="131"/>
      <c r="E84" s="131"/>
    </row>
    <row r="85" spans="2:5">
      <c r="B85" s="131"/>
      <c r="C85" s="131"/>
      <c r="D85" s="131"/>
      <c r="E85" s="131"/>
    </row>
    <row r="86" spans="2:5">
      <c r="B86" s="131"/>
      <c r="C86" s="131"/>
      <c r="D86" s="131"/>
      <c r="E86" s="131"/>
    </row>
    <row r="87" spans="2:5">
      <c r="B87" s="131"/>
      <c r="C87" s="131"/>
      <c r="D87" s="131"/>
      <c r="E87" s="131"/>
    </row>
    <row r="88" spans="2:5">
      <c r="B88" s="131"/>
      <c r="C88" s="131"/>
      <c r="D88" s="131"/>
      <c r="E88" s="131"/>
    </row>
    <row r="89" spans="2:5">
      <c r="B89" s="131"/>
      <c r="C89" s="131"/>
      <c r="D89" s="131"/>
      <c r="E89" s="131"/>
    </row>
    <row r="90" spans="2:5">
      <c r="B90" s="131"/>
      <c r="C90" s="131"/>
      <c r="D90" s="131"/>
      <c r="E90" s="131"/>
    </row>
    <row r="91" spans="2:5">
      <c r="B91" s="131"/>
      <c r="C91" s="131"/>
      <c r="D91" s="131"/>
      <c r="E91" s="131"/>
    </row>
    <row r="92" spans="2:5">
      <c r="B92" s="131"/>
      <c r="C92" s="131"/>
      <c r="D92" s="131"/>
      <c r="E92" s="131"/>
    </row>
    <row r="93" spans="2:5">
      <c r="B93" s="131"/>
      <c r="C93" s="131"/>
      <c r="D93" s="131"/>
      <c r="E93" s="131"/>
    </row>
    <row r="94" spans="2:5">
      <c r="B94" s="131"/>
      <c r="C94" s="131"/>
      <c r="D94" s="131"/>
      <c r="E94" s="131"/>
    </row>
    <row r="95" spans="2:5">
      <c r="B95" s="131"/>
      <c r="C95" s="131"/>
      <c r="D95" s="131"/>
      <c r="E95" s="131"/>
    </row>
    <row r="96" spans="2:5">
      <c r="B96" s="131"/>
      <c r="C96" s="131"/>
      <c r="D96" s="131"/>
      <c r="E96" s="131"/>
    </row>
    <row r="97" spans="2:5">
      <c r="B97" s="131"/>
      <c r="C97" s="131"/>
      <c r="D97" s="131"/>
      <c r="E97" s="131"/>
    </row>
    <row r="98" spans="2:5">
      <c r="B98" s="131"/>
      <c r="C98" s="131"/>
      <c r="D98" s="131"/>
      <c r="E98" s="131"/>
    </row>
    <row r="99" spans="2:5">
      <c r="B99" s="131"/>
      <c r="C99" s="131"/>
      <c r="D99" s="131"/>
      <c r="E99" s="131"/>
    </row>
  </sheetData>
  <mergeCells count="40">
    <mergeCell ref="B1:E1"/>
    <mergeCell ref="B2:E2"/>
    <mergeCell ref="B3:E3"/>
    <mergeCell ref="A19:I19"/>
    <mergeCell ref="A36:I36"/>
    <mergeCell ref="A40:I40"/>
    <mergeCell ref="A73:I73"/>
    <mergeCell ref="B76:B78"/>
    <mergeCell ref="B79:B80"/>
    <mergeCell ref="B81:B82"/>
    <mergeCell ref="B83:B84"/>
    <mergeCell ref="B85:B87"/>
    <mergeCell ref="B88:B89"/>
    <mergeCell ref="B90:B91"/>
    <mergeCell ref="B92:B93"/>
    <mergeCell ref="B94:B95"/>
    <mergeCell ref="B96:B97"/>
    <mergeCell ref="B98:B99"/>
    <mergeCell ref="C76:C78"/>
    <mergeCell ref="C79:C80"/>
    <mergeCell ref="C81:C82"/>
    <mergeCell ref="C83:C84"/>
    <mergeCell ref="C85:C87"/>
    <mergeCell ref="C88:C89"/>
    <mergeCell ref="C90:C91"/>
    <mergeCell ref="C92:C93"/>
    <mergeCell ref="C94:C95"/>
    <mergeCell ref="C96:C97"/>
    <mergeCell ref="C98:C99"/>
    <mergeCell ref="E76:E78"/>
    <mergeCell ref="E79:E80"/>
    <mergeCell ref="E81:E82"/>
    <mergeCell ref="E83:E84"/>
    <mergeCell ref="E85:E87"/>
    <mergeCell ref="E88:E89"/>
    <mergeCell ref="E90:E91"/>
    <mergeCell ref="E92:E93"/>
    <mergeCell ref="E94:E95"/>
    <mergeCell ref="E96:E97"/>
    <mergeCell ref="E98:E99"/>
  </mergeCells>
  <conditionalFormatting sqref="F38">
    <cfRule type="cellIs" dxfId="0" priority="8" operator="equal">
      <formula>"Pass"</formula>
    </cfRule>
    <cfRule type="cellIs" dxfId="1" priority="7" operator="equal">
      <formula>Fail</formula>
    </cfRule>
    <cfRule type="cellIs" dxfId="2" priority="6" operator="equal">
      <formula>"Fail"</formula>
    </cfRule>
    <cfRule type="cellIs" dxfId="3" priority="5" operator="equal">
      <formula>"N/A"</formula>
    </cfRule>
  </conditionalFormatting>
  <conditionalFormatting sqref="F41">
    <cfRule type="cellIs" dxfId="0" priority="4" operator="equal">
      <formula>"Pass"</formula>
    </cfRule>
    <cfRule type="cellIs" dxfId="1" priority="3" operator="equal">
      <formula>Fail</formula>
    </cfRule>
    <cfRule type="cellIs" dxfId="2" priority="2" operator="equal">
      <formula>"Fail"</formula>
    </cfRule>
    <cfRule type="cellIs" dxfId="3" priority="1" operator="equal">
      <formula>"N/A"</formula>
    </cfRule>
  </conditionalFormatting>
  <conditionalFormatting sqref="F1:F18">
    <cfRule type="cellIs" dxfId="0" priority="16" operator="equal">
      <formula>"Pass"</formula>
    </cfRule>
    <cfRule type="cellIs" dxfId="1" priority="15" operator="equal">
      <formula>Fail</formula>
    </cfRule>
    <cfRule type="cellIs" dxfId="2" priority="14" operator="equal">
      <formula>"Fail"</formula>
    </cfRule>
    <cfRule type="cellIs" dxfId="3" priority="13" operator="equal">
      <formula>"N/A"</formula>
    </cfRule>
  </conditionalFormatting>
  <conditionalFormatting sqref="F20:F35 F37 F39 F42:F72">
    <cfRule type="cellIs" dxfId="3" priority="9" operator="equal">
      <formula>"N/A"</formula>
    </cfRule>
    <cfRule type="cellIs" dxfId="2" priority="10" operator="equal">
      <formula>"Fail"</formula>
    </cfRule>
    <cfRule type="cellIs" dxfId="1" priority="11" operator="equal">
      <formula>Fail</formula>
    </cfRule>
    <cfRule type="cellIs" dxfId="0" priority="12" operator="equal">
      <formula>"Pass"</formula>
    </cfRule>
  </conditionalFormatting>
  <dataValidations count="2">
    <dataValidation type="list" allowBlank="1" showErrorMessage="1" sqref="F36 F37 F38 F39 F40 F41 F61 F68 F69 F10:F19 F20:F21 F22:F23 F24:F33 F34:F35 F42:F49 F50:F58 F59:F60 F62:F67 F70:F72">
      <formula1>"Pass,Fail,N/A,Untested"</formula1>
    </dataValidation>
    <dataValidation type="list" allowBlank="1" showErrorMessage="1" sqref="F1:H2">
      <formula1>$J$1:$J$5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A9" workbookViewId="0">
      <selection activeCell="A1" sqref="A1:H21"/>
    </sheetView>
  </sheetViews>
  <sheetFormatPr defaultColWidth="9.14285714285714" defaultRowHeight="15" outlineLevelCol="7"/>
  <cols>
    <col min="2" max="2" width="13.8571428571429" customWidth="1"/>
    <col min="3" max="3" width="16.2857142857143" customWidth="1"/>
    <col min="8" max="8" width="52.4285714285714" customWidth="1"/>
  </cols>
  <sheetData>
    <row r="1" ht="25.5" spans="1:8">
      <c r="A1" s="36"/>
      <c r="B1" s="37" t="s">
        <v>224</v>
      </c>
      <c r="C1" s="38"/>
      <c r="D1" s="38"/>
      <c r="E1" s="38"/>
      <c r="F1" s="38"/>
      <c r="G1" s="38"/>
      <c r="H1" s="38"/>
    </row>
    <row r="2" spans="1:8">
      <c r="A2" s="39"/>
      <c r="B2" s="39"/>
      <c r="C2" s="36"/>
      <c r="D2" s="36"/>
      <c r="E2" s="36"/>
      <c r="F2" s="36"/>
      <c r="G2" s="36"/>
      <c r="H2" s="40"/>
    </row>
    <row r="3" spans="1:8">
      <c r="A3" s="36"/>
      <c r="B3" s="41" t="s">
        <v>225</v>
      </c>
      <c r="C3" s="42"/>
      <c r="D3" s="7"/>
      <c r="E3" s="43" t="s">
        <v>226</v>
      </c>
      <c r="F3" s="7"/>
      <c r="G3" s="44"/>
      <c r="H3" s="7"/>
    </row>
    <row r="4" spans="1:8">
      <c r="A4" s="36"/>
      <c r="B4" s="41" t="s">
        <v>227</v>
      </c>
      <c r="C4" s="45"/>
      <c r="D4" s="7"/>
      <c r="E4" s="43" t="s">
        <v>228</v>
      </c>
      <c r="F4" s="7"/>
      <c r="G4" s="42"/>
      <c r="H4" s="7"/>
    </row>
    <row r="5" spans="1:8">
      <c r="A5" s="36"/>
      <c r="B5" s="46" t="s">
        <v>229</v>
      </c>
      <c r="C5" s="42"/>
      <c r="D5" s="7"/>
      <c r="E5" s="43" t="s">
        <v>230</v>
      </c>
      <c r="F5" s="7"/>
      <c r="G5" s="47"/>
      <c r="H5" s="7"/>
    </row>
    <row r="6" spans="1:8">
      <c r="A6" s="39"/>
      <c r="B6" s="46" t="s">
        <v>231</v>
      </c>
      <c r="C6" s="48"/>
      <c r="D6" s="6"/>
      <c r="E6" s="6"/>
      <c r="F6" s="6"/>
      <c r="G6" s="6"/>
      <c r="H6" s="7"/>
    </row>
    <row r="7" spans="1:8">
      <c r="A7" s="39"/>
      <c r="B7" s="49"/>
      <c r="C7" s="50"/>
      <c r="D7" s="36"/>
      <c r="E7" s="36"/>
      <c r="F7" s="36"/>
      <c r="G7" s="36"/>
      <c r="H7" s="40"/>
    </row>
    <row r="8" spans="1:8">
      <c r="A8" s="36"/>
      <c r="B8" s="49"/>
      <c r="C8" s="50"/>
      <c r="D8" s="36"/>
      <c r="E8" s="36"/>
      <c r="F8" s="36"/>
      <c r="G8" s="36"/>
      <c r="H8" s="40"/>
    </row>
    <row r="9" spans="1:8">
      <c r="A9" s="36"/>
      <c r="B9" s="36"/>
      <c r="C9" s="36"/>
      <c r="D9" s="36"/>
      <c r="E9" s="36"/>
      <c r="F9" s="36"/>
      <c r="G9" s="36"/>
      <c r="H9" s="36"/>
    </row>
    <row r="10" ht="38.25" spans="1:8">
      <c r="A10" s="51"/>
      <c r="B10" s="52" t="s">
        <v>232</v>
      </c>
      <c r="C10" s="53" t="s">
        <v>233</v>
      </c>
      <c r="D10" s="54" t="s">
        <v>6</v>
      </c>
      <c r="E10" s="53" t="s">
        <v>7</v>
      </c>
      <c r="F10" s="53" t="s">
        <v>8</v>
      </c>
      <c r="G10" s="55" t="s">
        <v>9</v>
      </c>
      <c r="H10" s="56" t="s">
        <v>234</v>
      </c>
    </row>
    <row r="11" spans="1:8">
      <c r="A11" s="51"/>
      <c r="B11" s="57">
        <v>1</v>
      </c>
      <c r="C11" s="58" t="s">
        <v>235</v>
      </c>
      <c r="D11" s="59">
        <f>'[1]Test cases'!A5</f>
        <v>5</v>
      </c>
      <c r="E11" s="59">
        <f>'[1]Test cases'!B5</f>
        <v>27</v>
      </c>
      <c r="F11" s="59">
        <f>'[1]Test cases'!C5</f>
        <v>1</v>
      </c>
      <c r="G11" s="59">
        <f>'[1]Test cases'!D5</f>
        <v>0</v>
      </c>
      <c r="H11" s="59">
        <f>SUM(D11:G11)</f>
        <v>33</v>
      </c>
    </row>
    <row r="12" spans="1:8">
      <c r="A12" s="51"/>
      <c r="B12" s="57">
        <v>1</v>
      </c>
      <c r="C12" s="60"/>
      <c r="D12" s="59"/>
      <c r="E12" s="59"/>
      <c r="F12" s="59"/>
      <c r="G12" s="59"/>
      <c r="H12" s="59"/>
    </row>
    <row r="13" spans="1:8">
      <c r="A13" s="51"/>
      <c r="B13" s="57">
        <v>1</v>
      </c>
      <c r="C13" s="60"/>
      <c r="D13" s="59"/>
      <c r="E13" s="59"/>
      <c r="F13" s="59"/>
      <c r="G13" s="59"/>
      <c r="H13" s="59"/>
    </row>
    <row r="14" spans="1:8">
      <c r="A14" s="51"/>
      <c r="B14" s="57">
        <v>1</v>
      </c>
      <c r="C14" s="60"/>
      <c r="D14" s="59"/>
      <c r="E14" s="59"/>
      <c r="F14" s="59"/>
      <c r="G14" s="59"/>
      <c r="H14" s="59"/>
    </row>
    <row r="15" spans="1:8">
      <c r="A15" s="51"/>
      <c r="B15" s="57">
        <v>1</v>
      </c>
      <c r="C15" s="60"/>
      <c r="D15" s="59"/>
      <c r="E15" s="59"/>
      <c r="F15" s="59"/>
      <c r="G15" s="59"/>
      <c r="H15" s="59"/>
    </row>
    <row r="16" spans="1:8">
      <c r="A16" s="51"/>
      <c r="B16" s="57">
        <v>1</v>
      </c>
      <c r="C16" s="60"/>
      <c r="D16" s="59"/>
      <c r="E16" s="59"/>
      <c r="F16" s="59"/>
      <c r="G16" s="59"/>
      <c r="H16" s="59"/>
    </row>
    <row r="17" spans="1:8">
      <c r="A17" s="51"/>
      <c r="B17" s="57"/>
      <c r="C17" s="60"/>
      <c r="D17" s="59"/>
      <c r="E17" s="59"/>
      <c r="F17" s="59"/>
      <c r="G17" s="59"/>
      <c r="H17" s="59"/>
    </row>
    <row r="18" spans="1:8">
      <c r="A18" s="51"/>
      <c r="B18" s="61"/>
      <c r="C18" s="62" t="s">
        <v>236</v>
      </c>
      <c r="D18" s="63">
        <f t="shared" ref="D18:H18" si="0">SUM(D11:D17)</f>
        <v>5</v>
      </c>
      <c r="E18" s="63">
        <f t="shared" si="0"/>
        <v>27</v>
      </c>
      <c r="F18" s="63">
        <f t="shared" si="0"/>
        <v>1</v>
      </c>
      <c r="G18" s="63">
        <f t="shared" si="0"/>
        <v>0</v>
      </c>
      <c r="H18" s="64">
        <f t="shared" si="0"/>
        <v>33</v>
      </c>
    </row>
    <row r="19" spans="1:8">
      <c r="A19" s="36"/>
      <c r="B19" s="65"/>
      <c r="C19" s="36"/>
      <c r="D19" s="66"/>
      <c r="E19" s="67"/>
      <c r="F19" s="67"/>
      <c r="G19" s="67"/>
      <c r="H19" s="67"/>
    </row>
    <row r="20" spans="1:8">
      <c r="A20" s="36"/>
      <c r="B20" s="36"/>
      <c r="C20" s="68" t="s">
        <v>237</v>
      </c>
      <c r="D20" s="36"/>
      <c r="E20" s="69">
        <f>($D18+$E18)*100/$H18</f>
        <v>96.969696969697</v>
      </c>
      <c r="F20" s="36" t="s">
        <v>11</v>
      </c>
      <c r="G20" s="36"/>
      <c r="H20" s="70"/>
    </row>
    <row r="21" spans="1:8">
      <c r="A21" s="36"/>
      <c r="B21" s="36"/>
      <c r="C21" s="68" t="s">
        <v>238</v>
      </c>
      <c r="D21" s="36"/>
      <c r="E21" s="69">
        <f>$D18*100/($D18+$G18)</f>
        <v>100</v>
      </c>
      <c r="F21" s="36" t="s">
        <v>11</v>
      </c>
      <c r="G21" s="36"/>
      <c r="H21" s="70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9" sqref="G9"/>
    </sheetView>
  </sheetViews>
  <sheetFormatPr defaultColWidth="9.14285714285714" defaultRowHeight="15" outlineLevelCol="6"/>
  <cols>
    <col min="2" max="2" width="16.8571428571429" customWidth="1"/>
    <col min="6" max="6" width="24.2857142857143" customWidth="1"/>
    <col min="7" max="7" width="49.8571428571429" customWidth="1"/>
  </cols>
  <sheetData>
    <row r="1" spans="1:7">
      <c r="A1" s="1"/>
      <c r="B1" s="2"/>
      <c r="C1" s="1"/>
      <c r="D1" s="1"/>
      <c r="E1" s="1"/>
      <c r="F1" s="1"/>
      <c r="G1" s="1"/>
    </row>
    <row r="2" ht="27" spans="1:7">
      <c r="A2" s="3"/>
      <c r="B2" s="4"/>
      <c r="C2" s="5" t="s">
        <v>239</v>
      </c>
      <c r="D2" s="6"/>
      <c r="E2" s="6"/>
      <c r="F2" s="6"/>
      <c r="G2" s="7"/>
    </row>
    <row r="3" spans="1:7">
      <c r="A3" s="1"/>
      <c r="B3" s="8"/>
      <c r="C3" s="9"/>
      <c r="D3" s="1"/>
      <c r="E3" s="1"/>
      <c r="F3" s="10"/>
      <c r="G3" s="1"/>
    </row>
    <row r="4" spans="1:7">
      <c r="A4" s="1"/>
      <c r="B4" s="11" t="s">
        <v>225</v>
      </c>
      <c r="C4" s="12"/>
      <c r="D4" s="6"/>
      <c r="E4" s="7"/>
      <c r="F4" s="11" t="s">
        <v>226</v>
      </c>
      <c r="G4" s="13"/>
    </row>
    <row r="5" spans="1:7">
      <c r="A5" s="1"/>
      <c r="B5" s="11" t="s">
        <v>227</v>
      </c>
      <c r="C5" s="12"/>
      <c r="D5" s="6"/>
      <c r="E5" s="7"/>
      <c r="F5" s="11" t="s">
        <v>228</v>
      </c>
      <c r="G5" s="13"/>
    </row>
    <row r="6" spans="1:7">
      <c r="A6" s="1"/>
      <c r="B6" s="14" t="s">
        <v>229</v>
      </c>
      <c r="C6" s="15"/>
      <c r="D6" s="16"/>
      <c r="E6" s="17"/>
      <c r="F6" s="11" t="s">
        <v>230</v>
      </c>
      <c r="G6" s="18"/>
    </row>
    <row r="7" spans="1:7">
      <c r="A7" s="1"/>
      <c r="B7" s="19"/>
      <c r="C7" s="20"/>
      <c r="D7" s="21"/>
      <c r="E7" s="22"/>
      <c r="F7" s="11" t="s">
        <v>240</v>
      </c>
      <c r="G7" s="23"/>
    </row>
    <row r="8" spans="1:7">
      <c r="A8" s="1"/>
      <c r="B8" s="8"/>
      <c r="C8" s="9"/>
      <c r="D8" s="1"/>
      <c r="E8" s="1"/>
      <c r="F8" s="8"/>
      <c r="G8" s="9"/>
    </row>
    <row r="9" spans="1:7">
      <c r="A9" s="1"/>
      <c r="B9" s="2"/>
      <c r="C9" s="1"/>
      <c r="D9" s="1"/>
      <c r="E9" s="1"/>
      <c r="F9" s="1"/>
      <c r="G9" s="1"/>
    </row>
    <row r="10" spans="1:7">
      <c r="A10" s="1"/>
      <c r="B10" s="24" t="s">
        <v>241</v>
      </c>
      <c r="C10" s="1"/>
      <c r="D10" s="1"/>
      <c r="E10" s="1"/>
      <c r="F10" s="1"/>
      <c r="G10" s="1"/>
    </row>
    <row r="11" spans="1:7">
      <c r="A11" s="25"/>
      <c r="B11" s="26" t="s">
        <v>242</v>
      </c>
      <c r="C11" s="27" t="s">
        <v>243</v>
      </c>
      <c r="D11" s="27" t="s">
        <v>244</v>
      </c>
      <c r="E11" s="28" t="s">
        <v>245</v>
      </c>
      <c r="F11" s="28" t="s">
        <v>19</v>
      </c>
      <c r="G11" s="25"/>
    </row>
    <row r="12" spans="1:7">
      <c r="A12" s="1"/>
      <c r="B12" s="29"/>
      <c r="C12" s="30"/>
      <c r="D12" s="31"/>
      <c r="E12" s="32"/>
      <c r="F12" s="32"/>
      <c r="G12" s="1"/>
    </row>
    <row r="13" spans="1:7">
      <c r="A13" s="1"/>
      <c r="B13" s="29"/>
      <c r="C13" s="30"/>
      <c r="D13" s="33"/>
      <c r="E13" s="32"/>
      <c r="F13" s="32"/>
      <c r="G13" s="1"/>
    </row>
    <row r="14" spans="1:7">
      <c r="A14" s="1"/>
      <c r="B14" s="18"/>
      <c r="C14" s="30"/>
      <c r="D14" s="33"/>
      <c r="E14" s="32"/>
      <c r="F14" s="32"/>
      <c r="G14" s="1"/>
    </row>
    <row r="15" spans="1:7">
      <c r="A15" s="1"/>
      <c r="B15" s="18"/>
      <c r="C15" s="30"/>
      <c r="D15" s="33"/>
      <c r="E15" s="33"/>
      <c r="F15" s="34"/>
      <c r="G15" s="1"/>
    </row>
    <row r="16" spans="1:7">
      <c r="A16" s="1"/>
      <c r="B16" s="18"/>
      <c r="C16" s="30"/>
      <c r="D16" s="33"/>
      <c r="E16" s="33"/>
      <c r="F16" s="34"/>
      <c r="G16" s="1"/>
    </row>
    <row r="17" spans="1:7">
      <c r="A17" s="1"/>
      <c r="B17" s="18"/>
      <c r="C17" s="30"/>
      <c r="D17" s="33"/>
      <c r="E17" s="33"/>
      <c r="F17" s="34"/>
      <c r="G17" s="1"/>
    </row>
    <row r="18" spans="1:7">
      <c r="A18" s="1"/>
      <c r="B18" s="18"/>
      <c r="C18" s="30"/>
      <c r="D18" s="35"/>
      <c r="E18" s="33"/>
      <c r="F18" s="34"/>
      <c r="G18" s="1"/>
    </row>
  </sheetData>
  <mergeCells count="5">
    <mergeCell ref="C2:G2"/>
    <mergeCell ref="C4:E4"/>
    <mergeCell ref="C5:E5"/>
    <mergeCell ref="B6:B7"/>
    <mergeCell ref="C6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cases</vt:lpstr>
      <vt:lpstr>Test_Report</vt:lpstr>
      <vt:lpstr>Cover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bichngoc</dc:creator>
  <cp:lastModifiedBy>Ngọc Bích</cp:lastModifiedBy>
  <dcterms:created xsi:type="dcterms:W3CDTF">2024-11-29T06:57:00Z</dcterms:created>
  <dcterms:modified xsi:type="dcterms:W3CDTF">2024-12-20T01:39:20Z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89106E2165534591A5A5F8A1AB612CE4_11</vt:lpwstr>
  </property>
  <property fmtid="{D5CDD505-2E9C-101B-9397-08002B2CF9AE}" pid="3" name="KSOProductBuildVer">
    <vt:lpwstr>1033-12.2.0.19307</vt:lpwstr>
  </property>
</Properties>
</file>