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050" firstSheet="1" activeTab="1"/>
  </bookViews>
  <sheets>
    <sheet name="Đăng nhập" sheetId="1" r:id="rId1"/>
    <sheet name="Đăng ký" sheetId="7" r:id="rId2"/>
    <sheet name="Quên mật khẩu" sheetId="8" r:id="rId3"/>
    <sheet name="Tìm kiếm" sheetId="11" r:id="rId4"/>
    <sheet name="Xem chi tiết sản phẩm" sheetId="12" r:id="rId5"/>
    <sheet name="Xem tin tức, bình luận" sheetId="13" r:id="rId6"/>
    <sheet name="Danh mục" sheetId="14" r:id="rId7"/>
    <sheet name="Giỏ hàng" sheetId="9" r:id="rId8"/>
    <sheet name="Đặt hàng" sheetId="10" r:id="rId9"/>
    <sheet name="Tescase Giao diện" sheetId="5" r:id="rId10"/>
    <sheet name="Test_Report" sheetId="2" r:id="rId11"/>
    <sheet name="Cover" sheetId="3" r:id="rId12"/>
  </sheets>
  <externalReferences>
    <externalReference r:id="rId13"/>
  </externalReferences>
  <definedNames>
    <definedName name="Category" localSheetId="0">#REF!</definedName>
    <definedName name="Category">#REF!</definedName>
    <definedName name="Category" localSheetId="2">#REF!</definedName>
    <definedName name="Category" localSheetId="7">#REF!</definedName>
    <definedName name="Category" localSheetId="8">#REF!</definedName>
    <definedName name="Category" localSheetId="3">#REF!</definedName>
    <definedName name="Category" localSheetId="4">#REF!</definedName>
    <definedName name="Category" localSheetId="5">#REF!</definedName>
    <definedName name="Category" localSheetId="6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<sst xmlns="http://schemas.openxmlformats.org/spreadsheetml/2006/main" count="912" uniqueCount="516">
  <si>
    <t>Item Test</t>
  </si>
  <si>
    <t>TC</t>
  </si>
  <si>
    <t>Test requirement</t>
  </si>
  <si>
    <t xml:space="preserve">Ensure that all features listed below work properly without any errors when using the below browsers.
- Edge in latest version 
- Google Chrome in latest version </t>
  </si>
  <si>
    <t>Tester</t>
  </si>
  <si>
    <t>Nguyễn Thị Bích Ngọc</t>
  </si>
  <si>
    <t>Pass</t>
  </si>
  <si>
    <t>Fail</t>
  </si>
  <si>
    <t>NT</t>
  </si>
  <si>
    <t>N/A</t>
  </si>
  <si>
    <t>Number of Test cases</t>
  </si>
  <si>
    <t>%</t>
  </si>
  <si>
    <t>ID</t>
  </si>
  <si>
    <t>Test Case Description</t>
  </si>
  <si>
    <t>Pre-condition</t>
  </si>
  <si>
    <t>Test Case Procedure</t>
  </si>
  <si>
    <t>Expected Output</t>
  </si>
  <si>
    <t>Result</t>
  </si>
  <si>
    <t>Test date</t>
  </si>
  <si>
    <t>Note</t>
  </si>
  <si>
    <t>Mã báo cáo issue (MantisBT)</t>
  </si>
  <si>
    <t>Kiểm tra đăng nhập thành công khi nhập đúng email và mật khẩu</t>
  </si>
  <si>
    <t>Truy cập vào được trang đăng nhập của website dochoicholon.com</t>
  </si>
  <si>
    <r>
      <rPr>
        <i/>
        <sz val="10"/>
        <color theme="1"/>
        <rFont val="Tahoma"/>
        <charset val="134"/>
      </rPr>
      <t>Bước 1</t>
    </r>
    <r>
      <rPr>
        <sz val="10"/>
        <color theme="1"/>
        <rFont val="Tahoma"/>
        <charset val="134"/>
      </rPr>
      <t xml:space="preserve">:Nhập email, mật khẩu
</t>
    </r>
    <r>
      <rPr>
        <i/>
        <sz val="10"/>
        <color theme="1"/>
        <rFont val="Tahoma"/>
        <charset val="134"/>
      </rPr>
      <t>Bước 2:</t>
    </r>
    <r>
      <rPr>
        <sz val="10"/>
        <color theme="1"/>
        <rFont val="Tahoma"/>
        <charset val="134"/>
      </rPr>
      <t xml:space="preserve"> Click Đăng nhập</t>
    </r>
  </si>
  <si>
    <t xml:space="preserve">Nhập đúng email + password sẽ chuyển user vào màn hình. </t>
  </si>
  <si>
    <t>Kiểm tra đăng nhập không thành công khi bỏ trống email, đúng mật khẩu</t>
  </si>
  <si>
    <r>
      <rPr>
        <i/>
        <sz val="10"/>
        <color theme="1"/>
        <rFont val="Tahoma"/>
        <charset val="134"/>
      </rPr>
      <t>Bước 1</t>
    </r>
    <r>
      <rPr>
        <sz val="10"/>
        <color theme="1"/>
        <rFont val="Tahoma"/>
        <charset val="134"/>
      </rPr>
      <t xml:space="preserve">:Bỏ trống trường email và nhập đúng mật khẩu
</t>
    </r>
    <r>
      <rPr>
        <i/>
        <sz val="10"/>
        <color theme="1"/>
        <rFont val="Tahoma"/>
        <charset val="134"/>
      </rPr>
      <t>Bước 2</t>
    </r>
    <r>
      <rPr>
        <sz val="10"/>
        <color theme="1"/>
        <rFont val="Tahoma"/>
        <charset val="134"/>
      </rPr>
      <t>: Click vào button "Đăng nhập"</t>
    </r>
  </si>
  <si>
    <t>Message thông báo lỗi "Bạn chưa nhập email (ten@domain.com)..!"</t>
  </si>
  <si>
    <t>Kiểm tra đăng nhập không đăng công khi nhập email không đúng định dạng, đúng mật khẩu</t>
  </si>
  <si>
    <r>
      <rPr>
        <i/>
        <sz val="10"/>
        <color theme="1"/>
        <rFont val="Tahoma"/>
        <charset val="134"/>
      </rPr>
      <t>Bước 1</t>
    </r>
    <r>
      <rPr>
        <sz val="10"/>
        <color theme="1"/>
        <rFont val="Tahoma"/>
        <charset val="134"/>
      </rPr>
      <t xml:space="preserve">:Nhập email thiếu @ và mật khẩu đúng
</t>
    </r>
    <r>
      <rPr>
        <i/>
        <sz val="10"/>
        <color theme="1"/>
        <rFont val="Tahoma"/>
        <charset val="134"/>
      </rPr>
      <t>Bước 2</t>
    </r>
    <r>
      <rPr>
        <sz val="10"/>
        <color theme="1"/>
        <rFont val="Tahoma"/>
        <charset val="134"/>
      </rPr>
      <t>: Click vào button "Đăng nhập"</t>
    </r>
  </si>
  <si>
    <t>Message thông báo lỗi "Tài khoản hoặc mật khẩu bạn nhập chưa đúng..!"</t>
  </si>
  <si>
    <t>Kiểm tra đăng nhập không thành công khi bỏ trống mật khẩu, đúng email</t>
  </si>
  <si>
    <r>
      <rPr>
        <i/>
        <sz val="10"/>
        <color theme="1"/>
        <rFont val="Tahoma"/>
        <charset val="134"/>
      </rPr>
      <t>Bước 1</t>
    </r>
    <r>
      <rPr>
        <sz val="10"/>
        <color theme="1"/>
        <rFont val="Tahoma"/>
        <charset val="134"/>
      </rPr>
      <t xml:space="preserve">:Nhập đúng email và bỏ trống mật khẩu
</t>
    </r>
    <r>
      <rPr>
        <i/>
        <sz val="10"/>
        <color theme="1"/>
        <rFont val="Tahoma"/>
        <charset val="134"/>
      </rPr>
      <t>Bước 2</t>
    </r>
    <r>
      <rPr>
        <sz val="10"/>
        <color theme="1"/>
        <rFont val="Tahoma"/>
        <charset val="134"/>
      </rPr>
      <t>: Click vào button "Đăng nhập"</t>
    </r>
  </si>
  <si>
    <t>Message thông báo lỗi "Bạn chưa nhập mật khẩu..!"</t>
  </si>
  <si>
    <t>Kiểm tra đăng nhập không thành công khi email không tồn tại, mât khẩu hợp lệ</t>
  </si>
  <si>
    <r>
      <rPr>
        <i/>
        <sz val="10"/>
        <color theme="1"/>
        <rFont val="Tahoma"/>
        <charset val="134"/>
      </rPr>
      <t>Bước 1</t>
    </r>
    <r>
      <rPr>
        <sz val="10"/>
        <color theme="1"/>
        <rFont val="Tahoma"/>
        <charset val="134"/>
      </rPr>
      <t xml:space="preserve">:Nhập một email chưa từng được đăng ký, mật khẩu hợp lệ
</t>
    </r>
    <r>
      <rPr>
        <i/>
        <sz val="10"/>
        <color theme="1"/>
        <rFont val="Tahoma"/>
        <charset val="134"/>
      </rPr>
      <t>Bước 2</t>
    </r>
    <r>
      <rPr>
        <sz val="10"/>
        <color theme="1"/>
        <rFont val="Tahoma"/>
        <charset val="134"/>
      </rPr>
      <t>: Click vào button "Đăng nhập"</t>
    </r>
  </si>
  <si>
    <t>Message thông báo lỗi "Email này chưa tồn tại. Vui lòng đăng ký!"</t>
  </si>
  <si>
    <t>Kiểm tra đăng nhập không thành công khi email hợp lệ, mật khẩu sai</t>
  </si>
  <si>
    <r>
      <rPr>
        <i/>
        <sz val="10"/>
        <color theme="1"/>
        <rFont val="Tahoma"/>
        <charset val="134"/>
      </rPr>
      <t>Bước 1</t>
    </r>
    <r>
      <rPr>
        <sz val="10"/>
        <color theme="1"/>
        <rFont val="Tahoma"/>
        <charset val="134"/>
      </rPr>
      <t xml:space="preserve">:Nhập một email hợp lệ và mật khẩu sai
</t>
    </r>
    <r>
      <rPr>
        <i/>
        <sz val="10"/>
        <color theme="1"/>
        <rFont val="Tahoma"/>
        <charset val="134"/>
      </rPr>
      <t>Bước 2</t>
    </r>
    <r>
      <rPr>
        <sz val="10"/>
        <color theme="1"/>
        <rFont val="Tahoma"/>
        <charset val="134"/>
      </rPr>
      <t>: Click vào button "Đăng nhập"</t>
    </r>
  </si>
  <si>
    <t>Kiểm tra đăng nhập không thành công khi email và mật khẩu đều để trống</t>
  </si>
  <si>
    <r>
      <rPr>
        <i/>
        <sz val="10"/>
        <color theme="1"/>
        <rFont val="Tahoma"/>
        <charset val="134"/>
      </rPr>
      <t>Bước 1</t>
    </r>
    <r>
      <rPr>
        <sz val="10"/>
        <color theme="1"/>
        <rFont val="Tahoma"/>
        <charset val="134"/>
      </rPr>
      <t xml:space="preserve">: Bỏ trống trường email và mật khẩu 
</t>
    </r>
    <r>
      <rPr>
        <i/>
        <sz val="10"/>
        <color theme="1"/>
        <rFont val="Tahoma"/>
        <charset val="134"/>
      </rPr>
      <t>Bước 2</t>
    </r>
    <r>
      <rPr>
        <sz val="10"/>
        <color theme="1"/>
        <rFont val="Tahoma"/>
        <charset val="134"/>
      </rPr>
      <t>: Click vào button "Đăng nhập"</t>
    </r>
  </si>
  <si>
    <t>Kiểm tra đăng nhập khi nhập đúng email và mật khẩu chứa ký tự đặc biệt</t>
  </si>
  <si>
    <r>
      <rPr>
        <i/>
        <sz val="10"/>
        <color theme="1"/>
        <rFont val="Tahoma"/>
        <charset val="134"/>
      </rPr>
      <t>Bước 1</t>
    </r>
    <r>
      <rPr>
        <sz val="10"/>
        <color theme="1"/>
        <rFont val="Tahoma"/>
        <charset val="134"/>
      </rPr>
      <t xml:space="preserve">: Nhập email đúng và mật khẩu chứa ký tự đặc biệt (#,&amp;,...)
</t>
    </r>
    <r>
      <rPr>
        <i/>
        <sz val="10"/>
        <color theme="1"/>
        <rFont val="Tahoma"/>
        <charset val="134"/>
      </rPr>
      <t>Bước 2</t>
    </r>
    <r>
      <rPr>
        <sz val="10"/>
        <color theme="1"/>
        <rFont val="Tahoma"/>
        <charset val="134"/>
      </rPr>
      <t>: Click vào button "Đăng nhập"</t>
    </r>
  </si>
  <si>
    <t>Đăng nhập thành công nếu mật khẩu đó đã được đăng ký và ngược lại message thông báo "Tài khoản hoặc mật khẩu bạn nhập chưa đúng..!"</t>
  </si>
  <si>
    <t>Kiểm tra chức năng đăng nhập khi nhập mật khẩu dưới 6 kí tự, email đúng</t>
  </si>
  <si>
    <r>
      <rPr>
        <i/>
        <sz val="10"/>
        <color theme="1"/>
        <rFont val="Tahoma"/>
        <charset val="134"/>
      </rPr>
      <t>Bước 1</t>
    </r>
    <r>
      <rPr>
        <sz val="10"/>
        <color theme="1"/>
        <rFont val="Tahoma"/>
        <charset val="134"/>
      </rPr>
      <t xml:space="preserve">: Nhập email đúng và mật khẩu ngắn hơn 6 kí tự ( vd: 123)
</t>
    </r>
    <r>
      <rPr>
        <i/>
        <sz val="10"/>
        <color theme="1"/>
        <rFont val="Tahoma"/>
        <charset val="134"/>
      </rPr>
      <t>Bước 2:</t>
    </r>
    <r>
      <rPr>
        <sz val="10"/>
        <color theme="1"/>
        <rFont val="Tahoma"/>
        <charset val="134"/>
      </rPr>
      <t xml:space="preserve"> Click vào button "Đăng nhập"</t>
    </r>
  </si>
  <si>
    <t>Kiểm tra liên kết trang Quên mật khẩu</t>
  </si>
  <si>
    <t>Click vào link "Quên mật khẩu"</t>
  </si>
  <si>
    <r>
      <t>Bước 1</t>
    </r>
    <r>
      <rPr>
        <sz val="10"/>
        <color theme="1"/>
        <rFont val="Tahoma"/>
        <charset val="134"/>
      </rPr>
      <t xml:space="preserve">: Vào trang đăng nhập
</t>
    </r>
    <r>
      <rPr>
        <i/>
        <sz val="10"/>
        <color theme="1"/>
        <rFont val="Tahoma"/>
        <charset val="134"/>
      </rPr>
      <t>Bước 3:</t>
    </r>
    <r>
      <rPr>
        <sz val="10"/>
        <color theme="1"/>
        <rFont val="Tahoma"/>
        <charset val="134"/>
      </rPr>
      <t xml:space="preserve"> Click vào link "Quên mật khẩu"</t>
    </r>
  </si>
  <si>
    <t>Chuyển thành công sang trang Quên mật khẩu</t>
  </si>
  <si>
    <t>Đăng ký thành công với đầy đủ thông tin hợp lệ</t>
  </si>
  <si>
    <t>Truy cập được vào trang Đăng ký của website dochoicholon.com</t>
  </si>
  <si>
    <r>
      <t>Bước 1</t>
    </r>
    <r>
      <rPr>
        <sz val="10"/>
        <color theme="1"/>
        <rFont val="Tahoma"/>
        <charset val="134"/>
      </rPr>
      <t xml:space="preserve">: Nhập đầy đủ và chính xác các thông tin bắt buộc nhập
</t>
    </r>
    <r>
      <rPr>
        <i/>
        <sz val="10"/>
        <color theme="1"/>
        <rFont val="Tahoma"/>
        <charset val="134"/>
      </rPr>
      <t>Bước 2:</t>
    </r>
    <r>
      <rPr>
        <sz val="10"/>
        <color theme="1"/>
        <rFont val="Tahoma"/>
        <charset val="134"/>
      </rPr>
      <t xml:space="preserve"> Click vào button "ĐĂNG KÝ"</t>
    </r>
  </si>
  <si>
    <t>Đăng ký thành công, thông báo thành công</t>
  </si>
  <si>
    <t>Đăng ký không thành công khi không nhập Họ và tên lót và nhập đầy đủ các trường bắt buộc</t>
  </si>
  <si>
    <r>
      <t>Bước 1</t>
    </r>
    <r>
      <rPr>
        <sz val="10"/>
        <color theme="1"/>
        <rFont val="Tahoma"/>
        <charset val="134"/>
      </rPr>
      <t xml:space="preserve">: Nhập đầy đủ và chính xác các thông tin bắt buộc nhập và bỏ trống trường Họ và tên lót
</t>
    </r>
    <r>
      <rPr>
        <i/>
        <sz val="10"/>
        <color theme="1"/>
        <rFont val="Tahoma"/>
        <charset val="134"/>
      </rPr>
      <t>Bước 2:</t>
    </r>
    <r>
      <rPr>
        <sz val="10"/>
        <color theme="1"/>
        <rFont val="Tahoma"/>
        <charset val="134"/>
      </rPr>
      <t xml:space="preserve"> Click vào button "ĐĂNG KÝ"</t>
    </r>
  </si>
  <si>
    <t>Message thông báo lỗi "Họ và tên lót phải từ 1 đến 32 kí tự!"</t>
  </si>
  <si>
    <t>Đăng ký thành công khi nhập Họ và tên lót 31 ký tự và nhập đầy đủ các trường bắt buộc</t>
  </si>
  <si>
    <r>
      <t>Bước 1</t>
    </r>
    <r>
      <rPr>
        <sz val="10"/>
        <color theme="1"/>
        <rFont val="Tahoma"/>
        <charset val="134"/>
      </rPr>
      <t xml:space="preserve">: Nhập đầy đủ và chính xác các thông tin bắt buộc nhập và nhập trường Họ và tên lót gồm 31 ký tự
</t>
    </r>
    <r>
      <rPr>
        <i/>
        <sz val="10"/>
        <color theme="1"/>
        <rFont val="Tahoma"/>
        <charset val="134"/>
      </rPr>
      <t>Bước 2:</t>
    </r>
    <r>
      <rPr>
        <sz val="10"/>
        <color theme="1"/>
        <rFont val="Tahoma"/>
        <charset val="134"/>
      </rPr>
      <t xml:space="preserve"> Click vào button "ĐĂNG KÝ"</t>
    </r>
  </si>
  <si>
    <t>Đăng ký thành công khi nhập Họ và tên lót 32 ký tự và nhập đầy đủ các trường bắt buộc</t>
  </si>
  <si>
    <r>
      <t>Bước 1</t>
    </r>
    <r>
      <rPr>
        <sz val="10"/>
        <color theme="1"/>
        <rFont val="Tahoma"/>
        <charset val="134"/>
      </rPr>
      <t xml:space="preserve">: Nhập đầy đủ và chính xác các thông tin bắt buộc nhập và nhập trường Họ và tên lót gồm 32 ký tự
</t>
    </r>
    <r>
      <rPr>
        <i/>
        <sz val="10"/>
        <color theme="1"/>
        <rFont val="Tahoma"/>
        <charset val="134"/>
      </rPr>
      <t>Bước 2:</t>
    </r>
    <r>
      <rPr>
        <sz val="10"/>
        <color theme="1"/>
        <rFont val="Tahoma"/>
        <charset val="134"/>
      </rPr>
      <t xml:space="preserve"> Click vào button "ĐĂNG KÝ"</t>
    </r>
  </si>
  <si>
    <t>Đăng ký không thành công khi nhập Họ và tên lót 33 ký tự và nhập đầy đủ các trường bắt buộc</t>
  </si>
  <si>
    <r>
      <t>Bước 1</t>
    </r>
    <r>
      <rPr>
        <sz val="10"/>
        <color theme="1"/>
        <rFont val="Tahoma"/>
        <charset val="134"/>
      </rPr>
      <t xml:space="preserve">: Nhập đầy đủ và chính xác các thông tin bắt buộc nhập và nhập trường Họ và tên lót gồm 33 ký tự
</t>
    </r>
    <r>
      <rPr>
        <i/>
        <sz val="10"/>
        <color theme="1"/>
        <rFont val="Tahoma"/>
        <charset val="134"/>
      </rPr>
      <t>Bước 2:</t>
    </r>
    <r>
      <rPr>
        <sz val="10"/>
        <color theme="1"/>
        <rFont val="Tahoma"/>
        <charset val="134"/>
      </rPr>
      <t xml:space="preserve"> Click vào button "ĐĂNG KÝ"</t>
    </r>
  </si>
  <si>
    <t>Đăng ký không thành công khi không nhập Tên, các trường bắt buộc nhập đủ</t>
  </si>
  <si>
    <r>
      <t>Bước 1</t>
    </r>
    <r>
      <rPr>
        <sz val="10"/>
        <color theme="1"/>
        <rFont val="Tahoma"/>
        <charset val="134"/>
      </rPr>
      <t xml:space="preserve">: Nhập đầy đủ và chính xác các thông tin bắt buộc nhập và bỏ trống trường Tên
</t>
    </r>
    <r>
      <rPr>
        <i/>
        <sz val="10"/>
        <color theme="1"/>
        <rFont val="Tahoma"/>
        <charset val="134"/>
      </rPr>
      <t>Bước 2:</t>
    </r>
    <r>
      <rPr>
        <sz val="10"/>
        <color theme="1"/>
        <rFont val="Tahoma"/>
        <charset val="134"/>
      </rPr>
      <t xml:space="preserve"> Click vào button "ĐĂNG KÝ"</t>
    </r>
  </si>
  <si>
    <t>Message thông báo lỗi "Tên phải từ 1 đến 32 kí tự!"</t>
  </si>
  <si>
    <t>Đăng ký không thành công khi nhập Tên 33 ký tự và nhập đầy đủ các trường bắt buộc</t>
  </si>
  <si>
    <r>
      <t>Bước 1</t>
    </r>
    <r>
      <rPr>
        <sz val="10"/>
        <color theme="1"/>
        <rFont val="Tahoma"/>
        <charset val="134"/>
      </rPr>
      <t xml:space="preserve">: Nhập đầy đủ và chính xác các thông tin bắt buộc nhập và nhập trường Tên gồm 33 ký tự
</t>
    </r>
    <r>
      <rPr>
        <i/>
        <sz val="10"/>
        <color theme="1"/>
        <rFont val="Tahoma"/>
        <charset val="134"/>
      </rPr>
      <t>Bước 2:</t>
    </r>
    <r>
      <rPr>
        <sz val="10"/>
        <color theme="1"/>
        <rFont val="Tahoma"/>
        <charset val="134"/>
      </rPr>
      <t xml:space="preserve"> Click vào button "ĐĂNG KÝ"</t>
    </r>
  </si>
  <si>
    <t>Đăng ký thành công khi nhập Tên 31 ký tự và nhập đầy đủ các trường bắt buộc</t>
  </si>
  <si>
    <r>
      <t>Bước 1</t>
    </r>
    <r>
      <rPr>
        <sz val="10"/>
        <color theme="1"/>
        <rFont val="Tahoma"/>
        <charset val="134"/>
      </rPr>
      <t xml:space="preserve">: Nhập đầy đủ và chính xác các thông tin bắt buộc nhập và nhập trường Tên gồm 31 ký tự
</t>
    </r>
    <r>
      <rPr>
        <i/>
        <sz val="10"/>
        <color theme="1"/>
        <rFont val="Tahoma"/>
        <charset val="134"/>
      </rPr>
      <t>Bước 2:</t>
    </r>
    <r>
      <rPr>
        <sz val="10"/>
        <color theme="1"/>
        <rFont val="Tahoma"/>
        <charset val="134"/>
      </rPr>
      <t xml:space="preserve"> Click vào button "ĐĂNG KÝ"</t>
    </r>
  </si>
  <si>
    <t>Đăng ký thành công khi nhập Tên 32 ký tự và nhập đầy đủ các trường bắt buộc</t>
  </si>
  <si>
    <r>
      <t>Bước 1</t>
    </r>
    <r>
      <rPr>
        <sz val="10"/>
        <color theme="1"/>
        <rFont val="Tahoma"/>
        <charset val="134"/>
      </rPr>
      <t xml:space="preserve">: Nhập đầy đủ và chính xác các thông tin bắt buộc nhập và nhập trường Tên gồm 32 ký tự
</t>
    </r>
    <r>
      <rPr>
        <i/>
        <sz val="10"/>
        <color theme="1"/>
        <rFont val="Tahoma"/>
        <charset val="134"/>
      </rPr>
      <t>Bước 2:</t>
    </r>
    <r>
      <rPr>
        <sz val="10"/>
        <color theme="1"/>
        <rFont val="Tahoma"/>
        <charset val="134"/>
      </rPr>
      <t xml:space="preserve"> Click vào button "ĐĂNG KÝ"</t>
    </r>
  </si>
  <si>
    <t>Đăng ký không thành công khi bỏ trống trường Email, các trường bắt buộc nhập đủ</t>
  </si>
  <si>
    <r>
      <t>Bước 1</t>
    </r>
    <r>
      <rPr>
        <sz val="10"/>
        <color theme="1"/>
        <rFont val="Tahoma"/>
        <charset val="134"/>
      </rPr>
      <t xml:space="preserve">: Nhập đầy đủ và chính xác các thông tin bắt buộc nhập và bỏ trống trường Email
</t>
    </r>
    <r>
      <rPr>
        <i/>
        <sz val="10"/>
        <color theme="1"/>
        <rFont val="Tahoma"/>
        <charset val="134"/>
      </rPr>
      <t>Bước 2:</t>
    </r>
    <r>
      <rPr>
        <sz val="10"/>
        <color theme="1"/>
        <rFont val="Tahoma"/>
        <charset val="134"/>
      </rPr>
      <t xml:space="preserve"> Click vào button "ĐĂNG KÝ"</t>
    </r>
  </si>
  <si>
    <t>Message thông báo lỗi "Email không hợp lệ!"</t>
  </si>
  <si>
    <t>Đăng ký không thành công khi trường Email nhập sai định dạng, các trường bắt buộc nhập đủ</t>
  </si>
  <si>
    <r>
      <t>Bước 1</t>
    </r>
    <r>
      <rPr>
        <sz val="10"/>
        <color theme="1"/>
        <rFont val="Tahoma"/>
        <charset val="134"/>
      </rPr>
      <t xml:space="preserve">: Nhập đầy đủ, chính xác các thông tin bắt buộc và trường email viết sai định dạng ( vd: ten&amp;gmail.com )
</t>
    </r>
    <r>
      <rPr>
        <i/>
        <sz val="10"/>
        <color theme="1"/>
        <rFont val="Tahoma"/>
        <charset val="134"/>
      </rPr>
      <t>Bước 2</t>
    </r>
    <r>
      <rPr>
        <sz val="10"/>
        <color theme="1"/>
        <rFont val="Tahoma"/>
        <charset val="134"/>
      </rPr>
      <t>: Click vào button "ĐĂNG KÝ"</t>
    </r>
  </si>
  <si>
    <t>Đăng ký không thành công, message thông báo lỗi: "Email không hợp lệ!"</t>
  </si>
  <si>
    <t>Kiểm tra chức năng đăng ký khi nhập email đã từng đăng ký, các thông tin còn lại nhập đủ</t>
  </si>
  <si>
    <r>
      <t>Bước 1</t>
    </r>
    <r>
      <rPr>
        <sz val="10"/>
        <color theme="1"/>
        <rFont val="Tahoma"/>
        <charset val="134"/>
      </rPr>
      <t xml:space="preserve">: Nhập chính xác, đầy đủ các trường bắt buộc và nhập email đã từng đăng ký
</t>
    </r>
    <r>
      <rPr>
        <i/>
        <sz val="10"/>
        <color theme="1"/>
        <rFont val="Tahoma"/>
        <charset val="134"/>
      </rPr>
      <t>Bước 2</t>
    </r>
    <r>
      <rPr>
        <sz val="10"/>
        <color theme="1"/>
        <rFont val="Tahoma"/>
        <charset val="134"/>
      </rPr>
      <t>: Click vào button "ĐĂNG KÝ"</t>
    </r>
  </si>
  <si>
    <t>Đăng ký không thành công, message thông báo lỗi: "Email này đã từng đăng ký rồi!"</t>
  </si>
  <si>
    <t>Kiểm tra chức năng đăng ký không thành công khi bỏ trống trường Điện thoại, các trường bắt buộc khác nhập đủ</t>
  </si>
  <si>
    <r>
      <t>Bước 1</t>
    </r>
    <r>
      <rPr>
        <sz val="10"/>
        <color theme="1"/>
        <rFont val="Tahoma"/>
        <charset val="134"/>
      </rPr>
      <t xml:space="preserve">: Nhập chính xác, đầy đủ các trường bắt buộc và bỏ trống trường Điện thoại
</t>
    </r>
    <r>
      <rPr>
        <i/>
        <sz val="10"/>
        <color theme="1"/>
        <rFont val="Tahoma"/>
        <charset val="134"/>
      </rPr>
      <t>Bước 2</t>
    </r>
    <r>
      <rPr>
        <sz val="10"/>
        <color theme="1"/>
        <rFont val="Tahoma"/>
        <charset val="134"/>
      </rPr>
      <t>: Click vào button "ĐĂNG KÝ"</t>
    </r>
  </si>
  <si>
    <t>Đăng ký không thành công, message thông báo lỗi: "Điện thoại phải từ 3 đến 32 kí tự!"</t>
  </si>
  <si>
    <t>Kiểm tra chức năng đăng ký không thành công khi nhập chữ vào trường Điện thoại, các trường bắt buộc khác nhập đủ</t>
  </si>
  <si>
    <r>
      <t>Bước 1</t>
    </r>
    <r>
      <rPr>
        <sz val="10"/>
        <color theme="1"/>
        <rFont val="Tahoma"/>
        <charset val="134"/>
      </rPr>
      <t xml:space="preserve">: Nhập chính xác, đầy đủ các trường bắt buộc và nhập chữ cái vào trường Điện thoại ("abc")
</t>
    </r>
    <r>
      <rPr>
        <i/>
        <sz val="10"/>
        <color theme="1"/>
        <rFont val="Tahoma"/>
        <charset val="134"/>
      </rPr>
      <t>Bước 2</t>
    </r>
    <r>
      <rPr>
        <sz val="10"/>
        <color theme="1"/>
        <rFont val="Tahoma"/>
        <charset val="134"/>
      </rPr>
      <t>: Click vào button "ĐĂNG KÝ"</t>
    </r>
  </si>
  <si>
    <t>Kiểm tra chức năng đăng ký không thành công khi nhập 2 ký tự số vào trường Điện thoại, các trường bắt buộc khác nhập đủ</t>
  </si>
  <si>
    <r>
      <t>Bước 1</t>
    </r>
    <r>
      <rPr>
        <sz val="10"/>
        <color theme="1"/>
        <rFont val="Tahoma"/>
        <charset val="134"/>
      </rPr>
      <t xml:space="preserve">: Nhập chính xác, đầy đủ các trường bắt buộc và nhập Điện thoại gồm 2 ký tự ("23")
</t>
    </r>
    <r>
      <rPr>
        <i/>
        <sz val="10"/>
        <color theme="1"/>
        <rFont val="Tahoma"/>
        <charset val="134"/>
      </rPr>
      <t>Bước 2</t>
    </r>
    <r>
      <rPr>
        <sz val="10"/>
        <color theme="1"/>
        <rFont val="Tahoma"/>
        <charset val="134"/>
      </rPr>
      <t>: Click vào button "ĐĂNG KÝ"</t>
    </r>
  </si>
  <si>
    <t>Kiểm tra chức năng đăng ký không thành công khi nhập 3 ký tự số vào trường Điện thoại, các trường bắt buộc khác nhập đủ</t>
  </si>
  <si>
    <r>
      <t>Bước 1</t>
    </r>
    <r>
      <rPr>
        <sz val="10"/>
        <color theme="1"/>
        <rFont val="Tahoma"/>
        <charset val="134"/>
      </rPr>
      <t xml:space="preserve">: Nhập chính xác, đầy đủ các trường bắt buộc và nhập Điện thoại gồm 3 ký tự("123")
</t>
    </r>
    <r>
      <rPr>
        <i/>
        <sz val="10"/>
        <color theme="1"/>
        <rFont val="Tahoma"/>
        <charset val="134"/>
      </rPr>
      <t>Bước 2</t>
    </r>
    <r>
      <rPr>
        <sz val="10"/>
        <color theme="1"/>
        <rFont val="Tahoma"/>
        <charset val="134"/>
      </rPr>
      <t>: Click vào button "ĐĂNG KÝ"</t>
    </r>
  </si>
  <si>
    <t>Kiểm tra chức năng đăng ký thành công khi nhập 10 ký tự số vào trường Điện thoại, các trường bắt buộc khác nhập đủ</t>
  </si>
  <si>
    <r>
      <t>Bước 1</t>
    </r>
    <r>
      <rPr>
        <sz val="10"/>
        <color theme="1"/>
        <rFont val="Tahoma"/>
        <charset val="134"/>
      </rPr>
      <t xml:space="preserve">: Nhập chính xác, đầy đủ các trường bắt buộc và nhập Điện thoại gồm 10 ký tự
</t>
    </r>
    <r>
      <rPr>
        <i/>
        <sz val="10"/>
        <color theme="1"/>
        <rFont val="Tahoma"/>
        <charset val="134"/>
      </rPr>
      <t>Bước 2</t>
    </r>
    <r>
      <rPr>
        <sz val="10"/>
        <color theme="1"/>
        <rFont val="Tahoma"/>
        <charset val="134"/>
      </rPr>
      <t>: Click vào button "ĐĂNG KÝ"</t>
    </r>
  </si>
  <si>
    <t>Kiểm tra chức năng đăng ký không thành công khi nhập 33 ký tự số vào trường Điện thoại, các trường bắt buộc khác nhập đủ</t>
  </si>
  <si>
    <r>
      <t>Bước 1</t>
    </r>
    <r>
      <rPr>
        <sz val="10"/>
        <color theme="1"/>
        <rFont val="Tahoma"/>
        <charset val="134"/>
      </rPr>
      <t xml:space="preserve">: Nhập chính xác, đầy đủ các trường bắt buộc và nhập Điện thoại gồm 33 ký tự
</t>
    </r>
    <r>
      <rPr>
        <i/>
        <sz val="10"/>
        <color theme="1"/>
        <rFont val="Tahoma"/>
        <charset val="134"/>
      </rPr>
      <t>Bước 2</t>
    </r>
    <r>
      <rPr>
        <sz val="10"/>
        <color theme="1"/>
        <rFont val="Tahoma"/>
        <charset val="134"/>
      </rPr>
      <t>: Click vào button "ĐĂNG KÝ"</t>
    </r>
  </si>
  <si>
    <t>Kiểm tra chức năng đăng ký không thành công khi có khoảng trắng trong trường Điện thoại, các trường bắt buộc khác nhập đủ</t>
  </si>
  <si>
    <r>
      <t>Bước 1</t>
    </r>
    <r>
      <rPr>
        <sz val="10"/>
        <color theme="1"/>
        <rFont val="Tahoma"/>
        <charset val="134"/>
      </rPr>
      <t xml:space="preserve">: Nhập chính xác, đầy đủ các trường bắt buộc và nhập khoảng trắng trong trường Điện thoại ("123 4")
</t>
    </r>
    <r>
      <rPr>
        <i/>
        <sz val="10"/>
        <color theme="1"/>
        <rFont val="Tahoma"/>
        <charset val="134"/>
      </rPr>
      <t>Bước 2</t>
    </r>
    <r>
      <rPr>
        <sz val="10"/>
        <color theme="1"/>
        <rFont val="Tahoma"/>
        <charset val="134"/>
      </rPr>
      <t>: Click vào button "ĐĂNG KÝ"</t>
    </r>
  </si>
  <si>
    <t>Kiểm tra chức năng đăng ký không thành công khi bỏ trống Địa chỉ dòng 1, các trường bắt buộc khác nhập đủ</t>
  </si>
  <si>
    <r>
      <t>Bước 1</t>
    </r>
    <r>
      <rPr>
        <sz val="10"/>
        <color theme="1"/>
        <rFont val="Tahoma"/>
        <charset val="134"/>
      </rPr>
      <t xml:space="preserve">: Nhập chính xác, đầy đủ các trường bắt buộc và bỏ trống Địa chỉ dòng 1
</t>
    </r>
    <r>
      <rPr>
        <i/>
        <sz val="10"/>
        <color theme="1"/>
        <rFont val="Tahoma"/>
        <charset val="134"/>
      </rPr>
      <t>Bước 2</t>
    </r>
    <r>
      <rPr>
        <sz val="10"/>
        <color theme="1"/>
        <rFont val="Tahoma"/>
        <charset val="134"/>
      </rPr>
      <t>: Click vào button "ĐĂNG KÝ"</t>
    </r>
  </si>
  <si>
    <t>Đăng ký không thành công, message thông báo lỗi: "Địa chỉ dòng 1 phải từ 3 đến 128 kí tự!"</t>
  </si>
  <si>
    <t>Kiểm tra chức năng đăng ký không thành công khi nhập 2 ký tự vào Địa chỉ dòng 1, các trường bắt buộc khác nhập đủ</t>
  </si>
  <si>
    <r>
      <t>Bước 1</t>
    </r>
    <r>
      <rPr>
        <sz val="10"/>
        <color theme="1"/>
        <rFont val="Tahoma"/>
        <charset val="134"/>
      </rPr>
      <t xml:space="preserve">: Nhập chính xác, đầy đủ các trường bắt buộc và nhập 2 ký tự vào trường Địa chỉ dòng 1 ("ae")
</t>
    </r>
    <r>
      <rPr>
        <i/>
        <sz val="10"/>
        <color theme="1"/>
        <rFont val="Tahoma"/>
        <charset val="134"/>
      </rPr>
      <t>Bước 2</t>
    </r>
    <r>
      <rPr>
        <sz val="10"/>
        <color theme="1"/>
        <rFont val="Tahoma"/>
        <charset val="134"/>
      </rPr>
      <t>: Click vào button "ĐĂNG KÝ"</t>
    </r>
  </si>
  <si>
    <t>Kiểm tra chức năng đăng ký không thành công khi nhập 3 ký tự vào Địa chỉ dòng 1, các trường bắt buộc khác nhập đủ</t>
  </si>
  <si>
    <r>
      <t>Bước 1</t>
    </r>
    <r>
      <rPr>
        <sz val="10"/>
        <color theme="1"/>
        <rFont val="Tahoma"/>
        <charset val="134"/>
      </rPr>
      <t xml:space="preserve">: Nhập chính xác, đầy đủ các trường bắt buộc và nhập 3 ký tự vào trường Địa chỉ dòng 1 ("ae")
</t>
    </r>
    <r>
      <rPr>
        <i/>
        <sz val="10"/>
        <color theme="1"/>
        <rFont val="Tahoma"/>
        <charset val="134"/>
      </rPr>
      <t>Bước 2</t>
    </r>
    <r>
      <rPr>
        <sz val="10"/>
        <color theme="1"/>
        <rFont val="Tahoma"/>
        <charset val="134"/>
      </rPr>
      <t>: Click vào button "ĐĂNG KÝ"</t>
    </r>
  </si>
  <si>
    <t>Kiểm tra chức năng đăng ký không thành công khi nhập 129 ký tự vào Địa chỉ dòng 1, các trường bắt buộc khác nhập đủ</t>
  </si>
  <si>
    <r>
      <t>Bước 1</t>
    </r>
    <r>
      <rPr>
        <sz val="10"/>
        <color theme="1"/>
        <rFont val="Tahoma"/>
        <charset val="134"/>
      </rPr>
      <t xml:space="preserve">: Nhập chính xác, đầy đủ các trường bắt buộc và nhập 129 ký tự vào trường Địa chỉ dòng 1 
</t>
    </r>
    <r>
      <rPr>
        <i/>
        <sz val="10"/>
        <color theme="1"/>
        <rFont val="Tahoma"/>
        <charset val="134"/>
      </rPr>
      <t>Bước 2</t>
    </r>
    <r>
      <rPr>
        <sz val="10"/>
        <color theme="1"/>
        <rFont val="Tahoma"/>
        <charset val="134"/>
      </rPr>
      <t>: Click vào button "ĐĂNG KÝ"</t>
    </r>
  </si>
  <si>
    <t>Kiểm tra chức năng đăng ký không thành công khi nhập 127 ký tự vào Địa chỉ dòng 1, các trường bắt buộc khác nhập đủ</t>
  </si>
  <si>
    <r>
      <t>Bước 1</t>
    </r>
    <r>
      <rPr>
        <sz val="10"/>
        <color theme="1"/>
        <rFont val="Tahoma"/>
        <charset val="134"/>
      </rPr>
      <t xml:space="preserve">: Nhập chính xác, đầy đủ các trường bắt buộc và nhập 127 ký tự vào trường Địa chỉ dòng 1 
</t>
    </r>
    <r>
      <rPr>
        <i/>
        <sz val="10"/>
        <color theme="1"/>
        <rFont val="Tahoma"/>
        <charset val="134"/>
      </rPr>
      <t>Bước 2</t>
    </r>
    <r>
      <rPr>
        <sz val="10"/>
        <color theme="1"/>
        <rFont val="Tahoma"/>
        <charset val="134"/>
      </rPr>
      <t>: Click vào button "ĐĂNG KÝ"</t>
    </r>
  </si>
  <si>
    <t>Kiểm tra chức năng đăng ký không thành công khi bỏ trống trường Thành phố/ Huyện, các trường bắt buộc khác nhập đủ</t>
  </si>
  <si>
    <r>
      <t>Bước 1</t>
    </r>
    <r>
      <rPr>
        <sz val="10"/>
        <color theme="1"/>
        <rFont val="Tahoma"/>
        <charset val="134"/>
      </rPr>
      <t xml:space="preserve">: Nhập chính xác, đầy đủ các trường bắt buộc và bỏ trống Thành phố
</t>
    </r>
    <r>
      <rPr>
        <i/>
        <sz val="10"/>
        <color theme="1"/>
        <rFont val="Tahoma"/>
        <charset val="134"/>
      </rPr>
      <t>Bước 2</t>
    </r>
    <r>
      <rPr>
        <sz val="10"/>
        <color theme="1"/>
        <rFont val="Tahoma"/>
        <charset val="134"/>
      </rPr>
      <t>: Click vào button "ĐĂNG KÝ"</t>
    </r>
  </si>
  <si>
    <t>Đăng ký không thành công, message thông báo lỗi: "Thành phố phải từ 2 đến 128 kí tự!"</t>
  </si>
  <si>
    <t>Kiểm tra chức năng đăng ký thành công khi trường Địa chỉ dòng 2 để trống</t>
  </si>
  <si>
    <r>
      <t>Bước 1</t>
    </r>
    <r>
      <rPr>
        <sz val="10"/>
        <color theme="1"/>
        <rFont val="Tahoma"/>
        <charset val="134"/>
      </rPr>
      <t xml:space="preserve">: Nhập chính xác, đầy đủ các trường bắt buộc và bỏ trống Địa chỉ dòng 2
</t>
    </r>
    <r>
      <rPr>
        <i/>
        <sz val="10"/>
        <color theme="1"/>
        <rFont val="Tahoma"/>
        <charset val="134"/>
      </rPr>
      <t>Bước 2</t>
    </r>
    <r>
      <rPr>
        <sz val="10"/>
        <color theme="1"/>
        <rFont val="Tahoma"/>
        <charset val="134"/>
      </rPr>
      <t>: Click vào button "ĐĂNG KÝ"</t>
    </r>
  </si>
  <si>
    <t>Đăng ký thành công, thông  báo thành công</t>
  </si>
  <si>
    <t>Kiểm tra chức năng đăng ký không thành công khi trường Mật khẩu để trống</t>
  </si>
  <si>
    <r>
      <t>Bước 1</t>
    </r>
    <r>
      <rPr>
        <sz val="10"/>
        <color theme="1"/>
        <rFont val="Tahoma"/>
        <charset val="134"/>
      </rPr>
      <t xml:space="preserve">: Nhập chính xác, đầy đủ các trường bắt buộc và bỏ trống Mật khẩu
</t>
    </r>
    <r>
      <rPr>
        <i/>
        <sz val="10"/>
        <color theme="1"/>
        <rFont val="Tahoma"/>
        <charset val="134"/>
      </rPr>
      <t>Bước 2</t>
    </r>
    <r>
      <rPr>
        <sz val="10"/>
        <color theme="1"/>
        <rFont val="Tahoma"/>
        <charset val="134"/>
      </rPr>
      <t>: Click vào button "ĐĂNG KÝ"</t>
    </r>
  </si>
  <si>
    <t>Cảnh báo "Mật khẩu phải từ 4 đến 20 kí tự!"</t>
  </si>
  <si>
    <t>Kiểm tra chức năng đăng ký không thành công khi Thiếu Nhập lại mật khẩu</t>
  </si>
  <si>
    <r>
      <t>Bước 1</t>
    </r>
    <r>
      <rPr>
        <sz val="10"/>
        <color theme="1"/>
        <rFont val="Tahoma"/>
        <charset val="134"/>
      </rPr>
      <t xml:space="preserve">: Nhập chính xác, đầy đủ các trường bắt buộc và bỏ trống Nhập lại mật khẩu 
</t>
    </r>
    <r>
      <rPr>
        <i/>
        <sz val="10"/>
        <color theme="1"/>
        <rFont val="Tahoma"/>
        <charset val="134"/>
      </rPr>
      <t>Bước 2</t>
    </r>
    <r>
      <rPr>
        <sz val="10"/>
        <color theme="1"/>
        <rFont val="Tahoma"/>
        <charset val="134"/>
      </rPr>
      <t>: Click vào button "ĐĂNG KÝ"</t>
    </r>
  </si>
  <si>
    <t>Cảnh báo "Nhập lại mật khẩu không chính xác!"</t>
  </si>
  <si>
    <t>Kiểm tra chức năng đăng ký không thành công khi Mật khẩu nhập lại không khớp</t>
  </si>
  <si>
    <t>Bước 1: Nhập chính xác, đầy đủ các trường bắt buộc và Nhập mật khẩu: 123456, Nhập lại: 654321 
Bước 2: Click vào button "ĐĂNG KÝ"</t>
  </si>
  <si>
    <t>Kiểm tra chức năng đăng ký không thành công khi Mật khẩu quá ngắn (3 ký tự)</t>
  </si>
  <si>
    <t>Bước 1: Nhập chính xác, đầy đủ các trường bắt buộc và Nhập mật khẩu: 123 
Bước 2: Click vào button "ĐĂNG KÝ"</t>
  </si>
  <si>
    <t>Kiểm tra chức năng đăng ký không thành công khi Mật khẩu 8 ký tự</t>
  </si>
  <si>
    <t>Bước 1: Nhập chính xác, đầy đủ các trường bắt buộc và Nhập mật khẩu: 12345678 
Bước 2: Click vào button "ĐĂNG KÝ"</t>
  </si>
  <si>
    <t>Đăng ký thành công</t>
  </si>
  <si>
    <t>Kiểm tra chức năng đăng ký không thành công khi Chưa tick vào checkbox đồng ý với chính sách, các trường bắt buộc nhập đủ</t>
  </si>
  <si>
    <t>Bước 1: Nhập chính xác, đầy đủ các trường bắt buộc và không tick checkbox Tôi đã đọc &amp; đồng ý với Chính sách đổi trả - hoàn tiền 
Bước 2: Click vào button "ĐĂNG KÝ"</t>
  </si>
  <si>
    <t>Hiển thị cảnh báo "Lỗi: Bạn phải đồng ý điều khoản Chính sách đổi trả - hoàn tiền!"</t>
  </si>
  <si>
    <t>Kiểm tra chức năng đăng ký thành công khi Chọn nhận thư thông báo</t>
  </si>
  <si>
    <t>Bước 1: Nhập chính xác, đầy đủ các trường bắt buộc và chọn vào "Có" tại Thư thông báo
Bước 2: Click vào button "ĐĂNG KÝ"</t>
  </si>
  <si>
    <t>Lưu trạng thái đăng ký nhận thông báo</t>
  </si>
  <si>
    <t>Kiểm tra chức năng đăng ký thành công khi Không chọn nhận thư thông báo</t>
  </si>
  <si>
    <t>Bước 1: Nhập chính xác, đầy đủ các trường bắt buộc và giữ mặc định "Không" tại Thư thông báo
Bước 2: Click vào button "ĐĂNG KÝ"</t>
  </si>
  <si>
    <t>Lưu trạng thái không đăng ký nhận thông báo</t>
  </si>
  <si>
    <t>Kiểm tra chức năng đăng ký không công khi bỏ qua combobox Quốc gia(mặc định "Việt Nam")</t>
  </si>
  <si>
    <t>Bước 1: Nhập chính xác, đầy đủ các trường bắt buộc và giữ mặc định "Việt Nam" tại Quốc gia
Bước 2: Click vào button "ĐĂNG KÝ"</t>
  </si>
  <si>
    <t>Kiểm tra chức năng đăng ký không thành công khi Không chọn Tỉnh</t>
  </si>
  <si>
    <t>Bước 1: Nhập chính xác, đầy đủ các trường bắt buộc và bỏ qua combobox Tỉnh
Bước 2: Click vào button "ĐĂNG KÝ"</t>
  </si>
  <si>
    <t>Cảnh báo "Vui lòng chọn Tỉnh"</t>
  </si>
  <si>
    <t>Kiểm tra chức năng đăng ký thành công khi Nhập Mã bưu điện sai</t>
  </si>
  <si>
    <t>Bước 1: Nhập chính xác, đầy đủ các trường bắt buộc và nhập mã bưu điện sai ("abcdef")
Bước 2: Click vào button "ĐĂNG KÝ"</t>
  </si>
  <si>
    <t>Kiểm tra chức năng Quên mật khẩu khi nhập email đúng định dạng và hợp lệ</t>
  </si>
  <si>
    <t>Truy cập vào được trang Quên mật khẩu từ trang Đăng nhập hoặc Đăng ký</t>
  </si>
  <si>
    <r>
      <rPr>
        <i/>
        <sz val="10"/>
        <color theme="1"/>
        <rFont val="Tahoma"/>
        <charset val="134"/>
      </rPr>
      <t>Bước 1</t>
    </r>
    <r>
      <rPr>
        <sz val="10"/>
        <color theme="1"/>
        <rFont val="Tahoma"/>
        <charset val="134"/>
      </rPr>
      <t xml:space="preserve">:Nhập email với định dạng đúng và hợp lệ
</t>
    </r>
    <r>
      <rPr>
        <i/>
        <sz val="10"/>
        <color theme="1"/>
        <rFont val="Tahoma"/>
        <charset val="134"/>
      </rPr>
      <t>Bước 2:</t>
    </r>
    <r>
      <rPr>
        <sz val="10"/>
        <color theme="1"/>
        <rFont val="Tahoma"/>
        <charset val="134"/>
      </rPr>
      <t xml:space="preserve"> Click button "Gửi lại mật khẩu"</t>
    </r>
  </si>
  <si>
    <t>Hệ thống gửi mã khôi phục mật khẩu vào email</t>
  </si>
  <si>
    <t>Kiểm tra chức năng Quên mật khẩu khi bỏ trống email đăng nhập</t>
  </si>
  <si>
    <r>
      <rPr>
        <i/>
        <sz val="10"/>
        <color theme="1"/>
        <rFont val="Tahoma"/>
        <charset val="134"/>
      </rPr>
      <t>Bước 1</t>
    </r>
    <r>
      <rPr>
        <sz val="10"/>
        <color theme="1"/>
        <rFont val="Tahoma"/>
        <charset val="134"/>
      </rPr>
      <t xml:space="preserve">: Để trống trường email đăng nhập 
</t>
    </r>
    <r>
      <rPr>
        <i/>
        <sz val="10"/>
        <color theme="1"/>
        <rFont val="Tahoma"/>
        <charset val="134"/>
      </rPr>
      <t>Bước 2:</t>
    </r>
    <r>
      <rPr>
        <sz val="10"/>
        <color theme="1"/>
        <rFont val="Tahoma"/>
        <charset val="134"/>
      </rPr>
      <t xml:space="preserve"> Click button "Gửi lại mật khẩu"</t>
    </r>
  </si>
  <si>
    <t>Message thông báo lỗi: "Bạn chưa nhập email!"</t>
  </si>
  <si>
    <t>Kiểm tra chức năng Quên mật khẩu khi nhập email không đúng định dạng (chỉ nhập phần tên)</t>
  </si>
  <si>
    <r>
      <rPr>
        <i/>
        <sz val="10"/>
        <color theme="1"/>
        <rFont val="Tahoma"/>
        <charset val="134"/>
      </rPr>
      <t>Bước 1</t>
    </r>
    <r>
      <rPr>
        <sz val="10"/>
        <color theme="1"/>
        <rFont val="Tahoma"/>
        <charset val="134"/>
      </rPr>
      <t xml:space="preserve">:Nhập email không đúng định dạng (ten@domain.com) vd: abc  
</t>
    </r>
    <r>
      <rPr>
        <i/>
        <sz val="10"/>
        <color theme="1"/>
        <rFont val="Tahoma"/>
        <charset val="134"/>
      </rPr>
      <t>Bước 2:</t>
    </r>
    <r>
      <rPr>
        <sz val="10"/>
        <color theme="1"/>
        <rFont val="Tahoma"/>
        <charset val="134"/>
      </rPr>
      <t xml:space="preserve"> Click button "Gửi lại mật khẩu"</t>
    </r>
  </si>
  <si>
    <t>Message thông báo lỗi: "Email bạn nhập chưa đúng định dạng. Vui lòng nhập lại!"</t>
  </si>
  <si>
    <t>Kiểm tra chức năng Quên mật khẩu khi nhập email không đúng định dạng (thiếu @)</t>
  </si>
  <si>
    <r>
      <t>Bước 1</t>
    </r>
    <r>
      <rPr>
        <sz val="10"/>
        <color theme="1"/>
        <rFont val="Tahoma"/>
        <charset val="134"/>
      </rPr>
      <t xml:space="preserve">:Nhập email không đúng định dạng (" abc.com)
</t>
    </r>
    <r>
      <rPr>
        <i/>
        <sz val="10"/>
        <color theme="1"/>
        <rFont val="Tahoma"/>
        <charset val="134"/>
      </rPr>
      <t>Bước 2:</t>
    </r>
    <r>
      <rPr>
        <sz val="10"/>
        <color theme="1"/>
        <rFont val="Tahoma"/>
        <charset val="134"/>
      </rPr>
      <t xml:space="preserve"> Click button "Gửi lại mật khẩu"</t>
    </r>
  </si>
  <si>
    <t>Kiểm tra chức năng Quên mật khẩu khi nhập email không đúng định dạng (thiếu tên miền)</t>
  </si>
  <si>
    <r>
      <t>Bước 1</t>
    </r>
    <r>
      <rPr>
        <sz val="10"/>
        <color theme="1"/>
        <rFont val="Tahoma"/>
        <charset val="134"/>
      </rPr>
      <t xml:space="preserve">:Nhập email không đúng định dạng (ten@)  
</t>
    </r>
    <r>
      <rPr>
        <i/>
        <sz val="10"/>
        <color theme="1"/>
        <rFont val="Tahoma"/>
        <charset val="134"/>
      </rPr>
      <t>Bước 2:</t>
    </r>
    <r>
      <rPr>
        <sz val="10"/>
        <color theme="1"/>
        <rFont val="Tahoma"/>
        <charset val="134"/>
      </rPr>
      <t xml:space="preserve"> Click button "Gửi lại mật khẩu"</t>
    </r>
  </si>
  <si>
    <t>Kiểm tra chức năng Quên mật khẩu khi nhập email không đúng định dạng (Chứ khoảng trắng)</t>
  </si>
  <si>
    <r>
      <t>Bước 1</t>
    </r>
    <r>
      <rPr>
        <sz val="10"/>
        <color theme="1"/>
        <rFont val="Tahoma"/>
        <charset val="134"/>
      </rPr>
      <t xml:space="preserve">:Nhập email không đúng định dạng (ten    @domain.com)  
</t>
    </r>
    <r>
      <rPr>
        <i/>
        <sz val="10"/>
        <color theme="1"/>
        <rFont val="Tahoma"/>
        <charset val="134"/>
      </rPr>
      <t>Bước 2:</t>
    </r>
    <r>
      <rPr>
        <sz val="10"/>
        <color theme="1"/>
        <rFont val="Tahoma"/>
        <charset val="134"/>
      </rPr>
      <t xml:space="preserve"> Click button "Gửi lại mật khẩu"</t>
    </r>
  </si>
  <si>
    <t>Tìm kiếm sản phẩm theo từ khóa</t>
  </si>
  <si>
    <t>Trang tìm kiếm đang mở</t>
  </si>
  <si>
    <t>1. Nhập từ khóa vào ô tìm kiếm ("Bộ 500 viên bi hạt đạn nhựa ")
2. Nhấn nút "Tìm kiếm".</t>
  </si>
  <si>
    <t>Danh sách sản phẩm phù hợp hiện ra.</t>
  </si>
  <si>
    <t>Tìm kiếm với ô từ khóa trống</t>
  </si>
  <si>
    <t>1. Để trống ô tìm kiếm.
2. Nhấn nút "Tìm kiếm".</t>
  </si>
  <si>
    <t>Hiển thị thông báo lỗi hoặc danh sách sản phẩm mặc định (tùy thiết kế hệ thống)</t>
  </si>
  <si>
    <t>Tìm kiếm với ô từ khóa gần đúng</t>
  </si>
  <si>
    <t>1. Nhập từ khóa vào ô tìm kiếm ("đồ chơi ")
2. Nhấn nút "Tìm kiếm".</t>
  </si>
  <si>
    <t>Hiển thị hàng loạt các sản phẩm có chữ Đồ chơi</t>
  </si>
  <si>
    <t>Tìm kiếm sản phẩm trong danh mục con</t>
  </si>
  <si>
    <t>1. Nhập từ khóa.
2. Tick chọn "Tìm trong danh mục con".
3. Nhấn nút "Tìm kiếm".</t>
  </si>
  <si>
    <t>Hiển thị danh sách sản phẩm phù hợp trong danh mục con.</t>
  </si>
  <si>
    <t>Tìm kiếm trong phần mô tả sản phẩm</t>
  </si>
  <si>
    <t>1. Nhập từ khóa.
2. Tick chọn "Tìm trong phần mô tả sản phẩm".
3. Nhấn "Tìm kiếm".</t>
  </si>
  <si>
    <t>Hiển thị sản phẩm chứa từ khóa trong phần mô tả.</t>
  </si>
  <si>
    <t>Lọc sản phẩm sau tìm kiếm (theo sắp xếp) khi không chọn (mặc định)</t>
  </si>
  <si>
    <t>Có kết quả tìm kiếm</t>
  </si>
  <si>
    <t>1. Tìm kiếm sản phẩm
2. Bỏ qua phần tùy chọn trong dropdown</t>
  </si>
  <si>
    <t>Danh sách sản phẩm được sắp xếp lại đúng thứ tự.</t>
  </si>
  <si>
    <t>Lọc sản phẩm sau tìm kiếm (theo sắp xếp) có chọn 1 tùy chọn</t>
  </si>
  <si>
    <t>1. Tìm kiếm sản phẩm
2. Chọn 1 tùy chọn trong dropdown</t>
  </si>
  <si>
    <t>Lọc sản phẩm sau tìm kiếm (hiển thị số lượng)</t>
  </si>
  <si>
    <t>1. Chọn số lượng sản phẩm hiển thị từ dropdown (ví dụ: 25).</t>
  </si>
  <si>
    <t>Số lượng sản phẩm hiển thị đúng theo lựa chọn</t>
  </si>
  <si>
    <t>Thêm sản phẩm vào giỏ hàng từ kết quả tìm kiếm</t>
  </si>
  <si>
    <t>Có sản phẩm hiển thị sau tìm kiếm</t>
  </si>
  <si>
    <t>1. Nhấn nút "Thêm vào giỏ" ở một sản phẩm bất kỳ.</t>
  </si>
  <si>
    <t>Sản phẩm được thêm vào giỏ hàng thành công.</t>
  </si>
  <si>
    <t>Thêm sản phẩm vào danh sách yêu thích từ kết quả tìm kiếm</t>
  </si>
  <si>
    <t>1. Nhấn vào biểu tượng "Yêu thích" (nếu chức năng có).</t>
  </si>
  <si>
    <t>Sản phẩm được thêm vào danh sách yêu thích</t>
  </si>
  <si>
    <t>So sánh sản phẩm từ kết quả tìm kiếm</t>
  </si>
  <si>
    <t>1. Nhấn vào biểu tượng "So sánh" (nếu chức năng có).</t>
  </si>
  <si>
    <t>Sản phẩm được thêm vào danh sách so sánh thành công.</t>
  </si>
  <si>
    <t>Kiểm tra chuyển trang chi tiết sản phẩm từ kết quả tìm kiếm</t>
  </si>
  <si>
    <t>1. Nhấn vào tên hoặc ảnh sản phẩm.</t>
  </si>
  <si>
    <t>Chuyển hướng đến trang chi tiết sản phẩm.</t>
  </si>
  <si>
    <t xml:space="preserve">Kiểm tra Đặt hàng nhanh không thành công khi không nhập Tên </t>
  </si>
  <si>
    <t>Sản phẩm còn hàng</t>
  </si>
  <si>
    <t>1, Truy cập vào trang Chi tiết sản phẩm.
2, Bỏ trống trường Tên của bạn
3, Nhấn nút Gửi</t>
  </si>
  <si>
    <t>Thông báo lỗi "Vui lòng nhập tên của bạn"</t>
  </si>
  <si>
    <t xml:space="preserve">Kiểm tra Đặt hàng nhanh không thành công khi không nhập Số điện thoại </t>
  </si>
  <si>
    <t>1, Truy cập vào trang Chi tiết sản phẩm.
2, Bỏ trống trường Số điện thoại của bạn
3, Nhấn nút Gửi</t>
  </si>
  <si>
    <t>Thông báo lỗi "Vui lòng nhập Số điện thoại của bạn"</t>
  </si>
  <si>
    <t>Kiểm tra Đặt hàng nhanh không thành công khi không nhập Địa chỉ giao hàng</t>
  </si>
  <si>
    <t>1, Truy cập vào trang Chi tiết sản phẩm.
2, Bỏ trống trường Địa chỉ giao hàng
3, Nhấn nút Gửi</t>
  </si>
  <si>
    <t>Thông báo lỗi "Vui lòng nhập Địa chỉ giao hàng của bạn"</t>
  </si>
  <si>
    <t>Kiểm tra Thêm vào giỏ hàng khi số lượng là 0</t>
  </si>
  <si>
    <t>1, Truy cập vào trang Chi tiết sản phẩm.
2, Sửa số lượng thành 0
3, Nhấn nút Gửi</t>
  </si>
  <si>
    <t xml:space="preserve">Thông báo lỗi </t>
  </si>
  <si>
    <t>Kiểm tra Thêm vào giỏ hàng khi số lượng là 100000</t>
  </si>
  <si>
    <t>1, Truy cập vào trang Chi tiết sản phẩm.
2, Sửa số lượng thành 100000
3, Nhấn nút Gửi</t>
  </si>
  <si>
    <t>Thông báo lỗi "Sản phẩm đánh dấu *** không có đủ số lượng trong kho!"</t>
  </si>
  <si>
    <t>Kiểm tra gọi điện Hotline</t>
  </si>
  <si>
    <t xml:space="preserve">1, Truy cập vào trang Chi tiết sản phẩm.
2, Nhấn vào button HOTLINE
</t>
  </si>
  <si>
    <t>Chuyển hướng đến cuộc gọi</t>
  </si>
  <si>
    <t>Untested</t>
  </si>
  <si>
    <t>Xem mô tả sản phẩm</t>
  </si>
  <si>
    <t>Có mô tả sản phẩm</t>
  </si>
  <si>
    <t>Nhấn tab "MÔ TẢ"</t>
  </si>
  <si>
    <t>Nội dung mô tả hiển thị chính xác.</t>
  </si>
  <si>
    <t>Xem hướng dẫn mua hàng</t>
  </si>
  <si>
    <t>Có hướng dẫn</t>
  </si>
  <si>
    <t>Nhấn tab "HƯỚNG DẪN MUA HÀNG"</t>
  </si>
  <si>
    <t>Hiển thị hướng dẫn mua hàng đúng.</t>
  </si>
  <si>
    <t>Xem bảng phí giao nhận</t>
  </si>
  <si>
    <t>Có bảng phí</t>
  </si>
  <si>
    <t>Nhấn tab "BẢNG PHÍ GIAO NHẬN"</t>
  </si>
  <si>
    <t>Hiển thị bảng phí giao nhận chính xác.</t>
  </si>
  <si>
    <t>Xem hình ảnh sản phẩm</t>
  </si>
  <si>
    <t>Sản phẩm có nhiều ảnh</t>
  </si>
  <si>
    <t>Nhấn các ảnh nhỏ (thumbnail)</t>
  </si>
  <si>
    <t>Ảnh lớn thay đổi đúng theo ảnh được chọn.</t>
  </si>
  <si>
    <t>Trạng thái sản phẩm hiển thị đúng</t>
  </si>
  <si>
    <t>Sản phẩm còn hàng/hết hàng</t>
  </si>
  <si>
    <t>Truy cập trang chi tiết sản phẩm</t>
  </si>
  <si>
    <t>Hiển thị trạng thái đúng (ví dụ: "HẾT HÀNG").</t>
  </si>
  <si>
    <t>Xem sản phẩm liên quan</t>
  </si>
  <si>
    <t>Có sản phẩm liên quan</t>
  </si>
  <si>
    <t>Cuộn xuống cuối trang</t>
  </si>
  <si>
    <t>Hiển thị danh sách sản phẩm liên quan.</t>
  </si>
  <si>
    <t>Chuyển trang sản phẩm liên quan</t>
  </si>
  <si>
    <t>Có nhiều hơn số sản phẩm tối đa hiển thị</t>
  </si>
  <si>
    <t>Nhấn nút điều hướng (next/prev) slider</t>
  </si>
  <si>
    <t>Chuyển trang sản phẩm liên quan thành công.</t>
  </si>
  <si>
    <t>Chia sẻ sản phẩm lên Facebook</t>
  </si>
  <si>
    <t>Đã tích hợp nút chia sẻ FB</t>
  </si>
  <si>
    <t>Nhấn nút chia sẻ Facebook</t>
  </si>
  <si>
    <t>Mở popup chia sẻ Facebook đúng đường dẫn sản phẩm.</t>
  </si>
  <si>
    <t>Theo dõi Fanpage Facebook qua nút follow</t>
  </si>
  <si>
    <t>Có nút follow</t>
  </si>
  <si>
    <t>Nhấn nút "Thích" hoặc "Chia sẻ" Fanpage</t>
  </si>
  <si>
    <t>Mở popup điều hướng đến Fanpage đúng.</t>
  </si>
  <si>
    <t>Để lại bình luận qua Facebook comment plugin</t>
  </si>
  <si>
    <t>Đã login Facebook</t>
  </si>
  <si>
    <t>Nhập bình luận và nhấn gửi</t>
  </si>
  <si>
    <t>Bình luận hiển thị sau khi đăng thành công.</t>
  </si>
  <si>
    <t>Truy cập từ sản phẩm liên quan dẫn tới đúng chi tiết sản phẩm</t>
  </si>
  <si>
    <t>Nhấn vào 1 sản phẩm liên quan</t>
  </si>
  <si>
    <t>Điều hướng đến trang chi tiết của sản phẩm được chọn.</t>
  </si>
  <si>
    <t>Xem chi tiết bài viết qua nút Chi tiết</t>
  </si>
  <si>
    <t>Có ít nhất 1 bài viết</t>
  </si>
  <si>
    <t>Nhấn nút “Chi tiết” của 1 bài viết</t>
  </si>
  <si>
    <t>Chuyển sang trang chi tiết bài viết, hiển thị đầy đủ nội dung.</t>
  </si>
  <si>
    <t>Xem chi tiết bài viết qua click tiêu đề</t>
  </si>
  <si>
    <t>Có ít nhất 2 bài viết</t>
  </si>
  <si>
    <t>Nhấn vào tiêu đề bài viết</t>
  </si>
  <si>
    <t>Mở trang chi tiết bài viết tương ứng.</t>
  </si>
  <si>
    <t>Truy cập bài viết không tồn tại</t>
  </si>
  <si>
    <t>Không có bài viết với ID đó</t>
  </si>
  <si>
    <t>Truy cập trực tiếp đường dẫn chi tiết bài viết với ID không tồn tại</t>
  </si>
  <si>
    <t>Hiển thị thông báo lỗi hoặc chuyển về danh sách.</t>
  </si>
  <si>
    <t>Đăng bình luận (comment)</t>
  </si>
  <si>
    <t>Đã đăng nhập Facebook</t>
  </si>
  <si>
    <t>Nhập nội dung và đăng bình luận</t>
  </si>
  <si>
    <t>Bình luận được đăng thành công và hiển thị lại ngay lập tức.</t>
  </si>
  <si>
    <t>Chia sẻ bài viết qua Facebook</t>
  </si>
  <si>
    <t>Trang chi tiết bài viết</t>
  </si>
  <si>
    <t>Nhấn nút “Thích” hoặc “Chia sẻ”</t>
  </si>
  <si>
    <t>Mở popup chia sẻ lên Facebook thành công.</t>
  </si>
  <si>
    <t>Truy cập bài viết liên quan</t>
  </si>
  <si>
    <t>Có bài viết liên quan</t>
  </si>
  <si>
    <t>Nhấn vào tiêu đề bài viết liên quan</t>
  </si>
  <si>
    <t>Mở ra trang chi tiết của bài viết liên quan.</t>
  </si>
  <si>
    <t>Đăng bình luận khi chưa đăng nhập Facebook</t>
  </si>
  <si>
    <t>Chưa đăng nhập Facebook</t>
  </si>
  <si>
    <t>Nhập nội dung và thử đăng bình luận</t>
  </si>
  <si>
    <t>Yêu cầu đăng nhập Facebook để hoàn tất bình luận.</t>
  </si>
  <si>
    <t xml:space="preserve">Chia sẻ bài viết qua G+ </t>
  </si>
  <si>
    <t>Có nút G+ (Google Plus)</t>
  </si>
  <si>
    <t>Nhấn nút chia sẻ qua G+</t>
  </si>
  <si>
    <t>Mở popup chia sẻ lên Google Plus (hoặc thông báo lỗi nếu không còn hoạt động).</t>
  </si>
  <si>
    <t>Tải danh mục sản phẩm từ hệ thống</t>
  </si>
  <si>
    <t>Hệ thống có danh mục trong DB</t>
  </si>
  <si>
    <t>Truy cập trang có danh mục</t>
  </si>
  <si>
    <t>API/dịch vụ trả về đúng danh sách danh mục, không lỗi</t>
  </si>
  <si>
    <t>Lấy danh mục con khi chọn danh mục cha</t>
  </si>
  <si>
    <t>Danh mục cha có danh mục con</t>
  </si>
  <si>
    <t>Chọn một danh mục cha → Gửi request lấy danh mục con</t>
  </si>
  <si>
    <t>Trả về đúng danh mục con tương ứng, không lỗi</t>
  </si>
  <si>
    <t>Lấy sản phẩm theo danh mục</t>
  </si>
  <si>
    <t>Danh mục có sản phẩm liên kết</t>
  </si>
  <si>
    <t>Chọn danh mục → Hệ thống thực hiện truy vấn sản phẩm thuộc danh mục đó</t>
  </si>
  <si>
    <t>Trả về danh sách sản phẩm đúng danh mục</t>
  </si>
  <si>
    <t>Danh mục không có sản phẩm</t>
  </si>
  <si>
    <t>Danh mục hợp lệ nhưng không có sản phẩm</t>
  </si>
  <si>
    <t>Truy vấn danh mục không chứa sản phẩm nào</t>
  </si>
  <si>
    <t>Trả về danh sách rỗng hoặc thông báo "không có sản phẩm nào"</t>
  </si>
  <si>
    <t>Danh mục không tồn tại</t>
  </si>
  <si>
    <t>ID danh mục không tồn tại</t>
  </si>
  <si>
    <t>Gửi request với ID danh mục không hợp lệ (VD: /category/9999)</t>
  </si>
  <si>
    <t>Trả về lỗi 404 hoặc thông báo "Danh mục không tồn tại"</t>
  </si>
  <si>
    <t>Truy cập danh mục bị vô hiệu hóa</t>
  </si>
  <si>
    <t>Danh mục có status "disabled"</t>
  </si>
  <si>
    <t>Truy cập danh mục đã bị admin tắt</t>
  </si>
  <si>
    <t>Trả về lỗi hoặc redirect sang trang thông báo không khả dụng</t>
  </si>
  <si>
    <t>Kiểm tra phân quyền truy cập danh mục</t>
  </si>
  <si>
    <t>Có role hạn chế quyền xem danh mục</t>
  </si>
  <si>
    <t>Truy cập danh mục với user không có quyền</t>
  </si>
  <si>
    <t>Trả về lỗi 403 hoặc thông báo "Bạn không có quyền truy cập danh mục này"</t>
  </si>
  <si>
    <t>Kiểm tra lọc sản phẩm trong danh mục theo điều kiện</t>
  </si>
  <si>
    <t>Có filter trong danh mục</t>
  </si>
  <si>
    <t>Vào danh mục → Chọn bộ lọc (VD: giá, độ tuổi)</t>
  </si>
  <si>
    <t>Trả về danh sách sản phẩm đúng theo filter trong phạm vi danh mục</t>
  </si>
  <si>
    <t>Kiểm tra phân trang trong danh mục</t>
  </si>
  <si>
    <t>Danh mục có nhiều sản phẩm</t>
  </si>
  <si>
    <t>Truy cập danh mục có hơn 1 trang sản phẩm → chuyển trang</t>
  </si>
  <si>
    <t>API phân trang hoạt động đúng, trả về dữ liệu tương ứng</t>
  </si>
  <si>
    <t>Kiểm tra slug/tên danh mục trùng nhau</t>
  </si>
  <si>
    <t>Có 2 danh mục trùng tên</t>
  </si>
  <si>
    <t>Truy cập slug hoặc ID danh mục → kiểm tra điều hướng</t>
  </si>
  <si>
    <t>Hệ thống xác định đúng danh mục, không bị lỗi trùng lặp</t>
  </si>
  <si>
    <t>Thêm sản phẩm vào giỏ hàng</t>
  </si>
  <si>
    <t>Đã đăng nhập (hoặc chưa đăng nhập tùy luồng)</t>
  </si>
  <si>
    <t>Chọn sản phẩm bất kỳ và click “Thêm vào giỏ hàng”</t>
  </si>
  <si>
    <t>Sản phẩm hiển thị trong giỏ hàng, tăng số lượng sản phẩm</t>
  </si>
  <si>
    <t>Xem giỏ hàng</t>
  </si>
  <si>
    <t>Có ít nhất 1 sản phẩm trong giỏ</t>
  </si>
  <si>
    <t>Click vào icon/đường link “Giỏ hàng”</t>
  </si>
  <si>
    <t>Hiển thị đúng sản phẩm, giá, số lượng, thành tiền</t>
  </si>
  <si>
    <t>Xóa sản phẩm khỏi giỏ hàng</t>
  </si>
  <si>
    <t>Có sản phẩm trong giỏ hàng</t>
  </si>
  <si>
    <t>Click nút “Xóa” tại sản phẩm trong giỏ</t>
  </si>
  <si>
    <t>Sản phẩm biến mất khỏi giỏ hàng, cập nhật số lượng tổng</t>
  </si>
  <si>
    <t>Cập nhật số lượng sản phẩm (tăng)</t>
  </si>
  <si>
    <t>Nhấn nút tăng số lượng (+)</t>
  </si>
  <si>
    <t>Số lượng cập nhật và thành tiền tự động thay đổi</t>
  </si>
  <si>
    <t>Cập nhật số lượng sản phẩm (giảm)</t>
  </si>
  <si>
    <t>Nhấn nút giảm số lượng (–)</t>
  </si>
  <si>
    <t>Đặt số lượng vượt quá tồn kho</t>
  </si>
  <si>
    <t>Nhập số lượng lớn hơn tồn kho và nhấn cập nhật</t>
  </si>
  <si>
    <t>Hiển thị thông báo lỗi “Vượt quá số lượng tồn kho”</t>
  </si>
  <si>
    <t>Thanh toán từ giỏ hàng</t>
  </si>
  <si>
    <t>Click nút “Thanh toán”</t>
  </si>
  <si>
    <t>Điều hướng sang trang thanh toán</t>
  </si>
  <si>
    <t>Kiểm tra tổng tiền giỏ hàng</t>
  </si>
  <si>
    <t>Có nhiều sản phẩm trong giỏ</t>
  </si>
  <si>
    <t>Quan sát tổng tiền khi thay đổi số lượng sản phẩm</t>
  </si>
  <si>
    <t>Tổng tiền tính đúng</t>
  </si>
  <si>
    <t>Thêm cùng 1 sản phẩm nhiều lần</t>
  </si>
  <si>
    <t>Đang xem sản phẩm chi tiết</t>
  </si>
  <si>
    <t>Click “Thêm vào giỏ hàng” nhiều lần</t>
  </si>
  <si>
    <t>Sản phẩm cộng dồn số lượng thay vì tạo dòng mới</t>
  </si>
  <si>
    <t>Giỏ hàng trống</t>
  </si>
  <si>
    <t>Không có sản phẩm nào trong giỏ</t>
  </si>
  <si>
    <t>Truy cập giỏ hàng</t>
  </si>
  <si>
    <t>Hiển thị thông báo “Giỏ hàng của bạn đang trống”</t>
  </si>
  <si>
    <t>Giữ sản phẩm khi chuyển tab/trang khác và quay lại giỏ hàng</t>
  </si>
  <si>
    <t>Thoát khỏi trang giỏ hàng và quay lại</t>
  </si>
  <si>
    <t>Sản phẩm vẫn còn nguyên trong giỏ hàng</t>
  </si>
  <si>
    <t>Giỏ hàng sau khi đăng xuất và đăng nhập lại</t>
  </si>
  <si>
    <t>Đăng xuất, sau đó đăng nhập lại và kiểm tra giỏ hàng</t>
  </si>
  <si>
    <t>(Tùy hệ thống) Giỏ hàng giữ nguyên hoặc hiển thị trống tùy theo thiết kế</t>
  </si>
  <si>
    <t>Kiểm tra thao tác từ thiết bị di động</t>
  </si>
  <si>
    <t>Đang sử dụng thiết bị di động</t>
  </si>
  <si>
    <t>Thêm, xóa, cập nhật sản phẩm trong giỏ từ mobile</t>
  </si>
  <si>
    <t>Các chức năng hoạt động như trên desktop</t>
  </si>
  <si>
    <t>Sử dụng địa chỉ thanh toán đã lưu</t>
  </si>
  <si>
    <t>User đã có địa chỉ thanh toán trong hồ sơ</t>
  </si>
  <si>
    <t>Chọn radio button “Tôi muốn dùng địa chỉ thanh toán đã có”</t>
  </si>
  <si>
    <t>Địa chỉ được điền vào ô nhập tự động</t>
  </si>
  <si>
    <t>Nhập địa chỉ thanh toán mới</t>
  </si>
  <si>
    <t>Vào được trang Thanh Toán, có sản phẩm trong giỏ hàng</t>
  </si>
  <si>
    <t>Chọn “Tôi muốn dùng địa chỉ thanh toán mới” → Nhập địa chỉ</t>
  </si>
  <si>
    <t>Cho phép nhập địa chỉ mới, không bị lỗi</t>
  </si>
  <si>
    <t>Sử dụng địa chỉ giao hàng giống thanh toán</t>
  </si>
  <si>
    <t>Đã có địa chỉ thanh toán</t>
  </si>
  <si>
    <t>Chọn “Tôi muốn dùng địa chỉ thanh toán đã có” trong phần Delivery Details</t>
  </si>
  <si>
    <t>Địa chỉ giao hàng được tự động đồng bộ</t>
  </si>
  <si>
    <t>Nhập địa chỉ giao hàng khác</t>
  </si>
  <si>
    <t>Chọn “Tôi muốn dùng địa chỉ thanh toán mới” trong phần Delivery Details → Nhập địa chỉ mới</t>
  </si>
  <si>
    <t>Cho phép nhập địa chỉ khác</t>
  </si>
  <si>
    <t>Chọn phương thức giao hàng cố định</t>
  </si>
  <si>
    <t>Tick chọn “Phí vận chuyển cố định”</t>
  </si>
  <si>
    <t>Hiển thị phí cố định (20.000 VNĐ)</t>
  </si>
  <si>
    <t>Chọn phương thức thanh toán: Chuyển khoản ngân hàng</t>
  </si>
  <si>
    <t>Chọn radio button "Chuyển khoản ngân hàng"</t>
  </si>
  <si>
    <t>Phương thức được chọn là chuyển khoản</t>
  </si>
  <si>
    <t>Chọn phương thức thanh toán: Thu tiền khi giao hàng</t>
  </si>
  <si>
    <t>Chọn radio button "Thu tiền khi giao hàng"</t>
  </si>
  <si>
    <t>Phương thức được chọn là COD (Cash on Delivery)</t>
  </si>
  <si>
    <t>Gửi đơn hàng thành công với đủ thông tin</t>
  </si>
  <si>
    <t>Tất cả trường được điền đúng</t>
  </si>
  <si>
    <t>Điền địa chỉ, chọn phương thức giao hàng và thanh toán → Submit đơn hàng</t>
  </si>
  <si>
    <t>Hệ thống hiển thị thông báo đặt hàng thành công</t>
  </si>
  <si>
    <t>Gửi đơn hàng thiếu địa chỉ giao hàng</t>
  </si>
  <si>
    <t>Để trống địa chỉ hoặc không chọn radio nào</t>
  </si>
  <si>
    <t>Bỏ qua phần địa chỉ → Submit</t>
  </si>
  <si>
    <t>Hiển thị thông báo lỗi "Vui lòng nhập địa chỉ giao hàng"</t>
  </si>
  <si>
    <t>Gửi đơn hàng thiếu phương thức thanh toán</t>
  </si>
  <si>
    <t>Không chọn hình thức thanh toán</t>
  </si>
  <si>
    <t>Bỏ qua chọn hình thức thanh toán → Submit</t>
  </si>
  <si>
    <t>Hiển thị thông báo lỗi "Vui lòng chọn phương thức thanh toán"</t>
  </si>
  <si>
    <t>Ghi chú đơn hàng hoạt động đúng</t>
  </si>
  <si>
    <t>Nhập ghi chú vào ô “Phản hồi”</t>
  </si>
  <si>
    <t>Ghi chú được gửi kèm theo đơn hàng</t>
  </si>
  <si>
    <t>Hiển thị chi tiết đơn hàng đúng</t>
  </si>
  <si>
    <t>Đã chọn sản phẩm và phương thức giao hàng</t>
  </si>
  <si>
    <t>Vào trang Xác nhận đơn hàng</t>
  </si>
  <si>
    <t>Hiển thị đúng tên sản phẩm, số lượng, giá, phí vận chuyển và tổng cộng</t>
  </si>
  <si>
    <t>Áp dụng mã giảm giá hợp lệ</t>
  </si>
  <si>
    <t>Có mã hợp lệ</t>
  </si>
  <si>
    <t>Click “Áp dụng Mã Giảm Giá” → Nhập mã hợp lệ → Xác nhận</t>
  </si>
  <si>
    <t>Tổng cộng được cập nhật giảm theo mã</t>
  </si>
  <si>
    <t>Áp dụng mã giảm giá không hợp lệ</t>
  </si>
  <si>
    <t>Có mã sai hoặc hết hạn</t>
  </si>
  <si>
    <t>Click “Áp dụng Mã Giảm Giá” → Nhập mã sai → Xác nhận</t>
  </si>
  <si>
    <t>Hiển thị lỗi “Mã giảm giá không hợp lệ” hoặc tương tự</t>
  </si>
  <si>
    <t>Áp dụng gift voucher hợp lệ</t>
  </si>
  <si>
    <t>Có voucher hợp lệ</t>
  </si>
  <si>
    <t>Click “Use Gift Voucher” → Nhập mã voucher hợp lệ</t>
  </si>
  <si>
    <t>Tổng cộng được cập nhật giảm theo giá trị voucher</t>
  </si>
  <si>
    <t>Không tick chọn đồng ý điều khoản → không cho xác nhận đơn hàng</t>
  </si>
  <si>
    <t>Không tick checkbox</t>
  </si>
  <si>
    <t>Bấm “Xác nhận đơn hàng”</t>
  </si>
  <si>
    <t>Hiển thị lỗi yêu cầu tick chọn đồng ý điều khoản thanh toán</t>
  </si>
  <si>
    <t>Tick đồng ý điều khoản và xác nhận đơn hàng thành công</t>
  </si>
  <si>
    <t>Đã tick checkbox</t>
  </si>
  <si>
    <t>Hệ thống xử lý và chuyển đến trang thông báo đặt hàng thành công</t>
  </si>
  <si>
    <t>Tính tổng cộng đúng khi có phí vận chuyển cố định</t>
  </si>
  <si>
    <t>Phí vận chuyển là 20.000 VNĐ</t>
  </si>
  <si>
    <t>Kiểm tra tổng cộng hiển thị (giá sản phẩm + phí ship)</t>
  </si>
  <si>
    <t>Ví dụ hàng 6.000 thì Tổng cộng = 6.000 + 20.000 = 26.000 VNĐ đúng với hiển thị</t>
  </si>
  <si>
    <t>Kiểm tra bố cục responsive</t>
  </si>
  <si>
    <t>Trang web được thiết kế responsive.</t>
  </si>
  <si>
    <r>
      <rPr>
        <i/>
        <sz val="10"/>
        <color theme="1"/>
        <rFont val="Tahoma"/>
        <charset val="134"/>
      </rPr>
      <t>Bước 1</t>
    </r>
    <r>
      <rPr>
        <sz val="10"/>
        <color theme="1"/>
        <rFont val="Tahoma"/>
        <charset val="134"/>
      </rPr>
      <t xml:space="preserve">: Mở trang trên các thiết bị khác nhau (PC, tablet, mobile).
</t>
    </r>
    <r>
      <rPr>
        <i/>
        <sz val="10"/>
        <color theme="1"/>
        <rFont val="Tahoma"/>
        <charset val="134"/>
      </rPr>
      <t>Bước 2:</t>
    </r>
    <r>
      <rPr>
        <sz val="10"/>
        <color theme="1"/>
        <rFont val="Tahoma"/>
        <charset val="134"/>
      </rPr>
      <t xml:space="preserve"> Quan sát xem các thành phần (menu, nút, banner) có tự điều chỉnh kích thước phù hợp không.</t>
    </r>
  </si>
  <si>
    <t>Trang web tự điều chỉnh kích thước và bố cục hợp lý trên các kích thước màn hình, không bị tràn hoặc ẩn nội dung.</t>
  </si>
  <si>
    <t>Kiểm tra font chữ của trang</t>
  </si>
  <si>
    <t>Font chữ đã được cấu hình đồng bộ cho toàn bộ trang web.</t>
  </si>
  <si>
    <r>
      <rPr>
        <i/>
        <sz val="10"/>
        <color theme="1"/>
        <rFont val="Tahoma"/>
        <charset val="134"/>
      </rPr>
      <t>Bước 1</t>
    </r>
    <r>
      <rPr>
        <sz val="10"/>
        <color theme="1"/>
        <rFont val="Tahoma"/>
        <charset val="134"/>
      </rPr>
      <t xml:space="preserve">: Quan sát các phần tử text trên trang web (menu, nội dung banner, text sản phẩm).
</t>
    </r>
    <r>
      <rPr>
        <i/>
        <sz val="10"/>
        <color theme="1"/>
        <rFont val="Tahoma"/>
        <charset val="134"/>
      </rPr>
      <t>Bước 2:</t>
    </r>
    <r>
      <rPr>
        <sz val="10"/>
        <color theme="1"/>
        <rFont val="Tahoma"/>
        <charset val="134"/>
      </rPr>
      <t xml:space="preserve"> Kiểm tra font chữ hiển thị rõ ràng và đồng nhất.</t>
    </r>
  </si>
  <si>
    <t>Font chữ rõ ràng, kích thước hợp lý và đồng nhất trên toàn bộ trang.</t>
  </si>
  <si>
    <t>Kiểm tra màu sắc và chủ đề trang</t>
  </si>
  <si>
    <t>Chủ đề và màu sắc trang web đã được cấu hình.</t>
  </si>
  <si>
    <r>
      <rPr>
        <i/>
        <sz val="10"/>
        <color theme="1"/>
        <rFont val="Tahoma"/>
        <charset val="134"/>
      </rPr>
      <t>Bước 1</t>
    </r>
    <r>
      <rPr>
        <sz val="10"/>
        <color theme="1"/>
        <rFont val="Tahoma"/>
        <charset val="134"/>
      </rPr>
      <t xml:space="preserve">: Quan sát toàn bộ trang, kiểm tra màu nền, màu chữ, màu của các nút và menu.
</t>
    </r>
    <r>
      <rPr>
        <i/>
        <sz val="10"/>
        <color theme="1"/>
        <rFont val="Tahoma"/>
        <charset val="134"/>
      </rPr>
      <t>Bước 2:</t>
    </r>
    <r>
      <rPr>
        <sz val="10"/>
        <color theme="1"/>
        <rFont val="Tahoma"/>
        <charset val="134"/>
      </rPr>
      <t xml:space="preserve"> Đảm bảo màu sắc không gây chói mắt hoặc khó đọc.</t>
    </r>
  </si>
  <si>
    <t>Màu sắc hài hòa, dễ nhìn, không có lỗi phối màu hoặc text bị chìm vào nền.</t>
  </si>
  <si>
    <t>Kiểm tra biểu tượng favicon</t>
  </si>
  <si>
    <t>Favicon đã được cấu hình.</t>
  </si>
  <si>
    <r>
      <rPr>
        <i/>
        <sz val="10"/>
        <color theme="1"/>
        <rFont val="Tahoma"/>
        <charset val="134"/>
      </rPr>
      <t>Bước 1</t>
    </r>
    <r>
      <rPr>
        <sz val="10"/>
        <color theme="1"/>
        <rFont val="Tahoma"/>
        <charset val="134"/>
      </rPr>
      <t>: Mở trang web trên trình duyệt và quan sát favicon hiển thị trên tab trình duyệt.</t>
    </r>
  </si>
  <si>
    <t>Favicon hiển thị rõ ràng, kích thước đúng, không bị lỗi hoặc không hiển thị.</t>
  </si>
  <si>
    <t>Kiểm tra căn lề và khoảng cách</t>
  </si>
  <si>
    <t>Tất cả các phần tử trên trang đã được căn chỉnh.</t>
  </si>
  <si>
    <r>
      <rPr>
        <i/>
        <sz val="10"/>
        <color theme="1"/>
        <rFont val="Tahoma"/>
        <charset val="134"/>
      </rPr>
      <t>Bước 1</t>
    </r>
    <r>
      <rPr>
        <sz val="10"/>
        <color theme="1"/>
        <rFont val="Tahoma"/>
        <charset val="134"/>
      </rPr>
      <t xml:space="preserve">: Kiểm tra khoảng cách giữa các phần tử (menu, banner, nội dung, footer).
</t>
    </r>
    <r>
      <rPr>
        <i/>
        <sz val="10"/>
        <color theme="1"/>
        <rFont val="Tahoma"/>
        <charset val="134"/>
      </rPr>
      <t>Bước 2:</t>
    </r>
    <r>
      <rPr>
        <sz val="10"/>
        <color theme="1"/>
        <rFont val="Tahoma"/>
        <charset val="134"/>
      </rPr>
      <t xml:space="preserve"> Quan sát xem có khoảng cách thừa hoặc chồng lấn không.</t>
    </r>
  </si>
  <si>
    <t>Các phần tử được căn chỉnh đều đặn, không có khoảng cách thừa hoặc bị chồng lấn.</t>
  </si>
  <si>
    <t>Kiểm tra tiêu đề trang web</t>
  </si>
  <si>
    <t>Tiêu đề trang đã được cấu hình đầy đủ.</t>
  </si>
  <si>
    <r>
      <rPr>
        <i/>
        <sz val="10"/>
        <color theme="1"/>
        <rFont val="Tahoma"/>
        <charset val="134"/>
      </rPr>
      <t>Bước 1</t>
    </r>
    <r>
      <rPr>
        <sz val="10"/>
        <color theme="1"/>
        <rFont val="Tahoma"/>
        <charset val="134"/>
      </rPr>
      <t xml:space="preserve">: Kiểm tra tiêu đề của trang hiển thị trên tab trình duyệt.
</t>
    </r>
    <r>
      <rPr>
        <i/>
        <sz val="10"/>
        <color theme="1"/>
        <rFont val="Tahoma"/>
        <charset val="134"/>
      </rPr>
      <t>Bước 2:</t>
    </r>
    <r>
      <rPr>
        <sz val="10"/>
        <color theme="1"/>
        <rFont val="Tahoma"/>
        <charset val="134"/>
      </rPr>
      <t xml:space="preserve"> Đảm bảo tiêu đề không bị lỗi ký tự hoặc quá dài.</t>
    </r>
  </si>
  <si>
    <t>Tiêu đề hiển thị đúng, đầy đủ và không bị lỗi.</t>
  </si>
  <si>
    <t>Kiểm tra phần footer</t>
  </si>
  <si>
    <t>Footer đã được cấu hình đầy đủ.</t>
  </si>
  <si>
    <r>
      <rPr>
        <i/>
        <sz val="10"/>
        <color theme="1"/>
        <rFont val="Tahoma"/>
        <charset val="134"/>
      </rPr>
      <t>Bước 1</t>
    </r>
    <r>
      <rPr>
        <sz val="10"/>
        <color theme="1"/>
        <rFont val="Tahoma"/>
        <charset val="134"/>
      </rPr>
      <t xml:space="preserve">: Cuộn xuống cuối trang và kiểm tra phần footer.
</t>
    </r>
    <r>
      <rPr>
        <i/>
        <sz val="10"/>
        <color theme="1"/>
        <rFont val="Tahoma"/>
        <charset val="134"/>
      </rPr>
      <t>Bước 2:</t>
    </r>
    <r>
      <rPr>
        <sz val="10"/>
        <color theme="1"/>
        <rFont val="Tahoma"/>
        <charset val="134"/>
      </rPr>
      <t xml:space="preserve">  Đảm bảo các thông tin liên hệ, bản quyền, và liên kết mạng xã hội hiển thị đúng.</t>
    </r>
  </si>
  <si>
    <t>Footer đầy đủ thông tin, không bị lỗi căn chỉnh hoặc thiếu dữ liệu.</t>
  </si>
  <si>
    <t>Kiểm tra logo trang web</t>
  </si>
  <si>
    <t>Logo đã được cấu hình trong trang web.</t>
  </si>
  <si>
    <t>Logo hiển thị rõ ràng, kích thước cân đối, không bị mờ hoặc lệch.</t>
  </si>
  <si>
    <t>Kiểm tra thanh menu điều hướng</t>
  </si>
  <si>
    <t>Thanh menu đã được cấu hình với các mục chính.</t>
  </si>
  <si>
    <r>
      <rPr>
        <i/>
        <sz val="10"/>
        <color theme="1"/>
        <rFont val="Tahoma"/>
        <charset val="134"/>
      </rPr>
      <t>Bước 1</t>
    </r>
    <r>
      <rPr>
        <sz val="10"/>
        <color theme="1"/>
        <rFont val="Tahoma"/>
        <charset val="134"/>
      </rPr>
      <t xml:space="preserve">:  Kiểm tra vị trí thanh menu ở dưới logo.
</t>
    </r>
    <r>
      <rPr>
        <i/>
        <sz val="10"/>
        <color theme="1"/>
        <rFont val="Tahoma"/>
        <charset val="134"/>
      </rPr>
      <t>Bước 2:</t>
    </r>
    <r>
      <rPr>
        <sz val="10"/>
        <color theme="1"/>
        <rFont val="Tahoma"/>
        <charset val="134"/>
      </rPr>
      <t xml:space="preserve">  Đảm bảo các mục (Dụng cụ làm vườn, Hạt giống hoa,...) được căn đều, rõ ràng.</t>
    </r>
  </si>
  <si>
    <t>Thanh menu hiển thị đúng vị trí, các mục dễ nhìn và không bị chồng lấn.</t>
  </si>
  <si>
    <t>Kiểm tra banner quảng cáo</t>
  </si>
  <si>
    <t>Banner quảng cáo đã được cấu hình.</t>
  </si>
  <si>
    <r>
      <rPr>
        <i/>
        <sz val="10"/>
        <color theme="1"/>
        <rFont val="Tahoma"/>
        <charset val="134"/>
      </rPr>
      <t>Bước 1</t>
    </r>
    <r>
      <rPr>
        <sz val="10"/>
        <color theme="1"/>
        <rFont val="Tahoma"/>
        <charset val="134"/>
      </rPr>
      <t xml:space="preserve">:  Kiểm tra hình ảnh banner hiển thị bên dưới thanh menu.
</t>
    </r>
    <r>
      <rPr>
        <i/>
        <sz val="10"/>
        <color theme="1"/>
        <rFont val="Tahoma"/>
        <charset val="134"/>
      </rPr>
      <t>Bước 2:</t>
    </r>
    <r>
      <rPr>
        <sz val="10"/>
        <color theme="1"/>
        <rFont val="Tahoma"/>
        <charset val="134"/>
      </rPr>
      <t xml:space="preserve">  Đảm bảo nội dung text trên banner không bị cắt hoặc mờ.</t>
    </r>
  </si>
  <si>
    <t>Banner hiển thị sắc nét, nội dung không bị che khuất, màu sắc dễ nhìn.</t>
  </si>
  <si>
    <t>Kiểm tra danh sách menu con</t>
  </si>
  <si>
    <t>Các danh mục menu con đã được cấu hình đầy đủ.</t>
  </si>
  <si>
    <r>
      <rPr>
        <i/>
        <sz val="10"/>
        <color theme="1"/>
        <rFont val="Tahoma"/>
        <charset val="134"/>
      </rPr>
      <t>Bước 1</t>
    </r>
    <r>
      <rPr>
        <sz val="10"/>
        <color theme="1"/>
        <rFont val="Tahoma"/>
        <charset val="134"/>
      </rPr>
      <t xml:space="preserve">:  Di chuột vào các mục chính trên thanh menu (ví dụ: Hạt giống hoa).
</t>
    </r>
    <r>
      <rPr>
        <i/>
        <sz val="10"/>
        <color theme="1"/>
        <rFont val="Tahoma"/>
        <charset val="134"/>
      </rPr>
      <t>Bước 2:</t>
    </r>
    <r>
      <rPr>
        <sz val="10"/>
        <color theme="1"/>
        <rFont val="Tahoma"/>
        <charset val="134"/>
      </rPr>
      <t xml:space="preserve">  Quan sát hiển thị của danh sách menu con.</t>
    </r>
  </si>
  <si>
    <t>Menu con hiển thị rõ ràng, dễ đọc, không bị lệch hoặc đè lên các thành phần khác.</t>
  </si>
  <si>
    <t>TEST REPORT</t>
  </si>
  <si>
    <t>Project Name</t>
  </si>
  <si>
    <t>Creator</t>
  </si>
  <si>
    <t>Project Code</t>
  </si>
  <si>
    <t>Reviewer/Approver</t>
  </si>
  <si>
    <t>Document Code</t>
  </si>
  <si>
    <t>Issue Date</t>
  </si>
  <si>
    <t>Notes</t>
  </si>
  <si>
    <t>No</t>
  </si>
  <si>
    <t>Test Items</t>
  </si>
  <si>
    <t>Number of  test cases</t>
  </si>
  <si>
    <t>Đăng nhập</t>
  </si>
  <si>
    <t>Đăng ký</t>
  </si>
  <si>
    <t>Quên mật khẩu</t>
  </si>
  <si>
    <t>Tìm kiếm</t>
  </si>
  <si>
    <t>Xem chi tiết sản phẩm</t>
  </si>
  <si>
    <t>Xem tin tức, bình luận</t>
  </si>
  <si>
    <t>Danh mục</t>
  </si>
  <si>
    <t>Giỏ hàng</t>
  </si>
  <si>
    <t>Đặt hàng</t>
  </si>
  <si>
    <t>Testcase giao diện</t>
  </si>
  <si>
    <t>Sub total</t>
  </si>
  <si>
    <t>Test coverage</t>
  </si>
  <si>
    <t>Test successful coverage</t>
  </si>
  <si>
    <t>TEST CASE</t>
  </si>
  <si>
    <t>Version</t>
  </si>
  <si>
    <t>Record of change</t>
  </si>
  <si>
    <t>Change Date</t>
  </si>
  <si>
    <t>Change Item</t>
  </si>
  <si>
    <t>Change description</t>
  </si>
  <si>
    <t>ID Name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</si>
</sst>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[$-409]d\-mmm\-yyyy;@"/>
    <numFmt numFmtId="179" formatCode="[$-409]d\-mmm\-yyyy"/>
    <numFmt numFmtId="180" formatCode="#,##0.0"/>
  </numFmts>
  <fonts count="41">
    <font>
      <sz val="11"/>
      <color theme="1"/>
      <name val="Calibri"/>
      <charset val="134"/>
      <scheme val="minor"/>
    </font>
    <font>
      <sz val="10"/>
      <color theme="1"/>
      <name val="Tahoma"/>
      <charset val="134"/>
    </font>
    <font>
      <b/>
      <sz val="22"/>
      <color rgb="FFFF0000"/>
      <name val="Tahoma"/>
      <charset val="134"/>
    </font>
    <font>
      <b/>
      <sz val="18"/>
      <color rgb="FFFF0000"/>
      <name val="Tahoma"/>
      <charset val="134"/>
    </font>
    <font>
      <b/>
      <sz val="20"/>
      <color rgb="FF000000"/>
      <name val="Tahoma"/>
      <charset val="134"/>
    </font>
    <font>
      <sz val="11"/>
      <name val="Calibri"/>
      <charset val="134"/>
    </font>
    <font>
      <b/>
      <sz val="10"/>
      <color rgb="FF993300"/>
      <name val="Tahoma"/>
      <charset val="134"/>
    </font>
    <font>
      <i/>
      <sz val="10"/>
      <color rgb="FF008000"/>
      <name val="Tahoma"/>
      <charset val="134"/>
    </font>
    <font>
      <b/>
      <sz val="10"/>
      <color rgb="FFFFFFFF"/>
      <name val="Tahoma"/>
      <charset val="134"/>
    </font>
    <font>
      <sz val="10"/>
      <color rgb="FFFF0000"/>
      <name val="Tahoma"/>
      <charset val="134"/>
    </font>
    <font>
      <b/>
      <sz val="10"/>
      <color theme="1"/>
      <name val="Tahoma"/>
      <charset val="134"/>
    </font>
    <font>
      <b/>
      <sz val="10"/>
      <color rgb="FFFF0000"/>
      <name val="Tahoma"/>
      <charset val="134"/>
    </font>
    <font>
      <u/>
      <sz val="11"/>
      <color rgb="FF0000FF"/>
      <name val="Calibri"/>
      <charset val="0"/>
      <scheme val="minor"/>
    </font>
    <font>
      <u/>
      <sz val="11"/>
      <color theme="10"/>
      <name val="Calibri"/>
      <charset val="134"/>
    </font>
    <font>
      <sz val="10"/>
      <color rgb="FFFFFFFF"/>
      <name val="Tahoma"/>
      <charset val="134"/>
    </font>
    <font>
      <b/>
      <sz val="10"/>
      <color rgb="FF0000FF"/>
      <name val="Tahoma"/>
      <charset val="134"/>
    </font>
    <font>
      <sz val="10"/>
      <color rgb="FF000000"/>
      <name val="Tahoma"/>
      <charset val="134"/>
    </font>
    <font>
      <i/>
      <sz val="10"/>
      <color rgb="FFFF0000"/>
      <name val="Tahoma"/>
      <charset val="134"/>
    </font>
    <font>
      <i/>
      <sz val="10"/>
      <color theme="1"/>
      <name val="Tahoma"/>
      <charset val="134"/>
    </font>
    <font>
      <b/>
      <sz val="11"/>
      <color theme="1"/>
      <name val="Calibri"/>
      <charset val="134"/>
      <scheme val="minor"/>
    </font>
    <font>
      <sz val="9.75"/>
      <color rgb="FF23527C"/>
      <name val="Open Sans"/>
      <charset val="134"/>
    </font>
    <font>
      <b/>
      <sz val="10"/>
      <color rgb="FF000000"/>
      <name val="Tahoma"/>
      <charset val="134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name val="ＭＳ Ｐゴシック"/>
      <charset val="128"/>
    </font>
  </fonts>
  <fills count="3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525252"/>
        <bgColor rgb="FF525252"/>
      </patternFill>
    </fill>
    <fill>
      <patternFill patternType="solid">
        <fgColor theme="2" tint="-0.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7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/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medium">
        <color rgb="FF000000"/>
      </right>
      <top style="thin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medium">
        <color rgb="FF000000"/>
      </right>
      <top style="hair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rgb="FF000000"/>
      </top>
      <bottom style="thin">
        <color auto="1"/>
      </bottom>
      <diagonal/>
    </border>
    <border>
      <left style="thin">
        <color auto="1"/>
      </left>
      <right style="thin">
        <color rgb="FF000000"/>
      </right>
      <top style="thin">
        <color rgb="FF000000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rgb="FF000000"/>
      </right>
      <top style="thin">
        <color auto="1"/>
      </top>
      <bottom style="thin">
        <color rgb="FF000000"/>
      </bottom>
      <diagonal/>
    </border>
    <border>
      <left style="thin">
        <color auto="1"/>
      </left>
      <right/>
      <top style="thin">
        <color rgb="FF000000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auto="1"/>
      </bottom>
      <diagonal/>
    </border>
    <border>
      <left style="thin">
        <color rgb="FF000000"/>
      </left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auto="1"/>
      </top>
      <bottom style="thin">
        <color rgb="FF000000"/>
      </bottom>
      <diagonal/>
    </border>
    <border>
      <left style="thin">
        <color rgb="FF000000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rgb="FF000000"/>
      </top>
      <bottom/>
      <diagonal/>
    </border>
    <border>
      <left style="thin">
        <color auto="1"/>
      </left>
      <right/>
      <top style="thin">
        <color rgb="FF000000"/>
      </top>
      <bottom/>
      <diagonal/>
    </border>
    <border>
      <left/>
      <right/>
      <top style="thin">
        <color auto="1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6" borderId="62" applyNumberFormat="0" applyFon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63" applyNumberFormat="0" applyFill="0" applyAlignment="0" applyProtection="0">
      <alignment vertical="center"/>
    </xf>
    <xf numFmtId="0" fontId="27" fillId="0" borderId="63" applyNumberFormat="0" applyFill="0" applyAlignment="0" applyProtection="0">
      <alignment vertical="center"/>
    </xf>
    <xf numFmtId="0" fontId="28" fillId="0" borderId="64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7" borderId="65" applyNumberFormat="0" applyAlignment="0" applyProtection="0">
      <alignment vertical="center"/>
    </xf>
    <xf numFmtId="0" fontId="30" fillId="8" borderId="66" applyNumberFormat="0" applyAlignment="0" applyProtection="0">
      <alignment vertical="center"/>
    </xf>
    <xf numFmtId="0" fontId="31" fillId="8" borderId="65" applyNumberFormat="0" applyAlignment="0" applyProtection="0">
      <alignment vertical="center"/>
    </xf>
    <xf numFmtId="0" fontId="32" fillId="9" borderId="67" applyNumberFormat="0" applyAlignment="0" applyProtection="0">
      <alignment vertical="center"/>
    </xf>
    <xf numFmtId="0" fontId="33" fillId="0" borderId="68" applyNumberFormat="0" applyFill="0" applyAlignment="0" applyProtection="0">
      <alignment vertical="center"/>
    </xf>
    <xf numFmtId="0" fontId="34" fillId="0" borderId="69" applyNumberFormat="0" applyFill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9" fillId="14" borderId="0" applyNumberFormat="0" applyBorder="0" applyAlignment="0" applyProtection="0">
      <alignment vertical="center"/>
    </xf>
    <xf numFmtId="0" fontId="39" fillId="15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9" fillId="22" borderId="0" applyNumberFormat="0" applyBorder="0" applyAlignment="0" applyProtection="0">
      <alignment vertical="center"/>
    </xf>
    <xf numFmtId="0" fontId="39" fillId="23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9" fillId="26" borderId="0" applyNumberFormat="0" applyBorder="0" applyAlignment="0" applyProtection="0">
      <alignment vertical="center"/>
    </xf>
    <xf numFmtId="0" fontId="39" fillId="27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9" fillId="30" borderId="0" applyNumberFormat="0" applyBorder="0" applyAlignment="0" applyProtection="0">
      <alignment vertical="center"/>
    </xf>
    <xf numFmtId="0" fontId="39" fillId="31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9" fillId="34" borderId="0" applyNumberFormat="0" applyBorder="0" applyAlignment="0" applyProtection="0">
      <alignment vertical="center"/>
    </xf>
    <xf numFmtId="0" fontId="39" fillId="35" borderId="0" applyNumberFormat="0" applyBorder="0" applyAlignment="0" applyProtection="0">
      <alignment vertical="center"/>
    </xf>
    <xf numFmtId="0" fontId="38" fillId="36" borderId="0" applyNumberFormat="0" applyBorder="0" applyAlignment="0" applyProtection="0">
      <alignment vertical="center"/>
    </xf>
    <xf numFmtId="178" fontId="40" fillId="0" borderId="0"/>
  </cellStyleXfs>
  <cellXfs count="221">
    <xf numFmtId="0" fontId="0" fillId="0" borderId="0" xfId="0">
      <alignment vertical="center"/>
    </xf>
    <xf numFmtId="0" fontId="1" fillId="0" borderId="0" xfId="0" applyFont="1" applyFill="1" applyAlignment="1"/>
    <xf numFmtId="0" fontId="1" fillId="0" borderId="0" xfId="0" applyFont="1" applyFill="1" applyAlignment="1">
      <alignment horizontal="left"/>
    </xf>
    <xf numFmtId="0" fontId="2" fillId="2" borderId="0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center" vertical="center"/>
    </xf>
    <xf numFmtId="0" fontId="5" fillId="0" borderId="2" xfId="0" applyFont="1" applyFill="1" applyBorder="1" applyAlignment="1"/>
    <xf numFmtId="0" fontId="5" fillId="0" borderId="3" xfId="0" applyFont="1" applyFill="1" applyBorder="1" applyAlignment="1"/>
    <xf numFmtId="0" fontId="6" fillId="2" borderId="0" xfId="0" applyFont="1" applyFill="1" applyBorder="1" applyAlignment="1">
      <alignment horizontal="left"/>
    </xf>
    <xf numFmtId="0" fontId="7" fillId="0" borderId="0" xfId="0" applyFont="1" applyFill="1" applyAlignment="1">
      <alignment horizontal="left"/>
    </xf>
    <xf numFmtId="0" fontId="1" fillId="2" borderId="0" xfId="0" applyFont="1" applyFill="1" applyBorder="1" applyAlignment="1"/>
    <xf numFmtId="0" fontId="6" fillId="2" borderId="4" xfId="0" applyFont="1" applyFill="1" applyBorder="1" applyAlignment="1">
      <alignment horizontal="left"/>
    </xf>
    <xf numFmtId="0" fontId="1" fillId="0" borderId="1" xfId="0" applyFont="1" applyFill="1" applyBorder="1" applyAlignment="1">
      <alignment horizontal="left"/>
    </xf>
    <xf numFmtId="0" fontId="1" fillId="0" borderId="3" xfId="0" applyFont="1" applyFill="1" applyBorder="1" applyAlignment="1"/>
    <xf numFmtId="0" fontId="6" fillId="2" borderId="5" xfId="0" applyFont="1" applyFill="1" applyBorder="1" applyAlignment="1">
      <alignment horizontal="left" vertical="center"/>
    </xf>
    <xf numFmtId="0" fontId="1" fillId="0" borderId="6" xfId="0" applyFont="1" applyFill="1" applyBorder="1" applyAlignment="1">
      <alignment horizontal="left" vertical="center"/>
    </xf>
    <xf numFmtId="0" fontId="5" fillId="0" borderId="7" xfId="0" applyFont="1" applyFill="1" applyBorder="1" applyAlignment="1"/>
    <xf numFmtId="0" fontId="5" fillId="0" borderId="8" xfId="0" applyFont="1" applyFill="1" applyBorder="1" applyAlignment="1"/>
    <xf numFmtId="179" fontId="1" fillId="0" borderId="4" xfId="0" applyNumberFormat="1" applyFont="1" applyFill="1" applyBorder="1" applyAlignment="1">
      <alignment horizontal="left" vertical="center"/>
    </xf>
    <xf numFmtId="0" fontId="5" fillId="0" borderId="9" xfId="0" applyFont="1" applyFill="1" applyBorder="1" applyAlignment="1"/>
    <xf numFmtId="0" fontId="5" fillId="0" borderId="10" xfId="0" applyFont="1" applyFill="1" applyBorder="1" applyAlignment="1"/>
    <xf numFmtId="0" fontId="5" fillId="0" borderId="11" xfId="0" applyFont="1" applyFill="1" applyBorder="1" applyAlignment="1"/>
    <xf numFmtId="0" fontId="5" fillId="0" borderId="12" xfId="0" applyFont="1" applyFill="1" applyBorder="1" applyAlignment="1"/>
    <xf numFmtId="180" fontId="1" fillId="0" borderId="3" xfId="0" applyNumberFormat="1" applyFont="1" applyFill="1" applyBorder="1" applyAlignment="1">
      <alignment horizontal="left"/>
    </xf>
    <xf numFmtId="0" fontId="6" fillId="0" borderId="0" xfId="0" applyFont="1" applyFill="1" applyAlignment="1">
      <alignment horizontal="left"/>
    </xf>
    <xf numFmtId="0" fontId="1" fillId="0" borderId="0" xfId="0" applyFont="1" applyFill="1" applyAlignment="1">
      <alignment vertical="center"/>
    </xf>
    <xf numFmtId="15" fontId="8" fillId="3" borderId="13" xfId="0" applyNumberFormat="1" applyFont="1" applyFill="1" applyBorder="1" applyAlignment="1">
      <alignment horizontal="left" vertical="center"/>
    </xf>
    <xf numFmtId="0" fontId="8" fillId="3" borderId="14" xfId="0" applyFont="1" applyFill="1" applyBorder="1" applyAlignment="1">
      <alignment horizontal="center" vertical="center"/>
    </xf>
    <xf numFmtId="0" fontId="8" fillId="3" borderId="15" xfId="0" applyFont="1" applyFill="1" applyBorder="1" applyAlignment="1">
      <alignment horizontal="center" vertical="center"/>
    </xf>
    <xf numFmtId="179" fontId="9" fillId="0" borderId="4" xfId="0" applyNumberFormat="1" applyFont="1" applyFill="1" applyBorder="1" applyAlignment="1">
      <alignment horizontal="left" vertical="center"/>
    </xf>
    <xf numFmtId="0" fontId="1" fillId="0" borderId="4" xfId="0" applyFont="1" applyFill="1" applyBorder="1" applyAlignment="1">
      <alignment horizontal="left" vertical="top"/>
    </xf>
    <xf numFmtId="15" fontId="1" fillId="0" borderId="4" xfId="0" applyNumberFormat="1" applyFont="1" applyFill="1" applyBorder="1" applyAlignment="1">
      <alignment vertical="top" wrapText="1"/>
    </xf>
    <xf numFmtId="0" fontId="1" fillId="0" borderId="4" xfId="0" applyFont="1" applyFill="1" applyBorder="1" applyAlignment="1">
      <alignment vertical="top" wrapText="1"/>
    </xf>
    <xf numFmtId="0" fontId="1" fillId="0" borderId="4" xfId="0" applyFont="1" applyFill="1" applyBorder="1" applyAlignment="1"/>
    <xf numFmtId="0" fontId="1" fillId="0" borderId="4" xfId="0" applyFont="1" applyFill="1" applyBorder="1" applyAlignment="1">
      <alignment wrapText="1"/>
    </xf>
    <xf numFmtId="0" fontId="1" fillId="0" borderId="4" xfId="0" applyFont="1" applyFill="1" applyBorder="1" applyAlignment="1">
      <alignment horizontal="center"/>
    </xf>
    <xf numFmtId="179" fontId="1" fillId="2" borderId="0" xfId="0" applyNumberFormat="1" applyFont="1" applyFill="1" applyBorder="1" applyAlignment="1"/>
    <xf numFmtId="179" fontId="4" fillId="2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/>
    <xf numFmtId="179" fontId="10" fillId="2" borderId="0" xfId="0" applyNumberFormat="1" applyFont="1" applyFill="1" applyBorder="1" applyAlignment="1"/>
    <xf numFmtId="15" fontId="1" fillId="2" borderId="0" xfId="0" applyNumberFormat="1" applyFont="1" applyFill="1" applyBorder="1" applyAlignment="1"/>
    <xf numFmtId="179" fontId="6" fillId="2" borderId="4" xfId="0" applyNumberFormat="1" applyFont="1" applyFill="1" applyBorder="1" applyAlignment="1">
      <alignment horizontal="left" vertical="center"/>
    </xf>
    <xf numFmtId="179" fontId="1" fillId="2" borderId="1" xfId="0" applyNumberFormat="1" applyFont="1" applyFill="1" applyBorder="1" applyAlignment="1">
      <alignment horizontal="left"/>
    </xf>
    <xf numFmtId="179" fontId="6" fillId="2" borderId="1" xfId="0" applyNumberFormat="1" applyFont="1" applyFill="1" applyBorder="1" applyAlignment="1">
      <alignment horizontal="left"/>
    </xf>
    <xf numFmtId="179" fontId="11" fillId="2" borderId="1" xfId="0" applyNumberFormat="1" applyFont="1" applyFill="1" applyBorder="1" applyAlignment="1">
      <alignment horizontal="left" vertical="center"/>
    </xf>
    <xf numFmtId="179" fontId="7" fillId="2" borderId="1" xfId="0" applyNumberFormat="1" applyFont="1" applyFill="1" applyBorder="1" applyAlignment="1">
      <alignment horizontal="left"/>
    </xf>
    <xf numFmtId="179" fontId="6" fillId="2" borderId="4" xfId="0" applyNumberFormat="1" applyFont="1" applyFill="1" applyBorder="1" applyAlignment="1">
      <alignment vertical="center"/>
    </xf>
    <xf numFmtId="179" fontId="6" fillId="2" borderId="1" xfId="0" applyNumberFormat="1" applyFont="1" applyFill="1" applyBorder="1" applyAlignment="1">
      <alignment horizontal="left" vertical="center"/>
    </xf>
    <xf numFmtId="179" fontId="7" fillId="2" borderId="1" xfId="0" applyNumberFormat="1" applyFont="1" applyFill="1" applyBorder="1" applyAlignment="1">
      <alignment vertical="top"/>
    </xf>
    <xf numFmtId="179" fontId="6" fillId="2" borderId="0" xfId="0" applyNumberFormat="1" applyFont="1" applyFill="1" applyBorder="1" applyAlignment="1"/>
    <xf numFmtId="179" fontId="7" fillId="2" borderId="0" xfId="0" applyNumberFormat="1" applyFont="1" applyFill="1" applyBorder="1" applyAlignment="1"/>
    <xf numFmtId="179" fontId="1" fillId="2" borderId="16" xfId="0" applyNumberFormat="1" applyFont="1" applyFill="1" applyBorder="1" applyAlignment="1"/>
    <xf numFmtId="179" fontId="8" fillId="3" borderId="17" xfId="0" applyNumberFormat="1" applyFont="1" applyFill="1" applyBorder="1" applyAlignment="1">
      <alignment horizontal="center"/>
    </xf>
    <xf numFmtId="179" fontId="8" fillId="3" borderId="18" xfId="0" applyNumberFormat="1" applyFont="1" applyFill="1" applyBorder="1" applyAlignment="1">
      <alignment horizontal="center"/>
    </xf>
    <xf numFmtId="179" fontId="8" fillId="3" borderId="18" xfId="0" applyNumberFormat="1" applyFont="1" applyFill="1" applyBorder="1" applyAlignment="1">
      <alignment horizontal="center" wrapText="1"/>
    </xf>
    <xf numFmtId="179" fontId="8" fillId="3" borderId="19" xfId="0" applyNumberFormat="1" applyFont="1" applyFill="1" applyBorder="1" applyAlignment="1">
      <alignment horizontal="center"/>
    </xf>
    <xf numFmtId="179" fontId="8" fillId="3" borderId="20" xfId="0" applyNumberFormat="1" applyFont="1" applyFill="1" applyBorder="1" applyAlignment="1">
      <alignment horizontal="center" wrapText="1"/>
    </xf>
    <xf numFmtId="1" fontId="1" fillId="0" borderId="21" xfId="0" applyNumberFormat="1" applyFont="1" applyFill="1" applyBorder="1" applyAlignment="1">
      <alignment horizontal="center"/>
    </xf>
    <xf numFmtId="179" fontId="12" fillId="0" borderId="22" xfId="6" applyNumberFormat="1" applyBorder="1" applyAlignment="1"/>
    <xf numFmtId="1" fontId="1" fillId="0" borderId="22" xfId="0" applyNumberFormat="1" applyFont="1" applyFill="1" applyBorder="1" applyAlignment="1">
      <alignment horizontal="center" vertical="center"/>
    </xf>
    <xf numFmtId="179" fontId="12" fillId="0" borderId="22" xfId="6" applyNumberFormat="1" applyFill="1" applyBorder="1" applyAlignment="1"/>
    <xf numFmtId="179" fontId="13" fillId="0" borderId="22" xfId="0" applyNumberFormat="1" applyFont="1" applyFill="1" applyBorder="1" applyAlignment="1"/>
    <xf numFmtId="179" fontId="14" fillId="3" borderId="23" xfId="0" applyNumberFormat="1" applyFont="1" applyFill="1" applyBorder="1" applyAlignment="1">
      <alignment horizontal="center"/>
    </xf>
    <xf numFmtId="179" fontId="8" fillId="3" borderId="24" xfId="0" applyNumberFormat="1" applyFont="1" applyFill="1" applyBorder="1" applyAlignment="1"/>
    <xf numFmtId="1" fontId="14" fillId="3" borderId="24" xfId="0" applyNumberFormat="1" applyFont="1" applyFill="1" applyBorder="1" applyAlignment="1">
      <alignment horizontal="center"/>
    </xf>
    <xf numFmtId="1" fontId="14" fillId="3" borderId="25" xfId="0" applyNumberFormat="1" applyFont="1" applyFill="1" applyBorder="1" applyAlignment="1">
      <alignment horizontal="center"/>
    </xf>
    <xf numFmtId="179" fontId="1" fillId="2" borderId="0" xfId="0" applyNumberFormat="1" applyFont="1" applyFill="1" applyBorder="1" applyAlignment="1">
      <alignment horizontal="center"/>
    </xf>
    <xf numFmtId="10" fontId="1" fillId="2" borderId="0" xfId="0" applyNumberFormat="1" applyFont="1" applyFill="1" applyBorder="1" applyAlignment="1">
      <alignment horizontal="center"/>
    </xf>
    <xf numFmtId="9" fontId="1" fillId="2" borderId="0" xfId="0" applyNumberFormat="1" applyFont="1" applyFill="1" applyBorder="1" applyAlignment="1">
      <alignment horizontal="center"/>
    </xf>
    <xf numFmtId="179" fontId="6" fillId="2" borderId="0" xfId="0" applyNumberFormat="1" applyFont="1" applyFill="1" applyBorder="1" applyAlignment="1">
      <alignment horizontal="left"/>
    </xf>
    <xf numFmtId="2" fontId="15" fillId="2" borderId="0" xfId="0" applyNumberFormat="1" applyFont="1" applyFill="1" applyBorder="1" applyAlignment="1">
      <alignment horizontal="right" wrapText="1"/>
    </xf>
    <xf numFmtId="179" fontId="16" fillId="2" borderId="0" xfId="0" applyNumberFormat="1" applyFont="1" applyFill="1" applyBorder="1" applyAlignment="1">
      <alignment horizontal="center" wrapText="1"/>
    </xf>
    <xf numFmtId="179" fontId="10" fillId="2" borderId="26" xfId="0" applyNumberFormat="1" applyFont="1" applyFill="1" applyBorder="1" applyAlignment="1">
      <alignment horizontal="left" vertical="top" wrapText="1"/>
    </xf>
    <xf numFmtId="179" fontId="1" fillId="2" borderId="1" xfId="0" applyNumberFormat="1" applyFont="1" applyFill="1" applyBorder="1" applyAlignment="1">
      <alignment horizontal="left" vertical="top" wrapText="1"/>
    </xf>
    <xf numFmtId="0" fontId="5" fillId="0" borderId="27" xfId="0" applyFont="1" applyFill="1" applyBorder="1" applyAlignment="1"/>
    <xf numFmtId="179" fontId="10" fillId="2" borderId="28" xfId="0" applyNumberFormat="1" applyFont="1" applyFill="1" applyBorder="1" applyAlignment="1">
      <alignment horizontal="left" vertical="top" wrapText="1"/>
    </xf>
    <xf numFmtId="179" fontId="1" fillId="0" borderId="1" xfId="0" applyNumberFormat="1" applyFont="1" applyFill="1" applyBorder="1" applyAlignment="1">
      <alignment horizontal="left" vertical="top" wrapText="1"/>
    </xf>
    <xf numFmtId="179" fontId="17" fillId="2" borderId="1" xfId="0" applyNumberFormat="1" applyFont="1" applyFill="1" applyBorder="1" applyAlignment="1">
      <alignment horizontal="left" vertical="top" wrapText="1"/>
    </xf>
    <xf numFmtId="179" fontId="8" fillId="3" borderId="4" xfId="0" applyNumberFormat="1" applyFont="1" applyFill="1" applyBorder="1" applyAlignment="1">
      <alignment horizontal="left" vertical="top" wrapText="1"/>
    </xf>
    <xf numFmtId="179" fontId="8" fillId="3" borderId="4" xfId="0" applyNumberFormat="1" applyFont="1" applyFill="1" applyBorder="1" applyAlignment="1">
      <alignment horizontal="center" vertical="center" wrapText="1"/>
    </xf>
    <xf numFmtId="179" fontId="8" fillId="3" borderId="1" xfId="0" applyNumberFormat="1" applyFont="1" applyFill="1" applyBorder="1" applyAlignment="1">
      <alignment horizontal="center" vertical="center" wrapText="1"/>
    </xf>
    <xf numFmtId="179" fontId="1" fillId="0" borderId="4" xfId="0" applyNumberFormat="1" applyFont="1" applyFill="1" applyBorder="1" applyAlignment="1">
      <alignment horizontal="center" vertical="center" wrapText="1"/>
    </xf>
    <xf numFmtId="0" fontId="0" fillId="0" borderId="29" xfId="0" applyBorder="1">
      <alignment vertical="center"/>
    </xf>
    <xf numFmtId="0" fontId="0" fillId="0" borderId="30" xfId="0" applyBorder="1" applyAlignment="1">
      <alignment vertical="center" wrapText="1"/>
    </xf>
    <xf numFmtId="0" fontId="18" fillId="0" borderId="30" xfId="0" applyFont="1" applyFill="1" applyBorder="1" applyAlignment="1">
      <alignment vertical="top" wrapText="1"/>
    </xf>
    <xf numFmtId="0" fontId="0" fillId="0" borderId="31" xfId="0" applyBorder="1" applyAlignment="1">
      <alignment vertical="center" wrapText="1"/>
    </xf>
    <xf numFmtId="179" fontId="9" fillId="0" borderId="4" xfId="0" applyNumberFormat="1" applyFont="1" applyFill="1" applyBorder="1" applyAlignment="1">
      <alignment horizontal="center" vertical="center" wrapText="1"/>
    </xf>
    <xf numFmtId="179" fontId="1" fillId="0" borderId="1" xfId="0" applyNumberFormat="1" applyFont="1" applyFill="1" applyBorder="1" applyAlignment="1">
      <alignment horizontal="center" vertical="center" wrapText="1"/>
    </xf>
    <xf numFmtId="0" fontId="0" fillId="0" borderId="32" xfId="0" applyBorder="1">
      <alignment vertical="center"/>
    </xf>
    <xf numFmtId="0" fontId="0" fillId="0" borderId="33" xfId="0" applyBorder="1" applyAlignment="1">
      <alignment vertical="center" wrapText="1"/>
    </xf>
    <xf numFmtId="0" fontId="18" fillId="0" borderId="33" xfId="0" applyFont="1" applyFill="1" applyBorder="1" applyAlignment="1">
      <alignment vertical="top" wrapText="1"/>
    </xf>
    <xf numFmtId="0" fontId="0" fillId="0" borderId="34" xfId="0" applyBorder="1" applyAlignment="1">
      <alignment vertical="center" wrapText="1"/>
    </xf>
    <xf numFmtId="0" fontId="0" fillId="0" borderId="29" xfId="0" applyBorder="1" applyAlignment="1">
      <alignment vertical="center" wrapText="1"/>
    </xf>
    <xf numFmtId="179" fontId="1" fillId="0" borderId="30" xfId="0" applyNumberFormat="1" applyFont="1" applyFill="1" applyBorder="1" applyAlignment="1">
      <alignment horizontal="center" vertical="center" wrapText="1"/>
    </xf>
    <xf numFmtId="179" fontId="1" fillId="0" borderId="35" xfId="0" applyNumberFormat="1" applyFont="1" applyFill="1" applyBorder="1" applyAlignment="1">
      <alignment horizontal="center" vertical="center" wrapText="1"/>
    </xf>
    <xf numFmtId="0" fontId="0" fillId="0" borderId="36" xfId="0" applyBorder="1">
      <alignment vertical="center"/>
    </xf>
    <xf numFmtId="0" fontId="0" fillId="0" borderId="37" xfId="0" applyBorder="1" applyAlignment="1">
      <alignment vertical="center" wrapText="1"/>
    </xf>
    <xf numFmtId="0" fontId="0" fillId="0" borderId="36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37" xfId="0" applyBorder="1">
      <alignment vertical="center"/>
    </xf>
    <xf numFmtId="179" fontId="9" fillId="0" borderId="30" xfId="0" applyNumberFormat="1" applyFont="1" applyFill="1" applyBorder="1" applyAlignment="1">
      <alignment horizontal="center" vertical="center" wrapText="1"/>
    </xf>
    <xf numFmtId="0" fontId="8" fillId="3" borderId="38" xfId="0" applyFont="1" applyFill="1" applyBorder="1" applyAlignment="1">
      <alignment horizontal="center" vertical="center" wrapText="1"/>
    </xf>
    <xf numFmtId="0" fontId="1" fillId="0" borderId="30" xfId="0" applyFont="1" applyFill="1" applyBorder="1" applyAlignment="1">
      <alignment horizontal="center" vertical="center" wrapText="1"/>
    </xf>
    <xf numFmtId="0" fontId="1" fillId="0" borderId="33" xfId="0" applyFont="1" applyFill="1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0" fillId="0" borderId="0" xfId="0" applyBorder="1">
      <alignment vertical="center"/>
    </xf>
    <xf numFmtId="179" fontId="1" fillId="2" borderId="0" xfId="0" applyNumberFormat="1" applyFont="1" applyFill="1" applyBorder="1" applyAlignment="1">
      <alignment horizontal="center" vertical="center" wrapText="1"/>
    </xf>
    <xf numFmtId="179" fontId="1" fillId="2" borderId="0" xfId="0" applyNumberFormat="1" applyFont="1" applyFill="1" applyBorder="1" applyAlignment="1">
      <alignment horizontal="left" vertical="top" wrapText="1"/>
    </xf>
    <xf numFmtId="179" fontId="7" fillId="2" borderId="0" xfId="0" applyNumberFormat="1" applyFont="1" applyFill="1" applyBorder="1" applyAlignment="1">
      <alignment horizontal="center" vertical="center" wrapText="1"/>
    </xf>
    <xf numFmtId="179" fontId="7" fillId="2" borderId="0" xfId="0" applyNumberFormat="1" applyFont="1" applyFill="1" applyBorder="1" applyAlignment="1">
      <alignment horizontal="left" vertical="top" wrapText="1"/>
    </xf>
    <xf numFmtId="0" fontId="0" fillId="0" borderId="30" xfId="0" applyBorder="1" applyAlignment="1">
      <alignment vertical="center" wrapText="1"/>
    </xf>
    <xf numFmtId="179" fontId="9" fillId="0" borderId="37" xfId="0" applyNumberFormat="1" applyFont="1" applyFill="1" applyBorder="1" applyAlignment="1">
      <alignment horizontal="center" vertical="center" wrapText="1"/>
    </xf>
    <xf numFmtId="179" fontId="1" fillId="0" borderId="37" xfId="0" applyNumberFormat="1" applyFont="1" applyFill="1" applyBorder="1" applyAlignment="1">
      <alignment horizontal="center" vertical="center" wrapText="1"/>
    </xf>
    <xf numFmtId="0" fontId="0" fillId="0" borderId="37" xfId="0" applyBorder="1" applyAlignment="1">
      <alignment vertical="center" wrapText="1"/>
    </xf>
    <xf numFmtId="179" fontId="9" fillId="0" borderId="36" xfId="0" applyNumberFormat="1" applyFont="1" applyFill="1" applyBorder="1" applyAlignment="1">
      <alignment horizontal="center" vertical="center" wrapText="1"/>
    </xf>
    <xf numFmtId="179" fontId="1" fillId="0" borderId="39" xfId="0" applyNumberFormat="1" applyFont="1" applyFill="1" applyBorder="1" applyAlignment="1">
      <alignment horizontal="center" vertical="center" wrapText="1"/>
    </xf>
    <xf numFmtId="179" fontId="1" fillId="0" borderId="34" xfId="0" applyNumberFormat="1" applyFont="1" applyFill="1" applyBorder="1" applyAlignment="1">
      <alignment horizontal="center" vertical="center" wrapText="1"/>
    </xf>
    <xf numFmtId="179" fontId="1" fillId="0" borderId="8" xfId="0" applyNumberFormat="1" applyFont="1" applyFill="1" applyBorder="1" applyAlignment="1">
      <alignment horizontal="center" vertical="center" wrapText="1"/>
    </xf>
    <xf numFmtId="179" fontId="1" fillId="0" borderId="0" xfId="0" applyNumberFormat="1" applyFont="1" applyFill="1" applyBorder="1" applyAlignment="1">
      <alignment horizontal="center" vertical="center" wrapText="1"/>
    </xf>
    <xf numFmtId="0" fontId="0" fillId="0" borderId="0" xfId="0" applyBorder="1" applyAlignment="1">
      <alignment horizontal="left" vertical="top" wrapText="1"/>
    </xf>
    <xf numFmtId="0" fontId="18" fillId="0" borderId="0" xfId="0" applyFont="1" applyFill="1" applyBorder="1" applyAlignment="1">
      <alignment vertical="top" wrapText="1"/>
    </xf>
    <xf numFmtId="179" fontId="9" fillId="0" borderId="0" xfId="0" applyNumberFormat="1" applyFont="1" applyFill="1" applyBorder="1" applyAlignment="1">
      <alignment horizontal="center" vertical="center" wrapText="1"/>
    </xf>
    <xf numFmtId="179" fontId="10" fillId="0" borderId="0" xfId="0" applyNumberFormat="1" applyFont="1" applyFill="1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0" fontId="19" fillId="4" borderId="0" xfId="0" applyFont="1" applyFill="1" applyBorder="1" applyAlignment="1">
      <alignment horizontal="center" vertical="center"/>
    </xf>
    <xf numFmtId="179" fontId="1" fillId="0" borderId="0" xfId="0" applyNumberFormat="1" applyFont="1" applyFill="1" applyBorder="1" applyAlignment="1">
      <alignment horizontal="center" vertical="center"/>
    </xf>
    <xf numFmtId="179" fontId="9" fillId="0" borderId="0" xfId="0" applyNumberFormat="1" applyFont="1" applyFill="1" applyBorder="1" applyAlignment="1">
      <alignment horizontal="center" vertical="center"/>
    </xf>
    <xf numFmtId="0" fontId="9" fillId="2" borderId="0" xfId="0" applyFont="1" applyFill="1" applyBorder="1" applyAlignment="1">
      <alignment horizontal="center" vertical="center" wrapText="1"/>
    </xf>
    <xf numFmtId="0" fontId="8" fillId="3" borderId="4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0" fillId="0" borderId="30" xfId="0" applyBorder="1">
      <alignment vertical="center"/>
    </xf>
    <xf numFmtId="0" fontId="1" fillId="0" borderId="40" xfId="0" applyFont="1" applyFill="1" applyBorder="1" applyAlignment="1">
      <alignment horizontal="center" vertical="center" wrapText="1"/>
    </xf>
    <xf numFmtId="0" fontId="1" fillId="0" borderId="41" xfId="0" applyFont="1" applyFill="1" applyBorder="1" applyAlignment="1">
      <alignment vertical="center" wrapText="1"/>
    </xf>
    <xf numFmtId="0" fontId="1" fillId="0" borderId="42" xfId="0" applyFont="1" applyFill="1" applyBorder="1" applyAlignment="1">
      <alignment horizontal="center" vertical="center" wrapText="1"/>
    </xf>
    <xf numFmtId="0" fontId="0" fillId="0" borderId="43" xfId="0" applyBorder="1">
      <alignment vertical="center"/>
    </xf>
    <xf numFmtId="179" fontId="10" fillId="0" borderId="37" xfId="0" applyNumberFormat="1" applyFont="1" applyFill="1" applyBorder="1" applyAlignment="1">
      <alignment vertical="center" wrapText="1"/>
    </xf>
    <xf numFmtId="179" fontId="10" fillId="0" borderId="0" xfId="0" applyNumberFormat="1" applyFont="1" applyFill="1" applyBorder="1" applyAlignment="1">
      <alignment vertical="center" wrapText="1"/>
    </xf>
    <xf numFmtId="0" fontId="0" fillId="0" borderId="44" xfId="0" applyBorder="1">
      <alignment vertical="center"/>
    </xf>
    <xf numFmtId="0" fontId="0" fillId="0" borderId="45" xfId="0" applyBorder="1">
      <alignment vertical="center"/>
    </xf>
    <xf numFmtId="0" fontId="0" fillId="0" borderId="46" xfId="0" applyBorder="1">
      <alignment vertical="center"/>
    </xf>
    <xf numFmtId="0" fontId="0" fillId="0" borderId="47" xfId="0" applyBorder="1">
      <alignment vertical="center"/>
    </xf>
    <xf numFmtId="0" fontId="20" fillId="5" borderId="43" xfId="0" applyFont="1" applyFill="1" applyBorder="1" applyAlignment="1">
      <alignment horizontal="center" vertical="center" wrapText="1"/>
    </xf>
    <xf numFmtId="0" fontId="0" fillId="0" borderId="37" xfId="0" applyBorder="1" applyAlignment="1">
      <alignment horizontal="left" vertical="top" wrapText="1"/>
    </xf>
    <xf numFmtId="0" fontId="18" fillId="0" borderId="37" xfId="0" applyFont="1" applyFill="1" applyBorder="1" applyAlignment="1">
      <alignment vertical="top" wrapText="1"/>
    </xf>
    <xf numFmtId="179" fontId="1" fillId="0" borderId="48" xfId="0" applyNumberFormat="1" applyFont="1" applyFill="1" applyBorder="1" applyAlignment="1">
      <alignment horizontal="center" vertical="center" wrapText="1"/>
    </xf>
    <xf numFmtId="179" fontId="1" fillId="0" borderId="49" xfId="0" applyNumberFormat="1" applyFont="1" applyFill="1" applyBorder="1" applyAlignment="1">
      <alignment horizontal="center" vertical="center" wrapText="1"/>
    </xf>
    <xf numFmtId="179" fontId="9" fillId="0" borderId="50" xfId="0" applyNumberFormat="1" applyFont="1" applyFill="1" applyBorder="1" applyAlignment="1">
      <alignment horizontal="center" vertical="center" wrapText="1"/>
    </xf>
    <xf numFmtId="179" fontId="1" fillId="0" borderId="50" xfId="0" applyNumberFormat="1" applyFont="1" applyFill="1" applyBorder="1" applyAlignment="1">
      <alignment horizontal="center" vertical="center" wrapText="1"/>
    </xf>
    <xf numFmtId="0" fontId="0" fillId="0" borderId="45" xfId="0" applyBorder="1" applyAlignment="1">
      <alignment horizontal="left" vertical="top" wrapText="1"/>
    </xf>
    <xf numFmtId="0" fontId="18" fillId="0" borderId="50" xfId="0" applyFont="1" applyFill="1" applyBorder="1" applyAlignment="1">
      <alignment vertical="top" wrapText="1"/>
    </xf>
    <xf numFmtId="179" fontId="1" fillId="0" borderId="5" xfId="0" applyNumberFormat="1" applyFont="1" applyFill="1" applyBorder="1" applyAlignment="1">
      <alignment horizontal="center" vertical="center" wrapText="1"/>
    </xf>
    <xf numFmtId="179" fontId="9" fillId="0" borderId="5" xfId="0" applyNumberFormat="1" applyFont="1" applyFill="1" applyBorder="1" applyAlignment="1">
      <alignment horizontal="center" vertical="center" wrapText="1"/>
    </xf>
    <xf numFmtId="0" fontId="0" fillId="0" borderId="43" xfId="0" applyBorder="1" applyAlignment="1">
      <alignment horizontal="left" vertical="top" wrapText="1"/>
    </xf>
    <xf numFmtId="0" fontId="18" fillId="0" borderId="5" xfId="0" applyFont="1" applyFill="1" applyBorder="1" applyAlignment="1">
      <alignment vertical="top" wrapText="1"/>
    </xf>
    <xf numFmtId="0" fontId="1" fillId="0" borderId="4" xfId="0" applyFont="1" applyFill="1" applyBorder="1" applyAlignment="1">
      <alignment horizontal="left" vertical="top" wrapText="1"/>
    </xf>
    <xf numFmtId="0" fontId="16" fillId="0" borderId="51" xfId="0" applyFont="1" applyFill="1" applyBorder="1" applyAlignment="1">
      <alignment vertical="top" wrapText="1"/>
    </xf>
    <xf numFmtId="0" fontId="0" fillId="0" borderId="30" xfId="0" applyBorder="1">
      <alignment vertical="center"/>
    </xf>
    <xf numFmtId="0" fontId="1" fillId="0" borderId="31" xfId="0" applyFont="1" applyFill="1" applyBorder="1" applyAlignment="1">
      <alignment horizontal="left" vertical="top" wrapText="1"/>
    </xf>
    <xf numFmtId="0" fontId="0" fillId="0" borderId="33" xfId="0" applyBorder="1">
      <alignment vertical="center"/>
    </xf>
    <xf numFmtId="0" fontId="0" fillId="0" borderId="34" xfId="0" applyBorder="1">
      <alignment vertical="center"/>
    </xf>
    <xf numFmtId="0" fontId="1" fillId="0" borderId="4" xfId="0" applyFont="1" applyFill="1" applyBorder="1" applyAlignment="1">
      <alignment horizontal="left" vertical="center" wrapText="1"/>
    </xf>
    <xf numFmtId="0" fontId="0" fillId="0" borderId="0" xfId="0" applyAlignment="1">
      <alignment vertical="center" wrapText="1"/>
    </xf>
    <xf numFmtId="0" fontId="1" fillId="0" borderId="5" xfId="0" applyFont="1" applyFill="1" applyBorder="1" applyAlignment="1">
      <alignment horizontal="left" vertical="top" wrapText="1"/>
    </xf>
    <xf numFmtId="179" fontId="9" fillId="0" borderId="52" xfId="0" applyNumberFormat="1" applyFont="1" applyFill="1" applyBorder="1" applyAlignment="1">
      <alignment horizontal="center" vertical="center" wrapText="1"/>
    </xf>
    <xf numFmtId="179" fontId="9" fillId="0" borderId="0" xfId="0" applyNumberFormat="1" applyFont="1" applyFill="1" applyBorder="1" applyAlignment="1">
      <alignment horizontal="center" vertical="center" wrapText="1"/>
    </xf>
    <xf numFmtId="179" fontId="1" fillId="0" borderId="0" xfId="0" applyNumberFormat="1" applyFont="1" applyFill="1" applyBorder="1" applyAlignment="1">
      <alignment horizontal="center" vertical="center" wrapText="1"/>
    </xf>
    <xf numFmtId="179" fontId="1" fillId="0" borderId="0" xfId="0" applyNumberFormat="1" applyFont="1" applyFill="1" applyBorder="1" applyAlignment="1">
      <alignment horizontal="center" vertical="center" wrapText="1"/>
    </xf>
    <xf numFmtId="0" fontId="18" fillId="0" borderId="0" xfId="0" applyFont="1" applyFill="1" applyBorder="1" applyAlignment="1">
      <alignment vertical="top" wrapText="1"/>
    </xf>
    <xf numFmtId="179" fontId="1" fillId="0" borderId="0" xfId="0" applyNumberFormat="1" applyFont="1" applyFill="1" applyBorder="1" applyAlignment="1">
      <alignment horizontal="center" vertical="center" wrapText="1"/>
    </xf>
    <xf numFmtId="0" fontId="18" fillId="0" borderId="0" xfId="0" applyFont="1" applyFill="1" applyBorder="1" applyAlignment="1">
      <alignment vertical="top" wrapText="1"/>
    </xf>
    <xf numFmtId="179" fontId="1" fillId="0" borderId="0" xfId="0" applyNumberFormat="1" applyFont="1" applyFill="1" applyBorder="1" applyAlignment="1">
      <alignment horizontal="center" vertical="center" wrapText="1"/>
    </xf>
    <xf numFmtId="179" fontId="1" fillId="0" borderId="0" xfId="0" applyNumberFormat="1" applyFont="1" applyFill="1" applyBorder="1" applyAlignment="1">
      <alignment horizontal="center" vertical="center" wrapText="1"/>
    </xf>
    <xf numFmtId="0" fontId="20" fillId="5" borderId="0" xfId="0" applyFont="1" applyFill="1" applyBorder="1" applyAlignment="1">
      <alignment horizontal="center" vertical="center" wrapText="1"/>
    </xf>
    <xf numFmtId="0" fontId="0" fillId="0" borderId="30" xfId="0" applyBorder="1" applyAlignment="1">
      <alignment horizontal="left" vertical="top" wrapText="1"/>
    </xf>
    <xf numFmtId="0" fontId="1" fillId="0" borderId="30" xfId="0" applyFont="1" applyFill="1" applyBorder="1" applyAlignment="1">
      <alignment vertical="top" wrapText="1"/>
    </xf>
    <xf numFmtId="179" fontId="1" fillId="0" borderId="3" xfId="0" applyNumberFormat="1" applyFont="1" applyFill="1" applyBorder="1" applyAlignment="1">
      <alignment horizontal="center" vertical="center" wrapText="1"/>
    </xf>
    <xf numFmtId="0" fontId="1" fillId="0" borderId="37" xfId="0" applyFont="1" applyFill="1" applyBorder="1" applyAlignment="1">
      <alignment vertical="top" wrapText="1"/>
    </xf>
    <xf numFmtId="179" fontId="1" fillId="0" borderId="31" xfId="0" applyNumberFormat="1" applyFont="1" applyFill="1" applyBorder="1" applyAlignment="1">
      <alignment horizontal="center" vertical="center" wrapText="1"/>
    </xf>
    <xf numFmtId="0" fontId="0" fillId="0" borderId="53" xfId="0" applyBorder="1" applyAlignment="1">
      <alignment horizontal="left" vertical="top" wrapText="1"/>
    </xf>
    <xf numFmtId="0" fontId="0" fillId="0" borderId="37" xfId="0" applyBorder="1">
      <alignment vertical="center"/>
    </xf>
    <xf numFmtId="0" fontId="16" fillId="0" borderId="30" xfId="0" applyFont="1" applyFill="1" applyBorder="1" applyAlignment="1">
      <alignment vertical="top" wrapText="1"/>
    </xf>
    <xf numFmtId="0" fontId="1" fillId="0" borderId="37" xfId="0" applyFont="1" applyFill="1" applyBorder="1" applyAlignment="1">
      <alignment horizontal="left" vertical="top" wrapText="1"/>
    </xf>
    <xf numFmtId="179" fontId="1" fillId="0" borderId="37" xfId="0" applyNumberFormat="1" applyFont="1" applyFill="1" applyBorder="1" applyAlignment="1">
      <alignment vertical="center" wrapText="1"/>
    </xf>
    <xf numFmtId="0" fontId="0" fillId="0" borderId="36" xfId="0" applyBorder="1" applyAlignment="1">
      <alignment horizontal="left" vertical="top" wrapText="1"/>
    </xf>
    <xf numFmtId="0" fontId="18" fillId="0" borderId="9" xfId="0" applyFont="1" applyFill="1" applyBorder="1" applyAlignment="1">
      <alignment vertical="top" wrapText="1"/>
    </xf>
    <xf numFmtId="0" fontId="0" fillId="0" borderId="39" xfId="0" applyBorder="1" applyAlignment="1">
      <alignment horizontal="left" vertical="top" wrapText="1"/>
    </xf>
    <xf numFmtId="0" fontId="0" fillId="0" borderId="32" xfId="0" applyBorder="1" applyAlignment="1">
      <alignment horizontal="left" vertical="top" wrapText="1"/>
    </xf>
    <xf numFmtId="0" fontId="0" fillId="0" borderId="34" xfId="0" applyBorder="1" applyAlignment="1">
      <alignment horizontal="left" vertical="top" wrapText="1"/>
    </xf>
    <xf numFmtId="0" fontId="18" fillId="0" borderId="4" xfId="0" applyFont="1" applyFill="1" applyBorder="1" applyAlignment="1">
      <alignment vertical="top" wrapText="1"/>
    </xf>
    <xf numFmtId="0" fontId="1" fillId="0" borderId="50" xfId="0" applyFont="1" applyFill="1" applyBorder="1" applyAlignment="1">
      <alignment vertical="top" wrapText="1"/>
    </xf>
    <xf numFmtId="179" fontId="1" fillId="0" borderId="9" xfId="0" applyNumberFormat="1" applyFont="1" applyFill="1" applyBorder="1" applyAlignment="1">
      <alignment horizontal="center" vertical="center" wrapText="1"/>
    </xf>
    <xf numFmtId="179" fontId="9" fillId="0" borderId="9" xfId="0" applyNumberFormat="1" applyFont="1" applyFill="1" applyBorder="1" applyAlignment="1">
      <alignment horizontal="center" vertical="center" wrapText="1"/>
    </xf>
    <xf numFmtId="179" fontId="1" fillId="0" borderId="44" xfId="0" applyNumberFormat="1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vertical="top" wrapText="1"/>
    </xf>
    <xf numFmtId="0" fontId="0" fillId="0" borderId="39" xfId="0" applyBorder="1" applyAlignment="1">
      <alignment vertical="center" wrapText="1"/>
    </xf>
    <xf numFmtId="179" fontId="9" fillId="0" borderId="54" xfId="0" applyNumberFormat="1" applyFont="1" applyFill="1" applyBorder="1" applyAlignment="1">
      <alignment horizontal="center" vertical="center" wrapText="1"/>
    </xf>
    <xf numFmtId="179" fontId="1" fillId="0" borderId="55" xfId="0" applyNumberFormat="1" applyFont="1" applyFill="1" applyBorder="1" applyAlignment="1">
      <alignment horizontal="center" vertical="center" wrapText="1"/>
    </xf>
    <xf numFmtId="0" fontId="0" fillId="0" borderId="37" xfId="0" applyBorder="1">
      <alignment vertical="center"/>
    </xf>
    <xf numFmtId="0" fontId="0" fillId="0" borderId="56" xfId="0" applyBorder="1">
      <alignment vertical="center"/>
    </xf>
    <xf numFmtId="179" fontId="1" fillId="0" borderId="0" xfId="0" applyNumberFormat="1" applyFont="1" applyFill="1" applyBorder="1" applyAlignment="1">
      <alignment horizontal="center" vertical="center" wrapText="1"/>
    </xf>
    <xf numFmtId="0" fontId="1" fillId="0" borderId="37" xfId="0" applyFont="1" applyFill="1" applyBorder="1" applyAlignment="1">
      <alignment horizontal="center" vertical="center" wrapText="1"/>
    </xf>
    <xf numFmtId="0" fontId="1" fillId="0" borderId="45" xfId="0" applyFont="1" applyFill="1" applyBorder="1" applyAlignment="1">
      <alignment horizontal="center" vertical="center" wrapText="1"/>
    </xf>
    <xf numFmtId="0" fontId="1" fillId="0" borderId="45" xfId="0" applyFont="1" applyFill="1" applyBorder="1" applyAlignment="1">
      <alignment horizontal="center" vertical="center" wrapText="1"/>
    </xf>
    <xf numFmtId="0" fontId="0" fillId="0" borderId="45" xfId="0" applyBorder="1">
      <alignment vertical="center"/>
    </xf>
    <xf numFmtId="0" fontId="21" fillId="2" borderId="57" xfId="0" applyFont="1" applyFill="1" applyBorder="1" applyAlignment="1">
      <alignment horizontal="center" vertical="top"/>
    </xf>
    <xf numFmtId="0" fontId="21" fillId="2" borderId="4" xfId="0" applyFont="1" applyFill="1" applyBorder="1" applyAlignment="1">
      <alignment horizontal="center" vertical="top" wrapText="1"/>
    </xf>
    <xf numFmtId="0" fontId="21" fillId="2" borderId="1" xfId="0" applyFont="1" applyFill="1" applyBorder="1" applyAlignment="1">
      <alignment horizontal="center" vertical="top" wrapText="1"/>
    </xf>
    <xf numFmtId="0" fontId="21" fillId="2" borderId="0" xfId="0" applyFont="1" applyFill="1" applyBorder="1" applyAlignment="1">
      <alignment horizontal="left" vertical="top" wrapText="1"/>
    </xf>
    <xf numFmtId="0" fontId="16" fillId="2" borderId="57" xfId="0" applyFont="1" applyFill="1" applyBorder="1" applyAlignment="1">
      <alignment horizontal="center" vertical="top"/>
    </xf>
    <xf numFmtId="0" fontId="16" fillId="2" borderId="4" xfId="0" applyFont="1" applyFill="1" applyBorder="1" applyAlignment="1">
      <alignment horizontal="center" vertical="top" wrapText="1"/>
    </xf>
    <xf numFmtId="0" fontId="16" fillId="2" borderId="1" xfId="0" applyFont="1" applyFill="1" applyBorder="1" applyAlignment="1">
      <alignment horizontal="center" vertical="top" wrapText="1"/>
    </xf>
    <xf numFmtId="0" fontId="16" fillId="2" borderId="58" xfId="0" applyFont="1" applyFill="1" applyBorder="1" applyAlignment="1">
      <alignment horizontal="center" vertical="top"/>
    </xf>
    <xf numFmtId="0" fontId="16" fillId="2" borderId="5" xfId="0" applyFont="1" applyFill="1" applyBorder="1" applyAlignment="1">
      <alignment horizontal="center" vertical="top" wrapText="1"/>
    </xf>
    <xf numFmtId="0" fontId="16" fillId="2" borderId="7" xfId="0" applyFont="1" applyFill="1" applyBorder="1" applyAlignment="1">
      <alignment horizontal="center" vertical="top" wrapText="1"/>
    </xf>
    <xf numFmtId="9" fontId="11" fillId="2" borderId="59" xfId="0" applyNumberFormat="1" applyFont="1" applyFill="1" applyBorder="1" applyAlignment="1">
      <alignment horizontal="left" vertical="top"/>
    </xf>
    <xf numFmtId="3" fontId="16" fillId="2" borderId="60" xfId="0" applyNumberFormat="1" applyFont="1" applyFill="1" applyBorder="1" applyAlignment="1">
      <alignment horizontal="left" vertical="top"/>
    </xf>
    <xf numFmtId="3" fontId="16" fillId="2" borderId="60" xfId="0" applyNumberFormat="1" applyFont="1" applyFill="1" applyBorder="1" applyAlignment="1">
      <alignment horizontal="left" vertical="top" wrapText="1"/>
    </xf>
    <xf numFmtId="3" fontId="16" fillId="2" borderId="61" xfId="0" applyNumberFormat="1" applyFont="1" applyFill="1" applyBorder="1" applyAlignment="1">
      <alignment horizontal="left" vertical="top"/>
    </xf>
    <xf numFmtId="3" fontId="16" fillId="2" borderId="0" xfId="0" applyNumberFormat="1" applyFont="1" applyFill="1" applyBorder="1" applyAlignment="1">
      <alignment horizontal="left" vertical="top" wrapText="1"/>
    </xf>
    <xf numFmtId="0" fontId="16" fillId="2" borderId="0" xfId="0" applyFont="1" applyFill="1" applyBorder="1" applyAlignment="1">
      <alignment horizontal="left" vertical="top" wrapText="1"/>
    </xf>
    <xf numFmtId="0" fontId="16" fillId="2" borderId="0" xfId="0" applyFont="1" applyFill="1" applyBorder="1" applyAlignment="1">
      <alignment horizontal="left" vertical="top"/>
    </xf>
  </cellXfs>
  <cellStyles count="50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_Sheet1" xfId="49"/>
  </cellStyles>
  <dxfs count="21"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fill>
        <patternFill patternType="solid">
          <bgColor theme="9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0"/>
      <tableStyleElement type="headerRow" dxfId="9"/>
      <tableStyleElement type="totalRow" dxfId="8"/>
      <tableStyleElement type="firstColumn" dxfId="7"/>
      <tableStyleElement type="lastColumn" dxfId="6"/>
      <tableStyleElement type="firstRowStripe" dxfId="5"/>
      <tableStyleElement type="firstColumnStripe" dxfId="4"/>
    </tableStyle>
    <tableStyle name="PivotStylePreset2_Accent1" table="0" count="10" xr9:uid="{267968C8-6FFD-4C36-ACC1-9EA1FD1885CA}">
      <tableStyleElement type="headerRow" dxfId="20"/>
      <tableStyleElement type="totalRow" dxfId="19"/>
      <tableStyleElement type="firstRowStripe" dxfId="18"/>
      <tableStyleElement type="firstColumnStripe" dxfId="17"/>
      <tableStyleElement type="firstSubtotalRow" dxfId="16"/>
      <tableStyleElement type="secondSubtotalRow" dxfId="15"/>
      <tableStyleElement type="firstRowSubheading" dxfId="14"/>
      <tableStyleElement type="secondRowSubheading" dxfId="13"/>
      <tableStyleElement type="pageFieldLabels" dxfId="12"/>
      <tableStyleElement type="pageFieldValues" dxfId="11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5" Type="http://schemas.openxmlformats.org/officeDocument/2006/relationships/sharedStrings" Target="sharedStrings.xml"/><Relationship Id="rId14" Type="http://schemas.openxmlformats.org/officeDocument/2006/relationships/theme" Target="theme/theme1.xml"/><Relationship Id="rId13" Type="http://schemas.openxmlformats.org/officeDocument/2006/relationships/externalLink" Target="externalLinks/externalLink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guyenhien1988\Documents\Zalo%20Received%20Files\Testcase_doan2xlsx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over"/>
      <sheetName val="TestReport"/>
      <sheetName val="Test cases"/>
      <sheetName val="Permisison Matrix"/>
    </sheetNames>
    <sheetDataSet>
      <sheetData sheetId="0"/>
      <sheetData sheetId="1"/>
      <sheetData sheetId="2">
        <row r="6">
          <cell r="A6" t="str">
            <v>%</v>
          </cell>
          <cell r="B6" t="str">
            <v>%</v>
          </cell>
          <cell r="C6" t="str">
            <v>%</v>
          </cell>
          <cell r="D6" t="str">
            <v>%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81"/>
  <sheetViews>
    <sheetView zoomScale="70" zoomScaleNormal="70" topLeftCell="A12" workbookViewId="0">
      <selection activeCell="K11" sqref="K11"/>
    </sheetView>
  </sheetViews>
  <sheetFormatPr defaultColWidth="9.14285714285714" defaultRowHeight="15"/>
  <cols>
    <col min="1" max="1" width="13.8571428571429" customWidth="1"/>
    <col min="2" max="2" width="27.1428571428571" customWidth="1"/>
    <col min="3" max="3" width="24.1428571428571" customWidth="1"/>
    <col min="4" max="4" width="26.2857142857143" customWidth="1"/>
    <col min="5" max="5" width="24.1428571428571" customWidth="1"/>
    <col min="6" max="6" width="25" customWidth="1"/>
    <col min="7" max="7" width="19.4285714285714" customWidth="1"/>
    <col min="8" max="8" width="15.5714285714286" customWidth="1"/>
    <col min="10" max="10" width="19" customWidth="1"/>
  </cols>
  <sheetData>
    <row r="1" customHeight="1" spans="1:9">
      <c r="A1" s="72" t="s">
        <v>0</v>
      </c>
      <c r="B1" s="73" t="s">
        <v>1</v>
      </c>
      <c r="C1" s="6"/>
      <c r="D1" s="6"/>
      <c r="E1" s="74"/>
      <c r="F1" s="106"/>
      <c r="G1" s="107"/>
      <c r="H1" s="107"/>
      <c r="I1" s="127"/>
    </row>
    <row r="2" ht="25.5" spans="1:9">
      <c r="A2" s="75" t="s">
        <v>2</v>
      </c>
      <c r="B2" s="76" t="s">
        <v>3</v>
      </c>
      <c r="C2" s="6"/>
      <c r="D2" s="6"/>
      <c r="E2" s="7"/>
      <c r="F2" s="108"/>
      <c r="G2" s="109"/>
      <c r="H2" s="109"/>
      <c r="I2" s="127"/>
    </row>
    <row r="3" customHeight="1" spans="1:9">
      <c r="A3" s="72" t="s">
        <v>4</v>
      </c>
      <c r="B3" s="77" t="s">
        <v>5</v>
      </c>
      <c r="C3" s="6"/>
      <c r="D3" s="6"/>
      <c r="E3" s="7"/>
      <c r="F3" s="108"/>
      <c r="G3" s="109"/>
      <c r="H3" s="109"/>
      <c r="I3" s="127"/>
    </row>
    <row r="4" spans="1:9">
      <c r="A4" s="204" t="s">
        <v>6</v>
      </c>
      <c r="B4" s="205" t="s">
        <v>7</v>
      </c>
      <c r="C4" s="205" t="s">
        <v>8</v>
      </c>
      <c r="D4" s="206" t="s">
        <v>9</v>
      </c>
      <c r="E4" s="205" t="s">
        <v>10</v>
      </c>
      <c r="F4" s="207"/>
      <c r="G4" s="207"/>
      <c r="H4" s="207"/>
      <c r="I4" s="220"/>
    </row>
    <row r="5" customHeight="1" spans="1:9">
      <c r="A5" s="208">
        <f>COUNTIF(F:F,"Pass")</f>
        <v>10</v>
      </c>
      <c r="B5" s="209">
        <f>COUNTIF(F:F,"Fail")</f>
        <v>0</v>
      </c>
      <c r="C5" s="209">
        <f>COUNTIF(F:F,"Untested")</f>
        <v>0</v>
      </c>
      <c r="D5" s="210">
        <f>COUNTIF(F:F,"N/A")</f>
        <v>0</v>
      </c>
      <c r="E5" s="209">
        <f>SUM(A5:D5)</f>
        <v>10</v>
      </c>
      <c r="F5" s="207"/>
      <c r="G5" s="207"/>
      <c r="H5" s="207"/>
      <c r="I5" s="220"/>
    </row>
    <row r="6" spans="1:9">
      <c r="A6" s="211" t="s">
        <v>11</v>
      </c>
      <c r="B6" s="212" t="s">
        <v>11</v>
      </c>
      <c r="C6" s="212" t="s">
        <v>11</v>
      </c>
      <c r="D6" s="213" t="s">
        <v>11</v>
      </c>
      <c r="E6" s="212"/>
      <c r="F6" s="207"/>
      <c r="G6" s="207"/>
      <c r="H6" s="207"/>
      <c r="I6" s="220"/>
    </row>
    <row r="7" ht="16.5" customHeight="1" spans="1:9">
      <c r="A7" s="214"/>
      <c r="B7" s="215"/>
      <c r="C7" s="216"/>
      <c r="D7" s="217"/>
      <c r="E7" s="216"/>
      <c r="F7" s="218"/>
      <c r="G7" s="218"/>
      <c r="H7" s="219"/>
      <c r="I7" s="220"/>
    </row>
    <row r="8" ht="25.5" spans="1:10">
      <c r="A8" s="78" t="s">
        <v>12</v>
      </c>
      <c r="B8" s="78" t="s">
        <v>13</v>
      </c>
      <c r="C8" s="78" t="s">
        <v>14</v>
      </c>
      <c r="D8" s="78" t="s">
        <v>15</v>
      </c>
      <c r="E8" s="78" t="s">
        <v>16</v>
      </c>
      <c r="F8" s="79" t="s">
        <v>17</v>
      </c>
      <c r="G8" s="79" t="s">
        <v>18</v>
      </c>
      <c r="H8" s="79" t="s">
        <v>4</v>
      </c>
      <c r="I8" s="128" t="s">
        <v>19</v>
      </c>
      <c r="J8" s="128" t="s">
        <v>20</v>
      </c>
    </row>
    <row r="9" ht="50" customHeight="1" spans="1:10">
      <c r="A9" s="86" t="str">
        <f>IF(AND(E9=""),"","["&amp;TEXT($B$1,"##")&amp;"-"&amp;TEXT(ROW()-9-COUNTBLANK($E$8:E8)+1,"##")&amp;"]")</f>
        <v>[TC-1]</v>
      </c>
      <c r="B9" s="154" t="s">
        <v>21</v>
      </c>
      <c r="C9" s="154" t="s">
        <v>22</v>
      </c>
      <c r="D9" s="188" t="s">
        <v>23</v>
      </c>
      <c r="E9" s="155" t="s">
        <v>24</v>
      </c>
      <c r="F9" s="81" t="s">
        <v>6</v>
      </c>
      <c r="G9" s="100">
        <f ca="1" t="shared" ref="G9:G20" si="0">TODAY()</f>
        <v>45782</v>
      </c>
      <c r="H9" s="93" t="str">
        <f>$B$3</f>
        <v>Nguyễn Thị Bích Ngọc</v>
      </c>
      <c r="I9" s="129"/>
      <c r="J9" s="130"/>
    </row>
    <row r="10" ht="51" customHeight="1" spans="1:10">
      <c r="A10" s="81" t="str">
        <f>IF(AND(E10=""),"","["&amp;TEXT($B$1,"##")&amp;"-"&amp;TEXT(ROW()-9-COUNTBLANK($E$8:E9)+1,"##")&amp;"]")</f>
        <v>[TC-2]</v>
      </c>
      <c r="B10" s="154" t="s">
        <v>25</v>
      </c>
      <c r="C10" s="154" t="s">
        <v>22</v>
      </c>
      <c r="D10" s="188" t="s">
        <v>26</v>
      </c>
      <c r="E10" s="154" t="s">
        <v>27</v>
      </c>
      <c r="F10" s="81" t="s">
        <v>6</v>
      </c>
      <c r="G10" s="111">
        <f ca="1" t="shared" si="0"/>
        <v>45782</v>
      </c>
      <c r="H10" s="112" t="str">
        <f>$B$3</f>
        <v>Nguyễn Thị Bích Ngọc</v>
      </c>
      <c r="I10" s="129"/>
      <c r="J10" s="99"/>
    </row>
    <row r="11" ht="65" customHeight="1" spans="1:10">
      <c r="A11" s="81" t="str">
        <f>IF(AND(E11=""),"","["&amp;TEXT($B$1,"##")&amp;"-"&amp;TEXT(ROW()-9-COUNTBLANK($E$8:E10)+1,"##")&amp;"]")</f>
        <v>[TC-3]</v>
      </c>
      <c r="B11" s="154" t="s">
        <v>28</v>
      </c>
      <c r="C11" s="154" t="s">
        <v>22</v>
      </c>
      <c r="D11" s="188" t="s">
        <v>29</v>
      </c>
      <c r="E11" s="154" t="s">
        <v>30</v>
      </c>
      <c r="F11" s="81" t="s">
        <v>6</v>
      </c>
      <c r="G11" s="111">
        <f ca="1" t="shared" si="0"/>
        <v>45782</v>
      </c>
      <c r="H11" s="112" t="str">
        <f>$B$3</f>
        <v>Nguyễn Thị Bích Ngọc</v>
      </c>
      <c r="I11" s="129"/>
      <c r="J11" s="99"/>
    </row>
    <row r="12" ht="51" customHeight="1" spans="1:10">
      <c r="A12" s="81" t="str">
        <f>IF(AND(E12=""),"","["&amp;TEXT($B$1,"##")&amp;"-"&amp;TEXT(ROW()-9-COUNTBLANK($E$8:E11)+1,"##")&amp;"]")</f>
        <v>[TC-4]</v>
      </c>
      <c r="B12" s="154" t="s">
        <v>31</v>
      </c>
      <c r="C12" s="154" t="s">
        <v>22</v>
      </c>
      <c r="D12" s="188" t="s">
        <v>32</v>
      </c>
      <c r="E12" s="154" t="s">
        <v>33</v>
      </c>
      <c r="F12" s="81" t="s">
        <v>6</v>
      </c>
      <c r="G12" s="111">
        <f ca="1" t="shared" si="0"/>
        <v>45782</v>
      </c>
      <c r="H12" s="112" t="str">
        <f>$B$3</f>
        <v>Nguyễn Thị Bích Ngọc</v>
      </c>
      <c r="I12" s="129"/>
      <c r="J12" s="99"/>
    </row>
    <row r="13" ht="49" customHeight="1" spans="1:10">
      <c r="A13" s="81" t="str">
        <f>IF(AND(E13=""),"","["&amp;TEXT($B$1,"##")&amp;"-"&amp;TEXT(ROW()-9-COUNTBLANK($E$8:E12)+1,"##")&amp;"]")</f>
        <v>[TC-5]</v>
      </c>
      <c r="B13" s="154" t="s">
        <v>34</v>
      </c>
      <c r="C13" s="154" t="s">
        <v>22</v>
      </c>
      <c r="D13" s="188" t="s">
        <v>35</v>
      </c>
      <c r="E13" s="154" t="s">
        <v>36</v>
      </c>
      <c r="F13" s="81" t="s">
        <v>6</v>
      </c>
      <c r="G13" s="111">
        <f ca="1" t="shared" si="0"/>
        <v>45782</v>
      </c>
      <c r="H13" s="112" t="str">
        <f>$B$3</f>
        <v>Nguyễn Thị Bích Ngọc</v>
      </c>
      <c r="I13" s="129"/>
      <c r="J13" s="99"/>
    </row>
    <row r="14" ht="51" customHeight="1" spans="1:10">
      <c r="A14" s="81" t="str">
        <f>IF(AND(E14=""),"","["&amp;TEXT($B$1,"##")&amp;"-"&amp;TEXT(ROW()-9-COUNTBLANK($E$8:E13)+1,"##")&amp;"]")</f>
        <v>[TC-6]</v>
      </c>
      <c r="B14" s="154" t="s">
        <v>37</v>
      </c>
      <c r="C14" s="154" t="s">
        <v>22</v>
      </c>
      <c r="D14" s="188" t="s">
        <v>38</v>
      </c>
      <c r="E14" s="154" t="s">
        <v>30</v>
      </c>
      <c r="F14" s="81" t="s">
        <v>6</v>
      </c>
      <c r="G14" s="191">
        <f ca="1" t="shared" si="0"/>
        <v>45782</v>
      </c>
      <c r="H14" s="192" t="str">
        <f>$B$3</f>
        <v>Nguyễn Thị Bích Ngọc</v>
      </c>
      <c r="I14" s="129"/>
      <c r="J14" s="99"/>
    </row>
    <row r="15" ht="54" customHeight="1" spans="1:10">
      <c r="A15" s="81" t="str">
        <f>IF(AND(E15=""),"","["&amp;TEXT($B$1,"##")&amp;"-"&amp;TEXT(ROW()-9-COUNTBLANK($E$8:E14)+1,"##")&amp;"]")</f>
        <v>[TC-7]</v>
      </c>
      <c r="B15" s="154" t="s">
        <v>39</v>
      </c>
      <c r="C15" s="154" t="s">
        <v>22</v>
      </c>
      <c r="D15" s="188" t="s">
        <v>40</v>
      </c>
      <c r="E15" s="154" t="s">
        <v>27</v>
      </c>
      <c r="F15" s="81" t="s">
        <v>6</v>
      </c>
      <c r="G15" s="191">
        <f ca="1" t="shared" si="0"/>
        <v>45782</v>
      </c>
      <c r="H15" s="192" t="str">
        <f>$B$3</f>
        <v>Nguyễn Thị Bích Ngọc</v>
      </c>
      <c r="I15" s="131"/>
      <c r="J15" s="99"/>
    </row>
    <row r="16" ht="76.5" customHeight="1" spans="1:10">
      <c r="A16" s="81" t="str">
        <f>IF(AND(E16=""),"","["&amp;TEXT($B$1,"##")&amp;"-"&amp;TEXT(ROW()-9-COUNTBLANK($E$8:E15)+1,"##")&amp;"]")</f>
        <v>[TC-8]</v>
      </c>
      <c r="B16" s="154" t="s">
        <v>41</v>
      </c>
      <c r="C16" s="154" t="s">
        <v>22</v>
      </c>
      <c r="D16" s="188" t="s">
        <v>42</v>
      </c>
      <c r="E16" s="154" t="s">
        <v>43</v>
      </c>
      <c r="F16" s="81" t="s">
        <v>6</v>
      </c>
      <c r="G16" s="191">
        <f ca="1" t="shared" si="0"/>
        <v>45782</v>
      </c>
      <c r="H16" s="192" t="str">
        <f>$B$3</f>
        <v>Nguyễn Thị Bích Ngọc</v>
      </c>
      <c r="I16" s="132"/>
      <c r="J16" s="99"/>
    </row>
    <row r="17" ht="73" customHeight="1" spans="1:10">
      <c r="A17" s="150" t="str">
        <f>IF(AND(E17=""),"","["&amp;TEXT($B$1,"##")&amp;"-"&amp;TEXT(ROW()-9-COUNTBLANK($E$8:E16)+1,"##")&amp;"]")</f>
        <v>[TC-9]</v>
      </c>
      <c r="B17" s="162" t="s">
        <v>44</v>
      </c>
      <c r="C17" s="154" t="s">
        <v>22</v>
      </c>
      <c r="D17" s="153" t="s">
        <v>45</v>
      </c>
      <c r="E17" s="162" t="s">
        <v>30</v>
      </c>
      <c r="F17" s="150" t="s">
        <v>6</v>
      </c>
      <c r="G17" s="191">
        <f ca="1" t="shared" si="0"/>
        <v>45782</v>
      </c>
      <c r="H17" s="192" t="str">
        <f>$B$3</f>
        <v>Nguyễn Thị Bích Ngọc</v>
      </c>
      <c r="I17" s="133"/>
      <c r="J17" s="134"/>
    </row>
    <row r="18" s="104" customFormat="1" ht="53" customHeight="1" spans="1:18">
      <c r="A18" s="150" t="str">
        <f>IF(AND(E18=""),"","["&amp;TEXT($B$1,"##")&amp;"-"&amp;TEXT(ROW()-9-COUNTBLANK($E$8:E17)+1,"##")&amp;"]")</f>
        <v>[TC-10]</v>
      </c>
      <c r="B18" s="96" t="s">
        <v>46</v>
      </c>
      <c r="C18" s="96" t="s">
        <v>47</v>
      </c>
      <c r="D18" s="153" t="s">
        <v>48</v>
      </c>
      <c r="E18" s="96" t="s">
        <v>49</v>
      </c>
      <c r="F18" s="150" t="s">
        <v>6</v>
      </c>
      <c r="G18" s="86">
        <f ca="1" t="shared" si="0"/>
        <v>45782</v>
      </c>
      <c r="H18" s="94" t="str">
        <f>$B$3</f>
        <v>Nguyễn Thị Bích Ngọc</v>
      </c>
      <c r="I18" s="135"/>
      <c r="J18" s="135"/>
      <c r="K18" s="136"/>
      <c r="L18" s="136"/>
      <c r="M18" s="136"/>
      <c r="N18" s="136"/>
      <c r="O18" s="136"/>
      <c r="P18" s="136"/>
      <c r="Q18" s="136"/>
      <c r="R18" s="136"/>
    </row>
    <row r="19" ht="66" customHeight="1" spans="1:10">
      <c r="A19" s="150"/>
      <c r="B19" s="96"/>
      <c r="C19" s="96"/>
      <c r="D19" s="96"/>
      <c r="E19" s="96"/>
      <c r="F19" s="150"/>
      <c r="G19" s="86"/>
      <c r="H19" s="94"/>
      <c r="I19" s="137"/>
      <c r="J19" s="138"/>
    </row>
    <row r="20" ht="46" customHeight="1" spans="1:10">
      <c r="A20" s="150"/>
      <c r="B20" s="96"/>
      <c r="C20" s="96"/>
      <c r="D20" s="96"/>
      <c r="E20" s="96"/>
      <c r="F20" s="150"/>
      <c r="G20" s="151"/>
      <c r="H20" s="196"/>
      <c r="I20" s="139"/>
      <c r="J20" s="99"/>
    </row>
    <row r="21" ht="51" customHeight="1" spans="1:10">
      <c r="A21" s="83" t="str">
        <f>IF(AND(E21=""),"","["&amp;TEXT($B$1,"##")&amp;"-"&amp;TEXT(ROW()-9-COUNTBLANK($E$8:E21)+1,"##")&amp;"]")</f>
        <v/>
      </c>
      <c r="B21" s="178"/>
      <c r="C21" s="178"/>
      <c r="D21" s="149"/>
      <c r="E21" s="178"/>
      <c r="F21" s="147"/>
      <c r="G21" s="151"/>
      <c r="H21" s="150"/>
      <c r="I21" s="140"/>
      <c r="J21" s="141"/>
    </row>
    <row r="22" ht="76.5" customHeight="1" spans="1:10">
      <c r="A22" s="112"/>
      <c r="B22" s="142"/>
      <c r="C22" s="142"/>
      <c r="D22" s="143"/>
      <c r="E22" s="142"/>
      <c r="F22" s="112"/>
      <c r="G22" s="111"/>
      <c r="H22" s="112"/>
      <c r="I22" s="99"/>
      <c r="J22" s="99"/>
    </row>
    <row r="23" s="105" customFormat="1" spans="1:8">
      <c r="A23" s="118"/>
      <c r="B23" s="119"/>
      <c r="C23" s="119"/>
      <c r="D23" s="120"/>
      <c r="E23" s="119"/>
      <c r="F23" s="118"/>
      <c r="G23" s="121"/>
      <c r="H23" s="118"/>
    </row>
    <row r="24" s="105" customFormat="1" ht="89.25" customHeight="1" spans="1:8">
      <c r="A24" s="118"/>
      <c r="B24" s="119"/>
      <c r="C24" s="119"/>
      <c r="D24" s="120"/>
      <c r="E24" s="119"/>
      <c r="F24" s="118"/>
      <c r="G24" s="121"/>
      <c r="H24" s="118"/>
    </row>
    <row r="25" s="105" customFormat="1" spans="1:8">
      <c r="A25" s="118"/>
      <c r="B25" s="119"/>
      <c r="C25" s="119"/>
      <c r="D25" s="120"/>
      <c r="E25" s="119"/>
      <c r="F25" s="118"/>
      <c r="G25" s="121"/>
      <c r="H25" s="118"/>
    </row>
    <row r="26" s="105" customFormat="1" ht="89.25" customHeight="1" spans="1:8">
      <c r="A26" s="118"/>
      <c r="B26" s="119"/>
      <c r="C26" s="119"/>
      <c r="D26" s="120"/>
      <c r="E26" s="119"/>
      <c r="F26" s="118"/>
      <c r="G26" s="121"/>
      <c r="H26" s="118"/>
    </row>
    <row r="27" s="105" customFormat="1" spans="1:8">
      <c r="A27" s="118"/>
      <c r="B27" s="119"/>
      <c r="C27" s="119"/>
      <c r="D27" s="120"/>
      <c r="E27" s="119"/>
      <c r="F27" s="118"/>
      <c r="G27" s="121"/>
      <c r="H27" s="118"/>
    </row>
    <row r="28" s="105" customFormat="1" ht="76.5" customHeight="1" spans="1:8">
      <c r="A28" s="118"/>
      <c r="B28" s="119"/>
      <c r="C28" s="119"/>
      <c r="D28" s="120"/>
      <c r="E28" s="119"/>
      <c r="F28" s="118"/>
      <c r="G28" s="121"/>
      <c r="H28" s="118"/>
    </row>
    <row r="29" s="105" customFormat="1" spans="1:8">
      <c r="A29" s="118"/>
      <c r="B29" s="119"/>
      <c r="C29" s="119"/>
      <c r="D29" s="120"/>
      <c r="E29" s="119"/>
      <c r="F29" s="118"/>
      <c r="G29" s="121"/>
      <c r="H29" s="118"/>
    </row>
    <row r="30" s="105" customFormat="1" spans="1:8">
      <c r="A30" s="118"/>
      <c r="B30" s="119"/>
      <c r="C30" s="119"/>
      <c r="D30" s="120"/>
      <c r="E30" s="119"/>
      <c r="F30" s="118"/>
      <c r="G30" s="121"/>
      <c r="H30" s="118"/>
    </row>
    <row r="31" s="105" customFormat="1" ht="89.25" customHeight="1" spans="1:8">
      <c r="A31" s="118"/>
      <c r="B31" s="119"/>
      <c r="C31" s="119"/>
      <c r="D31" s="120"/>
      <c r="E31" s="119"/>
      <c r="F31" s="118"/>
      <c r="G31" s="121"/>
      <c r="H31" s="118"/>
    </row>
    <row r="32" s="105" customFormat="1" spans="1:8">
      <c r="A32" s="118"/>
      <c r="B32" s="119"/>
      <c r="C32" s="119"/>
      <c r="D32" s="120"/>
      <c r="E32" s="119"/>
      <c r="F32" s="118"/>
      <c r="G32" s="121"/>
      <c r="H32" s="118"/>
    </row>
    <row r="33" s="105" customFormat="1" ht="76.5" customHeight="1" spans="1:8">
      <c r="A33" s="118"/>
      <c r="B33" s="119"/>
      <c r="C33" s="119"/>
      <c r="D33" s="120"/>
      <c r="E33" s="119"/>
      <c r="F33" s="118"/>
      <c r="G33" s="121"/>
      <c r="H33" s="118"/>
    </row>
    <row r="34" s="105" customFormat="1" spans="1:8">
      <c r="A34" s="118"/>
      <c r="B34" s="119"/>
      <c r="C34" s="119"/>
      <c r="D34" s="120"/>
      <c r="E34" s="119"/>
      <c r="F34" s="118"/>
      <c r="G34" s="121"/>
      <c r="H34" s="118"/>
    </row>
    <row r="35" s="105" customFormat="1" customHeight="1" spans="1:9">
      <c r="A35" s="118"/>
      <c r="B35" s="118"/>
      <c r="C35" s="118"/>
      <c r="D35" s="118"/>
      <c r="E35" s="118"/>
      <c r="F35" s="118"/>
      <c r="G35" s="118"/>
      <c r="H35" s="118"/>
      <c r="I35" s="118"/>
    </row>
    <row r="36" s="105" customFormat="1" spans="1:8">
      <c r="A36" s="118"/>
      <c r="B36" s="119"/>
      <c r="C36" s="119"/>
      <c r="D36" s="120"/>
      <c r="E36" s="119"/>
      <c r="F36" s="118"/>
      <c r="G36" s="121"/>
      <c r="H36" s="118"/>
    </row>
    <row r="37" s="105" customFormat="1" ht="51" customHeight="1" spans="1:8">
      <c r="A37" s="118"/>
      <c r="B37" s="119"/>
      <c r="C37" s="119"/>
      <c r="D37" s="120"/>
      <c r="E37" s="119"/>
      <c r="F37" s="118"/>
      <c r="G37" s="121"/>
      <c r="H37" s="118"/>
    </row>
    <row r="38" s="105" customFormat="1" spans="1:8">
      <c r="A38" s="118"/>
      <c r="B38" s="119"/>
      <c r="C38" s="119"/>
      <c r="D38" s="120"/>
      <c r="E38" s="119"/>
      <c r="F38" s="118"/>
      <c r="G38" s="121"/>
      <c r="H38" s="118"/>
    </row>
    <row r="39" s="105" customFormat="1" customHeight="1" spans="1:9">
      <c r="A39" s="122"/>
      <c r="B39" s="122"/>
      <c r="C39" s="122"/>
      <c r="D39" s="122"/>
      <c r="E39" s="122"/>
      <c r="F39" s="122"/>
      <c r="G39" s="122"/>
      <c r="H39" s="122"/>
      <c r="I39" s="122"/>
    </row>
    <row r="40" s="105" customFormat="1" spans="1:9">
      <c r="A40" s="118"/>
      <c r="B40" s="119"/>
      <c r="C40" s="119"/>
      <c r="D40" s="120"/>
      <c r="E40" s="119"/>
      <c r="F40" s="118"/>
      <c r="G40" s="121"/>
      <c r="H40" s="118"/>
      <c r="I40" s="122"/>
    </row>
    <row r="41" s="105" customFormat="1" ht="76.5" customHeight="1" spans="1:8">
      <c r="A41" s="118"/>
      <c r="B41" s="119"/>
      <c r="C41" s="119"/>
      <c r="D41" s="120"/>
      <c r="E41" s="119"/>
      <c r="F41" s="118"/>
      <c r="G41" s="121"/>
      <c r="H41" s="118"/>
    </row>
    <row r="42" s="105" customFormat="1" spans="1:8">
      <c r="A42" s="118"/>
      <c r="B42" s="119"/>
      <c r="C42" s="119"/>
      <c r="D42" s="120"/>
      <c r="E42" s="123"/>
      <c r="F42" s="118"/>
      <c r="G42" s="121"/>
      <c r="H42" s="118"/>
    </row>
    <row r="43" s="105" customFormat="1" spans="1:8">
      <c r="A43" s="118"/>
      <c r="B43" s="123"/>
      <c r="C43" s="119"/>
      <c r="D43" s="120"/>
      <c r="E43" s="119"/>
      <c r="F43" s="118"/>
      <c r="G43" s="121"/>
      <c r="H43" s="118"/>
    </row>
    <row r="44" s="105" customFormat="1" spans="1:8">
      <c r="A44" s="118"/>
      <c r="B44" s="123"/>
      <c r="C44" s="119"/>
      <c r="D44" s="120"/>
      <c r="E44" s="123"/>
      <c r="F44" s="118"/>
      <c r="G44" s="121"/>
      <c r="H44" s="118"/>
    </row>
    <row r="45" s="105" customFormat="1" spans="1:8">
      <c r="A45" s="118"/>
      <c r="B45" s="123"/>
      <c r="C45" s="119"/>
      <c r="D45" s="120"/>
      <c r="E45" s="123"/>
      <c r="F45" s="118"/>
      <c r="G45" s="121"/>
      <c r="H45" s="118"/>
    </row>
    <row r="46" s="105" customFormat="1" spans="1:8">
      <c r="A46" s="118"/>
      <c r="B46" s="123"/>
      <c r="C46" s="119"/>
      <c r="D46" s="120"/>
      <c r="E46" s="123"/>
      <c r="F46" s="118"/>
      <c r="G46" s="121"/>
      <c r="H46" s="118"/>
    </row>
    <row r="47" s="105" customFormat="1" ht="51" customHeight="1" spans="1:8">
      <c r="A47" s="118"/>
      <c r="B47" s="123"/>
      <c r="C47" s="119"/>
      <c r="D47" s="120"/>
      <c r="E47" s="123"/>
      <c r="F47" s="118"/>
      <c r="G47" s="121"/>
      <c r="H47" s="118"/>
    </row>
    <row r="48" s="105" customFormat="1" spans="1:8">
      <c r="A48" s="118"/>
      <c r="B48" s="123"/>
      <c r="C48" s="119"/>
      <c r="D48" s="120"/>
      <c r="E48" s="123"/>
      <c r="F48" s="118"/>
      <c r="G48" s="121"/>
      <c r="H48" s="118"/>
    </row>
    <row r="49" s="105" customFormat="1" spans="1:8">
      <c r="A49" s="118"/>
      <c r="B49" s="123"/>
      <c r="C49" s="119"/>
      <c r="D49" s="120"/>
      <c r="E49" s="123"/>
      <c r="F49" s="118"/>
      <c r="G49" s="121"/>
      <c r="H49" s="118"/>
    </row>
    <row r="50" s="105" customFormat="1" spans="1:8">
      <c r="A50" s="118"/>
      <c r="B50" s="123"/>
      <c r="C50" s="119"/>
      <c r="D50" s="120"/>
      <c r="E50" s="123"/>
      <c r="F50" s="118"/>
      <c r="G50" s="121"/>
      <c r="H50" s="118"/>
    </row>
    <row r="51" s="105" customFormat="1" spans="1:8">
      <c r="A51" s="118"/>
      <c r="B51" s="123"/>
      <c r="C51" s="119"/>
      <c r="D51" s="120"/>
      <c r="E51" s="123"/>
      <c r="F51" s="118"/>
      <c r="G51" s="121"/>
      <c r="H51" s="118"/>
    </row>
    <row r="52" s="105" customFormat="1" spans="1:8">
      <c r="A52" s="118"/>
      <c r="B52" s="123"/>
      <c r="C52" s="123"/>
      <c r="D52" s="120"/>
      <c r="E52" s="123"/>
      <c r="F52" s="118"/>
      <c r="G52" s="121"/>
      <c r="H52" s="118"/>
    </row>
    <row r="53" s="105" customFormat="1" spans="1:8">
      <c r="A53" s="118"/>
      <c r="C53" s="123"/>
      <c r="D53" s="120"/>
      <c r="E53" s="123"/>
      <c r="F53" s="118"/>
      <c r="G53" s="121"/>
      <c r="H53" s="118"/>
    </row>
    <row r="54" s="105" customFormat="1" spans="1:8">
      <c r="A54" s="118"/>
      <c r="B54" s="123"/>
      <c r="C54" s="123"/>
      <c r="D54" s="120"/>
      <c r="E54" s="123"/>
      <c r="F54" s="118"/>
      <c r="G54" s="121"/>
      <c r="H54" s="118"/>
    </row>
    <row r="55" s="105" customFormat="1" spans="1:9">
      <c r="A55" s="124"/>
      <c r="B55" s="124"/>
      <c r="C55" s="124"/>
      <c r="D55" s="124"/>
      <c r="E55" s="124"/>
      <c r="F55" s="124"/>
      <c r="G55" s="124"/>
      <c r="H55" s="124"/>
      <c r="I55" s="124"/>
    </row>
    <row r="56" s="105" customFormat="1" spans="1:9">
      <c r="A56" s="125"/>
      <c r="B56" s="123"/>
      <c r="C56" s="123"/>
      <c r="D56" s="120"/>
      <c r="E56" s="123"/>
      <c r="F56" s="125"/>
      <c r="G56" s="126"/>
      <c r="H56" s="118"/>
      <c r="I56" s="104"/>
    </row>
    <row r="57" s="105" customFormat="1" ht="99" customHeight="1" spans="1:9">
      <c r="A57" s="125"/>
      <c r="B57" s="123"/>
      <c r="C57" s="123"/>
      <c r="D57" s="120"/>
      <c r="E57" s="123"/>
      <c r="F57" s="125"/>
      <c r="G57" s="126"/>
      <c r="H57" s="118"/>
      <c r="I57" s="104"/>
    </row>
    <row r="58" s="105" customFormat="1" spans="1:9">
      <c r="A58" s="125"/>
      <c r="B58" s="123"/>
      <c r="C58" s="123"/>
      <c r="D58" s="120"/>
      <c r="E58" s="123"/>
      <c r="F58" s="125"/>
      <c r="G58" s="126"/>
      <c r="H58" s="118"/>
      <c r="I58" s="104"/>
    </row>
    <row r="59" s="105" customFormat="1" spans="1:9">
      <c r="A59" s="125"/>
      <c r="B59" s="123"/>
      <c r="C59" s="123"/>
      <c r="D59" s="120"/>
      <c r="E59" s="123"/>
      <c r="F59" s="125"/>
      <c r="G59" s="126"/>
      <c r="H59" s="118"/>
      <c r="I59" s="104"/>
    </row>
    <row r="60" s="105" customFormat="1" spans="1:9">
      <c r="A60" s="125"/>
      <c r="B60" s="123"/>
      <c r="C60" s="123"/>
      <c r="D60" s="120"/>
      <c r="E60" s="123"/>
      <c r="F60" s="125"/>
      <c r="G60" s="126"/>
      <c r="H60" s="118"/>
      <c r="I60" s="104"/>
    </row>
    <row r="61" s="105" customFormat="1" spans="1:9">
      <c r="A61" s="125"/>
      <c r="B61" s="123"/>
      <c r="C61" s="123"/>
      <c r="D61" s="120"/>
      <c r="E61" s="123"/>
      <c r="F61" s="125"/>
      <c r="G61" s="126"/>
      <c r="H61" s="118"/>
      <c r="I61" s="104"/>
    </row>
    <row r="62" s="105" customFormat="1" spans="1:9">
      <c r="A62" s="125"/>
      <c r="B62" s="123"/>
      <c r="C62" s="123"/>
      <c r="D62" s="120"/>
      <c r="E62" s="123"/>
      <c r="F62" s="125"/>
      <c r="G62" s="126"/>
      <c r="H62" s="118"/>
      <c r="I62" s="104"/>
    </row>
    <row r="63" s="105" customFormat="1" spans="1:9">
      <c r="A63" s="125"/>
      <c r="B63" s="123"/>
      <c r="C63" s="123"/>
      <c r="D63" s="120"/>
      <c r="E63" s="123"/>
      <c r="F63" s="125"/>
      <c r="G63" s="126"/>
      <c r="H63" s="118"/>
      <c r="I63" s="104"/>
    </row>
    <row r="64" s="105" customFormat="1" spans="1:9">
      <c r="A64" s="125"/>
      <c r="B64" s="123"/>
      <c r="C64" s="123"/>
      <c r="D64" s="120"/>
      <c r="E64" s="123"/>
      <c r="F64" s="125"/>
      <c r="G64" s="126"/>
      <c r="H64" s="118"/>
      <c r="I64" s="104"/>
    </row>
    <row r="65" s="105" customFormat="1" spans="1:9">
      <c r="A65" s="125"/>
      <c r="B65" s="123"/>
      <c r="C65" s="123"/>
      <c r="D65" s="120"/>
      <c r="E65" s="123"/>
      <c r="F65" s="125"/>
      <c r="G65" s="126"/>
      <c r="H65" s="118"/>
      <c r="I65" s="104"/>
    </row>
    <row r="66" s="105" customFormat="1" spans="1:9">
      <c r="A66" s="125"/>
      <c r="B66" s="123"/>
      <c r="C66" s="123"/>
      <c r="D66" s="120"/>
      <c r="E66" s="123"/>
      <c r="F66" s="125"/>
      <c r="G66" s="126"/>
      <c r="H66" s="118"/>
      <c r="I66" s="104"/>
    </row>
    <row r="67" s="105" customFormat="1" spans="1:9">
      <c r="A67" s="125"/>
      <c r="B67" s="123"/>
      <c r="C67" s="123"/>
      <c r="D67" s="123"/>
      <c r="E67" s="123"/>
      <c r="F67" s="125"/>
      <c r="G67" s="126"/>
      <c r="H67" s="118"/>
      <c r="I67" s="104"/>
    </row>
    <row r="68" s="105" customFormat="1" spans="1:5">
      <c r="A68" s="125"/>
      <c r="B68" s="123"/>
      <c r="C68" s="123"/>
      <c r="D68" s="123"/>
      <c r="E68" s="123"/>
    </row>
    <row r="69" s="105" customFormat="1" spans="1:5">
      <c r="A69" s="125"/>
      <c r="B69" s="123"/>
      <c r="C69" s="123"/>
      <c r="D69" s="123"/>
      <c r="E69" s="123"/>
    </row>
    <row r="70" s="105" customFormat="1" spans="1:5">
      <c r="A70" s="125"/>
      <c r="B70" s="123"/>
      <c r="C70" s="123"/>
      <c r="D70" s="123"/>
      <c r="E70" s="123"/>
    </row>
    <row r="71" s="105" customFormat="1" spans="1:5">
      <c r="A71" s="125"/>
      <c r="B71" s="123"/>
      <c r="C71" s="123"/>
      <c r="D71" s="123"/>
      <c r="E71" s="123"/>
    </row>
    <row r="72" spans="2:5">
      <c r="B72" s="98"/>
      <c r="C72" s="98"/>
      <c r="D72" s="98"/>
      <c r="E72" s="98"/>
    </row>
    <row r="73" spans="2:5">
      <c r="B73" s="98"/>
      <c r="C73" s="98"/>
      <c r="D73" s="98"/>
      <c r="E73" s="98"/>
    </row>
    <row r="74" spans="2:5">
      <c r="B74" s="98"/>
      <c r="C74" s="98"/>
      <c r="D74" s="98"/>
      <c r="E74" s="98"/>
    </row>
    <row r="75" spans="2:5">
      <c r="B75" s="98"/>
      <c r="C75" s="98"/>
      <c r="D75" s="98"/>
      <c r="E75" s="98"/>
    </row>
    <row r="76" spans="2:5">
      <c r="B76" s="98"/>
      <c r="C76" s="98"/>
      <c r="D76" s="98"/>
      <c r="E76" s="98"/>
    </row>
    <row r="77" spans="2:5">
      <c r="B77" s="98"/>
      <c r="C77" s="98"/>
      <c r="D77" s="98"/>
      <c r="E77" s="98"/>
    </row>
    <row r="78" spans="2:5">
      <c r="B78" s="98"/>
      <c r="C78" s="98"/>
      <c r="D78" s="98"/>
      <c r="E78" s="98"/>
    </row>
    <row r="79" spans="2:5">
      <c r="B79" s="98"/>
      <c r="C79" s="98"/>
      <c r="D79" s="98"/>
      <c r="E79" s="98"/>
    </row>
    <row r="80" spans="2:5">
      <c r="B80" s="98"/>
      <c r="C80" s="98"/>
      <c r="D80" s="98"/>
      <c r="E80" s="98"/>
    </row>
    <row r="81" spans="2:5">
      <c r="B81" s="98"/>
      <c r="C81" s="98"/>
      <c r="D81" s="98"/>
      <c r="E81" s="98"/>
    </row>
  </sheetData>
  <mergeCells count="6">
    <mergeCell ref="B1:E1"/>
    <mergeCell ref="B2:E2"/>
    <mergeCell ref="B3:E3"/>
    <mergeCell ref="A35:I35"/>
    <mergeCell ref="A39:I39"/>
    <mergeCell ref="A55:I55"/>
  </mergeCells>
  <conditionalFormatting sqref="F37">
    <cfRule type="cellIs" dxfId="0" priority="13" operator="equal">
      <formula>"N/A"</formula>
    </cfRule>
    <cfRule type="cellIs" dxfId="1" priority="14" operator="equal">
      <formula>"Fail"</formula>
    </cfRule>
    <cfRule type="cellIs" dxfId="2" priority="15" operator="equal">
      <formula>Fail</formula>
    </cfRule>
    <cfRule type="cellIs" dxfId="3" priority="16" operator="equal">
      <formula>"Pass"</formula>
    </cfRule>
  </conditionalFormatting>
  <conditionalFormatting sqref="F40">
    <cfRule type="cellIs" dxfId="0" priority="9" operator="equal">
      <formula>"N/A"</formula>
    </cfRule>
    <cfRule type="cellIs" dxfId="1" priority="10" operator="equal">
      <formula>"Fail"</formula>
    </cfRule>
    <cfRule type="cellIs" dxfId="2" priority="11" operator="equal">
      <formula>Fail</formula>
    </cfRule>
    <cfRule type="cellIs" dxfId="3" priority="12" operator="equal">
      <formula>"Pass"</formula>
    </cfRule>
  </conditionalFormatting>
  <conditionalFormatting sqref="F1:F8">
    <cfRule type="cellIs" dxfId="0" priority="21" operator="equal">
      <formula>"N/A"</formula>
    </cfRule>
    <cfRule type="cellIs" dxfId="1" priority="22" operator="equal">
      <formula>"Fail"</formula>
    </cfRule>
    <cfRule type="cellIs" dxfId="2" priority="23" operator="equal">
      <formula>Fail</formula>
    </cfRule>
    <cfRule type="cellIs" dxfId="3" priority="24" operator="equal">
      <formula>"Pass"</formula>
    </cfRule>
  </conditionalFormatting>
  <conditionalFormatting sqref="F9:F20">
    <cfRule type="cellIs" dxfId="3" priority="4" operator="equal">
      <formula>"Pass"</formula>
    </cfRule>
    <cfRule type="cellIs" dxfId="2" priority="3" operator="equal">
      <formula>Fail</formula>
    </cfRule>
    <cfRule type="cellIs" dxfId="1" priority="2" operator="equal">
      <formula>"Fail"</formula>
    </cfRule>
    <cfRule type="cellIs" dxfId="0" priority="1" operator="equal">
      <formula>"N/A"</formula>
    </cfRule>
  </conditionalFormatting>
  <conditionalFormatting sqref="F56:F67">
    <cfRule type="cellIs" dxfId="0" priority="5" operator="equal">
      <formula>"N/A"</formula>
    </cfRule>
    <cfRule type="cellIs" dxfId="1" priority="6" operator="equal">
      <formula>"Fail"</formula>
    </cfRule>
    <cfRule type="cellIs" dxfId="2" priority="7" operator="equal">
      <formula>Fail</formula>
    </cfRule>
    <cfRule type="cellIs" dxfId="3" priority="8" operator="equal">
      <formula>"Pass"</formula>
    </cfRule>
  </conditionalFormatting>
  <conditionalFormatting sqref="F21:F34 F41:F54 F38 F36">
    <cfRule type="cellIs" dxfId="0" priority="17" operator="equal">
      <formula>"N/A"</formula>
    </cfRule>
    <cfRule type="cellIs" dxfId="1" priority="18" operator="equal">
      <formula>"Fail"</formula>
    </cfRule>
    <cfRule type="cellIs" dxfId="2" priority="19" operator="equal">
      <formula>Fail</formula>
    </cfRule>
    <cfRule type="cellIs" dxfId="3" priority="20" operator="equal">
      <formula>"Pass"</formula>
    </cfRule>
  </conditionalFormatting>
  <dataValidations count="2">
    <dataValidation type="list" allowBlank="1" showErrorMessage="1" sqref="O18 F9:F16 F17:F20 F21:F54 F56:F67">
      <formula1>"Pass,Fail,N/A,Untested"</formula1>
    </dataValidation>
    <dataValidation type="list" allowBlank="1" showErrorMessage="1" sqref="F1:H2">
      <formula1>$J$1:$J$5</formula1>
    </dataValidation>
  </dataValidations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4"/>
  <sheetViews>
    <sheetView topLeftCell="A15" workbookViewId="0">
      <selection activeCell="C16" sqref="C16"/>
    </sheetView>
  </sheetViews>
  <sheetFormatPr defaultColWidth="9.14285714285714" defaultRowHeight="15"/>
  <cols>
    <col min="1" max="1" width="15.2857142857143" customWidth="1"/>
    <col min="2" max="2" width="28" customWidth="1"/>
    <col min="3" max="3" width="22.7142857142857" customWidth="1"/>
    <col min="4" max="4" width="26.1428571428571" customWidth="1"/>
    <col min="5" max="5" width="22" customWidth="1"/>
    <col min="6" max="6" width="16.4285714285714" customWidth="1"/>
    <col min="7" max="7" width="17.1428571428571" customWidth="1"/>
    <col min="8" max="8" width="20.2857142857143" customWidth="1"/>
  </cols>
  <sheetData>
    <row r="1" spans="1:5">
      <c r="A1" s="72" t="s">
        <v>0</v>
      </c>
      <c r="B1" s="73" t="s">
        <v>1</v>
      </c>
      <c r="C1" s="6"/>
      <c r="D1" s="6"/>
      <c r="E1" s="74"/>
    </row>
    <row r="2" ht="25.5" spans="1:5">
      <c r="A2" s="75" t="s">
        <v>2</v>
      </c>
      <c r="B2" s="76" t="s">
        <v>3</v>
      </c>
      <c r="C2" s="6"/>
      <c r="D2" s="6"/>
      <c r="E2" s="7"/>
    </row>
    <row r="3" spans="1:5">
      <c r="A3" s="72" t="s">
        <v>4</v>
      </c>
      <c r="B3" s="77" t="s">
        <v>5</v>
      </c>
      <c r="C3" s="6"/>
      <c r="D3" s="6"/>
      <c r="E3" s="7"/>
    </row>
    <row r="5" spans="1:9">
      <c r="A5" s="78" t="s">
        <v>12</v>
      </c>
      <c r="B5" s="78" t="s">
        <v>13</v>
      </c>
      <c r="C5" s="78" t="s">
        <v>14</v>
      </c>
      <c r="D5" s="78" t="s">
        <v>15</v>
      </c>
      <c r="E5" s="78" t="s">
        <v>16</v>
      </c>
      <c r="F5" s="79" t="s">
        <v>17</v>
      </c>
      <c r="G5" s="79" t="s">
        <v>18</v>
      </c>
      <c r="H5" s="80" t="s">
        <v>4</v>
      </c>
      <c r="I5" s="101"/>
    </row>
    <row r="6" ht="91" customHeight="1" spans="1:9">
      <c r="A6" s="81" t="str">
        <f>IF(AND(E6=""),"","["&amp;TEXT($B$1,"##")&amp;"-"&amp;TEXT(ROW()-6-COUNTBLANK($E$6:E6)+1,"##")&amp;"]")</f>
        <v>[TC-1]</v>
      </c>
      <c r="B6" s="82" t="s">
        <v>442</v>
      </c>
      <c r="C6" s="83" t="s">
        <v>443</v>
      </c>
      <c r="D6" s="84" t="s">
        <v>444</v>
      </c>
      <c r="E6" s="85" t="s">
        <v>445</v>
      </c>
      <c r="F6" s="81" t="s">
        <v>6</v>
      </c>
      <c r="G6" s="86">
        <f ca="1">TODAY()</f>
        <v>45782</v>
      </c>
      <c r="H6" s="87" t="str">
        <f>$B$3</f>
        <v>Nguyễn Thị Bích Ngọc</v>
      </c>
      <c r="I6" s="102"/>
    </row>
    <row r="7" ht="63.75" spans="1:9">
      <c r="A7" s="81" t="str">
        <f>IF(AND(E7=""),"","["&amp;TEXT($B$1,"##")&amp;"-"&amp;TEXT(ROW()-6-COUNTBLANK($E$6:E7)+1,"##")&amp;"]")</f>
        <v>[TC-2]</v>
      </c>
      <c r="B7" s="88" t="s">
        <v>446</v>
      </c>
      <c r="C7" s="89" t="s">
        <v>447</v>
      </c>
      <c r="D7" s="90" t="s">
        <v>448</v>
      </c>
      <c r="E7" s="91" t="s">
        <v>449</v>
      </c>
      <c r="F7" s="81" t="s">
        <v>6</v>
      </c>
      <c r="G7" s="86">
        <f ca="1">TODAY()</f>
        <v>45782</v>
      </c>
      <c r="H7" s="87" t="str">
        <f>$B$3</f>
        <v>Nguyễn Thị Bích Ngọc</v>
      </c>
      <c r="I7" s="103"/>
    </row>
    <row r="8" ht="89.25" spans="1:9">
      <c r="A8" s="81" t="str">
        <f>IF(AND(E8=""),"","["&amp;TEXT($B$1,"##")&amp;"-"&amp;TEXT(ROW()-6-COUNTBLANK($E$6:E8)+1,"##")&amp;"]")</f>
        <v>[TC-3]</v>
      </c>
      <c r="B8" s="92" t="s">
        <v>450</v>
      </c>
      <c r="C8" s="83" t="s">
        <v>451</v>
      </c>
      <c r="D8" s="90" t="s">
        <v>452</v>
      </c>
      <c r="E8" s="83" t="s">
        <v>453</v>
      </c>
      <c r="F8" s="93" t="s">
        <v>6</v>
      </c>
      <c r="G8" s="86">
        <f ca="1" t="shared" ref="G8:G21" si="0">TODAY()</f>
        <v>45782</v>
      </c>
      <c r="H8" s="94" t="str">
        <f>$B$3</f>
        <v>Nguyễn Thị Bích Ngọc</v>
      </c>
      <c r="I8" s="102"/>
    </row>
    <row r="9" ht="60" spans="1:9">
      <c r="A9" s="81" t="str">
        <f>IF(AND(E9=""),"","["&amp;TEXT($B$1,"##")&amp;"-"&amp;TEXT(ROW()-6-COUNTBLANK($E$6:E9)+1,"##")&amp;"]")</f>
        <v>[TC-4]</v>
      </c>
      <c r="B9" s="95" t="s">
        <v>454</v>
      </c>
      <c r="C9" s="96" t="s">
        <v>455</v>
      </c>
      <c r="D9" s="90" t="s">
        <v>456</v>
      </c>
      <c r="E9" s="96" t="s">
        <v>457</v>
      </c>
      <c r="F9" s="93" t="s">
        <v>6</v>
      </c>
      <c r="G9" s="86">
        <f ca="1" t="shared" si="0"/>
        <v>45782</v>
      </c>
      <c r="H9" s="94" t="str">
        <f t="shared" ref="H9:H22" si="1">$B$3</f>
        <v>Nguyễn Thị Bích Ngọc</v>
      </c>
      <c r="I9" s="99"/>
    </row>
    <row r="10" ht="76.5" spans="1:9">
      <c r="A10" s="81" t="str">
        <f>IF(AND(E10=""),"","["&amp;TEXT($B$1,"##")&amp;"-"&amp;TEXT(ROW()-6-COUNTBLANK($E$6:E10)+1,"##")&amp;"]")</f>
        <v>[TC-5]</v>
      </c>
      <c r="B10" s="95" t="s">
        <v>458</v>
      </c>
      <c r="C10" s="96" t="s">
        <v>459</v>
      </c>
      <c r="D10" s="90" t="s">
        <v>460</v>
      </c>
      <c r="E10" s="96" t="s">
        <v>461</v>
      </c>
      <c r="F10" s="93" t="s">
        <v>6</v>
      </c>
      <c r="G10" s="86">
        <f ca="1" t="shared" si="0"/>
        <v>45782</v>
      </c>
      <c r="H10" s="94" t="str">
        <f t="shared" si="1"/>
        <v>Nguyễn Thị Bích Ngọc</v>
      </c>
      <c r="I10" s="99"/>
    </row>
    <row r="11" ht="63.75" spans="1:9">
      <c r="A11" s="81" t="str">
        <f>IF(AND(E11=""),"","["&amp;TEXT($B$1,"##")&amp;"-"&amp;TEXT(ROW()-6-COUNTBLANK($E$6:E11)+1,"##")&amp;"]")</f>
        <v>[TC-6]</v>
      </c>
      <c r="B11" s="95" t="s">
        <v>462</v>
      </c>
      <c r="C11" s="96" t="s">
        <v>463</v>
      </c>
      <c r="D11" s="90" t="s">
        <v>464</v>
      </c>
      <c r="E11" s="96" t="s">
        <v>465</v>
      </c>
      <c r="F11" s="93" t="s">
        <v>6</v>
      </c>
      <c r="G11" s="86">
        <f ca="1" t="shared" si="0"/>
        <v>45782</v>
      </c>
      <c r="H11" s="94" t="str">
        <f t="shared" si="1"/>
        <v>Nguyễn Thị Bích Ngọc</v>
      </c>
      <c r="I11" s="99"/>
    </row>
    <row r="12" ht="79" customHeight="1" spans="1:9">
      <c r="A12" s="81" t="str">
        <f>IF(AND(E12=""),"","["&amp;TEXT($B$1,"##")&amp;"-"&amp;TEXT(ROW()-6-COUNTBLANK($E$6:E12)+1,"##")&amp;"]")</f>
        <v>[TC-7]</v>
      </c>
      <c r="B12" s="95" t="s">
        <v>466</v>
      </c>
      <c r="C12" s="96" t="s">
        <v>467</v>
      </c>
      <c r="D12" s="90" t="s">
        <v>468</v>
      </c>
      <c r="E12" s="96" t="s">
        <v>469</v>
      </c>
      <c r="F12" s="93" t="s">
        <v>6</v>
      </c>
      <c r="G12" s="86">
        <f ca="1" t="shared" si="0"/>
        <v>45782</v>
      </c>
      <c r="H12" s="94" t="str">
        <f t="shared" si="1"/>
        <v>Nguyễn Thị Bích Ngọc</v>
      </c>
      <c r="I12" s="99"/>
    </row>
    <row r="13" ht="63.75" spans="1:9">
      <c r="A13" s="81" t="str">
        <f>IF(AND(E13=""),"","["&amp;TEXT($B$1,"##")&amp;"-"&amp;TEXT(ROW()-6-COUNTBLANK($E$6:E13)+1,"##")&amp;"]")</f>
        <v>[TC-8]</v>
      </c>
      <c r="B13" s="95" t="s">
        <v>470</v>
      </c>
      <c r="C13" s="96" t="s">
        <v>471</v>
      </c>
      <c r="D13" s="90" t="s">
        <v>468</v>
      </c>
      <c r="E13" s="96" t="s">
        <v>472</v>
      </c>
      <c r="F13" s="93" t="s">
        <v>6</v>
      </c>
      <c r="G13" s="86">
        <f ca="1" t="shared" si="0"/>
        <v>45782</v>
      </c>
      <c r="H13" s="94" t="str">
        <f t="shared" si="1"/>
        <v>Nguyễn Thị Bích Ngọc</v>
      </c>
      <c r="I13" s="99"/>
    </row>
    <row r="14" ht="63.75" spans="1:9">
      <c r="A14" s="81" t="str">
        <f>IF(AND(E14=""),"","["&amp;TEXT($B$1,"##")&amp;"-"&amp;TEXT(ROW()-6-COUNTBLANK($E$6:E14)+1,"##")&amp;"]")</f>
        <v>[TC-9]</v>
      </c>
      <c r="B14" s="97" t="s">
        <v>473</v>
      </c>
      <c r="C14" s="96" t="s">
        <v>474</v>
      </c>
      <c r="D14" s="90" t="s">
        <v>475</v>
      </c>
      <c r="E14" s="96" t="s">
        <v>476</v>
      </c>
      <c r="F14" s="93" t="s">
        <v>6</v>
      </c>
      <c r="G14" s="86">
        <f ca="1" t="shared" si="0"/>
        <v>45782</v>
      </c>
      <c r="H14" s="94" t="str">
        <f t="shared" si="1"/>
        <v>Nguyễn Thị Bích Ngọc</v>
      </c>
      <c r="I14" s="99"/>
    </row>
    <row r="15" ht="76.5" spans="1:9">
      <c r="A15" s="81" t="str">
        <f>IF(AND(E15=""),"","["&amp;TEXT($B$1,"##")&amp;"-"&amp;TEXT(ROW()-6-COUNTBLANK($E$6:E15)+1,"##")&amp;"]")</f>
        <v>[TC-10]</v>
      </c>
      <c r="B15" s="95" t="s">
        <v>477</v>
      </c>
      <c r="C15" s="96" t="s">
        <v>478</v>
      </c>
      <c r="D15" s="90" t="s">
        <v>479</v>
      </c>
      <c r="E15" s="96" t="s">
        <v>480</v>
      </c>
      <c r="F15" s="93" t="s">
        <v>6</v>
      </c>
      <c r="G15" s="86">
        <f ca="1" t="shared" si="0"/>
        <v>45782</v>
      </c>
      <c r="H15" s="94" t="str">
        <f t="shared" si="1"/>
        <v>Nguyễn Thị Bích Ngọc</v>
      </c>
      <c r="I15" s="99"/>
    </row>
    <row r="16" ht="70" customHeight="1" spans="1:9">
      <c r="A16" s="81" t="str">
        <f>IF(AND(E16=""),"","["&amp;TEXT($B$1,"##")&amp;"-"&amp;TEXT(ROW()-6-COUNTBLANK($E$6:E16)+1,"##")&amp;"]")</f>
        <v>[TC-11]</v>
      </c>
      <c r="B16" t="s">
        <v>481</v>
      </c>
      <c r="C16" s="96" t="s">
        <v>482</v>
      </c>
      <c r="D16" s="90" t="s">
        <v>483</v>
      </c>
      <c r="E16" s="98" t="s">
        <v>484</v>
      </c>
      <c r="F16" s="93" t="s">
        <v>6</v>
      </c>
      <c r="G16" s="86">
        <f ca="1" t="shared" si="0"/>
        <v>45782</v>
      </c>
      <c r="H16" s="94" t="str">
        <f t="shared" si="1"/>
        <v>Nguyễn Thị Bích Ngọc</v>
      </c>
      <c r="I16" s="99"/>
    </row>
    <row r="17" spans="1:9">
      <c r="A17" s="81" t="str">
        <f>IF(AND(E17=""),"","["&amp;TEXT($B$1,"##")&amp;"-"&amp;TEXT(ROW()-6-COUNTBLANK($E$6:E17)+1,"##")&amp;"]")</f>
        <v/>
      </c>
      <c r="B17" s="99"/>
      <c r="C17" s="99"/>
      <c r="D17" s="99"/>
      <c r="E17" s="99"/>
      <c r="F17" s="93"/>
      <c r="G17" s="86"/>
      <c r="H17" s="94"/>
      <c r="I17" s="99"/>
    </row>
    <row r="18" spans="1:9">
      <c r="A18" s="81" t="str">
        <f>IF(AND(E18=""),"","["&amp;TEXT($B$1,"##")&amp;"-"&amp;TEXT(ROW()-6-COUNTBLANK($E$6:E18)+1,"##")&amp;"]")</f>
        <v/>
      </c>
      <c r="B18" s="99"/>
      <c r="C18" s="99"/>
      <c r="D18" s="99"/>
      <c r="E18" s="99"/>
      <c r="F18" s="93"/>
      <c r="G18" s="86"/>
      <c r="H18" s="94"/>
      <c r="I18" s="99"/>
    </row>
    <row r="19" spans="1:9">
      <c r="A19" s="81" t="str">
        <f>IF(AND(E19=""),"","["&amp;TEXT($B$1,"##")&amp;"-"&amp;TEXT(ROW()-6-COUNTBLANK($E$6:E19)+1,"##")&amp;"]")</f>
        <v/>
      </c>
      <c r="B19" s="99"/>
      <c r="C19" s="99"/>
      <c r="D19" s="99"/>
      <c r="E19" s="99"/>
      <c r="F19" s="93"/>
      <c r="G19" s="86"/>
      <c r="H19" s="93"/>
      <c r="I19" s="99"/>
    </row>
    <row r="20" spans="1:9">
      <c r="A20" s="81" t="str">
        <f>IF(AND(E20=""),"","["&amp;TEXT($B$1,"##")&amp;"-"&amp;TEXT(ROW()-6-COUNTBLANK($E$6:E20)+1,"##")&amp;"]")</f>
        <v/>
      </c>
      <c r="B20" s="99"/>
      <c r="C20" s="99"/>
      <c r="D20" s="99"/>
      <c r="E20" s="99"/>
      <c r="F20" s="93"/>
      <c r="G20" s="86"/>
      <c r="H20" s="93"/>
      <c r="I20" s="99"/>
    </row>
    <row r="21" spans="1:9">
      <c r="A21" s="81" t="str">
        <f>IF(AND(E21=""),"","["&amp;TEXT($B$1,"##")&amp;"-"&amp;TEXT(ROW()-6-COUNTBLANK($E$6:E21)+1,"##")&amp;"]")</f>
        <v/>
      </c>
      <c r="B21" s="99"/>
      <c r="C21" s="99"/>
      <c r="D21" s="99"/>
      <c r="E21" s="99"/>
      <c r="F21" s="93"/>
      <c r="G21" s="86"/>
      <c r="H21" s="93"/>
      <c r="I21" s="99"/>
    </row>
    <row r="22" spans="1:9">
      <c r="A22" s="81" t="str">
        <f>IF(AND(E22=""),"","["&amp;TEXT($B$1,"##")&amp;"-"&amp;TEXT(ROW()-6-COUNTBLANK($E$6:E22)+1,"##")&amp;"]")</f>
        <v/>
      </c>
      <c r="B22" s="99"/>
      <c r="C22" s="99"/>
      <c r="D22" s="99"/>
      <c r="E22" s="99"/>
      <c r="F22" s="93"/>
      <c r="G22" s="100"/>
      <c r="H22" s="93"/>
      <c r="I22" s="99"/>
    </row>
    <row r="23" spans="1:9">
      <c r="A23" s="81" t="str">
        <f>IF(AND(E23=""),"","["&amp;TEXT($B$1,"##")&amp;"-"&amp;TEXT(ROW()-6-COUNTBLANK($E$6:E23)+1,"##")&amp;"]")</f>
        <v/>
      </c>
      <c r="B23" s="99"/>
      <c r="C23" s="99"/>
      <c r="D23" s="99"/>
      <c r="E23" s="99"/>
      <c r="F23" s="99"/>
      <c r="G23" s="99"/>
      <c r="H23" s="99"/>
      <c r="I23" s="99"/>
    </row>
    <row r="24" spans="1:9">
      <c r="A24" s="81" t="str">
        <f>IF(AND(E24=""),"","["&amp;TEXT($B$1,"##")&amp;"-"&amp;TEXT(ROW()-6-COUNTBLANK($E$6:E24)+1,"##")&amp;"]")</f>
        <v/>
      </c>
      <c r="B24" s="99"/>
      <c r="C24" s="99"/>
      <c r="D24" s="99"/>
      <c r="E24" s="99"/>
      <c r="F24" s="99"/>
      <c r="G24" s="99"/>
      <c r="H24" s="99"/>
      <c r="I24" s="99"/>
    </row>
  </sheetData>
  <mergeCells count="3">
    <mergeCell ref="B1:E1"/>
    <mergeCell ref="B2:E2"/>
    <mergeCell ref="B3:E3"/>
  </mergeCells>
  <conditionalFormatting sqref="F5:F22">
    <cfRule type="cellIs" dxfId="0" priority="1" operator="equal">
      <formula>"N/A"</formula>
    </cfRule>
    <cfRule type="cellIs" dxfId="1" priority="2" operator="equal">
      <formula>"Fail"</formula>
    </cfRule>
    <cfRule type="cellIs" dxfId="2" priority="3" operator="equal">
      <formula>Fail</formula>
    </cfRule>
    <cfRule type="cellIs" dxfId="3" priority="4" operator="equal">
      <formula>"Pass"</formula>
    </cfRule>
  </conditionalFormatting>
  <dataValidations count="1">
    <dataValidation type="list" allowBlank="1" showErrorMessage="1" sqref="F6:F22">
      <formula1>"Pass,Fail,N/A,Untested"</formula1>
    </dataValidation>
  </dataValidation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6"/>
  <sheetViews>
    <sheetView topLeftCell="A6" workbookViewId="0">
      <selection activeCell="D12" sqref="D12"/>
    </sheetView>
  </sheetViews>
  <sheetFormatPr defaultColWidth="9.14285714285714" defaultRowHeight="15" outlineLevelCol="7"/>
  <cols>
    <col min="2" max="2" width="13.8571428571429" customWidth="1"/>
    <col min="3" max="3" width="20.1428571428571" customWidth="1"/>
    <col min="5" max="5" width="14.5714285714286" customWidth="1"/>
    <col min="8" max="8" width="52.4285714285714" customWidth="1"/>
  </cols>
  <sheetData>
    <row r="1" ht="25.5" spans="1:8">
      <c r="A1" s="36"/>
      <c r="B1" s="37" t="s">
        <v>485</v>
      </c>
      <c r="C1" s="38"/>
      <c r="D1" s="38"/>
      <c r="E1" s="38"/>
      <c r="F1" s="38"/>
      <c r="G1" s="38"/>
      <c r="H1" s="38"/>
    </row>
    <row r="2" spans="1:8">
      <c r="A2" s="39"/>
      <c r="B2" s="39"/>
      <c r="C2" s="36"/>
      <c r="D2" s="36"/>
      <c r="E2" s="36"/>
      <c r="F2" s="36"/>
      <c r="G2" s="36"/>
      <c r="H2" s="40"/>
    </row>
    <row r="3" spans="1:8">
      <c r="A3" s="36"/>
      <c r="B3" s="41" t="s">
        <v>486</v>
      </c>
      <c r="C3" s="42"/>
      <c r="D3" s="7"/>
      <c r="E3" s="43" t="s">
        <v>487</v>
      </c>
      <c r="F3" s="7"/>
      <c r="G3" s="44"/>
      <c r="H3" s="7"/>
    </row>
    <row r="4" spans="1:8">
      <c r="A4" s="36"/>
      <c r="B4" s="41" t="s">
        <v>488</v>
      </c>
      <c r="C4" s="45"/>
      <c r="D4" s="7"/>
      <c r="E4" s="43" t="s">
        <v>489</v>
      </c>
      <c r="F4" s="7"/>
      <c r="G4" s="42"/>
      <c r="H4" s="7"/>
    </row>
    <row r="5" spans="1:8">
      <c r="A5" s="36"/>
      <c r="B5" s="46" t="s">
        <v>490</v>
      </c>
      <c r="C5" s="42"/>
      <c r="D5" s="7"/>
      <c r="E5" s="43" t="s">
        <v>491</v>
      </c>
      <c r="F5" s="7"/>
      <c r="G5" s="47"/>
      <c r="H5" s="7"/>
    </row>
    <row r="6" spans="1:8">
      <c r="A6" s="39"/>
      <c r="B6" s="46" t="s">
        <v>492</v>
      </c>
      <c r="C6" s="48"/>
      <c r="D6" s="6"/>
      <c r="E6" s="6"/>
      <c r="F6" s="6"/>
      <c r="G6" s="6"/>
      <c r="H6" s="7"/>
    </row>
    <row r="7" spans="1:8">
      <c r="A7" s="39"/>
      <c r="B7" s="49"/>
      <c r="C7" s="50"/>
      <c r="D7" s="36"/>
      <c r="E7" s="36"/>
      <c r="F7" s="36"/>
      <c r="G7" s="36"/>
      <c r="H7" s="40"/>
    </row>
    <row r="8" spans="1:8">
      <c r="A8" s="36"/>
      <c r="B8" s="49"/>
      <c r="C8" s="50"/>
      <c r="D8" s="36"/>
      <c r="E8" s="36"/>
      <c r="F8" s="36"/>
      <c r="G8" s="36"/>
      <c r="H8" s="40"/>
    </row>
    <row r="9" spans="1:8">
      <c r="A9" s="36"/>
      <c r="B9" s="36"/>
      <c r="C9" s="36"/>
      <c r="D9" s="36"/>
      <c r="E9" s="36"/>
      <c r="F9" s="36"/>
      <c r="G9" s="36"/>
      <c r="H9" s="36"/>
    </row>
    <row r="10" spans="1:8">
      <c r="A10" s="36"/>
      <c r="B10" s="36"/>
      <c r="C10" s="36"/>
      <c r="D10" s="36"/>
      <c r="E10" s="36"/>
      <c r="F10" s="36"/>
      <c r="G10" s="36"/>
      <c r="H10" s="36"/>
    </row>
    <row r="11" spans="1:8">
      <c r="A11" s="51"/>
      <c r="B11" s="52" t="s">
        <v>493</v>
      </c>
      <c r="C11" s="53" t="s">
        <v>494</v>
      </c>
      <c r="D11" s="54" t="s">
        <v>6</v>
      </c>
      <c r="E11" s="53" t="s">
        <v>7</v>
      </c>
      <c r="F11" s="53" t="s">
        <v>8</v>
      </c>
      <c r="G11" s="55" t="s">
        <v>9</v>
      </c>
      <c r="H11" s="56" t="s">
        <v>495</v>
      </c>
    </row>
    <row r="12" spans="1:8">
      <c r="A12" s="51"/>
      <c r="B12" s="57">
        <v>1</v>
      </c>
      <c r="C12" s="58" t="s">
        <v>496</v>
      </c>
      <c r="D12" s="59" t="str">
        <f>'[1]Test cases'!A6</f>
        <v>%</v>
      </c>
      <c r="E12" s="59" t="str">
        <f>'[1]Test cases'!B6</f>
        <v>%</v>
      </c>
      <c r="F12" s="59" t="str">
        <f>'[1]Test cases'!C6</f>
        <v>%</v>
      </c>
      <c r="G12" s="59" t="str">
        <f>'[1]Test cases'!D6</f>
        <v>%</v>
      </c>
      <c r="H12" s="59">
        <f>SUM(D12:G12)</f>
        <v>0</v>
      </c>
    </row>
    <row r="13" spans="1:8">
      <c r="A13" s="51"/>
      <c r="B13" s="57">
        <v>2</v>
      </c>
      <c r="C13" s="60" t="s">
        <v>497</v>
      </c>
      <c r="D13" s="59"/>
      <c r="E13" s="59"/>
      <c r="F13" s="59"/>
      <c r="G13" s="59"/>
      <c r="H13" s="59"/>
    </row>
    <row r="14" spans="1:8">
      <c r="A14" s="51"/>
      <c r="B14" s="57">
        <v>3</v>
      </c>
      <c r="C14" s="60" t="s">
        <v>498</v>
      </c>
      <c r="D14" s="59"/>
      <c r="E14" s="59"/>
      <c r="F14" s="59"/>
      <c r="G14" s="59"/>
      <c r="H14" s="59"/>
    </row>
    <row r="15" spans="1:8">
      <c r="A15" s="51"/>
      <c r="B15" s="57">
        <v>4</v>
      </c>
      <c r="C15" s="60" t="s">
        <v>499</v>
      </c>
      <c r="D15" s="59"/>
      <c r="E15" s="59"/>
      <c r="F15" s="59"/>
      <c r="G15" s="59"/>
      <c r="H15" s="59"/>
    </row>
    <row r="16" spans="1:8">
      <c r="A16" s="51"/>
      <c r="B16" s="57">
        <v>5</v>
      </c>
      <c r="C16" s="60" t="s">
        <v>500</v>
      </c>
      <c r="D16" s="59"/>
      <c r="E16" s="59"/>
      <c r="F16" s="59"/>
      <c r="G16" s="59"/>
      <c r="H16" s="59"/>
    </row>
    <row r="17" spans="1:8">
      <c r="A17" s="51"/>
      <c r="B17" s="57">
        <v>6</v>
      </c>
      <c r="C17" s="60" t="s">
        <v>501</v>
      </c>
      <c r="D17" s="59"/>
      <c r="E17" s="59"/>
      <c r="F17" s="59"/>
      <c r="G17" s="59"/>
      <c r="H17" s="59"/>
    </row>
    <row r="18" spans="1:8">
      <c r="A18" s="51"/>
      <c r="B18" s="57">
        <v>7</v>
      </c>
      <c r="C18" s="60" t="s">
        <v>502</v>
      </c>
      <c r="D18" s="59"/>
      <c r="E18" s="59"/>
      <c r="F18" s="59"/>
      <c r="G18" s="59"/>
      <c r="H18" s="59"/>
    </row>
    <row r="19" spans="1:8">
      <c r="A19" s="51"/>
      <c r="B19" s="57">
        <v>8</v>
      </c>
      <c r="C19" s="60" t="s">
        <v>503</v>
      </c>
      <c r="D19" s="59"/>
      <c r="E19" s="59"/>
      <c r="F19" s="59"/>
      <c r="G19" s="59"/>
      <c r="H19" s="59"/>
    </row>
    <row r="20" spans="1:8">
      <c r="A20" s="51"/>
      <c r="B20" s="57">
        <v>9</v>
      </c>
      <c r="C20" s="60" t="s">
        <v>504</v>
      </c>
      <c r="D20" s="59"/>
      <c r="E20" s="59"/>
      <c r="F20" s="59"/>
      <c r="G20" s="59"/>
      <c r="H20" s="59"/>
    </row>
    <row r="21" spans="1:8">
      <c r="A21" s="51"/>
      <c r="B21" s="57">
        <v>10</v>
      </c>
      <c r="C21" s="60" t="s">
        <v>505</v>
      </c>
      <c r="D21" s="59"/>
      <c r="E21" s="59"/>
      <c r="F21" s="59"/>
      <c r="G21" s="59"/>
      <c r="H21" s="59"/>
    </row>
    <row r="22" spans="1:8">
      <c r="A22" s="51"/>
      <c r="B22" s="57"/>
      <c r="C22" s="61"/>
      <c r="D22" s="59"/>
      <c r="E22" s="59"/>
      <c r="F22" s="59"/>
      <c r="G22" s="59"/>
      <c r="H22" s="59"/>
    </row>
    <row r="23" spans="1:8">
      <c r="A23" s="51"/>
      <c r="B23" s="62"/>
      <c r="C23" s="63" t="s">
        <v>506</v>
      </c>
      <c r="D23" s="64">
        <f>SUM(D12:D22)</f>
        <v>0</v>
      </c>
      <c r="E23" s="64">
        <f>SUM(E12:E22)</f>
        <v>0</v>
      </c>
      <c r="F23" s="64">
        <f>SUM(F12:F22)</f>
        <v>0</v>
      </c>
      <c r="G23" s="64">
        <f>SUM(G12:G22)</f>
        <v>0</v>
      </c>
      <c r="H23" s="65">
        <f>SUM(H12:H22)</f>
        <v>0</v>
      </c>
    </row>
    <row r="24" spans="1:8">
      <c r="A24" s="36"/>
      <c r="B24" s="66"/>
      <c r="C24" s="36"/>
      <c r="D24" s="67"/>
      <c r="E24" s="68"/>
      <c r="F24" s="68"/>
      <c r="G24" s="68"/>
      <c r="H24" s="68"/>
    </row>
    <row r="25" spans="1:8">
      <c r="A25" s="36"/>
      <c r="B25" s="36"/>
      <c r="C25" s="69" t="s">
        <v>507</v>
      </c>
      <c r="D25" s="36"/>
      <c r="E25" s="70" t="e">
        <f>($D23+$E23)*100/$H23</f>
        <v>#DIV/0!</v>
      </c>
      <c r="F25" s="36" t="s">
        <v>11</v>
      </c>
      <c r="G25" s="36"/>
      <c r="H25" s="71"/>
    </row>
    <row r="26" spans="1:8">
      <c r="A26" s="36"/>
      <c r="B26" s="36"/>
      <c r="C26" s="69" t="s">
        <v>508</v>
      </c>
      <c r="D26" s="36"/>
      <c r="E26" s="70" t="e">
        <f>$D23*100/($D23+$G23)</f>
        <v>#DIV/0!</v>
      </c>
      <c r="F26" s="36" t="s">
        <v>11</v>
      </c>
      <c r="G26" s="36"/>
      <c r="H26" s="71"/>
    </row>
  </sheetData>
  <mergeCells count="11">
    <mergeCell ref="B1:H1"/>
    <mergeCell ref="C3:D3"/>
    <mergeCell ref="E3:F3"/>
    <mergeCell ref="G3:H3"/>
    <mergeCell ref="C4:D4"/>
    <mergeCell ref="E4:F4"/>
    <mergeCell ref="G4:H4"/>
    <mergeCell ref="C5:D5"/>
    <mergeCell ref="E5:F5"/>
    <mergeCell ref="G5:H5"/>
    <mergeCell ref="C6:H6"/>
  </mergeCells>
  <hyperlinks>
    <hyperlink ref="C12" location="'Đăng nhập'!A1" display="Đăng nhập"/>
    <hyperlink ref="C13" location="'Đăng ký'!A1" display="Đăng ký"/>
    <hyperlink ref="C14" location="'Quên mật khẩu'!A1" display="Quên mật khẩu"/>
    <hyperlink ref="C15" location="'Tìm kiếm'!A1" display="Tìm kiếm"/>
    <hyperlink ref="C16" location="'Xem chi tiết sản phẩm'!A1" display="Xem chi tiết sản phẩm"/>
    <hyperlink ref="C17" location="'Xem tin tức, bình luận'!A1" display="Xem tin tức, bình luận"/>
    <hyperlink ref="C18" location="'Danh mục'!A1" display="Danh mục"/>
    <hyperlink ref="C19" location="'Giỏ hàng'!A1" display="Giỏ hàng"/>
    <hyperlink ref="C20" location="'Đặt hàng'!A1" display="Đặt hàng"/>
    <hyperlink ref="C21" location="'Tescase Giao diện'!A1" display="Testcase giao diện"/>
  </hyperlink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8"/>
  <sheetViews>
    <sheetView workbookViewId="0">
      <selection activeCell="G9" sqref="G9"/>
    </sheetView>
  </sheetViews>
  <sheetFormatPr defaultColWidth="9.14285714285714" defaultRowHeight="15" outlineLevelCol="6"/>
  <cols>
    <col min="2" max="2" width="16.8571428571429" customWidth="1"/>
    <col min="6" max="6" width="24.2857142857143" customWidth="1"/>
    <col min="7" max="7" width="49.8571428571429" customWidth="1"/>
  </cols>
  <sheetData>
    <row r="1" spans="1:7">
      <c r="A1" s="1"/>
      <c r="B1" s="2"/>
      <c r="C1" s="1"/>
      <c r="D1" s="1"/>
      <c r="E1" s="1"/>
      <c r="F1" s="1"/>
      <c r="G1" s="1"/>
    </row>
    <row r="2" ht="27" spans="1:7">
      <c r="A2" s="3"/>
      <c r="B2" s="4"/>
      <c r="C2" s="5" t="s">
        <v>509</v>
      </c>
      <c r="D2" s="6"/>
      <c r="E2" s="6"/>
      <c r="F2" s="6"/>
      <c r="G2" s="7"/>
    </row>
    <row r="3" spans="1:7">
      <c r="A3" s="1"/>
      <c r="B3" s="8"/>
      <c r="C3" s="9"/>
      <c r="D3" s="1"/>
      <c r="E3" s="1"/>
      <c r="F3" s="10"/>
      <c r="G3" s="1"/>
    </row>
    <row r="4" spans="1:7">
      <c r="A4" s="1"/>
      <c r="B4" s="11" t="s">
        <v>486</v>
      </c>
      <c r="C4" s="12"/>
      <c r="D4" s="6"/>
      <c r="E4" s="7"/>
      <c r="F4" s="11" t="s">
        <v>487</v>
      </c>
      <c r="G4" s="13"/>
    </row>
    <row r="5" spans="1:7">
      <c r="A5" s="1"/>
      <c r="B5" s="11" t="s">
        <v>488</v>
      </c>
      <c r="C5" s="12"/>
      <c r="D5" s="6"/>
      <c r="E5" s="7"/>
      <c r="F5" s="11" t="s">
        <v>489</v>
      </c>
      <c r="G5" s="13"/>
    </row>
    <row r="6" spans="1:7">
      <c r="A6" s="1"/>
      <c r="B6" s="14" t="s">
        <v>490</v>
      </c>
      <c r="C6" s="15"/>
      <c r="D6" s="16"/>
      <c r="E6" s="17"/>
      <c r="F6" s="11" t="s">
        <v>491</v>
      </c>
      <c r="G6" s="18"/>
    </row>
    <row r="7" spans="1:7">
      <c r="A7" s="1"/>
      <c r="B7" s="19"/>
      <c r="C7" s="20"/>
      <c r="D7" s="21"/>
      <c r="E7" s="22"/>
      <c r="F7" s="11" t="s">
        <v>510</v>
      </c>
      <c r="G7" s="23"/>
    </row>
    <row r="8" spans="1:7">
      <c r="A8" s="1"/>
      <c r="B8" s="8"/>
      <c r="C8" s="9"/>
      <c r="D8" s="1"/>
      <c r="E8" s="1"/>
      <c r="F8" s="8"/>
      <c r="G8" s="9"/>
    </row>
    <row r="9" spans="1:7">
      <c r="A9" s="1"/>
      <c r="B9" s="2"/>
      <c r="C9" s="1"/>
      <c r="D9" s="1"/>
      <c r="E9" s="1"/>
      <c r="F9" s="1"/>
      <c r="G9" s="1"/>
    </row>
    <row r="10" spans="1:7">
      <c r="A10" s="1"/>
      <c r="B10" s="24" t="s">
        <v>511</v>
      </c>
      <c r="C10" s="1"/>
      <c r="D10" s="1"/>
      <c r="E10" s="1"/>
      <c r="F10" s="1"/>
      <c r="G10" s="1"/>
    </row>
    <row r="11" spans="1:7">
      <c r="A11" s="25"/>
      <c r="B11" s="26" t="s">
        <v>512</v>
      </c>
      <c r="C11" s="27" t="s">
        <v>513</v>
      </c>
      <c r="D11" s="27" t="s">
        <v>514</v>
      </c>
      <c r="E11" s="28" t="s">
        <v>515</v>
      </c>
      <c r="F11" s="28" t="s">
        <v>19</v>
      </c>
      <c r="G11" s="25"/>
    </row>
    <row r="12" spans="1:7">
      <c r="A12" s="1"/>
      <c r="B12" s="29"/>
      <c r="C12" s="30"/>
      <c r="D12" s="31"/>
      <c r="E12" s="32"/>
      <c r="F12" s="32"/>
      <c r="G12" s="1"/>
    </row>
    <row r="13" spans="1:7">
      <c r="A13" s="1"/>
      <c r="B13" s="29"/>
      <c r="C13" s="30"/>
      <c r="D13" s="33"/>
      <c r="E13" s="32"/>
      <c r="F13" s="32"/>
      <c r="G13" s="1"/>
    </row>
    <row r="14" spans="1:7">
      <c r="A14" s="1"/>
      <c r="B14" s="18"/>
      <c r="C14" s="30"/>
      <c r="D14" s="33"/>
      <c r="E14" s="32"/>
      <c r="F14" s="32"/>
      <c r="G14" s="1"/>
    </row>
    <row r="15" spans="1:7">
      <c r="A15" s="1"/>
      <c r="B15" s="18"/>
      <c r="C15" s="30"/>
      <c r="D15" s="33"/>
      <c r="E15" s="33"/>
      <c r="F15" s="34"/>
      <c r="G15" s="1"/>
    </row>
    <row r="16" spans="1:7">
      <c r="A16" s="1"/>
      <c r="B16" s="18"/>
      <c r="C16" s="30"/>
      <c r="D16" s="33"/>
      <c r="E16" s="33"/>
      <c r="F16" s="34"/>
      <c r="G16" s="1"/>
    </row>
    <row r="17" spans="1:7">
      <c r="A17" s="1"/>
      <c r="B17" s="18"/>
      <c r="C17" s="30"/>
      <c r="D17" s="33"/>
      <c r="E17" s="33"/>
      <c r="F17" s="34"/>
      <c r="G17" s="1"/>
    </row>
    <row r="18" spans="1:7">
      <c r="A18" s="1"/>
      <c r="B18" s="18"/>
      <c r="C18" s="30"/>
      <c r="D18" s="35"/>
      <c r="E18" s="33"/>
      <c r="F18" s="34"/>
      <c r="G18" s="1"/>
    </row>
  </sheetData>
  <mergeCells count="5">
    <mergeCell ref="C2:G2"/>
    <mergeCell ref="C4:E4"/>
    <mergeCell ref="C5:E5"/>
    <mergeCell ref="B6:B7"/>
    <mergeCell ref="C6:E7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7"/>
  <sheetViews>
    <sheetView tabSelected="1" zoomScale="74" zoomScaleNormal="74" topLeftCell="A40" workbookViewId="0">
      <selection activeCell="D47" sqref="D47"/>
    </sheetView>
  </sheetViews>
  <sheetFormatPr defaultColWidth="9.14285714285714" defaultRowHeight="15"/>
  <cols>
    <col min="1" max="1" width="15.2857142857143" customWidth="1"/>
    <col min="2" max="2" width="28" customWidth="1"/>
    <col min="3" max="3" width="22.7142857142857" customWidth="1"/>
    <col min="4" max="4" width="26.1428571428571" customWidth="1"/>
    <col min="5" max="5" width="22" customWidth="1"/>
    <col min="6" max="6" width="16.4285714285714" customWidth="1"/>
    <col min="7" max="7" width="17.1428571428571" customWidth="1"/>
    <col min="8" max="8" width="20.2857142857143" customWidth="1"/>
  </cols>
  <sheetData>
    <row r="1" spans="1:5">
      <c r="A1" s="72" t="s">
        <v>0</v>
      </c>
      <c r="B1" s="73" t="s">
        <v>1</v>
      </c>
      <c r="C1" s="6"/>
      <c r="D1" s="6"/>
      <c r="E1" s="74"/>
    </row>
    <row r="2" ht="25.5" spans="1:5">
      <c r="A2" s="75" t="s">
        <v>2</v>
      </c>
      <c r="B2" s="76" t="s">
        <v>3</v>
      </c>
      <c r="C2" s="6"/>
      <c r="D2" s="6"/>
      <c r="E2" s="7"/>
    </row>
    <row r="3" spans="1:5">
      <c r="A3" s="72" t="s">
        <v>4</v>
      </c>
      <c r="B3" s="77" t="s">
        <v>5</v>
      </c>
      <c r="C3" s="6"/>
      <c r="D3" s="6"/>
      <c r="E3" s="7"/>
    </row>
    <row r="5" spans="1:9">
      <c r="A5" s="78" t="s">
        <v>12</v>
      </c>
      <c r="B5" s="78" t="s">
        <v>13</v>
      </c>
      <c r="C5" s="78" t="s">
        <v>14</v>
      </c>
      <c r="D5" s="78" t="s">
        <v>15</v>
      </c>
      <c r="E5" s="78" t="s">
        <v>16</v>
      </c>
      <c r="F5" s="79" t="s">
        <v>17</v>
      </c>
      <c r="G5" s="79" t="s">
        <v>18</v>
      </c>
      <c r="H5" s="80" t="s">
        <v>4</v>
      </c>
      <c r="I5" s="101"/>
    </row>
    <row r="6" ht="91" customHeight="1" spans="1:9">
      <c r="A6" s="100" t="str">
        <f>IF(AND(E6=""),"","["&amp;TEXT($B$1,"##")&amp;"-"&amp;TEXT(ROW()-6-COUNTBLANK($E6:E6)+1,"##")&amp;"]")</f>
        <v>[TC-1]</v>
      </c>
      <c r="B6" s="110" t="s">
        <v>50</v>
      </c>
      <c r="C6" s="174" t="s">
        <v>51</v>
      </c>
      <c r="D6" s="84" t="s">
        <v>52</v>
      </c>
      <c r="E6" s="110" t="s">
        <v>53</v>
      </c>
      <c r="F6" s="93" t="s">
        <v>6</v>
      </c>
      <c r="G6" s="100">
        <f ca="1">TODAY()</f>
        <v>45782</v>
      </c>
      <c r="H6" s="93" t="str">
        <f>$B$3</f>
        <v>Nguyễn Thị Bích Ngọc</v>
      </c>
      <c r="I6" s="102"/>
    </row>
    <row r="7" ht="76.5" spans="1:9">
      <c r="A7" s="100" t="str">
        <f>IF(AND(E7=""),"","["&amp;TEXT($B$1,"##")&amp;"-"&amp;TEXT(ROW()-6-COUNTBLANK($E7:E7)+1,"##")&amp;"]")</f>
        <v>[TC-2]</v>
      </c>
      <c r="B7" s="113" t="s">
        <v>54</v>
      </c>
      <c r="C7" s="176" t="s">
        <v>51</v>
      </c>
      <c r="D7" s="143" t="s">
        <v>55</v>
      </c>
      <c r="E7" s="113" t="s">
        <v>56</v>
      </c>
      <c r="F7" s="112" t="s">
        <v>6</v>
      </c>
      <c r="G7" s="111">
        <f ca="1">TODAY()</f>
        <v>45782</v>
      </c>
      <c r="H7" s="112" t="str">
        <f>$B$3</f>
        <v>Nguyễn Thị Bích Ngọc</v>
      </c>
      <c r="I7" s="200"/>
    </row>
    <row r="8" ht="76.5" spans="1:9">
      <c r="A8" s="100" t="str">
        <f>IF(AND(E8=""),"","["&amp;TEXT($B$1,"##")&amp;"-"&amp;TEXT(ROW()-6-COUNTBLANK($E8:E8)+1,"##")&amp;"]")</f>
        <v>[TC-3]</v>
      </c>
      <c r="B8" s="113" t="s">
        <v>57</v>
      </c>
      <c r="C8" s="176" t="s">
        <v>51</v>
      </c>
      <c r="D8" s="143" t="s">
        <v>58</v>
      </c>
      <c r="E8" s="110" t="s">
        <v>53</v>
      </c>
      <c r="F8" s="112" t="s">
        <v>6</v>
      </c>
      <c r="G8" s="111">
        <f ca="1">TODAY()</f>
        <v>45782</v>
      </c>
      <c r="H8" s="112" t="str">
        <f>$B$3</f>
        <v>Nguyễn Thị Bích Ngọc</v>
      </c>
      <c r="I8" s="201"/>
    </row>
    <row r="9" ht="76.5" spans="1:9">
      <c r="A9" s="100" t="str">
        <f>IF(AND(E9=""),"","["&amp;TEXT($B$1,"##")&amp;"-"&amp;TEXT(ROW()-6-COUNTBLANK($E9:E9)+1,"##")&amp;"]")</f>
        <v>[TC-4]</v>
      </c>
      <c r="B9" s="113" t="s">
        <v>59</v>
      </c>
      <c r="C9" s="176" t="s">
        <v>51</v>
      </c>
      <c r="D9" s="143" t="s">
        <v>60</v>
      </c>
      <c r="E9" s="110" t="s">
        <v>53</v>
      </c>
      <c r="F9" s="112" t="s">
        <v>6</v>
      </c>
      <c r="G9" s="111">
        <f ca="1">TODAY()</f>
        <v>45782</v>
      </c>
      <c r="H9" s="112" t="str">
        <f>$B$3</f>
        <v>Nguyễn Thị Bích Ngọc</v>
      </c>
      <c r="I9" s="201"/>
    </row>
    <row r="10" ht="76.5" spans="1:9">
      <c r="A10" s="100" t="str">
        <f>IF(AND(E10=""),"","["&amp;TEXT($B$1,"##")&amp;"-"&amp;TEXT(ROW()-6-COUNTBLANK($E10:E10)+1,"##")&amp;"]")</f>
        <v>[TC-5]</v>
      </c>
      <c r="B10" s="113" t="s">
        <v>61</v>
      </c>
      <c r="C10" s="176" t="s">
        <v>51</v>
      </c>
      <c r="D10" s="143" t="s">
        <v>62</v>
      </c>
      <c r="E10" s="113" t="s">
        <v>56</v>
      </c>
      <c r="F10" s="112" t="s">
        <v>6</v>
      </c>
      <c r="G10" s="111">
        <f ca="1">TODAY()</f>
        <v>45782</v>
      </c>
      <c r="H10" s="112" t="str">
        <f>$B$3</f>
        <v>Nguyễn Thị Bích Ngọc</v>
      </c>
      <c r="I10" s="201"/>
    </row>
    <row r="11" ht="63.75" spans="1:9">
      <c r="A11" s="100" t="str">
        <f>IF(AND(E11=""),"","["&amp;TEXT($B$1,"##")&amp;"-"&amp;TEXT(ROW()-6-COUNTBLANK($E11:E11)+1,"##")&amp;"]")</f>
        <v>[TC-6]</v>
      </c>
      <c r="B11" s="113" t="s">
        <v>63</v>
      </c>
      <c r="C11" s="189" t="s">
        <v>51</v>
      </c>
      <c r="D11" s="143" t="s">
        <v>64</v>
      </c>
      <c r="E11" s="113" t="s">
        <v>65</v>
      </c>
      <c r="F11" s="190" t="s">
        <v>6</v>
      </c>
      <c r="G11" s="191">
        <f ca="1">TODAY()</f>
        <v>45782</v>
      </c>
      <c r="H11" s="192" t="str">
        <f>$B$3</f>
        <v>Nguyễn Thị Bích Ngọc</v>
      </c>
      <c r="I11" s="202"/>
    </row>
    <row r="12" ht="76.5" spans="1:9">
      <c r="A12" s="100" t="str">
        <f>IF(AND(E12=""),"","["&amp;TEXT($B$1,"##")&amp;"-"&amp;TEXT(ROW()-6-COUNTBLANK($E12:E12)+1,"##")&amp;"]")</f>
        <v>[TC-7]</v>
      </c>
      <c r="B12" s="113" t="s">
        <v>66</v>
      </c>
      <c r="C12" s="176" t="s">
        <v>51</v>
      </c>
      <c r="D12" s="143" t="s">
        <v>67</v>
      </c>
      <c r="E12" s="113" t="s">
        <v>56</v>
      </c>
      <c r="F12" s="190" t="s">
        <v>6</v>
      </c>
      <c r="G12" s="191">
        <f ca="1">TODAY()</f>
        <v>45782</v>
      </c>
      <c r="H12" s="192" t="str">
        <f>$B$3</f>
        <v>Nguyễn Thị Bích Ngọc</v>
      </c>
      <c r="I12" s="203"/>
    </row>
    <row r="13" ht="76.5" spans="1:9">
      <c r="A13" s="100" t="str">
        <f>IF(AND(E13=""),"","["&amp;TEXT($B$1,"##")&amp;"-"&amp;TEXT(ROW()-6-COUNTBLANK($E13:E13)+1,"##")&amp;"]")</f>
        <v>[TC-8]</v>
      </c>
      <c r="B13" s="113" t="s">
        <v>68</v>
      </c>
      <c r="C13" s="176" t="s">
        <v>51</v>
      </c>
      <c r="D13" s="143" t="s">
        <v>69</v>
      </c>
      <c r="E13" s="110" t="s">
        <v>53</v>
      </c>
      <c r="F13" s="190" t="s">
        <v>6</v>
      </c>
      <c r="G13" s="191">
        <f ca="1">TODAY()</f>
        <v>45782</v>
      </c>
      <c r="H13" s="192" t="str">
        <f>$B$3</f>
        <v>Nguyễn Thị Bích Ngọc</v>
      </c>
      <c r="I13" s="203"/>
    </row>
    <row r="14" ht="76.5" spans="1:9">
      <c r="A14" s="100" t="str">
        <f>IF(AND(E14=""),"","["&amp;TEXT($B$1,"##")&amp;"-"&amp;TEXT(ROW()-6-COUNTBLANK($E14:E14)+1,"##")&amp;"]")</f>
        <v>[TC-9]</v>
      </c>
      <c r="B14" s="113" t="s">
        <v>70</v>
      </c>
      <c r="C14" s="176" t="s">
        <v>51</v>
      </c>
      <c r="D14" s="143" t="s">
        <v>71</v>
      </c>
      <c r="E14" s="110" t="s">
        <v>53</v>
      </c>
      <c r="F14" s="190" t="s">
        <v>6</v>
      </c>
      <c r="G14" s="191">
        <f ca="1">TODAY()</f>
        <v>45782</v>
      </c>
      <c r="H14" s="192" t="str">
        <f>$B$3</f>
        <v>Nguyễn Thị Bích Ngọc</v>
      </c>
      <c r="I14" s="203"/>
    </row>
    <row r="15" ht="63.75" spans="1:9">
      <c r="A15" s="100" t="str">
        <f>IF(AND(E15=""),"","["&amp;TEXT($B$1,"##")&amp;"-"&amp;TEXT(ROW()-6-COUNTBLANK($E15:E15)+1,"##")&amp;"]")</f>
        <v>[TC-10]</v>
      </c>
      <c r="B15" s="161" t="s">
        <v>72</v>
      </c>
      <c r="C15" s="193" t="s">
        <v>51</v>
      </c>
      <c r="D15" s="143" t="s">
        <v>73</v>
      </c>
      <c r="E15" s="161" t="s">
        <v>74</v>
      </c>
      <c r="F15" s="81" t="s">
        <v>6</v>
      </c>
      <c r="G15" s="86">
        <f ca="1">TODAY()</f>
        <v>45782</v>
      </c>
      <c r="H15" s="94" t="str">
        <f>$B$3</f>
        <v>Nguyễn Thị Bích Ngọc</v>
      </c>
      <c r="I15" s="99"/>
    </row>
    <row r="16" ht="76.5" spans="1:9">
      <c r="A16" s="100" t="str">
        <f>IF(AND(E16=""),"","["&amp;TEXT($B$1,"##")&amp;"-"&amp;TEXT(ROW()-6-COUNTBLANK($E16:E16)+1,"##")&amp;"]")</f>
        <v>[TC-11]</v>
      </c>
      <c r="B16" s="194" t="s">
        <v>75</v>
      </c>
      <c r="C16" s="193" t="s">
        <v>51</v>
      </c>
      <c r="D16" s="153" t="s">
        <v>76</v>
      </c>
      <c r="E16" s="142" t="s">
        <v>77</v>
      </c>
      <c r="F16" s="81" t="s">
        <v>6</v>
      </c>
      <c r="G16" s="86">
        <f ca="1">TODAY()</f>
        <v>45782</v>
      </c>
      <c r="H16" s="94" t="str">
        <f>$B$3</f>
        <v>Nguyễn Thị Bích Ngọc</v>
      </c>
      <c r="I16" s="99"/>
    </row>
    <row r="17" ht="63.75" spans="1:9">
      <c r="A17" s="195" t="str">
        <f>IF(AND(E17=""),"","["&amp;TEXT($B$1,"##")&amp;"-"&amp;TEXT(ROW()-6-COUNTBLANK($E17:E17)+1,"##")&amp;"]")</f>
        <v>[TC-12]</v>
      </c>
      <c r="B17" s="152" t="s">
        <v>78</v>
      </c>
      <c r="C17" s="193" t="s">
        <v>51</v>
      </c>
      <c r="D17" s="153" t="s">
        <v>79</v>
      </c>
      <c r="E17" s="152" t="s">
        <v>80</v>
      </c>
      <c r="F17" s="150" t="s">
        <v>7</v>
      </c>
      <c r="G17" s="151">
        <f ca="1">TODAY()</f>
        <v>45782</v>
      </c>
      <c r="H17" s="196" t="str">
        <f>$B$3</f>
        <v>Nguyễn Thị Bích Ngọc</v>
      </c>
      <c r="I17" s="134"/>
    </row>
    <row r="18" ht="63.75" spans="1:9">
      <c r="A18" s="111" t="str">
        <f>IF(AND(E18=""),"","["&amp;TEXT($B$1,"##")&amp;"-"&amp;TEXT(ROW()-6-COUNTBLANK($E18:E18)+1,"##")&amp;"]")</f>
        <v>[TC-13]</v>
      </c>
      <c r="B18" s="113" t="s">
        <v>81</v>
      </c>
      <c r="C18" s="176" t="s">
        <v>51</v>
      </c>
      <c r="D18" s="143" t="s">
        <v>82</v>
      </c>
      <c r="E18" s="142" t="s">
        <v>83</v>
      </c>
      <c r="F18" s="112" t="s">
        <v>6</v>
      </c>
      <c r="G18" s="111">
        <f ca="1">TODAY()</f>
        <v>45782</v>
      </c>
      <c r="H18" s="112" t="str">
        <f>$B$3</f>
        <v>Nguyễn Thị Bích Ngọc</v>
      </c>
      <c r="I18" s="99"/>
    </row>
    <row r="19" ht="79" customHeight="1" spans="1:9">
      <c r="A19" s="111" t="str">
        <f>IF(AND(E19=""),"","["&amp;TEXT($B$1,"##")&amp;"-"&amp;TEXT(ROW()-6-COUNTBLANK($E19:E19)+1,"##")&amp;"]")</f>
        <v>[TC-14]</v>
      </c>
      <c r="B19" s="113" t="s">
        <v>84</v>
      </c>
      <c r="C19" s="176" t="s">
        <v>51</v>
      </c>
      <c r="D19" s="143" t="s">
        <v>85</v>
      </c>
      <c r="E19" s="142" t="s">
        <v>83</v>
      </c>
      <c r="F19" s="112" t="s">
        <v>7</v>
      </c>
      <c r="G19" s="111">
        <f ca="1" t="shared" ref="G19:G25" si="0">TODAY()</f>
        <v>45782</v>
      </c>
      <c r="H19" s="112" t="str">
        <f>$B$3</f>
        <v>Nguyễn Thị Bích Ngọc</v>
      </c>
      <c r="I19" s="99"/>
    </row>
    <row r="20" ht="76.5" spans="1:9">
      <c r="A20" s="111" t="str">
        <f>IF(AND(E20=""),"","["&amp;TEXT($B$1,"##")&amp;"-"&amp;TEXT(ROW()-6-COUNTBLANK($E20:E20)+1,"##")&amp;"]")</f>
        <v>[TC-15]</v>
      </c>
      <c r="B20" s="113" t="s">
        <v>86</v>
      </c>
      <c r="C20" s="176" t="s">
        <v>51</v>
      </c>
      <c r="D20" s="143" t="s">
        <v>87</v>
      </c>
      <c r="E20" s="142" t="s">
        <v>83</v>
      </c>
      <c r="F20" s="112" t="s">
        <v>6</v>
      </c>
      <c r="G20" s="111">
        <f ca="1" t="shared" si="0"/>
        <v>45782</v>
      </c>
      <c r="H20" s="112" t="str">
        <f>$B$3</f>
        <v>Nguyễn Thị Bích Ngọc</v>
      </c>
      <c r="I20" s="99"/>
    </row>
    <row r="21" ht="76.5" spans="1:9">
      <c r="A21" s="111" t="str">
        <f>IF(AND(E21=""),"","["&amp;TEXT($B$1,"##")&amp;"-"&amp;TEXT(ROW()-6-COUNTBLANK($E21:E21)+1,"##")&amp;"]")</f>
        <v>[TC-16]</v>
      </c>
      <c r="B21" s="113" t="s">
        <v>88</v>
      </c>
      <c r="C21" s="176" t="s">
        <v>51</v>
      </c>
      <c r="D21" s="143" t="s">
        <v>89</v>
      </c>
      <c r="E21" s="142" t="s">
        <v>83</v>
      </c>
      <c r="F21" s="112" t="s">
        <v>7</v>
      </c>
      <c r="G21" s="111">
        <f ca="1" t="shared" si="0"/>
        <v>45782</v>
      </c>
      <c r="H21" s="112" t="str">
        <f>$B$3</f>
        <v>Nguyễn Thị Bích Ngọc</v>
      </c>
      <c r="I21" s="99"/>
    </row>
    <row r="22" ht="63.75" spans="1:9">
      <c r="A22" s="111" t="str">
        <f>IF(AND(E22=""),"","["&amp;TEXT($B$1,"##")&amp;"-"&amp;TEXT(ROW()-6-COUNTBLANK($E22:E22)+1,"##")&amp;"]")</f>
        <v>[TC-17]</v>
      </c>
      <c r="B22" s="113" t="s">
        <v>90</v>
      </c>
      <c r="C22" s="176" t="s">
        <v>51</v>
      </c>
      <c r="D22" s="143" t="s">
        <v>91</v>
      </c>
      <c r="E22" s="142" t="s">
        <v>53</v>
      </c>
      <c r="F22" s="112" t="s">
        <v>6</v>
      </c>
      <c r="G22" s="111">
        <f ca="1" t="shared" si="0"/>
        <v>45782</v>
      </c>
      <c r="H22" s="112" t="str">
        <f>$B$3</f>
        <v>Nguyễn Thị Bích Ngọc</v>
      </c>
      <c r="I22" s="99"/>
    </row>
    <row r="23" ht="75" spans="1:9">
      <c r="A23" s="111" t="str">
        <f>IF(AND(E23=""),"","["&amp;TEXT($B$1,"##")&amp;"-"&amp;TEXT(ROW()-6-COUNTBLANK($E23:E23)+1,"##")&amp;"]")</f>
        <v>[TC-18]</v>
      </c>
      <c r="B23" s="113" t="s">
        <v>92</v>
      </c>
      <c r="C23" s="176" t="s">
        <v>51</v>
      </c>
      <c r="D23" s="143" t="s">
        <v>93</v>
      </c>
      <c r="E23" s="142" t="s">
        <v>83</v>
      </c>
      <c r="F23" s="112" t="s">
        <v>6</v>
      </c>
      <c r="G23" s="111">
        <f ca="1" t="shared" si="0"/>
        <v>45782</v>
      </c>
      <c r="H23" s="112" t="str">
        <f>$B$3</f>
        <v>Nguyễn Thị Bích Ngọc</v>
      </c>
      <c r="I23" s="99"/>
    </row>
    <row r="24" ht="76.5" spans="1:9">
      <c r="A24" s="111" t="str">
        <f>IF(AND(E24=""),"","["&amp;TEXT($B$1,"##")&amp;"-"&amp;TEXT(ROW()-6-COUNTBLANK($E24:E24)+1,"##")&amp;"]")</f>
        <v>[TC-19]</v>
      </c>
      <c r="B24" s="113" t="s">
        <v>94</v>
      </c>
      <c r="C24" s="176" t="s">
        <v>51</v>
      </c>
      <c r="D24" s="143" t="s">
        <v>95</v>
      </c>
      <c r="E24" s="142" t="s">
        <v>83</v>
      </c>
      <c r="F24" s="112" t="s">
        <v>7</v>
      </c>
      <c r="G24" s="111">
        <f ca="1" t="shared" si="0"/>
        <v>45782</v>
      </c>
      <c r="H24" s="112" t="str">
        <f>$B$3</f>
        <v>Nguyễn Thị Bích Ngọc</v>
      </c>
      <c r="I24" s="99"/>
    </row>
    <row r="25" ht="63.75" spans="1:9">
      <c r="A25" s="111" t="str">
        <f>IF(AND(E25=""),"","["&amp;TEXT($B$1,"##")&amp;"-"&amp;TEXT(ROW()-6-COUNTBLANK($E25:E25)+1,"##")&amp;"]")</f>
        <v>[TC-20]</v>
      </c>
      <c r="B25" s="113" t="s">
        <v>96</v>
      </c>
      <c r="C25" s="176" t="s">
        <v>51</v>
      </c>
      <c r="D25" s="143" t="s">
        <v>97</v>
      </c>
      <c r="E25" s="142" t="s">
        <v>98</v>
      </c>
      <c r="F25" s="112" t="s">
        <v>6</v>
      </c>
      <c r="G25" s="111">
        <f ca="1" t="shared" si="0"/>
        <v>45782</v>
      </c>
      <c r="H25" s="112" t="str">
        <f>$B$3</f>
        <v>Nguyễn Thị Bích Ngọc</v>
      </c>
      <c r="I25" s="99"/>
    </row>
    <row r="26" ht="76.5" spans="1:9">
      <c r="A26" s="111" t="str">
        <f>IF(AND(E26=""),"","["&amp;TEXT($B$1,"##")&amp;"-"&amp;TEXT(ROW()-6-COUNTBLANK($E26:E26)+1,"##")&amp;"]")</f>
        <v>[TC-21]</v>
      </c>
      <c r="B26" s="113" t="s">
        <v>99</v>
      </c>
      <c r="C26" s="176" t="s">
        <v>51</v>
      </c>
      <c r="D26" s="143" t="s">
        <v>100</v>
      </c>
      <c r="E26" s="142" t="s">
        <v>98</v>
      </c>
      <c r="F26" s="112" t="s">
        <v>6</v>
      </c>
      <c r="G26" s="111">
        <f ca="1">TODAY()</f>
        <v>45782</v>
      </c>
      <c r="H26" s="112" t="str">
        <f>$B$3</f>
        <v>Nguyễn Thị Bích Ngọc</v>
      </c>
      <c r="I26" s="99"/>
    </row>
    <row r="27" ht="76.5" spans="1:9">
      <c r="A27" s="111" t="str">
        <f>IF(AND(E27=""),"","["&amp;TEXT($B$1,"##")&amp;"-"&amp;TEXT(ROW()-6-COUNTBLANK($E27:E27)+1,"##")&amp;"]")</f>
        <v>[TC-22]</v>
      </c>
      <c r="B27" s="113" t="s">
        <v>101</v>
      </c>
      <c r="C27" s="176" t="s">
        <v>51</v>
      </c>
      <c r="D27" s="143" t="s">
        <v>102</v>
      </c>
      <c r="E27" s="142" t="s">
        <v>98</v>
      </c>
      <c r="F27" s="112" t="s">
        <v>6</v>
      </c>
      <c r="G27" s="111">
        <f ca="1">TODAY()</f>
        <v>45782</v>
      </c>
      <c r="H27" s="112" t="str">
        <f>$B$3</f>
        <v>Nguyễn Thị Bích Ngọc</v>
      </c>
      <c r="I27" s="99"/>
    </row>
    <row r="28" ht="76.5" spans="1:9">
      <c r="A28" s="111" t="str">
        <f>IF(AND(E28=""),"","["&amp;TEXT($B$1,"##")&amp;"-"&amp;TEXT(ROW()-6-COUNTBLANK($E28:E28)+1,"##")&amp;"]")</f>
        <v>[TC-23]</v>
      </c>
      <c r="B28" s="113" t="s">
        <v>103</v>
      </c>
      <c r="C28" s="176" t="s">
        <v>51</v>
      </c>
      <c r="D28" s="143" t="s">
        <v>104</v>
      </c>
      <c r="E28" s="142" t="s">
        <v>98</v>
      </c>
      <c r="F28" s="112" t="s">
        <v>6</v>
      </c>
      <c r="G28" s="111">
        <f ca="1">TODAY()</f>
        <v>45782</v>
      </c>
      <c r="H28" s="112" t="str">
        <f>$B$3</f>
        <v>Nguyễn Thị Bích Ngọc</v>
      </c>
      <c r="I28" s="99"/>
    </row>
    <row r="29" ht="76.5" spans="1:9">
      <c r="A29" s="111" t="str">
        <f>IF(AND(E27=""),"","["&amp;TEXT($B$1,"##")&amp;"-"&amp;TEXT(ROW()-6-COUNTBLANK($E27:E27)+1,"##")&amp;"]")</f>
        <v>[TC-24]</v>
      </c>
      <c r="B29" s="113" t="s">
        <v>105</v>
      </c>
      <c r="C29" s="176" t="s">
        <v>51</v>
      </c>
      <c r="D29" s="143" t="s">
        <v>106</v>
      </c>
      <c r="E29" s="142" t="s">
        <v>98</v>
      </c>
      <c r="F29" s="112" t="s">
        <v>6</v>
      </c>
      <c r="G29" s="111">
        <f ca="1">TODAY()</f>
        <v>45782</v>
      </c>
      <c r="H29" s="112" t="str">
        <f>$B$3</f>
        <v>Nguyễn Thị Bích Ngọc</v>
      </c>
      <c r="I29" s="99"/>
    </row>
    <row r="30" ht="63.75" spans="1:9">
      <c r="A30" s="111" t="str">
        <f>IF(AND(E30=""),"","["&amp;TEXT($B$1,"##")&amp;"-"&amp;TEXT(ROW()-6-COUNTBLANK($E30:E30)+1,"##")&amp;"]")</f>
        <v>[TC-25]</v>
      </c>
      <c r="B30" s="113" t="s">
        <v>107</v>
      </c>
      <c r="C30" s="176" t="s">
        <v>51</v>
      </c>
      <c r="D30" s="143" t="s">
        <v>108</v>
      </c>
      <c r="E30" s="142" t="s">
        <v>109</v>
      </c>
      <c r="F30" s="112" t="s">
        <v>6</v>
      </c>
      <c r="G30" s="111">
        <f ca="1">TODAY()</f>
        <v>45782</v>
      </c>
      <c r="H30" s="112" t="str">
        <f>$B$3</f>
        <v>Nguyễn Thị Bích Ngọc</v>
      </c>
      <c r="I30" s="99"/>
    </row>
    <row r="31" ht="70" customHeight="1" spans="1:9">
      <c r="A31" s="111" t="str">
        <f>IF(AND(E31=""),"","["&amp;TEXT($B$1,"##")&amp;"-"&amp;TEXT(ROW()-6-COUNTBLANK($E31:E31)+1,"##")&amp;"]")</f>
        <v>[TC-26]</v>
      </c>
      <c r="B31" s="113" t="s">
        <v>110</v>
      </c>
      <c r="C31" s="176" t="s">
        <v>51</v>
      </c>
      <c r="D31" s="143" t="s">
        <v>111</v>
      </c>
      <c r="E31" s="142" t="s">
        <v>112</v>
      </c>
      <c r="F31" s="112" t="s">
        <v>6</v>
      </c>
      <c r="G31" s="111">
        <f ca="1">TODAY()</f>
        <v>45782</v>
      </c>
      <c r="H31" s="112" t="str">
        <f>$B$3</f>
        <v>Nguyễn Thị Bích Ngọc</v>
      </c>
      <c r="I31" s="99"/>
    </row>
    <row r="32" ht="63.75" spans="1:9">
      <c r="A32" s="111" t="str">
        <f>IF(AND(E32=""),"","["&amp;TEXT($B$1,"##")&amp;"-"&amp;TEXT(ROW()-6-COUNTBLANK($E32:E32)+1,"##")&amp;"]")</f>
        <v>[TC-27]</v>
      </c>
      <c r="B32" s="113" t="s">
        <v>113</v>
      </c>
      <c r="C32" s="176" t="s">
        <v>51</v>
      </c>
      <c r="D32" s="143" t="s">
        <v>114</v>
      </c>
      <c r="E32" s="113" t="s">
        <v>115</v>
      </c>
      <c r="F32" s="112" t="s">
        <v>6</v>
      </c>
      <c r="G32" s="111">
        <f ca="1" t="shared" ref="G32:G41" si="1">TODAY()</f>
        <v>45782</v>
      </c>
      <c r="H32" s="112" t="str">
        <f t="shared" ref="H32:H41" si="2">$B$3</f>
        <v>Nguyễn Thị Bích Ngọc</v>
      </c>
      <c r="I32" s="99"/>
    </row>
    <row r="33" ht="63.75" spans="1:9">
      <c r="A33" s="111" t="str">
        <f>IF(AND(E33=""),"","["&amp;TEXT($B$1,"##")&amp;"-"&amp;TEXT(ROW()-6-COUNTBLANK($E33:E33)+1,"##")&amp;"]")</f>
        <v>[TC-28]</v>
      </c>
      <c r="B33" s="113" t="s">
        <v>116</v>
      </c>
      <c r="C33" s="176" t="s">
        <v>51</v>
      </c>
      <c r="D33" s="143" t="s">
        <v>117</v>
      </c>
      <c r="E33" s="113" t="s">
        <v>118</v>
      </c>
      <c r="F33" s="112" t="s">
        <v>6</v>
      </c>
      <c r="G33" s="111">
        <f ca="1" t="shared" si="1"/>
        <v>45782</v>
      </c>
      <c r="H33" s="112" t="str">
        <f t="shared" si="2"/>
        <v>Nguyễn Thị Bích Ngọc</v>
      </c>
      <c r="I33" s="99"/>
    </row>
    <row r="34" ht="90" spans="1:9">
      <c r="A34" s="111" t="str">
        <f>IF(AND(E34=""),"","["&amp;TEXT($B$1,"##")&amp;"-"&amp;TEXT(ROW()-6-COUNTBLANK($E34:E34)+1,"##")&amp;"]")</f>
        <v>[TC-29]</v>
      </c>
      <c r="B34" s="113" t="s">
        <v>119</v>
      </c>
      <c r="C34" s="176" t="s">
        <v>51</v>
      </c>
      <c r="D34" s="113" t="s">
        <v>120</v>
      </c>
      <c r="E34" s="113" t="s">
        <v>118</v>
      </c>
      <c r="F34" s="112" t="s">
        <v>6</v>
      </c>
      <c r="G34" s="111">
        <f ca="1" t="shared" si="1"/>
        <v>45782</v>
      </c>
      <c r="H34" s="112" t="str">
        <f t="shared" si="2"/>
        <v>Nguyễn Thị Bích Ngọc</v>
      </c>
      <c r="I34" s="99"/>
    </row>
    <row r="35" ht="75" spans="1:9">
      <c r="A35" s="111" t="str">
        <f>IF(AND(E35=""),"","["&amp;TEXT($B$1,"##")&amp;"-"&amp;TEXT(ROW()-6-COUNTBLANK($E35:E35)+1,"##")&amp;"]")</f>
        <v>[TC-30]</v>
      </c>
      <c r="B35" s="113" t="s">
        <v>121</v>
      </c>
      <c r="C35" s="176" t="s">
        <v>51</v>
      </c>
      <c r="D35" s="113" t="s">
        <v>122</v>
      </c>
      <c r="E35" s="113" t="s">
        <v>115</v>
      </c>
      <c r="F35" s="112" t="s">
        <v>6</v>
      </c>
      <c r="G35" s="111">
        <f ca="1" t="shared" si="1"/>
        <v>45782</v>
      </c>
      <c r="H35" s="112" t="str">
        <f t="shared" si="2"/>
        <v>Nguyễn Thị Bích Ngọc</v>
      </c>
      <c r="I35" s="99"/>
    </row>
    <row r="36" ht="75" spans="1:9">
      <c r="A36" s="111" t="str">
        <f>IF(AND(E36=""),"","["&amp;TEXT($B$1,"##")&amp;"-"&amp;TEXT(ROW()-6-COUNTBLANK($E36:E36)+1,"##")&amp;"]")</f>
        <v>[TC-31]</v>
      </c>
      <c r="B36" s="113" t="s">
        <v>123</v>
      </c>
      <c r="C36" s="176" t="s">
        <v>51</v>
      </c>
      <c r="D36" s="113" t="s">
        <v>124</v>
      </c>
      <c r="E36" s="113" t="s">
        <v>125</v>
      </c>
      <c r="F36" s="112" t="s">
        <v>6</v>
      </c>
      <c r="G36" s="111">
        <f ca="1" t="shared" si="1"/>
        <v>45782</v>
      </c>
      <c r="H36" s="112" t="str">
        <f t="shared" si="2"/>
        <v>Nguyễn Thị Bích Ngọc</v>
      </c>
      <c r="I36" s="99"/>
    </row>
    <row r="37" ht="105" spans="1:9">
      <c r="A37" s="111" t="str">
        <f>IF(AND(E37=""),"","["&amp;TEXT($B$1,"##")&amp;"-"&amp;TEXT(ROW()-6-COUNTBLANK($E37:E37)+1,"##")&amp;"]")</f>
        <v>[TC-32]</v>
      </c>
      <c r="B37" s="113" t="s">
        <v>126</v>
      </c>
      <c r="C37" s="176" t="s">
        <v>51</v>
      </c>
      <c r="D37" s="113" t="s">
        <v>127</v>
      </c>
      <c r="E37" s="113" t="s">
        <v>128</v>
      </c>
      <c r="F37" s="112" t="s">
        <v>6</v>
      </c>
      <c r="G37" s="111">
        <f ca="1" t="shared" si="1"/>
        <v>45782</v>
      </c>
      <c r="H37" s="112" t="str">
        <f t="shared" si="2"/>
        <v>Nguyễn Thị Bích Ngọc</v>
      </c>
      <c r="I37" s="99"/>
    </row>
    <row r="38" ht="90" spans="1:9">
      <c r="A38" s="111" t="str">
        <f>IF(AND(E38=""),"","["&amp;TEXT($B$1,"##")&amp;"-"&amp;TEXT(ROW()-6-COUNTBLANK($E38:E38)+1,"##")&amp;"]")</f>
        <v>[TC-33]</v>
      </c>
      <c r="B38" s="113" t="s">
        <v>129</v>
      </c>
      <c r="C38" s="176" t="s">
        <v>51</v>
      </c>
      <c r="D38" s="113" t="s">
        <v>130</v>
      </c>
      <c r="E38" s="113" t="s">
        <v>131</v>
      </c>
      <c r="F38" s="112" t="s">
        <v>6</v>
      </c>
      <c r="G38" s="111">
        <f ca="1" t="shared" si="1"/>
        <v>45782</v>
      </c>
      <c r="H38" s="112" t="str">
        <f t="shared" si="2"/>
        <v>Nguyễn Thị Bích Ngọc</v>
      </c>
      <c r="I38" s="99"/>
    </row>
    <row r="39" ht="90" spans="1:9">
      <c r="A39" s="111" t="str">
        <f>IF(AND(E39=""),"","["&amp;TEXT($B$1,"##")&amp;"-"&amp;TEXT(ROW()-6-COUNTBLANK($E39:E39)+1,"##")&amp;"]")</f>
        <v>[TC-34]</v>
      </c>
      <c r="B39" s="113" t="s">
        <v>132</v>
      </c>
      <c r="C39" s="176" t="s">
        <v>51</v>
      </c>
      <c r="D39" s="113" t="s">
        <v>133</v>
      </c>
      <c r="E39" s="113" t="s">
        <v>134</v>
      </c>
      <c r="F39" s="112" t="s">
        <v>6</v>
      </c>
      <c r="G39" s="111">
        <f ca="1" t="shared" si="1"/>
        <v>45782</v>
      </c>
      <c r="H39" s="112" t="str">
        <f t="shared" si="2"/>
        <v>Nguyễn Thị Bích Ngọc</v>
      </c>
      <c r="I39" s="197"/>
    </row>
    <row r="40" ht="90" spans="1:9">
      <c r="A40" s="111" t="str">
        <f>IF(AND(E40=""),"","["&amp;TEXT($B$1,"##")&amp;"-"&amp;TEXT(ROW()-6-COUNTBLANK($E40:E40)+1,"##")&amp;"]")</f>
        <v>[TC-35]</v>
      </c>
      <c r="B40" s="113" t="s">
        <v>135</v>
      </c>
      <c r="C40" s="176" t="s">
        <v>51</v>
      </c>
      <c r="D40" s="113" t="s">
        <v>136</v>
      </c>
      <c r="E40" s="113" t="s">
        <v>125</v>
      </c>
      <c r="F40" s="112" t="s">
        <v>6</v>
      </c>
      <c r="G40" s="111">
        <f ca="1" t="shared" si="1"/>
        <v>45782</v>
      </c>
      <c r="H40" s="112" t="str">
        <f t="shared" si="2"/>
        <v>Nguyễn Thị Bích Ngọc</v>
      </c>
      <c r="I40" s="197"/>
    </row>
    <row r="41" ht="75" spans="1:9">
      <c r="A41" s="111" t="str">
        <f>IF(AND(E41=""),"","["&amp;TEXT($B$1,"##")&amp;"-"&amp;TEXT(ROW()-6-COUNTBLANK($E41:E41)+1,"##")&amp;"]")</f>
        <v>[TC-36]</v>
      </c>
      <c r="B41" s="113" t="s">
        <v>137</v>
      </c>
      <c r="C41" s="176" t="s">
        <v>51</v>
      </c>
      <c r="D41" s="113" t="s">
        <v>138</v>
      </c>
      <c r="E41" s="113" t="s">
        <v>139</v>
      </c>
      <c r="F41" s="112" t="s">
        <v>6</v>
      </c>
      <c r="G41" s="111">
        <f ca="1" t="shared" si="1"/>
        <v>45782</v>
      </c>
      <c r="H41" s="112" t="str">
        <f t="shared" si="2"/>
        <v>Nguyễn Thị Bích Ngọc</v>
      </c>
      <c r="I41" s="197"/>
    </row>
    <row r="42" ht="90" spans="1:9">
      <c r="A42" s="111" t="str">
        <f>IF(AND(E42=""),"","["&amp;TEXT($B$1,"##")&amp;"-"&amp;TEXT(ROW()-6-COUNTBLANK($E42:E42)+1,"##")&amp;"]")</f>
        <v>[TC-37]</v>
      </c>
      <c r="B42" s="113" t="s">
        <v>140</v>
      </c>
      <c r="C42" s="176" t="s">
        <v>51</v>
      </c>
      <c r="D42" s="113" t="s">
        <v>141</v>
      </c>
      <c r="E42" s="113" t="s">
        <v>125</v>
      </c>
      <c r="F42" s="112" t="s">
        <v>6</v>
      </c>
      <c r="G42" s="111">
        <f ca="1">TODAY()</f>
        <v>45782</v>
      </c>
      <c r="H42" s="112" t="str">
        <f>$B$3</f>
        <v>Nguyễn Thị Bích Ngọc</v>
      </c>
      <c r="I42" s="197"/>
    </row>
    <row r="43" spans="1:9">
      <c r="A43" s="197"/>
      <c r="B43" s="197"/>
      <c r="C43" s="197"/>
      <c r="D43" s="197"/>
      <c r="E43" s="197"/>
      <c r="F43" s="197"/>
      <c r="G43" s="197"/>
      <c r="H43" s="112"/>
      <c r="I43" s="197"/>
    </row>
    <row r="44" spans="1:9">
      <c r="A44" s="197"/>
      <c r="B44" s="197"/>
      <c r="C44" s="197"/>
      <c r="D44" s="197"/>
      <c r="E44" s="197"/>
      <c r="F44" s="197"/>
      <c r="G44" s="197"/>
      <c r="H44" s="112"/>
      <c r="I44" s="197"/>
    </row>
    <row r="45" spans="7:8">
      <c r="G45" s="198"/>
      <c r="H45" s="118"/>
    </row>
    <row r="46" spans="8:8">
      <c r="H46" s="199"/>
    </row>
    <row r="47" spans="8:8">
      <c r="H47" s="199"/>
    </row>
  </sheetData>
  <mergeCells count="3">
    <mergeCell ref="B1:E1"/>
    <mergeCell ref="B2:E2"/>
    <mergeCell ref="B3:E3"/>
  </mergeCells>
  <conditionalFormatting sqref="F5">
    <cfRule type="cellIs" dxfId="0" priority="9" operator="equal">
      <formula>"N/A"</formula>
    </cfRule>
    <cfRule type="cellIs" dxfId="1" priority="10" operator="equal">
      <formula>"Fail"</formula>
    </cfRule>
    <cfRule type="cellIs" dxfId="2" priority="11" operator="equal">
      <formula>Fail</formula>
    </cfRule>
    <cfRule type="cellIs" dxfId="3" priority="12" operator="equal">
      <formula>"Pass"</formula>
    </cfRule>
  </conditionalFormatting>
  <conditionalFormatting sqref="E37">
    <cfRule type="cellIs" dxfId="3" priority="4" operator="equal">
      <formula>"Pass"</formula>
    </cfRule>
    <cfRule type="cellIs" dxfId="2" priority="3" operator="equal">
      <formula>Fail</formula>
    </cfRule>
    <cfRule type="cellIs" dxfId="1" priority="2" operator="equal">
      <formula>"Fail"</formula>
    </cfRule>
    <cfRule type="cellIs" dxfId="0" priority="1" operator="equal">
      <formula>"N/A"</formula>
    </cfRule>
  </conditionalFormatting>
  <conditionalFormatting sqref="F6:F42">
    <cfRule type="cellIs" dxfId="0" priority="5" operator="equal">
      <formula>"N/A"</formula>
    </cfRule>
    <cfRule type="cellIs" dxfId="1" priority="6" operator="equal">
      <formula>"Fail"</formula>
    </cfRule>
    <cfRule type="cellIs" dxfId="2" priority="7" operator="equal">
      <formula>Fail</formula>
    </cfRule>
    <cfRule type="cellIs" dxfId="3" priority="8" operator="equal">
      <formula>"Pass"</formula>
    </cfRule>
  </conditionalFormatting>
  <dataValidations count="1">
    <dataValidation type="list" allowBlank="1" showErrorMessage="1" sqref="F6 F15 F7:F10 F11:F14 F16:F17 F18:F19 F20:F24 F25:F30 F31:F42">
      <formula1>"Pass,Fail,N/A,Untested"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7"/>
  <sheetViews>
    <sheetView zoomScale="66" zoomScaleNormal="66" topLeftCell="A2" workbookViewId="0">
      <selection activeCell="L9" sqref="L9"/>
    </sheetView>
  </sheetViews>
  <sheetFormatPr defaultColWidth="9.14285714285714" defaultRowHeight="15"/>
  <cols>
    <col min="1" max="1" width="13.8571428571429" customWidth="1"/>
    <col min="2" max="2" width="27.1428571428571" customWidth="1"/>
    <col min="3" max="3" width="24.1428571428571" customWidth="1"/>
    <col min="4" max="4" width="30.9428571428571" customWidth="1"/>
    <col min="5" max="5" width="24.1428571428571" customWidth="1"/>
    <col min="6" max="6" width="25" customWidth="1"/>
    <col min="7" max="7" width="19.4285714285714" customWidth="1"/>
    <col min="8" max="8" width="15.5714285714286" customWidth="1"/>
    <col min="10" max="10" width="19" customWidth="1"/>
  </cols>
  <sheetData>
    <row r="1" customHeight="1" spans="1:9">
      <c r="A1" s="72" t="s">
        <v>0</v>
      </c>
      <c r="B1" s="73" t="s">
        <v>1</v>
      </c>
      <c r="C1" s="6"/>
      <c r="D1" s="6"/>
      <c r="E1" s="74"/>
      <c r="F1" s="106"/>
      <c r="G1" s="107"/>
      <c r="H1" s="107"/>
      <c r="I1" s="127"/>
    </row>
    <row r="2" ht="25.5" spans="1:9">
      <c r="A2" s="75" t="s">
        <v>2</v>
      </c>
      <c r="B2" s="76" t="s">
        <v>3</v>
      </c>
      <c r="C2" s="6"/>
      <c r="D2" s="6"/>
      <c r="E2" s="7"/>
      <c r="F2" s="108"/>
      <c r="G2" s="109"/>
      <c r="H2" s="109"/>
      <c r="I2" s="127"/>
    </row>
    <row r="3" customHeight="1" spans="1:9">
      <c r="A3" s="72" t="s">
        <v>4</v>
      </c>
      <c r="B3" s="77" t="s">
        <v>5</v>
      </c>
      <c r="C3" s="6"/>
      <c r="D3" s="6"/>
      <c r="E3" s="7"/>
      <c r="F3" s="108"/>
      <c r="G3" s="109"/>
      <c r="H3" s="109"/>
      <c r="I3" s="127"/>
    </row>
    <row r="4" spans="1:10">
      <c r="A4" s="78" t="s">
        <v>12</v>
      </c>
      <c r="B4" s="78" t="s">
        <v>13</v>
      </c>
      <c r="C4" s="78" t="s">
        <v>14</v>
      </c>
      <c r="D4" s="78" t="s">
        <v>15</v>
      </c>
      <c r="E4" s="78" t="s">
        <v>16</v>
      </c>
      <c r="F4" s="79" t="s">
        <v>17</v>
      </c>
      <c r="G4" s="79" t="s">
        <v>18</v>
      </c>
      <c r="H4" s="79" t="s">
        <v>4</v>
      </c>
      <c r="I4" s="128" t="s">
        <v>19</v>
      </c>
      <c r="J4" s="128"/>
    </row>
    <row r="5" ht="50" customHeight="1" spans="1:10">
      <c r="A5" s="116" t="str">
        <f>IF(AND(E5=""),"","["&amp;TEXT($B$1,"##")&amp;"-"&amp;TEXT(ROW()-5-COUNTBLANK($E5:E5)+1,"##")&amp;"]")</f>
        <v>[TC-1]</v>
      </c>
      <c r="B5" s="183" t="s">
        <v>142</v>
      </c>
      <c r="C5" s="142" t="s">
        <v>143</v>
      </c>
      <c r="D5" s="143" t="s">
        <v>144</v>
      </c>
      <c r="E5" s="142" t="s">
        <v>145</v>
      </c>
      <c r="F5" s="112" t="s">
        <v>6</v>
      </c>
      <c r="G5" s="111">
        <f ca="1" t="shared" ref="G5:G7" si="0">TODAY()</f>
        <v>45782</v>
      </c>
      <c r="H5" s="112" t="str">
        <f>$B$3</f>
        <v>Nguyễn Thị Bích Ngọc</v>
      </c>
      <c r="I5" s="129"/>
      <c r="J5" s="130"/>
    </row>
    <row r="6" ht="51" customHeight="1" spans="1:10">
      <c r="A6" s="116" t="str">
        <f>IF(AND(E6=""),"","["&amp;TEXT($B$1,"##")&amp;"-"&amp;TEXT(ROW()-5-COUNTBLANK($E6:E6)+1,"##")&amp;"]")</f>
        <v>[TC-2]</v>
      </c>
      <c r="B6" s="148" t="s">
        <v>146</v>
      </c>
      <c r="C6" s="148" t="s">
        <v>143</v>
      </c>
      <c r="D6" s="184" t="s">
        <v>147</v>
      </c>
      <c r="E6" s="148" t="s">
        <v>148</v>
      </c>
      <c r="F6" s="147" t="s">
        <v>6</v>
      </c>
      <c r="G6" s="146">
        <f ca="1" t="shared" si="0"/>
        <v>45782</v>
      </c>
      <c r="H6" s="147" t="str">
        <f>$B$3</f>
        <v>Nguyễn Thị Bích Ngọc</v>
      </c>
      <c r="I6" s="129"/>
      <c r="J6" s="99"/>
    </row>
    <row r="7" ht="65" customHeight="1" spans="1:10">
      <c r="A7" s="116" t="str">
        <f>IF(AND(E7=""),"","["&amp;TEXT($B$1,"##")&amp;"-"&amp;TEXT(ROW()-5-COUNTBLANK($E7:E7)+1,"##")&amp;"]")</f>
        <v>[TC-3]</v>
      </c>
      <c r="B7" s="183" t="s">
        <v>149</v>
      </c>
      <c r="C7" s="185" t="s">
        <v>143</v>
      </c>
      <c r="D7" s="153" t="s">
        <v>150</v>
      </c>
      <c r="E7" s="152" t="s">
        <v>151</v>
      </c>
      <c r="F7" s="150" t="s">
        <v>6</v>
      </c>
      <c r="G7" s="151">
        <f ca="1" t="shared" si="0"/>
        <v>45782</v>
      </c>
      <c r="H7" s="150" t="str">
        <f>$B$3</f>
        <v>Nguyễn Thị Bích Ngọc</v>
      </c>
      <c r="I7" s="129"/>
      <c r="J7" s="99"/>
    </row>
    <row r="8" ht="71" customHeight="1" spans="1:10">
      <c r="A8" s="116" t="str">
        <f>IF(AND(E8=""),"","["&amp;TEXT($B$1,"##")&amp;"-"&amp;TEXT(ROW()-5-COUNTBLANK($E8:E8)+1,"##")&amp;"]")</f>
        <v>[TC-4]</v>
      </c>
      <c r="B8" s="183" t="s">
        <v>152</v>
      </c>
      <c r="C8" s="185" t="s">
        <v>143</v>
      </c>
      <c r="D8" s="153" t="s">
        <v>153</v>
      </c>
      <c r="E8" s="152" t="s">
        <v>151</v>
      </c>
      <c r="F8" s="150" t="s">
        <v>6</v>
      </c>
      <c r="G8" s="151">
        <f ca="1">TODAY()</f>
        <v>45782</v>
      </c>
      <c r="H8" s="150" t="str">
        <f>$B$3</f>
        <v>Nguyễn Thị Bích Ngọc</v>
      </c>
      <c r="I8" s="129"/>
      <c r="J8" s="99"/>
    </row>
    <row r="9" ht="68" customHeight="1" spans="1:10">
      <c r="A9" s="116" t="str">
        <f>IF(AND(E9=""),"","["&amp;TEXT($B$1,"##")&amp;"-"&amp;TEXT(ROW()-5-COUNTBLANK($E9:E9)+1,"##")&amp;"]")</f>
        <v>[TC-5]</v>
      </c>
      <c r="B9" s="183" t="s">
        <v>154</v>
      </c>
      <c r="C9" s="185" t="s">
        <v>143</v>
      </c>
      <c r="D9" s="153" t="s">
        <v>155</v>
      </c>
      <c r="E9" s="152" t="s">
        <v>151</v>
      </c>
      <c r="F9" s="150" t="s">
        <v>6</v>
      </c>
      <c r="G9" s="151">
        <f ca="1">TODAY()</f>
        <v>45782</v>
      </c>
      <c r="H9" s="150" t="str">
        <f>$B$3</f>
        <v>Nguyễn Thị Bích Ngọc</v>
      </c>
      <c r="I9" s="129"/>
      <c r="J9" s="99"/>
    </row>
    <row r="10" ht="68" customHeight="1" spans="1:10">
      <c r="A10" s="116" t="str">
        <f>IF(AND(E10=""),"","["&amp;TEXT($B$1,"##")&amp;"-"&amp;TEXT(ROW()-5-COUNTBLANK($E10:E10)+1,"##")&amp;"]")</f>
        <v>[TC-6]</v>
      </c>
      <c r="B10" s="186" t="s">
        <v>156</v>
      </c>
      <c r="C10" s="187" t="s">
        <v>143</v>
      </c>
      <c r="D10" s="153" t="s">
        <v>157</v>
      </c>
      <c r="E10" s="152" t="s">
        <v>151</v>
      </c>
      <c r="F10" s="150" t="s">
        <v>6</v>
      </c>
      <c r="G10" s="151">
        <f ca="1">TODAY()</f>
        <v>45782</v>
      </c>
      <c r="H10" s="150" t="str">
        <f>$B$3</f>
        <v>Nguyễn Thị Bích Ngọc</v>
      </c>
      <c r="I10" s="129"/>
      <c r="J10" s="99"/>
    </row>
    <row r="11" ht="54" customHeight="1" spans="1:10">
      <c r="A11" s="81"/>
      <c r="B11" s="154"/>
      <c r="C11" s="154"/>
      <c r="D11" s="188"/>
      <c r="E11" s="154"/>
      <c r="F11" s="81"/>
      <c r="G11" s="86"/>
      <c r="H11" s="81"/>
      <c r="I11" s="131"/>
      <c r="J11" s="99"/>
    </row>
    <row r="12" ht="76.5" customHeight="1" spans="1:10">
      <c r="A12" s="81"/>
      <c r="B12" s="154"/>
      <c r="C12" s="154"/>
      <c r="D12" s="188"/>
      <c r="E12" s="154"/>
      <c r="F12" s="81"/>
      <c r="G12" s="86"/>
      <c r="H12" s="81"/>
      <c r="I12" s="132"/>
      <c r="J12" s="99"/>
    </row>
    <row r="13" ht="46" customHeight="1" spans="1:10">
      <c r="A13" s="150"/>
      <c r="B13" s="162"/>
      <c r="C13" s="162"/>
      <c r="D13" s="153"/>
      <c r="E13" s="162"/>
      <c r="F13" s="150"/>
      <c r="G13" s="151"/>
      <c r="H13" s="150"/>
      <c r="I13" s="133"/>
      <c r="J13" s="134"/>
    </row>
    <row r="14" s="104" customFormat="1" ht="53" customHeight="1" spans="1:18">
      <c r="A14" s="135"/>
      <c r="B14" s="135"/>
      <c r="C14" s="135"/>
      <c r="D14" s="135"/>
      <c r="E14" s="135"/>
      <c r="F14" s="135"/>
      <c r="G14" s="135"/>
      <c r="H14" s="135"/>
      <c r="I14" s="135"/>
      <c r="J14" s="135"/>
      <c r="K14" s="136"/>
      <c r="L14" s="136"/>
      <c r="M14" s="136"/>
      <c r="N14" s="136"/>
      <c r="O14" s="136"/>
      <c r="P14" s="136"/>
      <c r="Q14" s="136"/>
      <c r="R14" s="136"/>
    </row>
    <row r="15" ht="66" customHeight="1" spans="1:10">
      <c r="A15" s="147"/>
      <c r="B15" s="148"/>
      <c r="C15" s="148"/>
      <c r="D15" s="149"/>
      <c r="E15" s="148"/>
      <c r="F15" s="147"/>
      <c r="G15" s="146"/>
      <c r="H15" s="147"/>
      <c r="I15" s="137"/>
      <c r="J15" s="138"/>
    </row>
    <row r="16" ht="46" customHeight="1" spans="1:10">
      <c r="A16" s="150"/>
      <c r="B16" s="142"/>
      <c r="C16" s="142"/>
      <c r="D16" s="153"/>
      <c r="E16" s="142"/>
      <c r="F16" s="150"/>
      <c r="G16" s="151"/>
      <c r="H16" s="150"/>
      <c r="I16" s="139"/>
      <c r="J16" s="99"/>
    </row>
    <row r="17" ht="51" customHeight="1" spans="1:10">
      <c r="A17" s="150"/>
      <c r="B17" s="152"/>
      <c r="C17" s="152"/>
      <c r="D17" s="153"/>
      <c r="E17" s="152"/>
      <c r="F17" s="150"/>
      <c r="G17" s="151"/>
      <c r="H17" s="150"/>
      <c r="I17" s="140"/>
      <c r="J17" s="141"/>
    </row>
    <row r="18" ht="76.5" customHeight="1" spans="1:10">
      <c r="A18" s="112"/>
      <c r="B18" s="142"/>
      <c r="C18" s="142"/>
      <c r="D18" s="143"/>
      <c r="E18" s="142"/>
      <c r="F18" s="112"/>
      <c r="G18" s="111"/>
      <c r="H18" s="112"/>
      <c r="I18" s="99"/>
      <c r="J18" s="99"/>
    </row>
    <row r="19" s="105" customFormat="1" spans="1:8">
      <c r="A19" s="118"/>
      <c r="B19" s="119"/>
      <c r="C19" s="119"/>
      <c r="D19" s="120"/>
      <c r="E19" s="119"/>
      <c r="F19" s="118"/>
      <c r="G19" s="121"/>
      <c r="H19" s="118"/>
    </row>
    <row r="20" s="105" customFormat="1" ht="89.25" customHeight="1" spans="1:8">
      <c r="A20" s="118"/>
      <c r="B20" s="119"/>
      <c r="C20" s="119"/>
      <c r="D20" s="120"/>
      <c r="E20" s="119"/>
      <c r="F20" s="118"/>
      <c r="G20" s="121"/>
      <c r="H20" s="118"/>
    </row>
    <row r="21" s="105" customFormat="1" spans="1:8">
      <c r="A21" s="118"/>
      <c r="B21" s="119"/>
      <c r="C21" s="119"/>
      <c r="D21" s="120"/>
      <c r="E21" s="119"/>
      <c r="F21" s="118"/>
      <c r="G21" s="121"/>
      <c r="H21" s="118"/>
    </row>
    <row r="22" s="105" customFormat="1" ht="89.25" customHeight="1" spans="1:8">
      <c r="A22" s="118"/>
      <c r="B22" s="119"/>
      <c r="C22" s="119"/>
      <c r="D22" s="120"/>
      <c r="E22" s="119"/>
      <c r="F22" s="118"/>
      <c r="G22" s="121"/>
      <c r="H22" s="118"/>
    </row>
    <row r="23" s="105" customFormat="1" spans="1:8">
      <c r="A23" s="118"/>
      <c r="B23" s="119"/>
      <c r="C23" s="119"/>
      <c r="D23" s="120"/>
      <c r="E23" s="119"/>
      <c r="F23" s="118"/>
      <c r="G23" s="121"/>
      <c r="H23" s="118"/>
    </row>
    <row r="24" s="105" customFormat="1" ht="76.5" customHeight="1" spans="1:8">
      <c r="A24" s="118"/>
      <c r="B24" s="119"/>
      <c r="C24" s="119"/>
      <c r="D24" s="120"/>
      <c r="E24" s="119"/>
      <c r="F24" s="118"/>
      <c r="G24" s="121"/>
      <c r="H24" s="118"/>
    </row>
    <row r="25" s="105" customFormat="1" spans="1:8">
      <c r="A25" s="118"/>
      <c r="B25" s="119"/>
      <c r="C25" s="119"/>
      <c r="D25" s="120"/>
      <c r="E25" s="119"/>
      <c r="F25" s="118"/>
      <c r="G25" s="121"/>
      <c r="H25" s="118"/>
    </row>
    <row r="26" s="105" customFormat="1" spans="1:8">
      <c r="A26" s="118"/>
      <c r="B26" s="119"/>
      <c r="C26" s="119"/>
      <c r="D26" s="120"/>
      <c r="E26" s="119"/>
      <c r="F26" s="118"/>
      <c r="G26" s="121"/>
      <c r="H26" s="118"/>
    </row>
    <row r="27" s="105" customFormat="1" ht="89.25" customHeight="1" spans="1:8">
      <c r="A27" s="118"/>
      <c r="B27" s="119"/>
      <c r="C27" s="119"/>
      <c r="D27" s="120"/>
      <c r="E27" s="119"/>
      <c r="F27" s="118"/>
      <c r="G27" s="121"/>
      <c r="H27" s="118"/>
    </row>
    <row r="28" s="105" customFormat="1" spans="1:8">
      <c r="A28" s="118"/>
      <c r="B28" s="119"/>
      <c r="C28" s="119"/>
      <c r="D28" s="120"/>
      <c r="E28" s="119"/>
      <c r="F28" s="118"/>
      <c r="G28" s="121"/>
      <c r="H28" s="118"/>
    </row>
    <row r="29" s="105" customFormat="1" ht="76.5" customHeight="1" spans="1:8">
      <c r="A29" s="118"/>
      <c r="B29" s="119"/>
      <c r="C29" s="119"/>
      <c r="D29" s="120"/>
      <c r="E29" s="119"/>
      <c r="F29" s="118"/>
      <c r="G29" s="121"/>
      <c r="H29" s="118"/>
    </row>
    <row r="30" s="105" customFormat="1" spans="1:8">
      <c r="A30" s="118"/>
      <c r="B30" s="119"/>
      <c r="C30" s="119"/>
      <c r="D30" s="120"/>
      <c r="E30" s="119"/>
      <c r="F30" s="118"/>
      <c r="G30" s="121"/>
      <c r="H30" s="118"/>
    </row>
    <row r="31" s="105" customFormat="1" customHeight="1" spans="1:9">
      <c r="A31" s="118"/>
      <c r="B31" s="118"/>
      <c r="C31" s="118"/>
      <c r="D31" s="118"/>
      <c r="E31" s="118"/>
      <c r="F31" s="118"/>
      <c r="G31" s="118"/>
      <c r="H31" s="118"/>
      <c r="I31" s="118"/>
    </row>
    <row r="32" s="105" customFormat="1" spans="1:8">
      <c r="A32" s="118"/>
      <c r="B32" s="119"/>
      <c r="C32" s="119"/>
      <c r="D32" s="120"/>
      <c r="E32" s="119"/>
      <c r="F32" s="118"/>
      <c r="G32" s="121"/>
      <c r="H32" s="118"/>
    </row>
    <row r="33" s="105" customFormat="1" ht="51" customHeight="1" spans="1:8">
      <c r="A33" s="118"/>
      <c r="B33" s="119"/>
      <c r="C33" s="119"/>
      <c r="D33" s="120"/>
      <c r="E33" s="119"/>
      <c r="F33" s="118"/>
      <c r="G33" s="121"/>
      <c r="H33" s="118"/>
    </row>
    <row r="34" s="105" customFormat="1" spans="1:8">
      <c r="A34" s="118"/>
      <c r="B34" s="119"/>
      <c r="C34" s="119"/>
      <c r="D34" s="120"/>
      <c r="E34" s="119"/>
      <c r="F34" s="118"/>
      <c r="G34" s="121"/>
      <c r="H34" s="118"/>
    </row>
    <row r="35" s="105" customFormat="1" customHeight="1" spans="1:9">
      <c r="A35" s="122"/>
      <c r="B35" s="122"/>
      <c r="C35" s="122"/>
      <c r="D35" s="122"/>
      <c r="E35" s="122"/>
      <c r="F35" s="122"/>
      <c r="G35" s="122"/>
      <c r="H35" s="122"/>
      <c r="I35" s="122"/>
    </row>
    <row r="36" s="105" customFormat="1" spans="1:9">
      <c r="A36" s="118"/>
      <c r="B36" s="119"/>
      <c r="C36" s="119"/>
      <c r="D36" s="120"/>
      <c r="E36" s="119"/>
      <c r="F36" s="118"/>
      <c r="G36" s="121"/>
      <c r="H36" s="118"/>
      <c r="I36" s="122"/>
    </row>
    <row r="37" s="105" customFormat="1" ht="76.5" customHeight="1" spans="1:8">
      <c r="A37" s="118"/>
      <c r="B37" s="119"/>
      <c r="C37" s="119"/>
      <c r="D37" s="120"/>
      <c r="E37" s="119"/>
      <c r="F37" s="118"/>
      <c r="G37" s="121"/>
      <c r="H37" s="118"/>
    </row>
    <row r="38" s="105" customFormat="1" spans="1:8">
      <c r="A38" s="118"/>
      <c r="B38" s="119"/>
      <c r="C38" s="119"/>
      <c r="D38" s="120"/>
      <c r="E38" s="123"/>
      <c r="F38" s="118"/>
      <c r="G38" s="121"/>
      <c r="H38" s="118"/>
    </row>
    <row r="39" s="105" customFormat="1" spans="1:8">
      <c r="A39" s="118"/>
      <c r="B39" s="123"/>
      <c r="C39" s="119"/>
      <c r="D39" s="120"/>
      <c r="E39" s="119"/>
      <c r="F39" s="118"/>
      <c r="G39" s="121"/>
      <c r="H39" s="118"/>
    </row>
    <row r="40" s="105" customFormat="1" spans="1:8">
      <c r="A40" s="118"/>
      <c r="B40" s="123"/>
      <c r="C40" s="119"/>
      <c r="D40" s="120"/>
      <c r="E40" s="123"/>
      <c r="F40" s="118"/>
      <c r="G40" s="121"/>
      <c r="H40" s="118"/>
    </row>
    <row r="41" s="105" customFormat="1" spans="1:8">
      <c r="A41" s="118"/>
      <c r="B41" s="123"/>
      <c r="C41" s="119"/>
      <c r="D41" s="120"/>
      <c r="E41" s="123"/>
      <c r="F41" s="118"/>
      <c r="G41" s="121"/>
      <c r="H41" s="118"/>
    </row>
    <row r="42" s="105" customFormat="1" spans="1:8">
      <c r="A42" s="118"/>
      <c r="B42" s="123"/>
      <c r="C42" s="119"/>
      <c r="D42" s="120"/>
      <c r="E42" s="123"/>
      <c r="F42" s="118"/>
      <c r="G42" s="121"/>
      <c r="H42" s="118"/>
    </row>
    <row r="43" s="105" customFormat="1" ht="51" customHeight="1" spans="1:8">
      <c r="A43" s="118"/>
      <c r="B43" s="123"/>
      <c r="C43" s="119"/>
      <c r="D43" s="120"/>
      <c r="E43" s="123"/>
      <c r="F43" s="118"/>
      <c r="G43" s="121"/>
      <c r="H43" s="118"/>
    </row>
    <row r="44" s="105" customFormat="1" spans="1:8">
      <c r="A44" s="118"/>
      <c r="B44" s="123"/>
      <c r="C44" s="119"/>
      <c r="D44" s="120"/>
      <c r="E44" s="123"/>
      <c r="F44" s="118"/>
      <c r="G44" s="121"/>
      <c r="H44" s="118"/>
    </row>
    <row r="45" s="105" customFormat="1" spans="1:8">
      <c r="A45" s="118"/>
      <c r="B45" s="123"/>
      <c r="C45" s="119"/>
      <c r="D45" s="120"/>
      <c r="E45" s="123"/>
      <c r="F45" s="118"/>
      <c r="G45" s="121"/>
      <c r="H45" s="118"/>
    </row>
    <row r="46" s="105" customFormat="1" spans="1:8">
      <c r="A46" s="118"/>
      <c r="B46" s="123"/>
      <c r="C46" s="119"/>
      <c r="D46" s="120"/>
      <c r="E46" s="123"/>
      <c r="F46" s="118"/>
      <c r="G46" s="121"/>
      <c r="H46" s="118"/>
    </row>
    <row r="47" s="105" customFormat="1" spans="1:8">
      <c r="A47" s="118"/>
      <c r="B47" s="123"/>
      <c r="C47" s="119"/>
      <c r="D47" s="120"/>
      <c r="E47" s="123"/>
      <c r="F47" s="118"/>
      <c r="G47" s="121"/>
      <c r="H47" s="118"/>
    </row>
    <row r="48" s="105" customFormat="1" spans="1:8">
      <c r="A48" s="118"/>
      <c r="B48" s="123"/>
      <c r="C48" s="123"/>
      <c r="D48" s="120"/>
      <c r="E48" s="123"/>
      <c r="F48" s="118"/>
      <c r="G48" s="121"/>
      <c r="H48" s="118"/>
    </row>
    <row r="49" s="105" customFormat="1" spans="1:8">
      <c r="A49" s="118"/>
      <c r="C49" s="123"/>
      <c r="D49" s="120"/>
      <c r="E49" s="123"/>
      <c r="F49" s="118"/>
      <c r="G49" s="121"/>
      <c r="H49" s="118"/>
    </row>
    <row r="50" s="105" customFormat="1" spans="1:8">
      <c r="A50" s="118"/>
      <c r="B50" s="123"/>
      <c r="C50" s="123"/>
      <c r="D50" s="120"/>
      <c r="E50" s="123"/>
      <c r="F50" s="118"/>
      <c r="G50" s="121"/>
      <c r="H50" s="118"/>
    </row>
    <row r="51" s="105" customFormat="1" spans="1:9">
      <c r="A51" s="124"/>
      <c r="B51" s="124"/>
      <c r="C51" s="124"/>
      <c r="D51" s="124"/>
      <c r="E51" s="124"/>
      <c r="F51" s="124"/>
      <c r="G51" s="124"/>
      <c r="H51" s="124"/>
      <c r="I51" s="124"/>
    </row>
    <row r="52" s="105" customFormat="1" spans="1:9">
      <c r="A52" s="125"/>
      <c r="B52" s="123"/>
      <c r="C52" s="123"/>
      <c r="D52" s="120"/>
      <c r="E52" s="123"/>
      <c r="F52" s="125"/>
      <c r="G52" s="126"/>
      <c r="H52" s="118"/>
      <c r="I52" s="104"/>
    </row>
    <row r="53" s="105" customFormat="1" ht="99" customHeight="1" spans="1:9">
      <c r="A53" s="125"/>
      <c r="B53" s="123"/>
      <c r="C53" s="123"/>
      <c r="D53" s="120"/>
      <c r="E53" s="123"/>
      <c r="F53" s="125"/>
      <c r="G53" s="126"/>
      <c r="H53" s="118"/>
      <c r="I53" s="104"/>
    </row>
    <row r="54" s="105" customFormat="1" spans="1:9">
      <c r="A54" s="125"/>
      <c r="B54" s="123"/>
      <c r="C54" s="123"/>
      <c r="D54" s="120"/>
      <c r="E54" s="123"/>
      <c r="F54" s="125"/>
      <c r="G54" s="126"/>
      <c r="H54" s="118"/>
      <c r="I54" s="104"/>
    </row>
    <row r="55" s="105" customFormat="1" spans="1:9">
      <c r="A55" s="125"/>
      <c r="B55" s="123"/>
      <c r="C55" s="123"/>
      <c r="D55" s="120"/>
      <c r="E55" s="123"/>
      <c r="F55" s="125"/>
      <c r="G55" s="126"/>
      <c r="H55" s="118"/>
      <c r="I55" s="104"/>
    </row>
    <row r="56" s="105" customFormat="1" spans="1:9">
      <c r="A56" s="125"/>
      <c r="B56" s="123"/>
      <c r="C56" s="123"/>
      <c r="D56" s="120"/>
      <c r="E56" s="123"/>
      <c r="F56" s="125"/>
      <c r="G56" s="126"/>
      <c r="H56" s="118"/>
      <c r="I56" s="104"/>
    </row>
    <row r="57" s="105" customFormat="1" spans="1:9">
      <c r="A57" s="125"/>
      <c r="B57" s="123"/>
      <c r="C57" s="123"/>
      <c r="D57" s="120"/>
      <c r="E57" s="123"/>
      <c r="F57" s="125"/>
      <c r="G57" s="126"/>
      <c r="H57" s="118"/>
      <c r="I57" s="104"/>
    </row>
    <row r="58" s="105" customFormat="1" spans="1:9">
      <c r="A58" s="125"/>
      <c r="B58" s="123"/>
      <c r="C58" s="123"/>
      <c r="D58" s="120"/>
      <c r="E58" s="123"/>
      <c r="F58" s="125"/>
      <c r="G58" s="126"/>
      <c r="H58" s="118"/>
      <c r="I58" s="104"/>
    </row>
    <row r="59" s="105" customFormat="1" spans="1:9">
      <c r="A59" s="125"/>
      <c r="B59" s="123"/>
      <c r="C59" s="123"/>
      <c r="D59" s="120"/>
      <c r="E59" s="123"/>
      <c r="F59" s="125"/>
      <c r="G59" s="126"/>
      <c r="H59" s="118"/>
      <c r="I59" s="104"/>
    </row>
    <row r="60" s="105" customFormat="1" spans="1:9">
      <c r="A60" s="125"/>
      <c r="B60" s="123"/>
      <c r="C60" s="123"/>
      <c r="D60" s="120"/>
      <c r="E60" s="123"/>
      <c r="F60" s="125"/>
      <c r="G60" s="126"/>
      <c r="H60" s="118"/>
      <c r="I60" s="104"/>
    </row>
    <row r="61" s="105" customFormat="1" spans="1:9">
      <c r="A61" s="125"/>
      <c r="B61" s="123"/>
      <c r="C61" s="123"/>
      <c r="D61" s="120"/>
      <c r="E61" s="123"/>
      <c r="F61" s="125"/>
      <c r="G61" s="126"/>
      <c r="H61" s="118"/>
      <c r="I61" s="104"/>
    </row>
    <row r="62" s="105" customFormat="1" spans="1:9">
      <c r="A62" s="125"/>
      <c r="B62" s="123"/>
      <c r="C62" s="123"/>
      <c r="D62" s="120"/>
      <c r="E62" s="123"/>
      <c r="F62" s="125"/>
      <c r="G62" s="126"/>
      <c r="H62" s="118"/>
      <c r="I62" s="104"/>
    </row>
    <row r="63" s="105" customFormat="1" spans="1:9">
      <c r="A63" s="125"/>
      <c r="B63" s="123"/>
      <c r="C63" s="123"/>
      <c r="D63" s="123"/>
      <c r="E63" s="123"/>
      <c r="F63" s="125"/>
      <c r="G63" s="126"/>
      <c r="H63" s="118"/>
      <c r="I63" s="104"/>
    </row>
    <row r="64" s="105" customFormat="1" spans="1:5">
      <c r="A64" s="125"/>
      <c r="B64" s="123"/>
      <c r="C64" s="123"/>
      <c r="D64" s="123"/>
      <c r="E64" s="123"/>
    </row>
    <row r="65" s="105" customFormat="1" spans="1:5">
      <c r="A65" s="125"/>
      <c r="B65" s="123"/>
      <c r="C65" s="123"/>
      <c r="D65" s="123"/>
      <c r="E65" s="123"/>
    </row>
    <row r="66" s="105" customFormat="1" spans="1:5">
      <c r="A66" s="125"/>
      <c r="B66" s="123"/>
      <c r="C66" s="123"/>
      <c r="D66" s="123"/>
      <c r="E66" s="123"/>
    </row>
    <row r="67" s="105" customFormat="1" spans="1:5">
      <c r="A67" s="125"/>
      <c r="B67" s="123"/>
      <c r="C67" s="123"/>
      <c r="D67" s="123"/>
      <c r="E67" s="123"/>
    </row>
    <row r="68" spans="2:5">
      <c r="B68" s="98"/>
      <c r="C68" s="98"/>
      <c r="D68" s="98"/>
      <c r="E68" s="98"/>
    </row>
    <row r="69" spans="2:5">
      <c r="B69" s="98"/>
      <c r="C69" s="98"/>
      <c r="D69" s="98"/>
      <c r="E69" s="98"/>
    </row>
    <row r="70" spans="2:5">
      <c r="B70" s="98"/>
      <c r="C70" s="98"/>
      <c r="D70" s="98"/>
      <c r="E70" s="98"/>
    </row>
    <row r="71" spans="2:5">
      <c r="B71" s="98"/>
      <c r="C71" s="98"/>
      <c r="D71" s="98"/>
      <c r="E71" s="98"/>
    </row>
    <row r="72" spans="2:5">
      <c r="B72" s="98"/>
      <c r="C72" s="98"/>
      <c r="D72" s="98"/>
      <c r="E72" s="98"/>
    </row>
    <row r="73" spans="2:5">
      <c r="B73" s="98"/>
      <c r="C73" s="98"/>
      <c r="D73" s="98"/>
      <c r="E73" s="98"/>
    </row>
    <row r="74" spans="2:5">
      <c r="B74" s="98"/>
      <c r="C74" s="98"/>
      <c r="D74" s="98"/>
      <c r="E74" s="98"/>
    </row>
    <row r="75" spans="2:5">
      <c r="B75" s="98"/>
      <c r="C75" s="98"/>
      <c r="D75" s="98"/>
      <c r="E75" s="98"/>
    </row>
    <row r="76" spans="2:5">
      <c r="B76" s="98"/>
      <c r="C76" s="98"/>
      <c r="D76" s="98"/>
      <c r="E76" s="98"/>
    </row>
    <row r="77" spans="2:5">
      <c r="B77" s="98"/>
      <c r="C77" s="98"/>
      <c r="D77" s="98"/>
      <c r="E77" s="98"/>
    </row>
  </sheetData>
  <mergeCells count="6">
    <mergeCell ref="B1:E1"/>
    <mergeCell ref="B2:E2"/>
    <mergeCell ref="B3:E3"/>
    <mergeCell ref="A31:I31"/>
    <mergeCell ref="A35:I35"/>
    <mergeCell ref="A51:I51"/>
  </mergeCells>
  <conditionalFormatting sqref="F6">
    <cfRule type="cellIs" dxfId="3" priority="4" operator="equal">
      <formula>"Pass"</formula>
    </cfRule>
    <cfRule type="cellIs" dxfId="2" priority="3" operator="equal">
      <formula>Fail</formula>
    </cfRule>
    <cfRule type="cellIs" dxfId="1" priority="2" operator="equal">
      <formula>"Fail"</formula>
    </cfRule>
    <cfRule type="cellIs" dxfId="0" priority="1" operator="equal">
      <formula>"N/A"</formula>
    </cfRule>
  </conditionalFormatting>
  <conditionalFormatting sqref="F33">
    <cfRule type="cellIs" dxfId="0" priority="17" operator="equal">
      <formula>"N/A"</formula>
    </cfRule>
    <cfRule type="cellIs" dxfId="1" priority="18" operator="equal">
      <formula>"Fail"</formula>
    </cfRule>
    <cfRule type="cellIs" dxfId="2" priority="19" operator="equal">
      <formula>Fail</formula>
    </cfRule>
    <cfRule type="cellIs" dxfId="3" priority="20" operator="equal">
      <formula>"Pass"</formula>
    </cfRule>
  </conditionalFormatting>
  <conditionalFormatting sqref="F36">
    <cfRule type="cellIs" dxfId="0" priority="13" operator="equal">
      <formula>"N/A"</formula>
    </cfRule>
    <cfRule type="cellIs" dxfId="1" priority="14" operator="equal">
      <formula>"Fail"</formula>
    </cfRule>
    <cfRule type="cellIs" dxfId="2" priority="15" operator="equal">
      <formula>Fail</formula>
    </cfRule>
    <cfRule type="cellIs" dxfId="3" priority="16" operator="equal">
      <formula>"Pass"</formula>
    </cfRule>
  </conditionalFormatting>
  <conditionalFormatting sqref="F52:F63">
    <cfRule type="cellIs" dxfId="0" priority="9" operator="equal">
      <formula>"N/A"</formula>
    </cfRule>
    <cfRule type="cellIs" dxfId="1" priority="10" operator="equal">
      <formula>"Fail"</formula>
    </cfRule>
    <cfRule type="cellIs" dxfId="2" priority="11" operator="equal">
      <formula>Fail</formula>
    </cfRule>
    <cfRule type="cellIs" dxfId="3" priority="12" operator="equal">
      <formula>"Pass"</formula>
    </cfRule>
  </conditionalFormatting>
  <conditionalFormatting sqref="F1:F4 F11:F13">
    <cfRule type="cellIs" dxfId="0" priority="25" operator="equal">
      <formula>"N/A"</formula>
    </cfRule>
    <cfRule type="cellIs" dxfId="1" priority="26" operator="equal">
      <formula>"Fail"</formula>
    </cfRule>
    <cfRule type="cellIs" dxfId="2" priority="27" operator="equal">
      <formula>Fail</formula>
    </cfRule>
    <cfRule type="cellIs" dxfId="3" priority="28" operator="equal">
      <formula>"Pass"</formula>
    </cfRule>
  </conditionalFormatting>
  <conditionalFormatting sqref="F5 F7:F10">
    <cfRule type="cellIs" dxfId="3" priority="8" operator="equal">
      <formula>"Pass"</formula>
    </cfRule>
    <cfRule type="cellIs" dxfId="2" priority="7" operator="equal">
      <formula>Fail</formula>
    </cfRule>
    <cfRule type="cellIs" dxfId="1" priority="6" operator="equal">
      <formula>"Fail"</formula>
    </cfRule>
    <cfRule type="cellIs" dxfId="0" priority="5" operator="equal">
      <formula>"N/A"</formula>
    </cfRule>
  </conditionalFormatting>
  <conditionalFormatting sqref="F15:F30 F32 F34 F37:F50">
    <cfRule type="cellIs" dxfId="0" priority="21" operator="equal">
      <formula>"N/A"</formula>
    </cfRule>
    <cfRule type="cellIs" dxfId="1" priority="22" operator="equal">
      <formula>"Fail"</formula>
    </cfRule>
    <cfRule type="cellIs" dxfId="2" priority="23" operator="equal">
      <formula>Fail</formula>
    </cfRule>
    <cfRule type="cellIs" dxfId="3" priority="24" operator="equal">
      <formula>"Pass"</formula>
    </cfRule>
  </conditionalFormatting>
  <dataValidations count="2">
    <dataValidation type="list" allowBlank="1" showErrorMessage="1" sqref="O14 F5:F6 F7:F10 F11:F50 F52:F63">
      <formula1>"Pass,Fail,N/A,Untested"</formula1>
    </dataValidation>
    <dataValidation type="list" allowBlank="1" showErrorMessage="1" sqref="F1:H2">
      <formula1>$J$1:$J$3</formula1>
    </dataValidation>
  </dataValidation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9"/>
  <sheetViews>
    <sheetView zoomScale="70" zoomScaleNormal="70" topLeftCell="A11" workbookViewId="0">
      <selection activeCell="P5" sqref="P5"/>
    </sheetView>
  </sheetViews>
  <sheetFormatPr defaultColWidth="9.14285714285714" defaultRowHeight="15"/>
  <cols>
    <col min="1" max="1" width="13.8571428571429" customWidth="1"/>
    <col min="2" max="2" width="27.1428571428571" customWidth="1"/>
    <col min="3" max="3" width="24.1428571428571" customWidth="1"/>
    <col min="4" max="4" width="26.2857142857143" customWidth="1"/>
    <col min="5" max="5" width="24.1428571428571" customWidth="1"/>
    <col min="6" max="6" width="25" customWidth="1"/>
    <col min="7" max="7" width="19.4285714285714" customWidth="1"/>
    <col min="8" max="8" width="15.5714285714286" customWidth="1"/>
    <col min="10" max="10" width="19" customWidth="1"/>
  </cols>
  <sheetData>
    <row r="1" customHeight="1" spans="1:9">
      <c r="A1" s="72" t="s">
        <v>0</v>
      </c>
      <c r="B1" s="73" t="s">
        <v>1</v>
      </c>
      <c r="C1" s="6"/>
      <c r="D1" s="6"/>
      <c r="E1" s="74"/>
      <c r="F1" s="106"/>
      <c r="G1" s="107"/>
      <c r="H1" s="107"/>
      <c r="I1" s="127"/>
    </row>
    <row r="2" ht="25.5" spans="1:9">
      <c r="A2" s="75" t="s">
        <v>2</v>
      </c>
      <c r="B2" s="76" t="s">
        <v>3</v>
      </c>
      <c r="C2" s="6"/>
      <c r="D2" s="6"/>
      <c r="E2" s="7"/>
      <c r="F2" s="108"/>
      <c r="G2" s="109"/>
      <c r="H2" s="109"/>
      <c r="I2" s="127"/>
    </row>
    <row r="3" customHeight="1" spans="1:9">
      <c r="A3" s="72" t="s">
        <v>4</v>
      </c>
      <c r="B3" s="77" t="s">
        <v>5</v>
      </c>
      <c r="C3" s="6"/>
      <c r="D3" s="6"/>
      <c r="E3" s="7"/>
      <c r="F3" s="108"/>
      <c r="G3" s="109"/>
      <c r="H3" s="109"/>
      <c r="I3" s="127"/>
    </row>
    <row r="4" spans="1:10">
      <c r="A4" s="78" t="s">
        <v>12</v>
      </c>
      <c r="B4" s="78" t="s">
        <v>13</v>
      </c>
      <c r="C4" s="78" t="s">
        <v>14</v>
      </c>
      <c r="D4" s="78" t="s">
        <v>15</v>
      </c>
      <c r="E4" s="78" t="s">
        <v>16</v>
      </c>
      <c r="F4" s="79" t="s">
        <v>17</v>
      </c>
      <c r="G4" s="79" t="s">
        <v>18</v>
      </c>
      <c r="H4" s="79" t="s">
        <v>4</v>
      </c>
      <c r="I4" s="128" t="s">
        <v>19</v>
      </c>
      <c r="J4" s="128"/>
    </row>
    <row r="5" ht="59" customHeight="1" spans="1:10">
      <c r="A5" s="93" t="str">
        <f>IF(AND(E5=""),"","["&amp;TEXT($B$1,"##")&amp;"-"&amp;TEXT(ROW()-5-COUNTBLANK($E5:E5)+1,"##")&amp;"]")</f>
        <v>[TC-1]</v>
      </c>
      <c r="B5" s="110" t="s">
        <v>158</v>
      </c>
      <c r="C5" s="110" t="s">
        <v>159</v>
      </c>
      <c r="D5" s="174" t="s">
        <v>160</v>
      </c>
      <c r="E5" s="180" t="s">
        <v>161</v>
      </c>
      <c r="F5" s="175" t="s">
        <v>6</v>
      </c>
      <c r="G5" s="111">
        <f ca="1">TODAY()</f>
        <v>45782</v>
      </c>
      <c r="H5" s="112" t="str">
        <f>$B$3</f>
        <v>Nguyễn Thị Bích Ngọc</v>
      </c>
      <c r="I5" s="129"/>
      <c r="J5" s="130"/>
    </row>
    <row r="6" ht="63" customHeight="1" spans="1:10">
      <c r="A6" s="112" t="str">
        <f>IF(AND(E6=""),"","["&amp;TEXT($B$1,"##")&amp;"-"&amp;TEXT(ROW()-5-COUNTBLANK($E6:E6)+1,"##")&amp;"]")</f>
        <v>[TC-2]</v>
      </c>
      <c r="B6" s="181" t="s">
        <v>162</v>
      </c>
      <c r="C6" s="113" t="s">
        <v>159</v>
      </c>
      <c r="D6" s="176" t="s">
        <v>163</v>
      </c>
      <c r="E6" s="181" t="s">
        <v>164</v>
      </c>
      <c r="F6" s="175" t="s">
        <v>6</v>
      </c>
      <c r="G6" s="114">
        <f ca="1">TODAY()</f>
        <v>45782</v>
      </c>
      <c r="H6" s="115" t="str">
        <f>$B$3</f>
        <v>Nguyễn Thị Bích Ngọc</v>
      </c>
      <c r="I6" s="129"/>
      <c r="J6" s="99"/>
    </row>
    <row r="7" ht="65" customHeight="1" spans="1:10">
      <c r="A7" s="112" t="str">
        <f>IF(AND(E7=""),"","["&amp;TEXT($B$1,"##")&amp;"-"&amp;TEXT(ROW()-5-COUNTBLANK($E7:E7)+1,"##")&amp;"]")</f>
        <v>[TC-3]</v>
      </c>
      <c r="B7" s="181" t="s">
        <v>165</v>
      </c>
      <c r="C7" s="113" t="s">
        <v>159</v>
      </c>
      <c r="D7" s="174" t="s">
        <v>166</v>
      </c>
      <c r="E7" s="181" t="s">
        <v>167</v>
      </c>
      <c r="F7" s="175" t="s">
        <v>6</v>
      </c>
      <c r="G7" s="114">
        <f ca="1">TODAY()</f>
        <v>45782</v>
      </c>
      <c r="H7" s="116" t="str">
        <f>$B$3</f>
        <v>Nguyễn Thị Bích Ngọc</v>
      </c>
      <c r="I7" s="129"/>
      <c r="J7" s="99"/>
    </row>
    <row r="8" ht="65" customHeight="1" spans="1:10">
      <c r="A8" s="112" t="str">
        <f>IF(AND(E8=""),"","["&amp;TEXT($B$1,"##")&amp;"-"&amp;TEXT(ROW()-5-COUNTBLANK($E8:E8)+1,"##")&amp;"]")</f>
        <v>[TC-4]</v>
      </c>
      <c r="B8" s="181" t="s">
        <v>168</v>
      </c>
      <c r="C8" s="113" t="s">
        <v>159</v>
      </c>
      <c r="D8" s="176" t="s">
        <v>169</v>
      </c>
      <c r="E8" s="181" t="s">
        <v>170</v>
      </c>
      <c r="F8" s="175" t="s">
        <v>6</v>
      </c>
      <c r="G8" s="114">
        <f ca="1">TODAY()</f>
        <v>45782</v>
      </c>
      <c r="H8" s="117" t="str">
        <f>$B$3</f>
        <v>Nguyễn Thị Bích Ngọc</v>
      </c>
      <c r="I8" s="129"/>
      <c r="J8" s="99"/>
    </row>
    <row r="9" ht="67" customHeight="1" spans="1:10">
      <c r="A9" s="112" t="str">
        <f>IF(AND(E9=""),"","["&amp;TEXT($B$1,"##")&amp;"-"&amp;TEXT(ROW()-5-COUNTBLANK($E9:E9)+1,"##")&amp;"]")</f>
        <v>[TC-5]</v>
      </c>
      <c r="B9" s="181" t="s">
        <v>171</v>
      </c>
      <c r="C9" s="113" t="s">
        <v>159</v>
      </c>
      <c r="D9" s="176" t="s">
        <v>172</v>
      </c>
      <c r="E9" s="181" t="s">
        <v>173</v>
      </c>
      <c r="F9" s="175" t="s">
        <v>6</v>
      </c>
      <c r="G9" s="114">
        <f ca="1">TODAY()</f>
        <v>45782</v>
      </c>
      <c r="H9" s="117" t="str">
        <f>$B$3</f>
        <v>Nguyễn Thị Bích Ngọc</v>
      </c>
      <c r="I9" s="129"/>
      <c r="J9" s="99"/>
    </row>
    <row r="10" ht="89" customHeight="1" spans="1:10">
      <c r="A10" s="112" t="str">
        <f>IF(AND(E10=""),"","["&amp;TEXT($B$1,"##")&amp;"-"&amp;TEXT(ROW()-5-COUNTBLANK($E10:E10)+1,"##")&amp;"]")</f>
        <v>[TC-6]</v>
      </c>
      <c r="B10" s="113" t="s">
        <v>174</v>
      </c>
      <c r="C10" s="113" t="s">
        <v>175</v>
      </c>
      <c r="D10" s="176" t="s">
        <v>176</v>
      </c>
      <c r="E10" s="181" t="s">
        <v>177</v>
      </c>
      <c r="F10" s="175" t="s">
        <v>6</v>
      </c>
      <c r="G10" s="114">
        <f ca="1">TODAY()</f>
        <v>45782</v>
      </c>
      <c r="H10" s="117" t="str">
        <f>$B$3</f>
        <v>Nguyễn Thị Bích Ngọc</v>
      </c>
      <c r="I10" s="129"/>
      <c r="J10" s="99"/>
    </row>
    <row r="11" ht="89" customHeight="1" spans="1:10">
      <c r="A11" s="112" t="str">
        <f>IF(AND(E11=""),"","["&amp;TEXT($B$1,"##")&amp;"-"&amp;TEXT(ROW()-5-COUNTBLANK($E11:E11)+1,"##")&amp;"]")</f>
        <v>[TC-7]</v>
      </c>
      <c r="B11" s="113" t="s">
        <v>178</v>
      </c>
      <c r="C11" s="113" t="s">
        <v>175</v>
      </c>
      <c r="D11" s="176" t="s">
        <v>179</v>
      </c>
      <c r="E11" s="181" t="s">
        <v>177</v>
      </c>
      <c r="F11" s="175" t="s">
        <v>6</v>
      </c>
      <c r="G11" s="114">
        <f ca="1">TODAY()</f>
        <v>45782</v>
      </c>
      <c r="H11" s="117" t="str">
        <f>$B$3</f>
        <v>Nguyễn Thị Bích Ngọc</v>
      </c>
      <c r="I11" s="129"/>
      <c r="J11" s="99"/>
    </row>
    <row r="12" ht="51" customHeight="1" spans="1:10">
      <c r="A12" s="112" t="str">
        <f>IF(AND(E12=""),"","["&amp;TEXT($B$1,"##")&amp;"-"&amp;TEXT(ROW()-5-COUNTBLANK($E12:E12)+1,"##")&amp;"]")</f>
        <v>[TC-8]</v>
      </c>
      <c r="B12" s="181" t="s">
        <v>180</v>
      </c>
      <c r="C12" s="113" t="s">
        <v>175</v>
      </c>
      <c r="D12" s="176" t="s">
        <v>181</v>
      </c>
      <c r="E12" s="181" t="s">
        <v>182</v>
      </c>
      <c r="F12" s="175" t="s">
        <v>6</v>
      </c>
      <c r="G12" s="114">
        <f ca="1">TODAY()</f>
        <v>45782</v>
      </c>
      <c r="H12" s="117" t="str">
        <f>$B$3</f>
        <v>Nguyễn Thị Bích Ngọc</v>
      </c>
      <c r="I12" s="129"/>
      <c r="J12" s="99"/>
    </row>
    <row r="13" ht="54" customHeight="1" spans="1:10">
      <c r="A13" s="112" t="str">
        <f>IF(AND(E13=""),"","["&amp;TEXT($B$1,"##")&amp;"-"&amp;TEXT(ROW()-5-COUNTBLANK($E13:E13)+1,"##")&amp;"]")</f>
        <v>[TC-9]</v>
      </c>
      <c r="B13" s="181" t="s">
        <v>183</v>
      </c>
      <c r="C13" s="113" t="s">
        <v>184</v>
      </c>
      <c r="D13" s="176" t="s">
        <v>185</v>
      </c>
      <c r="E13" s="181" t="s">
        <v>186</v>
      </c>
      <c r="F13" s="175" t="s">
        <v>6</v>
      </c>
      <c r="G13" s="114">
        <f ca="1">TODAY()</f>
        <v>45782</v>
      </c>
      <c r="H13" s="117" t="str">
        <f>$B$3</f>
        <v>Nguyễn Thị Bích Ngọc</v>
      </c>
      <c r="I13" s="131"/>
      <c r="J13" s="99"/>
    </row>
    <row r="14" ht="76.5" customHeight="1" spans="1:10">
      <c r="A14" s="112" t="str">
        <f>IF(AND(E14=""),"","["&amp;TEXT($B$1,"##")&amp;"-"&amp;TEXT(ROW()-5-COUNTBLANK($E14:E14)+1,"##")&amp;"]")</f>
        <v>[TC-10]</v>
      </c>
      <c r="B14" s="181" t="s">
        <v>187</v>
      </c>
      <c r="C14" s="113" t="s">
        <v>184</v>
      </c>
      <c r="D14" s="176" t="s">
        <v>188</v>
      </c>
      <c r="E14" s="181" t="s">
        <v>189</v>
      </c>
      <c r="F14" s="175" t="s">
        <v>6</v>
      </c>
      <c r="G14" s="114">
        <f ca="1">TODAY()</f>
        <v>45782</v>
      </c>
      <c r="H14" s="117" t="str">
        <f>$B$3</f>
        <v>Nguyễn Thị Bích Ngọc</v>
      </c>
      <c r="I14" s="132"/>
      <c r="J14" s="99"/>
    </row>
    <row r="15" ht="46" customHeight="1" spans="1:10">
      <c r="A15" s="112" t="str">
        <f>IF(AND(E15=""),"","["&amp;TEXT($B$1,"##")&amp;"-"&amp;TEXT(ROW()-5-COUNTBLANK($E15:E15)+1,"##")&amp;"]")</f>
        <v>[TC-11]</v>
      </c>
      <c r="B15" s="181" t="s">
        <v>190</v>
      </c>
      <c r="C15" s="113" t="s">
        <v>184</v>
      </c>
      <c r="D15" s="176" t="s">
        <v>191</v>
      </c>
      <c r="E15" s="181" t="s">
        <v>192</v>
      </c>
      <c r="F15" s="175" t="s">
        <v>6</v>
      </c>
      <c r="G15" s="114">
        <f ca="1">TODAY()</f>
        <v>45782</v>
      </c>
      <c r="H15" s="117" t="str">
        <f>$B$3</f>
        <v>Nguyễn Thị Bích Ngọc</v>
      </c>
      <c r="I15" s="133"/>
      <c r="J15" s="134"/>
    </row>
    <row r="16" s="104" customFormat="1" ht="53" customHeight="1" spans="1:18">
      <c r="A16" s="112" t="str">
        <f>IF(AND(E16=""),"","["&amp;TEXT($B$1,"##")&amp;"-"&amp;TEXT(ROW()-5-COUNTBLANK($E16:E16)+1,"##")&amp;"]")</f>
        <v>[TC-12]</v>
      </c>
      <c r="B16" s="182" t="s">
        <v>193</v>
      </c>
      <c r="C16" s="113" t="s">
        <v>184</v>
      </c>
      <c r="D16" s="113" t="s">
        <v>194</v>
      </c>
      <c r="E16" s="113" t="s">
        <v>195</v>
      </c>
      <c r="F16" s="175" t="s">
        <v>6</v>
      </c>
      <c r="G16" s="114">
        <f ca="1">TODAY()</f>
        <v>45782</v>
      </c>
      <c r="H16" s="117" t="str">
        <f>$B$3</f>
        <v>Nguyễn Thị Bích Ngọc</v>
      </c>
      <c r="I16" s="135"/>
      <c r="J16" s="135"/>
      <c r="K16" s="136"/>
      <c r="L16" s="136"/>
      <c r="M16" s="136"/>
      <c r="N16" s="136"/>
      <c r="O16" s="136"/>
      <c r="P16" s="136"/>
      <c r="Q16" s="136"/>
      <c r="R16" s="136"/>
    </row>
    <row r="17" ht="66" customHeight="1" spans="1:10">
      <c r="A17" s="147"/>
      <c r="B17" s="148"/>
      <c r="C17" s="148"/>
      <c r="D17" s="149"/>
      <c r="E17" s="148"/>
      <c r="F17" s="147"/>
      <c r="G17" s="146"/>
      <c r="H17" s="147"/>
      <c r="I17" s="137"/>
      <c r="J17" s="138"/>
    </row>
    <row r="18" ht="46" customHeight="1" spans="1:10">
      <c r="A18" s="150"/>
      <c r="B18" s="142"/>
      <c r="C18" s="142"/>
      <c r="D18" s="153"/>
      <c r="E18" s="142"/>
      <c r="F18" s="150"/>
      <c r="G18" s="151"/>
      <c r="H18" s="150"/>
      <c r="I18" s="139"/>
      <c r="J18" s="99"/>
    </row>
    <row r="19" ht="51" customHeight="1" spans="1:10">
      <c r="A19" s="150"/>
      <c r="B19" s="152"/>
      <c r="C19" s="152"/>
      <c r="D19" s="153"/>
      <c r="E19" s="152"/>
      <c r="F19" s="150"/>
      <c r="G19" s="151"/>
      <c r="H19" s="150"/>
      <c r="I19" s="140"/>
      <c r="J19" s="141"/>
    </row>
    <row r="20" ht="76.5" customHeight="1" spans="1:10">
      <c r="A20" s="112"/>
      <c r="B20" s="142"/>
      <c r="C20" s="142"/>
      <c r="D20" s="143"/>
      <c r="E20" s="142"/>
      <c r="F20" s="112"/>
      <c r="G20" s="111"/>
      <c r="H20" s="112"/>
      <c r="I20" s="99"/>
      <c r="J20" s="99"/>
    </row>
    <row r="21" s="105" customFormat="1" spans="1:8">
      <c r="A21" s="118"/>
      <c r="B21" s="119"/>
      <c r="C21" s="119"/>
      <c r="D21" s="120"/>
      <c r="E21" s="119"/>
      <c r="F21" s="118"/>
      <c r="G21" s="121"/>
      <c r="H21" s="118"/>
    </row>
    <row r="22" s="105" customFormat="1" ht="89.25" customHeight="1" spans="1:8">
      <c r="A22" s="118"/>
      <c r="B22" s="119"/>
      <c r="C22" s="119"/>
      <c r="D22" s="120"/>
      <c r="E22" s="119"/>
      <c r="F22" s="118"/>
      <c r="G22" s="121"/>
      <c r="H22" s="118"/>
    </row>
    <row r="23" s="105" customFormat="1" spans="1:8">
      <c r="A23" s="118"/>
      <c r="B23" s="119"/>
      <c r="C23" s="119"/>
      <c r="D23" s="120"/>
      <c r="E23" s="119"/>
      <c r="F23" s="118"/>
      <c r="G23" s="121"/>
      <c r="H23" s="118"/>
    </row>
    <row r="24" s="105" customFormat="1" ht="89.25" customHeight="1" spans="1:8">
      <c r="A24" s="118"/>
      <c r="B24" s="119"/>
      <c r="C24" s="119"/>
      <c r="D24" s="120"/>
      <c r="E24" s="119"/>
      <c r="F24" s="118"/>
      <c r="G24" s="121"/>
      <c r="H24" s="118"/>
    </row>
    <row r="25" s="105" customFormat="1" spans="1:8">
      <c r="A25" s="118"/>
      <c r="B25" s="119"/>
      <c r="C25" s="119"/>
      <c r="D25" s="120"/>
      <c r="E25" s="119"/>
      <c r="F25" s="118"/>
      <c r="G25" s="121"/>
      <c r="H25" s="118"/>
    </row>
    <row r="26" s="105" customFormat="1" ht="76.5" customHeight="1" spans="1:8">
      <c r="A26" s="118"/>
      <c r="B26" s="119"/>
      <c r="C26" s="119"/>
      <c r="D26" s="120"/>
      <c r="E26" s="119"/>
      <c r="F26" s="118"/>
      <c r="G26" s="121"/>
      <c r="H26" s="118"/>
    </row>
    <row r="27" s="105" customFormat="1" spans="1:8">
      <c r="A27" s="118"/>
      <c r="B27" s="119"/>
      <c r="C27" s="119"/>
      <c r="D27" s="120"/>
      <c r="E27" s="119"/>
      <c r="F27" s="118"/>
      <c r="G27" s="121"/>
      <c r="H27" s="118"/>
    </row>
    <row r="28" s="105" customFormat="1" spans="1:8">
      <c r="A28" s="118"/>
      <c r="B28" s="119"/>
      <c r="C28" s="119"/>
      <c r="D28" s="120"/>
      <c r="E28" s="119"/>
      <c r="F28" s="118"/>
      <c r="G28" s="121"/>
      <c r="H28" s="118"/>
    </row>
    <row r="29" s="105" customFormat="1" ht="89.25" customHeight="1" spans="1:8">
      <c r="A29" s="118"/>
      <c r="B29" s="119"/>
      <c r="C29" s="119"/>
      <c r="D29" s="120"/>
      <c r="E29" s="119"/>
      <c r="F29" s="118"/>
      <c r="G29" s="121"/>
      <c r="H29" s="118"/>
    </row>
    <row r="30" s="105" customFormat="1" spans="1:8">
      <c r="A30" s="118"/>
      <c r="B30" s="119"/>
      <c r="C30" s="119"/>
      <c r="D30" s="120"/>
      <c r="E30" s="119"/>
      <c r="F30" s="118"/>
      <c r="G30" s="121"/>
      <c r="H30" s="118"/>
    </row>
    <row r="31" s="105" customFormat="1" ht="76.5" customHeight="1" spans="1:8">
      <c r="A31" s="118"/>
      <c r="B31" s="119"/>
      <c r="C31" s="119"/>
      <c r="D31" s="120"/>
      <c r="E31" s="119"/>
      <c r="F31" s="118"/>
      <c r="G31" s="121"/>
      <c r="H31" s="118"/>
    </row>
    <row r="32" s="105" customFormat="1" spans="1:8">
      <c r="A32" s="118"/>
      <c r="B32" s="119"/>
      <c r="C32" s="119"/>
      <c r="D32" s="120"/>
      <c r="E32" s="119"/>
      <c r="F32" s="118"/>
      <c r="G32" s="121"/>
      <c r="H32" s="118"/>
    </row>
    <row r="33" s="105" customFormat="1" customHeight="1" spans="1:9">
      <c r="A33" s="118"/>
      <c r="B33" s="118"/>
      <c r="C33" s="118"/>
      <c r="D33" s="118"/>
      <c r="E33" s="118"/>
      <c r="F33" s="118"/>
      <c r="G33" s="118"/>
      <c r="H33" s="118"/>
      <c r="I33" s="118"/>
    </row>
    <row r="34" s="105" customFormat="1" spans="1:8">
      <c r="A34" s="118"/>
      <c r="B34" s="119"/>
      <c r="C34" s="119"/>
      <c r="D34" s="120"/>
      <c r="E34" s="119"/>
      <c r="F34" s="118"/>
      <c r="G34" s="121"/>
      <c r="H34" s="118"/>
    </row>
    <row r="35" s="105" customFormat="1" ht="51" customHeight="1" spans="1:8">
      <c r="A35" s="118"/>
      <c r="B35" s="119"/>
      <c r="C35" s="119"/>
      <c r="D35" s="120"/>
      <c r="E35" s="119"/>
      <c r="F35" s="118"/>
      <c r="G35" s="121"/>
      <c r="H35" s="118"/>
    </row>
    <row r="36" s="105" customFormat="1" spans="1:8">
      <c r="A36" s="118"/>
      <c r="B36" s="119"/>
      <c r="C36" s="119"/>
      <c r="D36" s="120"/>
      <c r="E36" s="119"/>
      <c r="F36" s="118"/>
      <c r="G36" s="121"/>
      <c r="H36" s="118"/>
    </row>
    <row r="37" s="105" customFormat="1" customHeight="1" spans="1:9">
      <c r="A37" s="122"/>
      <c r="B37" s="122"/>
      <c r="C37" s="122"/>
      <c r="D37" s="122"/>
      <c r="E37" s="122"/>
      <c r="F37" s="122"/>
      <c r="G37" s="122"/>
      <c r="H37" s="122"/>
      <c r="I37" s="122"/>
    </row>
    <row r="38" s="105" customFormat="1" spans="1:9">
      <c r="A38" s="118"/>
      <c r="B38" s="119"/>
      <c r="C38" s="119"/>
      <c r="D38" s="120"/>
      <c r="E38" s="119"/>
      <c r="F38" s="118"/>
      <c r="G38" s="121"/>
      <c r="H38" s="118"/>
      <c r="I38" s="122"/>
    </row>
    <row r="39" s="105" customFormat="1" ht="76.5" customHeight="1" spans="1:8">
      <c r="A39" s="118"/>
      <c r="B39" s="119"/>
      <c r="C39" s="119"/>
      <c r="D39" s="120"/>
      <c r="E39" s="119"/>
      <c r="F39" s="118"/>
      <c r="G39" s="121"/>
      <c r="H39" s="118"/>
    </row>
    <row r="40" s="105" customFormat="1" spans="1:8">
      <c r="A40" s="118"/>
      <c r="B40" s="119"/>
      <c r="C40" s="119"/>
      <c r="D40" s="120"/>
      <c r="E40" s="123"/>
      <c r="F40" s="118"/>
      <c r="G40" s="121"/>
      <c r="H40" s="118"/>
    </row>
    <row r="41" s="105" customFormat="1" spans="1:8">
      <c r="A41" s="118"/>
      <c r="B41" s="123"/>
      <c r="C41" s="119"/>
      <c r="D41" s="120"/>
      <c r="E41" s="119"/>
      <c r="F41" s="118"/>
      <c r="G41" s="121"/>
      <c r="H41" s="118"/>
    </row>
    <row r="42" s="105" customFormat="1" spans="1:8">
      <c r="A42" s="118"/>
      <c r="B42" s="123"/>
      <c r="C42" s="119"/>
      <c r="D42" s="120"/>
      <c r="E42" s="123"/>
      <c r="F42" s="118"/>
      <c r="G42" s="121"/>
      <c r="H42" s="118"/>
    </row>
    <row r="43" s="105" customFormat="1" spans="1:8">
      <c r="A43" s="118"/>
      <c r="B43" s="123"/>
      <c r="C43" s="119"/>
      <c r="D43" s="120"/>
      <c r="E43" s="123"/>
      <c r="F43" s="118"/>
      <c r="G43" s="121"/>
      <c r="H43" s="118"/>
    </row>
    <row r="44" s="105" customFormat="1" spans="1:8">
      <c r="A44" s="118"/>
      <c r="B44" s="123"/>
      <c r="C44" s="119"/>
      <c r="D44" s="120"/>
      <c r="E44" s="123"/>
      <c r="F44" s="118"/>
      <c r="G44" s="121"/>
      <c r="H44" s="118"/>
    </row>
    <row r="45" s="105" customFormat="1" ht="51" customHeight="1" spans="1:8">
      <c r="A45" s="118"/>
      <c r="B45" s="123"/>
      <c r="C45" s="119"/>
      <c r="D45" s="120"/>
      <c r="E45" s="123"/>
      <c r="F45" s="118"/>
      <c r="G45" s="121"/>
      <c r="H45" s="118"/>
    </row>
    <row r="46" s="105" customFormat="1" spans="1:8">
      <c r="A46" s="118"/>
      <c r="B46" s="123"/>
      <c r="C46" s="119"/>
      <c r="D46" s="120"/>
      <c r="E46" s="123"/>
      <c r="F46" s="118"/>
      <c r="G46" s="121"/>
      <c r="H46" s="118"/>
    </row>
    <row r="47" s="105" customFormat="1" spans="1:8">
      <c r="A47" s="118"/>
      <c r="B47" s="123"/>
      <c r="C47" s="119"/>
      <c r="D47" s="120"/>
      <c r="E47" s="123"/>
      <c r="F47" s="118"/>
      <c r="G47" s="121"/>
      <c r="H47" s="118"/>
    </row>
    <row r="48" s="105" customFormat="1" spans="1:8">
      <c r="A48" s="118"/>
      <c r="B48" s="123"/>
      <c r="C48" s="119"/>
      <c r="D48" s="120"/>
      <c r="E48" s="123"/>
      <c r="F48" s="118"/>
      <c r="G48" s="121"/>
      <c r="H48" s="118"/>
    </row>
    <row r="49" s="105" customFormat="1" spans="1:8">
      <c r="A49" s="118"/>
      <c r="B49" s="123"/>
      <c r="C49" s="119"/>
      <c r="D49" s="120"/>
      <c r="E49" s="123"/>
      <c r="F49" s="118"/>
      <c r="G49" s="121"/>
      <c r="H49" s="118"/>
    </row>
    <row r="50" s="105" customFormat="1" spans="1:8">
      <c r="A50" s="118"/>
      <c r="B50" s="123"/>
      <c r="C50" s="123"/>
      <c r="D50" s="120"/>
      <c r="E50" s="123"/>
      <c r="F50" s="118"/>
      <c r="G50" s="121"/>
      <c r="H50" s="118"/>
    </row>
    <row r="51" s="105" customFormat="1" spans="1:8">
      <c r="A51" s="118"/>
      <c r="C51" s="123"/>
      <c r="D51" s="120"/>
      <c r="E51" s="123"/>
      <c r="F51" s="118"/>
      <c r="G51" s="121"/>
      <c r="H51" s="118"/>
    </row>
    <row r="52" s="105" customFormat="1" spans="1:8">
      <c r="A52" s="118"/>
      <c r="B52" s="123"/>
      <c r="C52" s="123"/>
      <c r="D52" s="120"/>
      <c r="E52" s="123"/>
      <c r="F52" s="118"/>
      <c r="G52" s="121"/>
      <c r="H52" s="118"/>
    </row>
    <row r="53" s="105" customFormat="1" spans="1:9">
      <c r="A53" s="124"/>
      <c r="B53" s="124"/>
      <c r="C53" s="124"/>
      <c r="D53" s="124"/>
      <c r="E53" s="124"/>
      <c r="F53" s="124"/>
      <c r="G53" s="124"/>
      <c r="H53" s="124"/>
      <c r="I53" s="124"/>
    </row>
    <row r="54" s="105" customFormat="1" spans="1:9">
      <c r="A54" s="125"/>
      <c r="B54" s="123"/>
      <c r="C54" s="123"/>
      <c r="D54" s="120"/>
      <c r="E54" s="123"/>
      <c r="F54" s="125"/>
      <c r="G54" s="126"/>
      <c r="H54" s="118"/>
      <c r="I54" s="104"/>
    </row>
    <row r="55" s="105" customFormat="1" ht="99" customHeight="1" spans="1:9">
      <c r="A55" s="125"/>
      <c r="B55" s="123"/>
      <c r="C55" s="123"/>
      <c r="D55" s="120"/>
      <c r="E55" s="123"/>
      <c r="F55" s="125"/>
      <c r="G55" s="126"/>
      <c r="H55" s="118"/>
      <c r="I55" s="104"/>
    </row>
    <row r="56" s="105" customFormat="1" spans="1:9">
      <c r="A56" s="125"/>
      <c r="B56" s="123"/>
      <c r="C56" s="123"/>
      <c r="D56" s="120"/>
      <c r="E56" s="123"/>
      <c r="F56" s="125"/>
      <c r="G56" s="126"/>
      <c r="H56" s="118"/>
      <c r="I56" s="104"/>
    </row>
    <row r="57" s="105" customFormat="1" spans="1:9">
      <c r="A57" s="125"/>
      <c r="B57" s="123"/>
      <c r="C57" s="123"/>
      <c r="D57" s="120"/>
      <c r="E57" s="123"/>
      <c r="F57" s="125"/>
      <c r="G57" s="126"/>
      <c r="H57" s="118"/>
      <c r="I57" s="104"/>
    </row>
    <row r="58" s="105" customFormat="1" spans="1:9">
      <c r="A58" s="125"/>
      <c r="B58" s="123"/>
      <c r="C58" s="123"/>
      <c r="D58" s="120"/>
      <c r="E58" s="123"/>
      <c r="F58" s="125"/>
      <c r="G58" s="126"/>
      <c r="H58" s="118"/>
      <c r="I58" s="104"/>
    </row>
    <row r="59" s="105" customFormat="1" spans="1:9">
      <c r="A59" s="125"/>
      <c r="B59" s="123"/>
      <c r="C59" s="123"/>
      <c r="D59" s="120"/>
      <c r="E59" s="123"/>
      <c r="F59" s="125"/>
      <c r="G59" s="126"/>
      <c r="H59" s="118"/>
      <c r="I59" s="104"/>
    </row>
    <row r="60" s="105" customFormat="1" spans="1:9">
      <c r="A60" s="125"/>
      <c r="B60" s="123"/>
      <c r="C60" s="123"/>
      <c r="D60" s="120"/>
      <c r="E60" s="123"/>
      <c r="F60" s="125"/>
      <c r="G60" s="126"/>
      <c r="H60" s="118"/>
      <c r="I60" s="104"/>
    </row>
    <row r="61" s="105" customFormat="1" spans="1:9">
      <c r="A61" s="125"/>
      <c r="B61" s="123"/>
      <c r="C61" s="123"/>
      <c r="D61" s="120"/>
      <c r="E61" s="123"/>
      <c r="F61" s="125"/>
      <c r="G61" s="126"/>
      <c r="H61" s="118"/>
      <c r="I61" s="104"/>
    </row>
    <row r="62" s="105" customFormat="1" spans="1:9">
      <c r="A62" s="125"/>
      <c r="B62" s="123"/>
      <c r="C62" s="123"/>
      <c r="D62" s="120"/>
      <c r="E62" s="123"/>
      <c r="F62" s="125"/>
      <c r="G62" s="126"/>
      <c r="H62" s="118"/>
      <c r="I62" s="104"/>
    </row>
    <row r="63" s="105" customFormat="1" spans="1:9">
      <c r="A63" s="125"/>
      <c r="B63" s="123"/>
      <c r="C63" s="123"/>
      <c r="D63" s="120"/>
      <c r="E63" s="123"/>
      <c r="F63" s="125"/>
      <c r="G63" s="126"/>
      <c r="H63" s="118"/>
      <c r="I63" s="104"/>
    </row>
    <row r="64" s="105" customFormat="1" spans="1:9">
      <c r="A64" s="125"/>
      <c r="B64" s="123"/>
      <c r="C64" s="123"/>
      <c r="D64" s="120"/>
      <c r="E64" s="123"/>
      <c r="F64" s="125"/>
      <c r="G64" s="126"/>
      <c r="H64" s="118"/>
      <c r="I64" s="104"/>
    </row>
    <row r="65" s="105" customFormat="1" spans="1:9">
      <c r="A65" s="125"/>
      <c r="B65" s="123"/>
      <c r="C65" s="123"/>
      <c r="D65" s="123"/>
      <c r="E65" s="123"/>
      <c r="F65" s="125"/>
      <c r="G65" s="126"/>
      <c r="H65" s="118"/>
      <c r="I65" s="104"/>
    </row>
    <row r="66" s="105" customFormat="1" spans="1:5">
      <c r="A66" s="125"/>
      <c r="B66" s="123"/>
      <c r="C66" s="123"/>
      <c r="D66" s="123"/>
      <c r="E66" s="123"/>
    </row>
    <row r="67" s="105" customFormat="1" spans="1:5">
      <c r="A67" s="125"/>
      <c r="B67" s="123"/>
      <c r="C67" s="123"/>
      <c r="D67" s="123"/>
      <c r="E67" s="123"/>
    </row>
    <row r="68" s="105" customFormat="1" spans="1:5">
      <c r="A68" s="125"/>
      <c r="B68" s="123"/>
      <c r="C68" s="123"/>
      <c r="D68" s="123"/>
      <c r="E68" s="123"/>
    </row>
    <row r="69" s="105" customFormat="1" spans="1:5">
      <c r="A69" s="125"/>
      <c r="B69" s="123"/>
      <c r="C69" s="123"/>
      <c r="D69" s="123"/>
      <c r="E69" s="123"/>
    </row>
    <row r="70" spans="2:5">
      <c r="B70" s="98"/>
      <c r="C70" s="98"/>
      <c r="D70" s="98"/>
      <c r="E70" s="98"/>
    </row>
    <row r="71" spans="2:5">
      <c r="B71" s="98"/>
      <c r="C71" s="98"/>
      <c r="D71" s="98"/>
      <c r="E71" s="98"/>
    </row>
    <row r="72" spans="2:5">
      <c r="B72" s="98"/>
      <c r="C72" s="98"/>
      <c r="D72" s="98"/>
      <c r="E72" s="98"/>
    </row>
    <row r="73" spans="2:5">
      <c r="B73" s="98"/>
      <c r="C73" s="98"/>
      <c r="D73" s="98"/>
      <c r="E73" s="98"/>
    </row>
    <row r="74" spans="2:5">
      <c r="B74" s="98"/>
      <c r="C74" s="98"/>
      <c r="D74" s="98"/>
      <c r="E74" s="98"/>
    </row>
    <row r="75" spans="2:5">
      <c r="B75" s="98"/>
      <c r="C75" s="98"/>
      <c r="D75" s="98"/>
      <c r="E75" s="98"/>
    </row>
    <row r="76" spans="2:5">
      <c r="B76" s="98"/>
      <c r="C76" s="98"/>
      <c r="D76" s="98"/>
      <c r="E76" s="98"/>
    </row>
    <row r="77" spans="2:5">
      <c r="B77" s="98"/>
      <c r="C77" s="98"/>
      <c r="D77" s="98"/>
      <c r="E77" s="98"/>
    </row>
    <row r="78" spans="2:5">
      <c r="B78" s="98"/>
      <c r="C78" s="98"/>
      <c r="D78" s="98"/>
      <c r="E78" s="98"/>
    </row>
    <row r="79" spans="2:5">
      <c r="B79" s="98"/>
      <c r="C79" s="98"/>
      <c r="D79" s="98"/>
      <c r="E79" s="98"/>
    </row>
  </sheetData>
  <mergeCells count="6">
    <mergeCell ref="B1:E1"/>
    <mergeCell ref="B2:E2"/>
    <mergeCell ref="B3:E3"/>
    <mergeCell ref="A33:I33"/>
    <mergeCell ref="A37:I37"/>
    <mergeCell ref="A53:I53"/>
  </mergeCells>
  <conditionalFormatting sqref="F35">
    <cfRule type="cellIs" dxfId="0" priority="9" operator="equal">
      <formula>"N/A"</formula>
    </cfRule>
    <cfRule type="cellIs" dxfId="1" priority="10" operator="equal">
      <formula>"Fail"</formula>
    </cfRule>
    <cfRule type="cellIs" dxfId="2" priority="11" operator="equal">
      <formula>Fail</formula>
    </cfRule>
    <cfRule type="cellIs" dxfId="3" priority="12" operator="equal">
      <formula>"Pass"</formula>
    </cfRule>
  </conditionalFormatting>
  <conditionalFormatting sqref="F38">
    <cfRule type="cellIs" dxfId="0" priority="5" operator="equal">
      <formula>"N/A"</formula>
    </cfRule>
    <cfRule type="cellIs" dxfId="1" priority="6" operator="equal">
      <formula>"Fail"</formula>
    </cfRule>
    <cfRule type="cellIs" dxfId="2" priority="7" operator="equal">
      <formula>Fail</formula>
    </cfRule>
    <cfRule type="cellIs" dxfId="3" priority="8" operator="equal">
      <formula>"Pass"</formula>
    </cfRule>
  </conditionalFormatting>
  <conditionalFormatting sqref="F1:F16">
    <cfRule type="cellIs" dxfId="0" priority="17" operator="equal">
      <formula>"N/A"</formula>
    </cfRule>
    <cfRule type="cellIs" dxfId="1" priority="18" operator="equal">
      <formula>"Fail"</formula>
    </cfRule>
    <cfRule type="cellIs" dxfId="2" priority="19" operator="equal">
      <formula>Fail</formula>
    </cfRule>
    <cfRule type="cellIs" dxfId="3" priority="20" operator="equal">
      <formula>"Pass"</formula>
    </cfRule>
  </conditionalFormatting>
  <conditionalFormatting sqref="F54:F65">
    <cfRule type="cellIs" dxfId="0" priority="1" operator="equal">
      <formula>"N/A"</formula>
    </cfRule>
    <cfRule type="cellIs" dxfId="1" priority="2" operator="equal">
      <formula>"Fail"</formula>
    </cfRule>
    <cfRule type="cellIs" dxfId="2" priority="3" operator="equal">
      <formula>Fail</formula>
    </cfRule>
    <cfRule type="cellIs" dxfId="3" priority="4" operator="equal">
      <formula>"Pass"</formula>
    </cfRule>
  </conditionalFormatting>
  <conditionalFormatting sqref="F17:F32 F39:F52 F36 F34">
    <cfRule type="cellIs" dxfId="0" priority="13" operator="equal">
      <formula>"N/A"</formula>
    </cfRule>
    <cfRule type="cellIs" dxfId="1" priority="14" operator="equal">
      <formula>"Fail"</formula>
    </cfRule>
    <cfRule type="cellIs" dxfId="2" priority="15" operator="equal">
      <formula>Fail</formula>
    </cfRule>
    <cfRule type="cellIs" dxfId="3" priority="16" operator="equal">
      <formula>"Pass"</formula>
    </cfRule>
  </conditionalFormatting>
  <dataValidations count="2">
    <dataValidation type="list" allowBlank="1" showErrorMessage="1" sqref="F5 F8 O16 F6:F7 F9:F10 F11:F16 F17:F52 F54:F65">
      <formula1>"Pass,Fail,N/A,Untested"</formula1>
    </dataValidation>
    <dataValidation type="list" allowBlank="1" showErrorMessage="1" sqref="F1:H2">
      <formula1>$J$1:$J$3</formula1>
    </dataValidation>
  </dataValidation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82"/>
  <sheetViews>
    <sheetView zoomScale="70" zoomScaleNormal="70" topLeftCell="A17" workbookViewId="0">
      <selection activeCell="A5" sqref="A5"/>
    </sheetView>
  </sheetViews>
  <sheetFormatPr defaultColWidth="9.14285714285714" defaultRowHeight="15"/>
  <cols>
    <col min="1" max="1" width="13.8571428571429" customWidth="1"/>
    <col min="2" max="2" width="27.1428571428571" customWidth="1"/>
    <col min="3" max="3" width="24.1428571428571" customWidth="1"/>
    <col min="4" max="4" width="26.2857142857143" customWidth="1"/>
    <col min="5" max="5" width="24.1428571428571" customWidth="1"/>
    <col min="6" max="6" width="25" customWidth="1"/>
    <col min="7" max="7" width="19.4285714285714" customWidth="1"/>
    <col min="8" max="8" width="15.5714285714286" customWidth="1"/>
    <col min="10" max="10" width="19" customWidth="1"/>
  </cols>
  <sheetData>
    <row r="1" customHeight="1" spans="1:9">
      <c r="A1" s="72" t="s">
        <v>0</v>
      </c>
      <c r="B1" s="73" t="s">
        <v>1</v>
      </c>
      <c r="C1" s="6"/>
      <c r="D1" s="6"/>
      <c r="E1" s="74"/>
      <c r="F1" s="106"/>
      <c r="G1" s="107"/>
      <c r="H1" s="107"/>
      <c r="I1" s="127"/>
    </row>
    <row r="2" ht="25.5" spans="1:9">
      <c r="A2" s="75" t="s">
        <v>2</v>
      </c>
      <c r="B2" s="76" t="s">
        <v>3</v>
      </c>
      <c r="C2" s="6"/>
      <c r="D2" s="6"/>
      <c r="E2" s="7"/>
      <c r="F2" s="108"/>
      <c r="G2" s="109"/>
      <c r="H2" s="109"/>
      <c r="I2" s="127"/>
    </row>
    <row r="3" customHeight="1" spans="1:9">
      <c r="A3" s="72" t="s">
        <v>4</v>
      </c>
      <c r="B3" s="77" t="s">
        <v>5</v>
      </c>
      <c r="C3" s="6"/>
      <c r="D3" s="6"/>
      <c r="E3" s="7"/>
      <c r="F3" s="108"/>
      <c r="G3" s="109"/>
      <c r="H3" s="109"/>
      <c r="I3" s="127"/>
    </row>
    <row r="4" spans="1:10">
      <c r="A4" s="78" t="s">
        <v>12</v>
      </c>
      <c r="B4" s="78" t="s">
        <v>13</v>
      </c>
      <c r="C4" s="78" t="s">
        <v>14</v>
      </c>
      <c r="D4" s="78" t="s">
        <v>15</v>
      </c>
      <c r="E4" s="78" t="s">
        <v>16</v>
      </c>
      <c r="F4" s="79" t="s">
        <v>17</v>
      </c>
      <c r="G4" s="79" t="s">
        <v>18</v>
      </c>
      <c r="H4" s="79" t="s">
        <v>4</v>
      </c>
      <c r="I4" s="128" t="s">
        <v>19</v>
      </c>
      <c r="J4" s="128"/>
    </row>
    <row r="5" ht="51" customHeight="1" spans="1:10">
      <c r="A5" s="93" t="str">
        <f>IF(AND(E5=""),"","["&amp;TEXT($B$1,"##")&amp;"-"&amp;TEXT(ROW()-5-COUNTBLANK($E5:E5)+1,"##")&amp;"]")</f>
        <v>[TC-1]</v>
      </c>
      <c r="B5" s="173" t="s">
        <v>196</v>
      </c>
      <c r="C5" s="173" t="s">
        <v>197</v>
      </c>
      <c r="D5" s="174" t="s">
        <v>198</v>
      </c>
      <c r="E5" s="173" t="s">
        <v>199</v>
      </c>
      <c r="F5" s="175" t="s">
        <v>6</v>
      </c>
      <c r="G5" s="111">
        <f ca="1" t="shared" ref="G5:G16" si="0">TODAY()</f>
        <v>45782</v>
      </c>
      <c r="H5" s="112" t="str">
        <f>$B$3</f>
        <v>Nguyễn Thị Bích Ngọc</v>
      </c>
      <c r="I5" s="129"/>
      <c r="J5" s="179"/>
    </row>
    <row r="6" ht="51" customHeight="1" spans="1:10">
      <c r="A6" s="93" t="str">
        <f>IF(AND(E6=""),"","["&amp;TEXT($B$1,"##")&amp;"-"&amp;TEXT(ROW()-5-COUNTBLANK($E6:E6)+1,"##")&amp;"]")</f>
        <v>[TC-2]</v>
      </c>
      <c r="B6" s="142" t="s">
        <v>200</v>
      </c>
      <c r="C6" s="142" t="s">
        <v>197</v>
      </c>
      <c r="D6" s="176" t="s">
        <v>201</v>
      </c>
      <c r="E6" s="142" t="s">
        <v>202</v>
      </c>
      <c r="F6" s="177" t="s">
        <v>7</v>
      </c>
      <c r="G6" s="114">
        <f ca="1" t="shared" si="0"/>
        <v>45782</v>
      </c>
      <c r="H6" s="115" t="str">
        <f>$B$3</f>
        <v>Nguyễn Thị Bích Ngọc</v>
      </c>
      <c r="I6" s="129"/>
      <c r="J6" s="179"/>
    </row>
    <row r="7" ht="51" customHeight="1" spans="1:10">
      <c r="A7" s="93" t="str">
        <f>IF(AND(E7=""),"","["&amp;TEXT($B$1,"##")&amp;"-"&amp;TEXT(ROW()-5-COUNTBLANK($E7:E7)+1,"##")&amp;"]")</f>
        <v>[TC-3]</v>
      </c>
      <c r="B7" s="142" t="s">
        <v>203</v>
      </c>
      <c r="C7" s="142" t="s">
        <v>197</v>
      </c>
      <c r="D7" s="176" t="s">
        <v>204</v>
      </c>
      <c r="E7" s="142" t="s">
        <v>205</v>
      </c>
      <c r="F7" s="115" t="s">
        <v>7</v>
      </c>
      <c r="G7" s="114">
        <f ca="1" t="shared" si="0"/>
        <v>45782</v>
      </c>
      <c r="H7" s="116" t="str">
        <f>$B$3</f>
        <v>Nguyễn Thị Bích Ngọc</v>
      </c>
      <c r="I7" s="129"/>
      <c r="J7" s="179"/>
    </row>
    <row r="8" ht="51" customHeight="1" spans="1:10">
      <c r="A8" s="93" t="str">
        <f>IF(AND(E8=""),"","["&amp;TEXT($B$1,"##")&amp;"-"&amp;TEXT(ROW()-5-COUNTBLANK($E8:E8)+1,"##")&amp;"]")</f>
        <v>[TC-4]</v>
      </c>
      <c r="B8" s="142" t="s">
        <v>206</v>
      </c>
      <c r="C8" s="142" t="s">
        <v>197</v>
      </c>
      <c r="D8" s="176" t="s">
        <v>207</v>
      </c>
      <c r="E8" s="142" t="s">
        <v>208</v>
      </c>
      <c r="F8" s="115" t="s">
        <v>7</v>
      </c>
      <c r="G8" s="114">
        <f ca="1" t="shared" si="0"/>
        <v>45782</v>
      </c>
      <c r="H8" s="117" t="str">
        <f>$B$3</f>
        <v>Nguyễn Thị Bích Ngọc</v>
      </c>
      <c r="I8" s="129"/>
      <c r="J8" s="179"/>
    </row>
    <row r="9" ht="51" customHeight="1" spans="1:10">
      <c r="A9" s="93" t="str">
        <f>IF(AND(E9=""),"","["&amp;TEXT($B$1,"##")&amp;"-"&amp;TEXT(ROW()-5-COUNTBLANK($E9:E9)+1,"##")&amp;"]")</f>
        <v>[TC-5]</v>
      </c>
      <c r="B9" s="142" t="s">
        <v>209</v>
      </c>
      <c r="C9" s="142" t="s">
        <v>197</v>
      </c>
      <c r="D9" s="176" t="s">
        <v>210</v>
      </c>
      <c r="E9" s="142" t="s">
        <v>211</v>
      </c>
      <c r="F9" s="115" t="s">
        <v>6</v>
      </c>
      <c r="G9" s="114">
        <f ca="1" t="shared" si="0"/>
        <v>45782</v>
      </c>
      <c r="H9" s="117" t="str">
        <f>$B$3</f>
        <v>Nguyễn Thị Bích Ngọc</v>
      </c>
      <c r="I9" s="129"/>
      <c r="J9" s="179"/>
    </row>
    <row r="10" ht="51" customHeight="1" spans="1:10">
      <c r="A10" s="93" t="str">
        <f>IF(AND(E10=""),"","["&amp;TEXT($B$1,"##")&amp;"-"&amp;TEXT(ROW()-5-COUNTBLANK($E10:E10)+1,"##")&amp;"]")</f>
        <v>[TC-6]</v>
      </c>
      <c r="B10" s="113" t="s">
        <v>212</v>
      </c>
      <c r="C10" s="142" t="s">
        <v>197</v>
      </c>
      <c r="D10" s="176" t="s">
        <v>213</v>
      </c>
      <c r="E10" s="113" t="s">
        <v>214</v>
      </c>
      <c r="F10" s="115" t="s">
        <v>215</v>
      </c>
      <c r="G10" s="114">
        <f ca="1" t="shared" si="0"/>
        <v>45782</v>
      </c>
      <c r="H10" s="117" t="str">
        <f>$B$3</f>
        <v>Nguyễn Thị Bích Ngọc</v>
      </c>
      <c r="I10" s="129"/>
      <c r="J10" s="179"/>
    </row>
    <row r="11" ht="51" customHeight="1" spans="1:10">
      <c r="A11" s="93" t="str">
        <f>IF(AND(E11=""),"","["&amp;TEXT($B$1,"##")&amp;"-"&amp;TEXT(ROW()-5-COUNTBLANK($E11:E11)+1,"##")&amp;"]")</f>
        <v>[TC-7]</v>
      </c>
      <c r="B11" s="113" t="s">
        <v>216</v>
      </c>
      <c r="C11" s="113" t="s">
        <v>217</v>
      </c>
      <c r="D11" s="113" t="s">
        <v>218</v>
      </c>
      <c r="E11" s="113" t="s">
        <v>219</v>
      </c>
      <c r="F11" s="116" t="s">
        <v>6</v>
      </c>
      <c r="G11" s="114">
        <f ca="1" t="shared" si="0"/>
        <v>45782</v>
      </c>
      <c r="H11" s="117" t="str">
        <f>$B$3</f>
        <v>Nguyễn Thị Bích Ngọc</v>
      </c>
      <c r="I11" s="129"/>
      <c r="J11" s="99"/>
    </row>
    <row r="12" ht="65" customHeight="1" spans="1:10">
      <c r="A12" s="93" t="str">
        <f>IF(AND(E12=""),"","["&amp;TEXT($B$1,"##")&amp;"-"&amp;TEXT(ROW()-5-COUNTBLANK($E12:E12)+1,"##")&amp;"]")</f>
        <v>[TC-8]</v>
      </c>
      <c r="B12" s="113" t="s">
        <v>220</v>
      </c>
      <c r="C12" s="113" t="s">
        <v>221</v>
      </c>
      <c r="D12" s="113" t="s">
        <v>222</v>
      </c>
      <c r="E12" s="113" t="s">
        <v>223</v>
      </c>
      <c r="F12" s="175" t="s">
        <v>6</v>
      </c>
      <c r="G12" s="114">
        <f ca="1" t="shared" si="0"/>
        <v>45782</v>
      </c>
      <c r="H12" s="117" t="str">
        <f>$B$3</f>
        <v>Nguyễn Thị Bích Ngọc</v>
      </c>
      <c r="I12" s="129"/>
      <c r="J12" s="99"/>
    </row>
    <row r="13" ht="51" customHeight="1" spans="1:10">
      <c r="A13" s="93" t="str">
        <f>IF(AND(E13=""),"","["&amp;TEXT($B$1,"##")&amp;"-"&amp;TEXT(ROW()-5-COUNTBLANK($E13:E13)+1,"##")&amp;"]")</f>
        <v>[TC-9]</v>
      </c>
      <c r="B13" s="113" t="s">
        <v>224</v>
      </c>
      <c r="C13" s="113" t="s">
        <v>225</v>
      </c>
      <c r="D13" s="113" t="s">
        <v>226</v>
      </c>
      <c r="E13" s="113" t="s">
        <v>227</v>
      </c>
      <c r="F13" s="175" t="s">
        <v>6</v>
      </c>
      <c r="G13" s="114">
        <f ca="1" t="shared" si="0"/>
        <v>45782</v>
      </c>
      <c r="H13" s="117" t="str">
        <f>$B$3</f>
        <v>Nguyễn Thị Bích Ngọc</v>
      </c>
      <c r="I13" s="129"/>
      <c r="J13" s="99"/>
    </row>
    <row r="14" ht="49" customHeight="1" spans="1:10">
      <c r="A14" s="93" t="str">
        <f>IF(AND(E14=""),"","["&amp;TEXT($B$1,"##")&amp;"-"&amp;TEXT(ROW()-5-COUNTBLANK($E14:E14)+1,"##")&amp;"]")</f>
        <v>[TC-10]</v>
      </c>
      <c r="B14" s="113" t="s">
        <v>228</v>
      </c>
      <c r="C14" s="113" t="s">
        <v>229</v>
      </c>
      <c r="D14" s="113" t="s">
        <v>230</v>
      </c>
      <c r="E14" s="113" t="s">
        <v>231</v>
      </c>
      <c r="F14" s="175" t="s">
        <v>6</v>
      </c>
      <c r="G14" s="114">
        <f ca="1" t="shared" si="0"/>
        <v>45782</v>
      </c>
      <c r="H14" s="117" t="str">
        <f>$B$3</f>
        <v>Nguyễn Thị Bích Ngọc</v>
      </c>
      <c r="I14" s="129"/>
      <c r="J14" s="99"/>
    </row>
    <row r="15" ht="51" customHeight="1" spans="1:10">
      <c r="A15" s="93" t="str">
        <f>IF(AND(E15=""),"","["&amp;TEXT($B$1,"##")&amp;"-"&amp;TEXT(ROW()-5-COUNTBLANK($E15:E15)+1,"##")&amp;"]")</f>
        <v>[TC-11]</v>
      </c>
      <c r="B15" s="113" t="s">
        <v>232</v>
      </c>
      <c r="C15" s="113" t="s">
        <v>233</v>
      </c>
      <c r="D15" s="113" t="s">
        <v>234</v>
      </c>
      <c r="E15" s="113" t="s">
        <v>235</v>
      </c>
      <c r="F15" s="175" t="s">
        <v>6</v>
      </c>
      <c r="G15" s="114">
        <f ca="1" t="shared" si="0"/>
        <v>45782</v>
      </c>
      <c r="H15" s="117" t="str">
        <f>$B$3</f>
        <v>Nguyễn Thị Bích Ngọc</v>
      </c>
      <c r="I15" s="129"/>
      <c r="J15" s="99"/>
    </row>
    <row r="16" ht="54" customHeight="1" spans="1:10">
      <c r="A16" s="93" t="str">
        <f>IF(AND(E16=""),"","["&amp;TEXT($B$1,"##")&amp;"-"&amp;TEXT(ROW()-5-COUNTBLANK($E16:E16)+1,"##")&amp;"]")</f>
        <v>[TC-12]</v>
      </c>
      <c r="B16" s="113" t="s">
        <v>236</v>
      </c>
      <c r="C16" s="113" t="s">
        <v>237</v>
      </c>
      <c r="D16" s="113" t="s">
        <v>238</v>
      </c>
      <c r="E16" s="113" t="s">
        <v>239</v>
      </c>
      <c r="F16" s="175" t="s">
        <v>6</v>
      </c>
      <c r="G16" s="114">
        <f ca="1" t="shared" si="0"/>
        <v>45782</v>
      </c>
      <c r="H16" s="117" t="str">
        <f>$B$3</f>
        <v>Nguyễn Thị Bích Ngọc</v>
      </c>
      <c r="I16" s="131"/>
      <c r="J16" s="99"/>
    </row>
    <row r="17" ht="76.5" customHeight="1" spans="1:10">
      <c r="A17" s="93" t="str">
        <f>IF(AND(E17=""),"","["&amp;TEXT($B$1,"##")&amp;"-"&amp;TEXT(ROW()-5-COUNTBLANK($E17:E17)+1,"##")&amp;"]")</f>
        <v>[TC-13]</v>
      </c>
      <c r="B17" s="113" t="s">
        <v>240</v>
      </c>
      <c r="C17" s="113" t="s">
        <v>241</v>
      </c>
      <c r="D17" s="113" t="s">
        <v>242</v>
      </c>
      <c r="E17" s="113" t="s">
        <v>243</v>
      </c>
      <c r="F17" s="175" t="s">
        <v>6</v>
      </c>
      <c r="G17" s="111">
        <f ca="1">TODAY()</f>
        <v>45782</v>
      </c>
      <c r="H17" s="112" t="str">
        <f>$B$3</f>
        <v>Nguyễn Thị Bích Ngọc</v>
      </c>
      <c r="I17" s="132"/>
      <c r="J17" s="99"/>
    </row>
    <row r="18" ht="46" customHeight="1" spans="1:10">
      <c r="A18" s="93" t="str">
        <f>IF(AND(E18=""),"","["&amp;TEXT($B$1,"##")&amp;"-"&amp;TEXT(ROW()-5-COUNTBLANK($E18:E18)+1,"##")&amp;"]")</f>
        <v>[TC-14]</v>
      </c>
      <c r="B18" s="113" t="s">
        <v>244</v>
      </c>
      <c r="C18" s="113" t="s">
        <v>245</v>
      </c>
      <c r="D18" s="113" t="s">
        <v>246</v>
      </c>
      <c r="E18" s="113" t="s">
        <v>247</v>
      </c>
      <c r="F18" s="175" t="s">
        <v>6</v>
      </c>
      <c r="G18" s="114">
        <f ca="1">TODAY()</f>
        <v>45782</v>
      </c>
      <c r="H18" s="115" t="str">
        <f>$B$3</f>
        <v>Nguyễn Thị Bích Ngọc</v>
      </c>
      <c r="I18" s="133"/>
      <c r="J18" s="134"/>
    </row>
    <row r="19" s="104" customFormat="1" ht="53" customHeight="1" spans="1:18">
      <c r="A19" s="93" t="str">
        <f>IF(AND(E19=""),"","["&amp;TEXT($B$1,"##")&amp;"-"&amp;TEXT(ROW()-5-COUNTBLANK($E19:E19)+1,"##")&amp;"]")</f>
        <v>[TC-15]</v>
      </c>
      <c r="B19" s="113" t="s">
        <v>248</v>
      </c>
      <c r="C19" s="113" t="s">
        <v>249</v>
      </c>
      <c r="D19" s="113" t="s">
        <v>250</v>
      </c>
      <c r="E19" s="113" t="s">
        <v>251</v>
      </c>
      <c r="F19" s="175" t="s">
        <v>6</v>
      </c>
      <c r="G19" s="114">
        <f ca="1">TODAY()</f>
        <v>45782</v>
      </c>
      <c r="H19" s="116" t="str">
        <f>$B$3</f>
        <v>Nguyễn Thị Bích Ngọc</v>
      </c>
      <c r="I19" s="135"/>
      <c r="J19" s="135"/>
      <c r="K19" s="136"/>
      <c r="L19" s="136"/>
      <c r="M19" s="136"/>
      <c r="N19" s="136"/>
      <c r="O19" s="136"/>
      <c r="P19" s="136"/>
      <c r="Q19" s="136"/>
      <c r="R19" s="136"/>
    </row>
    <row r="20" ht="66" customHeight="1" spans="1:10">
      <c r="A20" s="93" t="str">
        <f>IF(AND(E20=""),"","["&amp;TEXT($B$1,"##")&amp;"-"&amp;TEXT(ROW()-5-COUNTBLANK($E20:E20)+1,"##")&amp;"]")</f>
        <v>[TC-16]</v>
      </c>
      <c r="B20" s="113" t="s">
        <v>252</v>
      </c>
      <c r="C20" s="113" t="s">
        <v>253</v>
      </c>
      <c r="D20" s="113" t="s">
        <v>254</v>
      </c>
      <c r="E20" s="113" t="s">
        <v>255</v>
      </c>
      <c r="F20" s="175" t="s">
        <v>6</v>
      </c>
      <c r="G20" s="114">
        <f ca="1">TODAY()</f>
        <v>45782</v>
      </c>
      <c r="H20" s="117" t="str">
        <f>$B$3</f>
        <v>Nguyễn Thị Bích Ngọc</v>
      </c>
      <c r="I20" s="137"/>
      <c r="J20" s="138"/>
    </row>
    <row r="21" ht="46" customHeight="1" spans="1:10">
      <c r="A21" s="93" t="str">
        <f>IF(AND(E21=""),"","["&amp;TEXT($B$1,"##")&amp;"-"&amp;TEXT(ROW()-5-COUNTBLANK($E21:E21)+1,"##")&amp;"]")</f>
        <v>[TC-17]</v>
      </c>
      <c r="B21" s="113" t="s">
        <v>256</v>
      </c>
      <c r="C21" s="113" t="s">
        <v>237</v>
      </c>
      <c r="D21" s="113" t="s">
        <v>257</v>
      </c>
      <c r="E21" s="113" t="s">
        <v>258</v>
      </c>
      <c r="F21" s="175" t="s">
        <v>6</v>
      </c>
      <c r="G21" s="114">
        <f ca="1">TODAY()</f>
        <v>45782</v>
      </c>
      <c r="H21" s="117" t="str">
        <f>$B$3</f>
        <v>Nguyễn Thị Bích Ngọc</v>
      </c>
      <c r="I21" s="139"/>
      <c r="J21" s="99"/>
    </row>
    <row r="22" ht="71" customHeight="1" spans="1:10">
      <c r="A22" s="93"/>
      <c r="B22" s="178"/>
      <c r="C22" s="178"/>
      <c r="D22" s="149"/>
      <c r="E22" s="178"/>
      <c r="F22" s="175"/>
      <c r="G22" s="151"/>
      <c r="H22" s="150"/>
      <c r="I22" s="140"/>
      <c r="J22" s="141"/>
    </row>
    <row r="23" ht="76.5" customHeight="1" spans="1:10">
      <c r="A23" s="93"/>
      <c r="B23" s="178"/>
      <c r="C23" s="178"/>
      <c r="D23" s="149"/>
      <c r="E23" s="178"/>
      <c r="F23" s="112"/>
      <c r="G23" s="111"/>
      <c r="H23" s="112"/>
      <c r="I23" s="99"/>
      <c r="J23" s="99"/>
    </row>
    <row r="24" s="105" customFormat="1" spans="1:8">
      <c r="A24" s="93"/>
      <c r="B24" s="178"/>
      <c r="C24" s="178"/>
      <c r="D24" s="149"/>
      <c r="E24" s="178"/>
      <c r="F24" s="118"/>
      <c r="G24" s="121"/>
      <c r="H24" s="118"/>
    </row>
    <row r="25" s="105" customFormat="1" ht="89.25" customHeight="1" spans="1:8">
      <c r="A25" s="118"/>
      <c r="B25" s="119"/>
      <c r="C25" s="119"/>
      <c r="D25" s="120"/>
      <c r="E25" s="119"/>
      <c r="F25" s="118"/>
      <c r="G25" s="121"/>
      <c r="H25" s="118"/>
    </row>
    <row r="26" s="105" customFormat="1" spans="1:8">
      <c r="A26" s="118"/>
      <c r="B26" s="119"/>
      <c r="C26" s="119"/>
      <c r="D26" s="120"/>
      <c r="E26" s="119"/>
      <c r="F26" s="118"/>
      <c r="G26" s="121"/>
      <c r="H26" s="118"/>
    </row>
    <row r="27" s="105" customFormat="1" ht="89.25" customHeight="1" spans="1:8">
      <c r="A27" s="118"/>
      <c r="B27" s="119"/>
      <c r="C27" s="119"/>
      <c r="D27" s="120"/>
      <c r="E27" s="119"/>
      <c r="F27" s="118"/>
      <c r="G27" s="121"/>
      <c r="H27" s="118"/>
    </row>
    <row r="28" s="105" customFormat="1" spans="1:8">
      <c r="A28" s="118"/>
      <c r="B28" s="119"/>
      <c r="C28" s="119"/>
      <c r="D28" s="120"/>
      <c r="E28" s="119"/>
      <c r="F28" s="118"/>
      <c r="G28" s="121"/>
      <c r="H28" s="118"/>
    </row>
    <row r="29" s="105" customFormat="1" ht="76.5" customHeight="1" spans="1:8">
      <c r="A29" s="118"/>
      <c r="B29" s="119"/>
      <c r="C29" s="119"/>
      <c r="D29" s="120"/>
      <c r="E29" s="119"/>
      <c r="F29" s="118"/>
      <c r="G29" s="121"/>
      <c r="H29" s="118"/>
    </row>
    <row r="30" s="105" customFormat="1" spans="1:8">
      <c r="A30" s="118"/>
      <c r="B30" s="119"/>
      <c r="C30" s="119"/>
      <c r="D30" s="120"/>
      <c r="E30" s="119"/>
      <c r="F30" s="118"/>
      <c r="G30" s="121"/>
      <c r="H30" s="118"/>
    </row>
    <row r="31" s="105" customFormat="1" spans="1:8">
      <c r="A31" s="118"/>
      <c r="B31" s="119"/>
      <c r="C31" s="119"/>
      <c r="D31" s="120"/>
      <c r="E31" s="119"/>
      <c r="F31" s="118"/>
      <c r="G31" s="121"/>
      <c r="H31" s="118"/>
    </row>
    <row r="32" s="105" customFormat="1" ht="89.25" customHeight="1" spans="1:8">
      <c r="A32" s="118"/>
      <c r="B32" s="119"/>
      <c r="C32" s="119"/>
      <c r="D32" s="120"/>
      <c r="E32" s="119"/>
      <c r="F32" s="118"/>
      <c r="G32" s="121"/>
      <c r="H32" s="118"/>
    </row>
    <row r="33" s="105" customFormat="1" spans="1:8">
      <c r="A33" s="118"/>
      <c r="B33" s="119"/>
      <c r="C33" s="119"/>
      <c r="D33" s="120"/>
      <c r="E33" s="119"/>
      <c r="F33" s="118"/>
      <c r="G33" s="121"/>
      <c r="H33" s="118"/>
    </row>
    <row r="34" s="105" customFormat="1" ht="76.5" customHeight="1" spans="1:8">
      <c r="A34" s="118"/>
      <c r="B34" s="119"/>
      <c r="C34" s="119"/>
      <c r="D34" s="120"/>
      <c r="E34" s="119"/>
      <c r="F34" s="118"/>
      <c r="G34" s="121"/>
      <c r="H34" s="118"/>
    </row>
    <row r="35" s="105" customFormat="1" spans="1:8">
      <c r="A35" s="118"/>
      <c r="B35" s="119"/>
      <c r="C35" s="119"/>
      <c r="D35" s="120"/>
      <c r="E35" s="119"/>
      <c r="F35" s="118"/>
      <c r="G35" s="121"/>
      <c r="H35" s="118"/>
    </row>
    <row r="36" s="105" customFormat="1" customHeight="1" spans="1:9">
      <c r="A36" s="118"/>
      <c r="B36" s="118"/>
      <c r="C36" s="118"/>
      <c r="D36" s="118"/>
      <c r="E36" s="118"/>
      <c r="F36" s="118"/>
      <c r="G36" s="118"/>
      <c r="H36" s="118"/>
      <c r="I36" s="118"/>
    </row>
    <row r="37" s="105" customFormat="1" spans="1:8">
      <c r="A37" s="118"/>
      <c r="B37" s="119"/>
      <c r="C37" s="119"/>
      <c r="D37" s="120"/>
      <c r="E37" s="119"/>
      <c r="F37" s="118"/>
      <c r="G37" s="121"/>
      <c r="H37" s="118"/>
    </row>
    <row r="38" s="105" customFormat="1" ht="51" customHeight="1" spans="1:8">
      <c r="A38" s="118"/>
      <c r="B38" s="119"/>
      <c r="C38" s="119"/>
      <c r="D38" s="120"/>
      <c r="E38" s="119"/>
      <c r="F38" s="118"/>
      <c r="G38" s="121"/>
      <c r="H38" s="118"/>
    </row>
    <row r="39" s="105" customFormat="1" spans="1:8">
      <c r="A39" s="118"/>
      <c r="B39" s="119"/>
      <c r="C39" s="119"/>
      <c r="D39" s="120"/>
      <c r="E39" s="119"/>
      <c r="F39" s="118"/>
      <c r="G39" s="121"/>
      <c r="H39" s="118"/>
    </row>
    <row r="40" s="105" customFormat="1" customHeight="1" spans="1:9">
      <c r="A40" s="122"/>
      <c r="B40" s="122"/>
      <c r="C40" s="122"/>
      <c r="D40" s="122"/>
      <c r="E40" s="122"/>
      <c r="F40" s="122"/>
      <c r="G40" s="122"/>
      <c r="H40" s="122"/>
      <c r="I40" s="122"/>
    </row>
    <row r="41" s="105" customFormat="1" spans="1:9">
      <c r="A41" s="118"/>
      <c r="B41" s="119"/>
      <c r="C41" s="119"/>
      <c r="D41" s="120"/>
      <c r="E41" s="119"/>
      <c r="F41" s="118"/>
      <c r="G41" s="121"/>
      <c r="H41" s="118"/>
      <c r="I41" s="122"/>
    </row>
    <row r="42" s="105" customFormat="1" ht="76.5" customHeight="1" spans="1:8">
      <c r="A42" s="118"/>
      <c r="B42" s="119"/>
      <c r="C42" s="119"/>
      <c r="D42" s="120"/>
      <c r="E42" s="119"/>
      <c r="F42" s="118"/>
      <c r="G42" s="121"/>
      <c r="H42" s="118"/>
    </row>
    <row r="43" s="105" customFormat="1" spans="1:8">
      <c r="A43" s="118"/>
      <c r="B43" s="119"/>
      <c r="C43" s="119"/>
      <c r="D43" s="120"/>
      <c r="E43" s="123"/>
      <c r="F43" s="118"/>
      <c r="G43" s="121"/>
      <c r="H43" s="118"/>
    </row>
    <row r="44" s="105" customFormat="1" spans="1:8">
      <c r="A44" s="118"/>
      <c r="B44" s="123"/>
      <c r="C44" s="119"/>
      <c r="D44" s="120"/>
      <c r="E44" s="119"/>
      <c r="F44" s="118"/>
      <c r="G44" s="121"/>
      <c r="H44" s="118"/>
    </row>
    <row r="45" s="105" customFormat="1" spans="1:8">
      <c r="A45" s="118"/>
      <c r="B45" s="123"/>
      <c r="C45" s="119"/>
      <c r="D45" s="120"/>
      <c r="E45" s="123"/>
      <c r="F45" s="118"/>
      <c r="G45" s="121"/>
      <c r="H45" s="118"/>
    </row>
    <row r="46" s="105" customFormat="1" spans="1:8">
      <c r="A46" s="118"/>
      <c r="B46" s="123"/>
      <c r="C46" s="119"/>
      <c r="D46" s="120"/>
      <c r="E46" s="123"/>
      <c r="F46" s="118"/>
      <c r="G46" s="121"/>
      <c r="H46" s="118"/>
    </row>
    <row r="47" s="105" customFormat="1" spans="1:8">
      <c r="A47" s="118"/>
      <c r="B47" s="123"/>
      <c r="C47" s="119"/>
      <c r="D47" s="120"/>
      <c r="E47" s="123"/>
      <c r="F47" s="118"/>
      <c r="G47" s="121"/>
      <c r="H47" s="118"/>
    </row>
    <row r="48" s="105" customFormat="1" ht="51" customHeight="1" spans="1:8">
      <c r="A48" s="118"/>
      <c r="B48" s="123"/>
      <c r="C48" s="119"/>
      <c r="D48" s="120"/>
      <c r="E48" s="123"/>
      <c r="F48" s="118"/>
      <c r="G48" s="121"/>
      <c r="H48" s="118"/>
    </row>
    <row r="49" s="105" customFormat="1" spans="1:8">
      <c r="A49" s="118"/>
      <c r="B49" s="123"/>
      <c r="C49" s="119"/>
      <c r="D49" s="120"/>
      <c r="E49" s="123"/>
      <c r="F49" s="118"/>
      <c r="G49" s="121"/>
      <c r="H49" s="118"/>
    </row>
    <row r="50" s="105" customFormat="1" spans="1:8">
      <c r="A50" s="118"/>
      <c r="B50" s="123"/>
      <c r="C50" s="119"/>
      <c r="D50" s="120"/>
      <c r="E50" s="123"/>
      <c r="F50" s="118"/>
      <c r="G50" s="121"/>
      <c r="H50" s="118"/>
    </row>
    <row r="51" s="105" customFormat="1" spans="1:8">
      <c r="A51" s="118"/>
      <c r="B51" s="123"/>
      <c r="C51" s="119"/>
      <c r="D51" s="120"/>
      <c r="E51" s="123"/>
      <c r="F51" s="118"/>
      <c r="G51" s="121"/>
      <c r="H51" s="118"/>
    </row>
    <row r="52" s="105" customFormat="1" spans="1:8">
      <c r="A52" s="118"/>
      <c r="B52" s="123"/>
      <c r="C52" s="119"/>
      <c r="D52" s="120"/>
      <c r="E52" s="123"/>
      <c r="F52" s="118"/>
      <c r="G52" s="121"/>
      <c r="H52" s="118"/>
    </row>
    <row r="53" s="105" customFormat="1" spans="1:8">
      <c r="A53" s="118"/>
      <c r="B53" s="123"/>
      <c r="C53" s="123"/>
      <c r="D53" s="120"/>
      <c r="E53" s="123"/>
      <c r="F53" s="118"/>
      <c r="G53" s="121"/>
      <c r="H53" s="118"/>
    </row>
    <row r="54" s="105" customFormat="1" spans="1:8">
      <c r="A54" s="118"/>
      <c r="C54" s="123"/>
      <c r="D54" s="120"/>
      <c r="E54" s="123"/>
      <c r="F54" s="118"/>
      <c r="G54" s="121"/>
      <c r="H54" s="118"/>
    </row>
    <row r="55" s="105" customFormat="1" spans="1:8">
      <c r="A55" s="118"/>
      <c r="B55" s="123"/>
      <c r="C55" s="123"/>
      <c r="D55" s="120"/>
      <c r="E55" s="123"/>
      <c r="F55" s="118"/>
      <c r="G55" s="121"/>
      <c r="H55" s="118"/>
    </row>
    <row r="56" s="105" customFormat="1" spans="1:9">
      <c r="A56" s="124"/>
      <c r="B56" s="124"/>
      <c r="C56" s="124"/>
      <c r="D56" s="124"/>
      <c r="E56" s="124"/>
      <c r="F56" s="124"/>
      <c r="G56" s="124"/>
      <c r="H56" s="124"/>
      <c r="I56" s="124"/>
    </row>
    <row r="57" s="105" customFormat="1" spans="1:9">
      <c r="A57" s="125"/>
      <c r="B57" s="123"/>
      <c r="C57" s="123"/>
      <c r="D57" s="120"/>
      <c r="E57" s="123"/>
      <c r="F57" s="125"/>
      <c r="G57" s="126"/>
      <c r="H57" s="118"/>
      <c r="I57" s="104"/>
    </row>
    <row r="58" s="105" customFormat="1" ht="99" customHeight="1" spans="1:9">
      <c r="A58" s="125"/>
      <c r="B58" s="123"/>
      <c r="C58" s="123"/>
      <c r="D58" s="120"/>
      <c r="E58" s="123"/>
      <c r="F58" s="125"/>
      <c r="G58" s="126"/>
      <c r="H58" s="118"/>
      <c r="I58" s="104"/>
    </row>
    <row r="59" s="105" customFormat="1" spans="1:9">
      <c r="A59" s="125"/>
      <c r="B59" s="123"/>
      <c r="C59" s="123"/>
      <c r="D59" s="120"/>
      <c r="E59" s="123"/>
      <c r="F59" s="125"/>
      <c r="G59" s="126"/>
      <c r="H59" s="118"/>
      <c r="I59" s="104"/>
    </row>
    <row r="60" s="105" customFormat="1" spans="1:9">
      <c r="A60" s="125"/>
      <c r="B60" s="123"/>
      <c r="C60" s="123"/>
      <c r="D60" s="120"/>
      <c r="E60" s="123"/>
      <c r="F60" s="125"/>
      <c r="G60" s="126"/>
      <c r="H60" s="118"/>
      <c r="I60" s="104"/>
    </row>
    <row r="61" s="105" customFormat="1" spans="1:9">
      <c r="A61" s="125"/>
      <c r="B61" s="123"/>
      <c r="C61" s="123"/>
      <c r="D61" s="120"/>
      <c r="E61" s="123"/>
      <c r="F61" s="125"/>
      <c r="G61" s="126"/>
      <c r="H61" s="118"/>
      <c r="I61" s="104"/>
    </row>
    <row r="62" s="105" customFormat="1" spans="1:9">
      <c r="A62" s="125"/>
      <c r="B62" s="123"/>
      <c r="C62" s="123"/>
      <c r="D62" s="120"/>
      <c r="E62" s="123"/>
      <c r="F62" s="125"/>
      <c r="G62" s="126"/>
      <c r="H62" s="118"/>
      <c r="I62" s="104"/>
    </row>
    <row r="63" s="105" customFormat="1" spans="1:9">
      <c r="A63" s="125"/>
      <c r="B63" s="123"/>
      <c r="C63" s="123"/>
      <c r="D63" s="120"/>
      <c r="E63" s="123"/>
      <c r="F63" s="125"/>
      <c r="G63" s="126"/>
      <c r="H63" s="118"/>
      <c r="I63" s="104"/>
    </row>
    <row r="64" s="105" customFormat="1" spans="1:9">
      <c r="A64" s="125"/>
      <c r="B64" s="123"/>
      <c r="C64" s="123"/>
      <c r="D64" s="120"/>
      <c r="E64" s="123"/>
      <c r="F64" s="125"/>
      <c r="G64" s="126"/>
      <c r="H64" s="118"/>
      <c r="I64" s="104"/>
    </row>
    <row r="65" s="105" customFormat="1" spans="1:9">
      <c r="A65" s="125"/>
      <c r="B65" s="123"/>
      <c r="C65" s="123"/>
      <c r="D65" s="120"/>
      <c r="E65" s="123"/>
      <c r="F65" s="125"/>
      <c r="G65" s="126"/>
      <c r="H65" s="118"/>
      <c r="I65" s="104"/>
    </row>
    <row r="66" s="105" customFormat="1" spans="1:9">
      <c r="A66" s="125"/>
      <c r="B66" s="123"/>
      <c r="C66" s="123"/>
      <c r="D66" s="120"/>
      <c r="E66" s="123"/>
      <c r="F66" s="125"/>
      <c r="G66" s="126"/>
      <c r="H66" s="118"/>
      <c r="I66" s="104"/>
    </row>
    <row r="67" s="105" customFormat="1" spans="1:9">
      <c r="A67" s="125"/>
      <c r="B67" s="123"/>
      <c r="C67" s="123"/>
      <c r="D67" s="120"/>
      <c r="E67" s="123"/>
      <c r="F67" s="125"/>
      <c r="G67" s="126"/>
      <c r="H67" s="118"/>
      <c r="I67" s="104"/>
    </row>
    <row r="68" s="105" customFormat="1" spans="1:9">
      <c r="A68" s="125"/>
      <c r="B68" s="123"/>
      <c r="C68" s="123"/>
      <c r="D68" s="123"/>
      <c r="E68" s="123"/>
      <c r="F68" s="125"/>
      <c r="G68" s="126"/>
      <c r="H68" s="118"/>
      <c r="I68" s="104"/>
    </row>
    <row r="69" s="105" customFormat="1" spans="1:5">
      <c r="A69" s="125"/>
      <c r="B69" s="123"/>
      <c r="C69" s="123"/>
      <c r="D69" s="123"/>
      <c r="E69" s="123"/>
    </row>
    <row r="70" s="105" customFormat="1" spans="1:5">
      <c r="A70" s="125"/>
      <c r="B70" s="123"/>
      <c r="C70" s="123"/>
      <c r="D70" s="123"/>
      <c r="E70" s="123"/>
    </row>
    <row r="71" s="105" customFormat="1" spans="1:5">
      <c r="A71" s="125"/>
      <c r="B71" s="123"/>
      <c r="C71" s="123"/>
      <c r="D71" s="123"/>
      <c r="E71" s="123"/>
    </row>
    <row r="72" s="105" customFormat="1" spans="1:5">
      <c r="A72" s="125"/>
      <c r="B72" s="123"/>
      <c r="C72" s="123"/>
      <c r="D72" s="123"/>
      <c r="E72" s="123"/>
    </row>
    <row r="73" spans="2:5">
      <c r="B73" s="98"/>
      <c r="C73" s="98"/>
      <c r="D73" s="98"/>
      <c r="E73" s="98"/>
    </row>
    <row r="74" spans="2:5">
      <c r="B74" s="98"/>
      <c r="C74" s="98"/>
      <c r="D74" s="98"/>
      <c r="E74" s="98"/>
    </row>
    <row r="75" spans="2:5">
      <c r="B75" s="98"/>
      <c r="C75" s="98"/>
      <c r="D75" s="98"/>
      <c r="E75" s="98"/>
    </row>
    <row r="76" spans="2:5">
      <c r="B76" s="98"/>
      <c r="C76" s="98"/>
      <c r="D76" s="98"/>
      <c r="E76" s="98"/>
    </row>
    <row r="77" spans="2:5">
      <c r="B77" s="98"/>
      <c r="C77" s="98"/>
      <c r="D77" s="98"/>
      <c r="E77" s="98"/>
    </row>
    <row r="78" spans="2:5">
      <c r="B78" s="98"/>
      <c r="C78" s="98"/>
      <c r="D78" s="98"/>
      <c r="E78" s="98"/>
    </row>
    <row r="79" spans="2:5">
      <c r="B79" s="98"/>
      <c r="C79" s="98"/>
      <c r="D79" s="98"/>
      <c r="E79" s="98"/>
    </row>
    <row r="80" spans="2:5">
      <c r="B80" s="98"/>
      <c r="C80" s="98"/>
      <c r="D80" s="98"/>
      <c r="E80" s="98"/>
    </row>
    <row r="81" spans="2:5">
      <c r="B81" s="98"/>
      <c r="C81" s="98"/>
      <c r="D81" s="98"/>
      <c r="E81" s="98"/>
    </row>
    <row r="82" spans="2:5">
      <c r="B82" s="98"/>
      <c r="C82" s="98"/>
      <c r="D82" s="98"/>
      <c r="E82" s="98"/>
    </row>
  </sheetData>
  <mergeCells count="6">
    <mergeCell ref="B1:E1"/>
    <mergeCell ref="B2:E2"/>
    <mergeCell ref="B3:E3"/>
    <mergeCell ref="A36:I36"/>
    <mergeCell ref="A40:I40"/>
    <mergeCell ref="A56:I56"/>
  </mergeCells>
  <conditionalFormatting sqref="F5">
    <cfRule type="cellIs" dxfId="0" priority="5" operator="equal">
      <formula>"N/A"</formula>
    </cfRule>
    <cfRule type="cellIs" dxfId="1" priority="6" operator="equal">
      <formula>"Fail"</formula>
    </cfRule>
    <cfRule type="cellIs" dxfId="2" priority="7" operator="equal">
      <formula>Fail</formula>
    </cfRule>
    <cfRule type="cellIs" dxfId="3" priority="8" operator="equal">
      <formula>"Pass"</formula>
    </cfRule>
  </conditionalFormatting>
  <conditionalFormatting sqref="F38">
    <cfRule type="cellIs" dxfId="0" priority="17" operator="equal">
      <formula>"N/A"</formula>
    </cfRule>
    <cfRule type="cellIs" dxfId="1" priority="18" operator="equal">
      <formula>"Fail"</formula>
    </cfRule>
    <cfRule type="cellIs" dxfId="2" priority="19" operator="equal">
      <formula>Fail</formula>
    </cfRule>
    <cfRule type="cellIs" dxfId="3" priority="20" operator="equal">
      <formula>"Pass"</formula>
    </cfRule>
  </conditionalFormatting>
  <conditionalFormatting sqref="F41">
    <cfRule type="cellIs" dxfId="0" priority="13" operator="equal">
      <formula>"N/A"</formula>
    </cfRule>
    <cfRule type="cellIs" dxfId="1" priority="14" operator="equal">
      <formula>"Fail"</formula>
    </cfRule>
    <cfRule type="cellIs" dxfId="2" priority="15" operator="equal">
      <formula>Fail</formula>
    </cfRule>
    <cfRule type="cellIs" dxfId="3" priority="16" operator="equal">
      <formula>"Pass"</formula>
    </cfRule>
  </conditionalFormatting>
  <conditionalFormatting sqref="F6:F10">
    <cfRule type="cellIs" dxfId="0" priority="1" operator="equal">
      <formula>"N/A"</formula>
    </cfRule>
    <cfRule type="cellIs" dxfId="1" priority="2" operator="equal">
      <formula>"Fail"</formula>
    </cfRule>
    <cfRule type="cellIs" dxfId="2" priority="3" operator="equal">
      <formula>Fail</formula>
    </cfRule>
    <cfRule type="cellIs" dxfId="3" priority="4" operator="equal">
      <formula>"Pass"</formula>
    </cfRule>
  </conditionalFormatting>
  <conditionalFormatting sqref="F57:F68">
    <cfRule type="cellIs" dxfId="0" priority="9" operator="equal">
      <formula>"N/A"</formula>
    </cfRule>
    <cfRule type="cellIs" dxfId="1" priority="10" operator="equal">
      <formula>"Fail"</formula>
    </cfRule>
    <cfRule type="cellIs" dxfId="2" priority="11" operator="equal">
      <formula>Fail</formula>
    </cfRule>
    <cfRule type="cellIs" dxfId="3" priority="12" operator="equal">
      <formula>"Pass"</formula>
    </cfRule>
  </conditionalFormatting>
  <conditionalFormatting sqref="F1:F4 F11:F22">
    <cfRule type="cellIs" dxfId="0" priority="25" operator="equal">
      <formula>"N/A"</formula>
    </cfRule>
    <cfRule type="cellIs" dxfId="1" priority="26" operator="equal">
      <formula>"Fail"</formula>
    </cfRule>
    <cfRule type="cellIs" dxfId="2" priority="27" operator="equal">
      <formula>Fail</formula>
    </cfRule>
    <cfRule type="cellIs" dxfId="3" priority="28" operator="equal">
      <formula>"Pass"</formula>
    </cfRule>
  </conditionalFormatting>
  <conditionalFormatting sqref="F23:F35 F42:F55 F39 F37">
    <cfRule type="cellIs" dxfId="0" priority="21" operator="equal">
      <formula>"N/A"</formula>
    </cfRule>
    <cfRule type="cellIs" dxfId="1" priority="22" operator="equal">
      <formula>"Fail"</formula>
    </cfRule>
    <cfRule type="cellIs" dxfId="2" priority="23" operator="equal">
      <formula>Fail</formula>
    </cfRule>
    <cfRule type="cellIs" dxfId="3" priority="24" operator="equal">
      <formula>"Pass"</formula>
    </cfRule>
  </conditionalFormatting>
  <dataValidations count="2">
    <dataValidation type="list" allowBlank="1" showErrorMessage="1" sqref="F5 F8 O19 F6:F7 F9:F10 F11:F22 F23:F55 F57:F68">
      <formula1>"Pass,Fail,N/A,Untested"</formula1>
    </dataValidation>
    <dataValidation type="list" allowBlank="1" showErrorMessage="1" sqref="F1:H2">
      <formula1>$J$1:$J$3</formula1>
    </dataValidation>
  </dataValidation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7"/>
  <sheetViews>
    <sheetView zoomScale="70" zoomScaleNormal="70" topLeftCell="A9" workbookViewId="0">
      <selection activeCell="A5" sqref="A5"/>
    </sheetView>
  </sheetViews>
  <sheetFormatPr defaultColWidth="9.14285714285714" defaultRowHeight="15"/>
  <cols>
    <col min="1" max="1" width="13.8571428571429" customWidth="1"/>
    <col min="2" max="2" width="27.1428571428571" customWidth="1"/>
    <col min="3" max="3" width="24.1428571428571" customWidth="1"/>
    <col min="4" max="4" width="26.2857142857143" customWidth="1"/>
    <col min="5" max="5" width="24.1428571428571" customWidth="1"/>
    <col min="6" max="6" width="25" customWidth="1"/>
    <col min="7" max="7" width="19.4285714285714" customWidth="1"/>
    <col min="8" max="8" width="15.5714285714286" customWidth="1"/>
    <col min="10" max="10" width="19" customWidth="1"/>
  </cols>
  <sheetData>
    <row r="1" customHeight="1" spans="1:9">
      <c r="A1" s="72" t="s">
        <v>0</v>
      </c>
      <c r="B1" s="73" t="s">
        <v>1</v>
      </c>
      <c r="C1" s="6"/>
      <c r="D1" s="6"/>
      <c r="E1" s="74"/>
      <c r="F1" s="106"/>
      <c r="G1" s="107"/>
      <c r="H1" s="107"/>
      <c r="I1" s="127"/>
    </row>
    <row r="2" ht="25.5" spans="1:9">
      <c r="A2" s="75" t="s">
        <v>2</v>
      </c>
      <c r="B2" s="76" t="s">
        <v>3</v>
      </c>
      <c r="C2" s="6"/>
      <c r="D2" s="6"/>
      <c r="E2" s="7"/>
      <c r="F2" s="108"/>
      <c r="G2" s="109"/>
      <c r="H2" s="109"/>
      <c r="I2" s="127"/>
    </row>
    <row r="3" customHeight="1" spans="1:9">
      <c r="A3" s="72" t="s">
        <v>4</v>
      </c>
      <c r="B3" s="77" t="s">
        <v>5</v>
      </c>
      <c r="C3" s="6"/>
      <c r="D3" s="6"/>
      <c r="E3" s="7"/>
      <c r="F3" s="108"/>
      <c r="G3" s="109"/>
      <c r="H3" s="109"/>
      <c r="I3" s="127"/>
    </row>
    <row r="4" spans="1:10">
      <c r="A4" s="78" t="s">
        <v>12</v>
      </c>
      <c r="B4" s="78" t="s">
        <v>13</v>
      </c>
      <c r="C4" s="78" t="s">
        <v>14</v>
      </c>
      <c r="D4" s="78" t="s">
        <v>15</v>
      </c>
      <c r="E4" s="78" t="s">
        <v>16</v>
      </c>
      <c r="F4" s="79" t="s">
        <v>17</v>
      </c>
      <c r="G4" s="79" t="s">
        <v>18</v>
      </c>
      <c r="H4" s="79" t="s">
        <v>4</v>
      </c>
      <c r="I4" s="128" t="s">
        <v>19</v>
      </c>
      <c r="J4" s="128"/>
    </row>
    <row r="5" ht="50" customHeight="1" spans="1:10">
      <c r="A5" s="93" t="str">
        <f>IF(AND(E5=""),"","["&amp;TEXT($B$1,"##")&amp;"-"&amp;TEXT(ROW()-5-COUNTBLANK($E5:E5)+1,"##")&amp;"]")</f>
        <v>[TC-1]</v>
      </c>
      <c r="B5" s="154" t="s">
        <v>259</v>
      </c>
      <c r="C5" s="154" t="s">
        <v>260</v>
      </c>
      <c r="D5" s="32" t="s">
        <v>261</v>
      </c>
      <c r="E5" s="155" t="s">
        <v>262</v>
      </c>
      <c r="F5" s="81" t="s">
        <v>6</v>
      </c>
      <c r="G5" s="111">
        <f ca="1" t="shared" ref="G5:G21" si="0">TODAY()</f>
        <v>45782</v>
      </c>
      <c r="H5" s="112" t="str">
        <f>$B$3</f>
        <v>Nguyễn Thị Bích Ngọc</v>
      </c>
      <c r="I5" s="129"/>
      <c r="J5" s="130"/>
    </row>
    <row r="6" ht="51" customHeight="1" spans="1:10">
      <c r="A6" s="93" t="str">
        <f>IF(AND(E6=""),"","["&amp;TEXT($B$1,"##")&amp;"-"&amp;TEXT(ROW()-5-COUNTBLANK($E6:E6)+1,"##")&amp;"]")</f>
        <v>[TC-2]</v>
      </c>
      <c r="B6" s="154" t="s">
        <v>263</v>
      </c>
      <c r="C6" s="154" t="s">
        <v>264</v>
      </c>
      <c r="D6" s="32" t="s">
        <v>265</v>
      </c>
      <c r="E6" s="154" t="s">
        <v>266</v>
      </c>
      <c r="F6" s="81" t="s">
        <v>6</v>
      </c>
      <c r="G6" s="114">
        <f ca="1" t="shared" si="0"/>
        <v>45782</v>
      </c>
      <c r="H6" s="115" t="str">
        <f>$B$3</f>
        <v>Nguyễn Thị Bích Ngọc</v>
      </c>
      <c r="I6" s="129"/>
      <c r="J6" s="99"/>
    </row>
    <row r="7" ht="65" customHeight="1" spans="1:10">
      <c r="A7" s="93" t="str">
        <f>IF(AND(E7=""),"","["&amp;TEXT($B$1,"##")&amp;"-"&amp;TEXT(ROW()-5-COUNTBLANK($E7:E7)+1,"##")&amp;"]")</f>
        <v>[TC-3]</v>
      </c>
      <c r="B7" s="154" t="s">
        <v>267</v>
      </c>
      <c r="C7" s="154" t="s">
        <v>268</v>
      </c>
      <c r="D7" s="32" t="s">
        <v>269</v>
      </c>
      <c r="E7" s="154" t="s">
        <v>270</v>
      </c>
      <c r="F7" s="81" t="s">
        <v>215</v>
      </c>
      <c r="G7" s="114">
        <f ca="1" t="shared" si="0"/>
        <v>45782</v>
      </c>
      <c r="H7" s="116" t="str">
        <f>$B$3</f>
        <v>Nguyễn Thị Bích Ngọc</v>
      </c>
      <c r="I7" s="129"/>
      <c r="J7" s="99"/>
    </row>
    <row r="8" ht="51" customHeight="1" spans="1:10">
      <c r="A8" s="93" t="str">
        <f>IF(AND(E8=""),"","["&amp;TEXT($B$1,"##")&amp;"-"&amp;TEXT(ROW()-5-COUNTBLANK($E8:E8)+1,"##")&amp;"]")</f>
        <v>[TC-4]</v>
      </c>
      <c r="B8" s="156" t="s">
        <v>271</v>
      </c>
      <c r="C8" s="157" t="s">
        <v>272</v>
      </c>
      <c r="D8" s="32" t="s">
        <v>273</v>
      </c>
      <c r="E8" s="154" t="s">
        <v>274</v>
      </c>
      <c r="F8" s="81" t="s">
        <v>9</v>
      </c>
      <c r="G8" s="114">
        <f ca="1" t="shared" si="0"/>
        <v>45782</v>
      </c>
      <c r="H8" s="117" t="str">
        <f>$B$3</f>
        <v>Nguyễn Thị Bích Ngọc</v>
      </c>
      <c r="I8" s="129"/>
      <c r="J8" s="99"/>
    </row>
    <row r="9" ht="49" customHeight="1" spans="1:10">
      <c r="A9" s="93" t="str">
        <f>IF(AND(E9=""),"","["&amp;TEXT($B$1,"##")&amp;"-"&amp;TEXT(ROW()-5-COUNTBLANK($E9:E9)+1,"##")&amp;"]")</f>
        <v>[TC-5]</v>
      </c>
      <c r="B9" s="158" t="s">
        <v>275</v>
      </c>
      <c r="C9" s="159" t="s">
        <v>276</v>
      </c>
      <c r="D9" s="32" t="s">
        <v>277</v>
      </c>
      <c r="E9" s="154" t="s">
        <v>278</v>
      </c>
      <c r="F9" s="81" t="s">
        <v>9</v>
      </c>
      <c r="G9" s="114">
        <f ca="1" t="shared" si="0"/>
        <v>45782</v>
      </c>
      <c r="H9" s="117" t="str">
        <f>$B$3</f>
        <v>Nguyễn Thị Bích Ngọc</v>
      </c>
      <c r="I9" s="129"/>
      <c r="J9" s="99"/>
    </row>
    <row r="10" ht="51" customHeight="1" spans="1:10">
      <c r="A10" s="93" t="str">
        <f>IF(AND(E10=""),"","["&amp;TEXT($B$1,"##")&amp;"-"&amp;TEXT(ROW()-5-COUNTBLANK($E10:E10)+1,"##")&amp;"]")</f>
        <v>[TC-6]</v>
      </c>
      <c r="B10" s="154" t="s">
        <v>279</v>
      </c>
      <c r="C10" s="154" t="s">
        <v>280</v>
      </c>
      <c r="D10" s="32" t="s">
        <v>281</v>
      </c>
      <c r="E10" s="154" t="s">
        <v>282</v>
      </c>
      <c r="F10" s="81" t="s">
        <v>6</v>
      </c>
      <c r="G10" s="114">
        <f ca="1" t="shared" si="0"/>
        <v>45782</v>
      </c>
      <c r="H10" s="117" t="str">
        <f>$B$3</f>
        <v>Nguyễn Thị Bích Ngọc</v>
      </c>
      <c r="I10" s="129"/>
      <c r="J10" s="99"/>
    </row>
    <row r="11" ht="54" customHeight="1" spans="1:10">
      <c r="A11" s="93" t="str">
        <f>IF(AND(E11=""),"","["&amp;TEXT($B$1,"##")&amp;"-"&amp;TEXT(ROW()-5-COUNTBLANK($E11:E11)+1,"##")&amp;"]")</f>
        <v>[TC-7]</v>
      </c>
      <c r="B11" s="154" t="s">
        <v>283</v>
      </c>
      <c r="C11" s="154" t="s">
        <v>284</v>
      </c>
      <c r="D11" s="32" t="s">
        <v>285</v>
      </c>
      <c r="E11" s="154" t="s">
        <v>286</v>
      </c>
      <c r="F11" s="81" t="s">
        <v>9</v>
      </c>
      <c r="G11" s="114">
        <f ca="1" t="shared" si="0"/>
        <v>45782</v>
      </c>
      <c r="H11" s="117" t="str">
        <f>$B$3</f>
        <v>Nguyễn Thị Bích Ngọc</v>
      </c>
      <c r="I11" s="131"/>
      <c r="J11" s="99"/>
    </row>
    <row r="12" ht="76.5" customHeight="1" spans="1:10">
      <c r="A12" s="93" t="str">
        <f>IF(AND(E12=""),"","["&amp;TEXT($B$1,"##")&amp;"-"&amp;TEXT(ROW()-5-COUNTBLANK($E12:E12)+1,"##")&amp;"]")</f>
        <v>[TC-8]</v>
      </c>
      <c r="B12" s="160" t="s">
        <v>287</v>
      </c>
      <c r="C12" s="154" t="s">
        <v>288</v>
      </c>
      <c r="D12" s="32" t="s">
        <v>289</v>
      </c>
      <c r="E12" s="161" t="s">
        <v>290</v>
      </c>
      <c r="F12" s="81" t="s">
        <v>9</v>
      </c>
      <c r="G12" s="114">
        <f ca="1" t="shared" si="0"/>
        <v>45782</v>
      </c>
      <c r="H12" s="117" t="str">
        <f>$B$3</f>
        <v>Nguyễn Thị Bích Ngọc</v>
      </c>
      <c r="I12" s="132"/>
      <c r="J12" s="99"/>
    </row>
    <row r="13" ht="46" customHeight="1" spans="1:10">
      <c r="A13" s="150"/>
      <c r="B13" s="162"/>
      <c r="C13" s="162"/>
      <c r="D13" s="153"/>
      <c r="E13" s="162"/>
      <c r="F13" s="150"/>
      <c r="G13" s="163"/>
      <c r="H13" s="117"/>
      <c r="I13" s="133"/>
      <c r="J13" s="134"/>
    </row>
    <row r="14" s="104" customFormat="1" ht="53" customHeight="1" spans="1:18">
      <c r="A14" s="136"/>
      <c r="B14" s="136"/>
      <c r="C14" s="136"/>
      <c r="D14" s="136"/>
      <c r="E14" s="136"/>
      <c r="F14" s="136"/>
      <c r="G14" s="164"/>
      <c r="H14" s="165"/>
      <c r="I14" s="136"/>
      <c r="J14" s="136"/>
      <c r="K14" s="136"/>
      <c r="L14" s="136"/>
      <c r="M14" s="136"/>
      <c r="N14" s="136"/>
      <c r="O14" s="136"/>
      <c r="P14" s="136"/>
      <c r="Q14" s="136"/>
      <c r="R14" s="136"/>
    </row>
    <row r="15" ht="66" customHeight="1" spans="1:10">
      <c r="A15" s="166"/>
      <c r="B15" s="119"/>
      <c r="C15" s="119"/>
      <c r="D15" s="167"/>
      <c r="E15" s="119"/>
      <c r="F15" s="166"/>
      <c r="G15" s="164"/>
      <c r="H15" s="165"/>
      <c r="I15" s="105"/>
      <c r="J15" s="105"/>
    </row>
    <row r="16" ht="46" customHeight="1" spans="1:10">
      <c r="A16" s="168"/>
      <c r="B16" s="119"/>
      <c r="C16" s="119"/>
      <c r="D16" s="169"/>
      <c r="E16" s="119"/>
      <c r="F16" s="168"/>
      <c r="G16" s="164"/>
      <c r="H16" s="165"/>
      <c r="I16" s="105"/>
      <c r="J16" s="105"/>
    </row>
    <row r="17" ht="51" customHeight="1" spans="1:10">
      <c r="A17" s="168"/>
      <c r="B17" s="119"/>
      <c r="C17" s="119"/>
      <c r="D17" s="169"/>
      <c r="E17" s="119"/>
      <c r="F17" s="168"/>
      <c r="G17" s="121"/>
      <c r="H17" s="118"/>
      <c r="I17" s="105"/>
      <c r="J17" s="172"/>
    </row>
    <row r="18" ht="76.5" customHeight="1" spans="1:10">
      <c r="A18" s="118"/>
      <c r="B18" s="119"/>
      <c r="C18" s="119"/>
      <c r="D18" s="120"/>
      <c r="E18" s="119"/>
      <c r="F18" s="118"/>
      <c r="G18" s="164"/>
      <c r="H18" s="170"/>
      <c r="I18" s="105"/>
      <c r="J18" s="105"/>
    </row>
    <row r="19" s="105" customFormat="1" spans="1:8">
      <c r="A19" s="118"/>
      <c r="B19" s="119"/>
      <c r="C19" s="119"/>
      <c r="D19" s="120"/>
      <c r="E19" s="119"/>
      <c r="F19" s="118"/>
      <c r="G19" s="164"/>
      <c r="H19" s="171"/>
    </row>
    <row r="20" s="105" customFormat="1" ht="89.25" customHeight="1" spans="1:8">
      <c r="A20" s="118"/>
      <c r="B20" s="119"/>
      <c r="C20" s="119"/>
      <c r="D20" s="120"/>
      <c r="E20" s="119"/>
      <c r="F20" s="118"/>
      <c r="G20" s="164"/>
      <c r="H20" s="165"/>
    </row>
    <row r="21" s="105" customFormat="1" spans="1:8">
      <c r="A21" s="118"/>
      <c r="B21" s="119"/>
      <c r="C21" s="119"/>
      <c r="D21" s="120"/>
      <c r="E21" s="119"/>
      <c r="F21" s="118"/>
      <c r="G21" s="164"/>
      <c r="H21" s="165"/>
    </row>
    <row r="22" s="105" customFormat="1" ht="89.25" customHeight="1" spans="1:8">
      <c r="A22" s="118"/>
      <c r="B22" s="119"/>
      <c r="C22" s="119"/>
      <c r="D22" s="120"/>
      <c r="E22" s="119"/>
      <c r="F22" s="118"/>
      <c r="G22" s="121"/>
      <c r="H22" s="118"/>
    </row>
    <row r="23" s="105" customFormat="1" spans="1:8">
      <c r="A23" s="118"/>
      <c r="B23" s="119"/>
      <c r="C23" s="119"/>
      <c r="D23" s="120"/>
      <c r="E23" s="119"/>
      <c r="F23" s="118"/>
      <c r="G23" s="121"/>
      <c r="H23" s="118"/>
    </row>
    <row r="24" s="105" customFormat="1" ht="76.5" customHeight="1" spans="1:8">
      <c r="A24" s="118"/>
      <c r="B24" s="119"/>
      <c r="C24" s="119"/>
      <c r="D24" s="120"/>
      <c r="E24" s="119"/>
      <c r="F24" s="118"/>
      <c r="G24" s="121"/>
      <c r="H24" s="118"/>
    </row>
    <row r="25" s="105" customFormat="1" spans="1:8">
      <c r="A25" s="118"/>
      <c r="B25" s="119"/>
      <c r="C25" s="119"/>
      <c r="D25" s="120"/>
      <c r="E25" s="119"/>
      <c r="F25" s="118"/>
      <c r="G25" s="121"/>
      <c r="H25" s="118"/>
    </row>
    <row r="26" s="105" customFormat="1" spans="1:8">
      <c r="A26" s="118"/>
      <c r="B26" s="119"/>
      <c r="C26" s="119"/>
      <c r="D26" s="120"/>
      <c r="E26" s="119"/>
      <c r="F26" s="118"/>
      <c r="G26" s="121"/>
      <c r="H26" s="118"/>
    </row>
    <row r="27" s="105" customFormat="1" ht="89.25" customHeight="1" spans="1:8">
      <c r="A27" s="118"/>
      <c r="B27" s="119"/>
      <c r="C27" s="119"/>
      <c r="D27" s="120"/>
      <c r="E27" s="119"/>
      <c r="F27" s="118"/>
      <c r="G27" s="121"/>
      <c r="H27" s="118"/>
    </row>
    <row r="28" s="105" customFormat="1" spans="1:8">
      <c r="A28" s="118"/>
      <c r="B28" s="119"/>
      <c r="C28" s="119"/>
      <c r="D28" s="120"/>
      <c r="E28" s="119"/>
      <c r="F28" s="118"/>
      <c r="G28" s="121"/>
      <c r="H28" s="118"/>
    </row>
    <row r="29" s="105" customFormat="1" ht="76.5" customHeight="1" spans="1:8">
      <c r="A29" s="118"/>
      <c r="B29" s="119"/>
      <c r="C29" s="119"/>
      <c r="D29" s="120"/>
      <c r="E29" s="119"/>
      <c r="F29" s="118"/>
      <c r="G29" s="121"/>
      <c r="H29" s="118"/>
    </row>
    <row r="30" s="105" customFormat="1" spans="1:8">
      <c r="A30" s="118"/>
      <c r="B30" s="119"/>
      <c r="C30" s="119"/>
      <c r="D30" s="120"/>
      <c r="E30" s="119"/>
      <c r="F30" s="118"/>
      <c r="G30" s="121"/>
      <c r="H30" s="118"/>
    </row>
    <row r="31" s="105" customFormat="1" customHeight="1" spans="1:9">
      <c r="A31" s="118"/>
      <c r="B31" s="118"/>
      <c r="C31" s="118"/>
      <c r="D31" s="118"/>
      <c r="E31" s="118"/>
      <c r="F31" s="118"/>
      <c r="G31" s="118"/>
      <c r="H31" s="118"/>
      <c r="I31" s="118"/>
    </row>
    <row r="32" s="105" customFormat="1" spans="1:8">
      <c r="A32" s="118"/>
      <c r="B32" s="119"/>
      <c r="C32" s="119"/>
      <c r="D32" s="120"/>
      <c r="E32" s="119"/>
      <c r="F32" s="118"/>
      <c r="G32" s="121"/>
      <c r="H32" s="118"/>
    </row>
    <row r="33" s="105" customFormat="1" ht="51" customHeight="1" spans="1:8">
      <c r="A33" s="118"/>
      <c r="B33" s="119"/>
      <c r="C33" s="119"/>
      <c r="D33" s="120"/>
      <c r="E33" s="119"/>
      <c r="F33" s="118"/>
      <c r="G33" s="121"/>
      <c r="H33" s="118"/>
    </row>
    <row r="34" s="105" customFormat="1" spans="1:8">
      <c r="A34" s="118"/>
      <c r="B34" s="119"/>
      <c r="C34" s="119"/>
      <c r="D34" s="120"/>
      <c r="E34" s="119"/>
      <c r="F34" s="118"/>
      <c r="G34" s="121"/>
      <c r="H34" s="118"/>
    </row>
    <row r="35" s="105" customFormat="1" customHeight="1" spans="1:9">
      <c r="A35" s="122"/>
      <c r="B35" s="122"/>
      <c r="C35" s="122"/>
      <c r="D35" s="122"/>
      <c r="E35" s="122"/>
      <c r="F35" s="122"/>
      <c r="G35" s="122"/>
      <c r="H35" s="122"/>
      <c r="I35" s="122"/>
    </row>
    <row r="36" s="105" customFormat="1" spans="1:9">
      <c r="A36" s="118"/>
      <c r="B36" s="119"/>
      <c r="C36" s="119"/>
      <c r="D36" s="120"/>
      <c r="E36" s="119"/>
      <c r="F36" s="118"/>
      <c r="G36" s="121"/>
      <c r="H36" s="118"/>
      <c r="I36" s="122"/>
    </row>
    <row r="37" s="105" customFormat="1" ht="76.5" customHeight="1" spans="1:8">
      <c r="A37" s="118"/>
      <c r="B37" s="119"/>
      <c r="C37" s="119"/>
      <c r="D37" s="120"/>
      <c r="E37" s="119"/>
      <c r="F37" s="118"/>
      <c r="G37" s="121"/>
      <c r="H37" s="118"/>
    </row>
    <row r="38" s="105" customFormat="1" spans="1:8">
      <c r="A38" s="118"/>
      <c r="B38" s="119"/>
      <c r="C38" s="119"/>
      <c r="D38" s="120"/>
      <c r="E38" s="123"/>
      <c r="F38" s="118"/>
      <c r="G38" s="121"/>
      <c r="H38" s="118"/>
    </row>
    <row r="39" s="105" customFormat="1" spans="1:8">
      <c r="A39" s="118"/>
      <c r="B39" s="123"/>
      <c r="C39" s="119"/>
      <c r="D39" s="120"/>
      <c r="E39" s="119"/>
      <c r="F39" s="118"/>
      <c r="G39" s="121"/>
      <c r="H39" s="118"/>
    </row>
    <row r="40" s="105" customFormat="1" spans="1:8">
      <c r="A40" s="118"/>
      <c r="B40" s="123"/>
      <c r="C40" s="119"/>
      <c r="D40" s="120"/>
      <c r="E40" s="123"/>
      <c r="F40" s="118"/>
      <c r="G40" s="121"/>
      <c r="H40" s="118"/>
    </row>
    <row r="41" s="105" customFormat="1" spans="1:8">
      <c r="A41" s="118"/>
      <c r="B41" s="123"/>
      <c r="C41" s="119"/>
      <c r="D41" s="120"/>
      <c r="E41" s="123"/>
      <c r="F41" s="118"/>
      <c r="G41" s="121"/>
      <c r="H41" s="118"/>
    </row>
    <row r="42" s="105" customFormat="1" spans="1:8">
      <c r="A42" s="118"/>
      <c r="B42" s="123"/>
      <c r="C42" s="119"/>
      <c r="D42" s="120"/>
      <c r="E42" s="123"/>
      <c r="F42" s="118"/>
      <c r="G42" s="121"/>
      <c r="H42" s="118"/>
    </row>
    <row r="43" s="105" customFormat="1" ht="51" customHeight="1" spans="1:8">
      <c r="A43" s="118"/>
      <c r="B43" s="123"/>
      <c r="C43" s="119"/>
      <c r="D43" s="120"/>
      <c r="E43" s="123"/>
      <c r="F43" s="118"/>
      <c r="G43" s="121"/>
      <c r="H43" s="118"/>
    </row>
    <row r="44" s="105" customFormat="1" spans="1:8">
      <c r="A44" s="118"/>
      <c r="B44" s="123"/>
      <c r="C44" s="119"/>
      <c r="D44" s="120"/>
      <c r="E44" s="123"/>
      <c r="F44" s="118"/>
      <c r="G44" s="121"/>
      <c r="H44" s="118"/>
    </row>
    <row r="45" s="105" customFormat="1" spans="1:8">
      <c r="A45" s="118"/>
      <c r="B45" s="123"/>
      <c r="C45" s="119"/>
      <c r="D45" s="120"/>
      <c r="E45" s="123"/>
      <c r="F45" s="118"/>
      <c r="G45" s="121"/>
      <c r="H45" s="118"/>
    </row>
    <row r="46" s="105" customFormat="1" spans="1:8">
      <c r="A46" s="118"/>
      <c r="B46" s="123"/>
      <c r="C46" s="119"/>
      <c r="D46" s="120"/>
      <c r="E46" s="123"/>
      <c r="F46" s="118"/>
      <c r="G46" s="121"/>
      <c r="H46" s="118"/>
    </row>
    <row r="47" s="105" customFormat="1" spans="1:8">
      <c r="A47" s="118"/>
      <c r="B47" s="123"/>
      <c r="C47" s="119"/>
      <c r="D47" s="120"/>
      <c r="E47" s="123"/>
      <c r="F47" s="118"/>
      <c r="G47" s="121"/>
      <c r="H47" s="118"/>
    </row>
    <row r="48" s="105" customFormat="1" spans="1:8">
      <c r="A48" s="118"/>
      <c r="B48" s="123"/>
      <c r="C48" s="123"/>
      <c r="D48" s="120"/>
      <c r="E48" s="123"/>
      <c r="F48" s="118"/>
      <c r="G48" s="121"/>
      <c r="H48" s="118"/>
    </row>
    <row r="49" s="105" customFormat="1" spans="1:8">
      <c r="A49" s="118"/>
      <c r="C49" s="123"/>
      <c r="D49" s="120"/>
      <c r="E49" s="123"/>
      <c r="F49" s="118"/>
      <c r="G49" s="121"/>
      <c r="H49" s="118"/>
    </row>
    <row r="50" s="105" customFormat="1" spans="1:8">
      <c r="A50" s="118"/>
      <c r="B50" s="123"/>
      <c r="C50" s="123"/>
      <c r="D50" s="120"/>
      <c r="E50" s="123"/>
      <c r="F50" s="118"/>
      <c r="G50" s="121"/>
      <c r="H50" s="118"/>
    </row>
    <row r="51" s="105" customFormat="1" spans="1:9">
      <c r="A51" s="124"/>
      <c r="B51" s="124"/>
      <c r="C51" s="124"/>
      <c r="D51" s="124"/>
      <c r="E51" s="124"/>
      <c r="F51" s="124"/>
      <c r="G51" s="124"/>
      <c r="H51" s="124"/>
      <c r="I51" s="124"/>
    </row>
    <row r="52" s="105" customFormat="1" spans="1:9">
      <c r="A52" s="125"/>
      <c r="B52" s="123"/>
      <c r="C52" s="123"/>
      <c r="D52" s="120"/>
      <c r="E52" s="123"/>
      <c r="F52" s="125"/>
      <c r="G52" s="126"/>
      <c r="H52" s="118"/>
      <c r="I52" s="104"/>
    </row>
    <row r="53" s="105" customFormat="1" ht="99" customHeight="1" spans="1:9">
      <c r="A53" s="125"/>
      <c r="B53" s="123"/>
      <c r="C53" s="123"/>
      <c r="D53" s="120"/>
      <c r="E53" s="123"/>
      <c r="F53" s="125"/>
      <c r="G53" s="126"/>
      <c r="H53" s="118"/>
      <c r="I53" s="104"/>
    </row>
    <row r="54" s="105" customFormat="1" spans="1:9">
      <c r="A54" s="125"/>
      <c r="B54" s="123"/>
      <c r="C54" s="123"/>
      <c r="D54" s="120"/>
      <c r="E54" s="123"/>
      <c r="F54" s="125"/>
      <c r="G54" s="126"/>
      <c r="H54" s="118"/>
      <c r="I54" s="104"/>
    </row>
    <row r="55" s="105" customFormat="1" spans="1:9">
      <c r="A55" s="125"/>
      <c r="B55" s="123"/>
      <c r="C55" s="123"/>
      <c r="D55" s="120"/>
      <c r="E55" s="123"/>
      <c r="F55" s="125"/>
      <c r="G55" s="126"/>
      <c r="H55" s="118"/>
      <c r="I55" s="104"/>
    </row>
    <row r="56" s="105" customFormat="1" spans="1:9">
      <c r="A56" s="125"/>
      <c r="B56" s="123"/>
      <c r="C56" s="123"/>
      <c r="D56" s="120"/>
      <c r="E56" s="123"/>
      <c r="F56" s="125"/>
      <c r="G56" s="126"/>
      <c r="H56" s="118"/>
      <c r="I56" s="104"/>
    </row>
    <row r="57" s="105" customFormat="1" spans="1:9">
      <c r="A57" s="125"/>
      <c r="B57" s="123"/>
      <c r="C57" s="123"/>
      <c r="D57" s="120"/>
      <c r="E57" s="123"/>
      <c r="F57" s="125"/>
      <c r="G57" s="126"/>
      <c r="H57" s="118"/>
      <c r="I57" s="104"/>
    </row>
    <row r="58" s="105" customFormat="1" spans="1:9">
      <c r="A58" s="125"/>
      <c r="B58" s="123"/>
      <c r="C58" s="123"/>
      <c r="D58" s="120"/>
      <c r="E58" s="123"/>
      <c r="F58" s="125"/>
      <c r="G58" s="126"/>
      <c r="H58" s="118"/>
      <c r="I58" s="104"/>
    </row>
    <row r="59" s="105" customFormat="1" spans="1:9">
      <c r="A59" s="125"/>
      <c r="B59" s="123"/>
      <c r="C59" s="123"/>
      <c r="D59" s="120"/>
      <c r="E59" s="123"/>
      <c r="F59" s="125"/>
      <c r="G59" s="126"/>
      <c r="H59" s="118"/>
      <c r="I59" s="104"/>
    </row>
    <row r="60" s="105" customFormat="1" spans="1:9">
      <c r="A60" s="125"/>
      <c r="B60" s="123"/>
      <c r="C60" s="123"/>
      <c r="D60" s="120"/>
      <c r="E60" s="123"/>
      <c r="F60" s="125"/>
      <c r="G60" s="126"/>
      <c r="H60" s="118"/>
      <c r="I60" s="104"/>
    </row>
    <row r="61" s="105" customFormat="1" spans="1:9">
      <c r="A61" s="125"/>
      <c r="B61" s="123"/>
      <c r="C61" s="123"/>
      <c r="D61" s="120"/>
      <c r="E61" s="123"/>
      <c r="F61" s="125"/>
      <c r="G61" s="126"/>
      <c r="H61" s="118"/>
      <c r="I61" s="104"/>
    </row>
    <row r="62" s="105" customFormat="1" spans="1:9">
      <c r="A62" s="125"/>
      <c r="B62" s="123"/>
      <c r="C62" s="123"/>
      <c r="D62" s="120"/>
      <c r="E62" s="123"/>
      <c r="F62" s="125"/>
      <c r="G62" s="126"/>
      <c r="H62" s="118"/>
      <c r="I62" s="104"/>
    </row>
    <row r="63" s="105" customFormat="1" spans="1:9">
      <c r="A63" s="125"/>
      <c r="B63" s="123"/>
      <c r="C63" s="123"/>
      <c r="D63" s="123"/>
      <c r="E63" s="123"/>
      <c r="F63" s="125"/>
      <c r="G63" s="126"/>
      <c r="H63" s="118"/>
      <c r="I63" s="104"/>
    </row>
    <row r="64" s="105" customFormat="1" spans="1:5">
      <c r="A64" s="125"/>
      <c r="B64" s="123"/>
      <c r="C64" s="123"/>
      <c r="D64" s="123"/>
      <c r="E64" s="123"/>
    </row>
    <row r="65" s="105" customFormat="1" spans="1:5">
      <c r="A65" s="125"/>
      <c r="B65" s="123"/>
      <c r="C65" s="123"/>
      <c r="D65" s="123"/>
      <c r="E65" s="123"/>
    </row>
    <row r="66" s="105" customFormat="1" spans="1:5">
      <c r="A66" s="125"/>
      <c r="B66" s="123"/>
      <c r="C66" s="123"/>
      <c r="D66" s="123"/>
      <c r="E66" s="123"/>
    </row>
    <row r="67" s="105" customFormat="1" spans="1:5">
      <c r="A67" s="125"/>
      <c r="B67" s="123"/>
      <c r="C67" s="123"/>
      <c r="D67" s="123"/>
      <c r="E67" s="123"/>
    </row>
    <row r="68" spans="2:5">
      <c r="B68" s="98"/>
      <c r="C68" s="98"/>
      <c r="D68" s="98"/>
      <c r="E68" s="98"/>
    </row>
    <row r="69" spans="2:5">
      <c r="B69" s="98"/>
      <c r="C69" s="98"/>
      <c r="D69" s="98"/>
      <c r="E69" s="98"/>
    </row>
    <row r="70" spans="2:5">
      <c r="B70" s="98"/>
      <c r="C70" s="98"/>
      <c r="D70" s="98"/>
      <c r="E70" s="98"/>
    </row>
    <row r="71" spans="2:5">
      <c r="B71" s="98"/>
      <c r="C71" s="98"/>
      <c r="D71" s="98"/>
      <c r="E71" s="98"/>
    </row>
    <row r="72" spans="2:5">
      <c r="B72" s="98"/>
      <c r="C72" s="98"/>
      <c r="D72" s="98"/>
      <c r="E72" s="98"/>
    </row>
    <row r="73" spans="2:5">
      <c r="B73" s="98"/>
      <c r="C73" s="98"/>
      <c r="D73" s="98"/>
      <c r="E73" s="98"/>
    </row>
    <row r="74" spans="2:5">
      <c r="B74" s="98"/>
      <c r="C74" s="98"/>
      <c r="D74" s="98"/>
      <c r="E74" s="98"/>
    </row>
    <row r="75" spans="2:5">
      <c r="B75" s="98"/>
      <c r="C75" s="98"/>
      <c r="D75" s="98"/>
      <c r="E75" s="98"/>
    </row>
    <row r="76" spans="2:5">
      <c r="B76" s="98"/>
      <c r="C76" s="98"/>
      <c r="D76" s="98"/>
      <c r="E76" s="98"/>
    </row>
    <row r="77" spans="2:5">
      <c r="B77" s="98"/>
      <c r="C77" s="98"/>
      <c r="D77" s="98"/>
      <c r="E77" s="98"/>
    </row>
  </sheetData>
  <mergeCells count="6">
    <mergeCell ref="B1:E1"/>
    <mergeCell ref="B2:E2"/>
    <mergeCell ref="B3:E3"/>
    <mergeCell ref="A31:I31"/>
    <mergeCell ref="A35:I35"/>
    <mergeCell ref="A51:I51"/>
  </mergeCells>
  <conditionalFormatting sqref="F33">
    <cfRule type="cellIs" dxfId="0" priority="9" operator="equal">
      <formula>"N/A"</formula>
    </cfRule>
    <cfRule type="cellIs" dxfId="1" priority="10" operator="equal">
      <formula>"Fail"</formula>
    </cfRule>
    <cfRule type="cellIs" dxfId="2" priority="11" operator="equal">
      <formula>Fail</formula>
    </cfRule>
    <cfRule type="cellIs" dxfId="3" priority="12" operator="equal">
      <formula>"Pass"</formula>
    </cfRule>
  </conditionalFormatting>
  <conditionalFormatting sqref="F36">
    <cfRule type="cellIs" dxfId="0" priority="5" operator="equal">
      <formula>"N/A"</formula>
    </cfRule>
    <cfRule type="cellIs" dxfId="1" priority="6" operator="equal">
      <formula>"Fail"</formula>
    </cfRule>
    <cfRule type="cellIs" dxfId="2" priority="7" operator="equal">
      <formula>Fail</formula>
    </cfRule>
    <cfRule type="cellIs" dxfId="3" priority="8" operator="equal">
      <formula>"Pass"</formula>
    </cfRule>
  </conditionalFormatting>
  <conditionalFormatting sqref="F1:F13">
    <cfRule type="cellIs" dxfId="0" priority="17" operator="equal">
      <formula>"N/A"</formula>
    </cfRule>
    <cfRule type="cellIs" dxfId="1" priority="18" operator="equal">
      <formula>"Fail"</formula>
    </cfRule>
    <cfRule type="cellIs" dxfId="2" priority="19" operator="equal">
      <formula>Fail</formula>
    </cfRule>
    <cfRule type="cellIs" dxfId="3" priority="20" operator="equal">
      <formula>"Pass"</formula>
    </cfRule>
  </conditionalFormatting>
  <conditionalFormatting sqref="F52:F63">
    <cfRule type="cellIs" dxfId="0" priority="1" operator="equal">
      <formula>"N/A"</formula>
    </cfRule>
    <cfRule type="cellIs" dxfId="1" priority="2" operator="equal">
      <formula>"Fail"</formula>
    </cfRule>
    <cfRule type="cellIs" dxfId="2" priority="3" operator="equal">
      <formula>Fail</formula>
    </cfRule>
    <cfRule type="cellIs" dxfId="3" priority="4" operator="equal">
      <formula>"Pass"</formula>
    </cfRule>
  </conditionalFormatting>
  <conditionalFormatting sqref="F15:F30 F32 F34 F37:F50">
    <cfRule type="cellIs" dxfId="0" priority="13" operator="equal">
      <formula>"N/A"</formula>
    </cfRule>
    <cfRule type="cellIs" dxfId="1" priority="14" operator="equal">
      <formula>"Fail"</formula>
    </cfRule>
    <cfRule type="cellIs" dxfId="2" priority="15" operator="equal">
      <formula>Fail</formula>
    </cfRule>
    <cfRule type="cellIs" dxfId="3" priority="16" operator="equal">
      <formula>"Pass"</formula>
    </cfRule>
  </conditionalFormatting>
  <dataValidations count="2">
    <dataValidation type="list" allowBlank="1" showErrorMessage="1" sqref="F7 O14 F5:F6 F8:F12 F13:F50 F52:F63">
      <formula1>"Pass,Fail,N/A,Untested"</formula1>
    </dataValidation>
    <dataValidation type="list" allowBlank="1" showErrorMessage="1" sqref="F1:H2">
      <formula1>$J$1:$J$3</formula1>
    </dataValidation>
  </dataValidation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7"/>
  <sheetViews>
    <sheetView zoomScale="70" zoomScaleNormal="70" topLeftCell="A11" workbookViewId="0">
      <selection activeCell="C15" sqref="C15"/>
    </sheetView>
  </sheetViews>
  <sheetFormatPr defaultColWidth="9.14285714285714" defaultRowHeight="15"/>
  <cols>
    <col min="1" max="1" width="13.8571428571429" customWidth="1"/>
    <col min="2" max="2" width="27.1428571428571" customWidth="1"/>
    <col min="3" max="3" width="24.1428571428571" customWidth="1"/>
    <col min="4" max="4" width="26.2857142857143" customWidth="1"/>
    <col min="5" max="5" width="24.1428571428571" customWidth="1"/>
    <col min="6" max="6" width="25" customWidth="1"/>
    <col min="7" max="7" width="19.4285714285714" customWidth="1"/>
    <col min="8" max="8" width="15.5714285714286" customWidth="1"/>
    <col min="10" max="10" width="19" customWidth="1"/>
  </cols>
  <sheetData>
    <row r="1" customHeight="1" spans="1:9">
      <c r="A1" s="72" t="s">
        <v>0</v>
      </c>
      <c r="B1" s="73" t="s">
        <v>1</v>
      </c>
      <c r="C1" s="6"/>
      <c r="D1" s="6"/>
      <c r="E1" s="74"/>
      <c r="F1" s="106"/>
      <c r="G1" s="107"/>
      <c r="H1" s="107"/>
      <c r="I1" s="127"/>
    </row>
    <row r="2" ht="25.5" spans="1:9">
      <c r="A2" s="75" t="s">
        <v>2</v>
      </c>
      <c r="B2" s="76" t="s">
        <v>3</v>
      </c>
      <c r="C2" s="6"/>
      <c r="D2" s="6"/>
      <c r="E2" s="7"/>
      <c r="F2" s="108"/>
      <c r="G2" s="109"/>
      <c r="H2" s="109"/>
      <c r="I2" s="127"/>
    </row>
    <row r="3" customHeight="1" spans="1:9">
      <c r="A3" s="72" t="s">
        <v>4</v>
      </c>
      <c r="B3" s="77" t="s">
        <v>5</v>
      </c>
      <c r="C3" s="6"/>
      <c r="D3" s="6"/>
      <c r="E3" s="7"/>
      <c r="F3" s="108"/>
      <c r="G3" s="109"/>
      <c r="H3" s="109"/>
      <c r="I3" s="127"/>
    </row>
    <row r="4" spans="1:10">
      <c r="A4" s="78" t="s">
        <v>12</v>
      </c>
      <c r="B4" s="78" t="s">
        <v>13</v>
      </c>
      <c r="C4" s="78" t="s">
        <v>14</v>
      </c>
      <c r="D4" s="78" t="s">
        <v>15</v>
      </c>
      <c r="E4" s="78" t="s">
        <v>16</v>
      </c>
      <c r="F4" s="79" t="s">
        <v>17</v>
      </c>
      <c r="G4" s="79" t="s">
        <v>18</v>
      </c>
      <c r="H4" s="79" t="s">
        <v>4</v>
      </c>
      <c r="I4" s="128" t="s">
        <v>19</v>
      </c>
      <c r="J4" s="128"/>
    </row>
    <row r="5" ht="50" customHeight="1" spans="1:10">
      <c r="A5" s="93" t="str">
        <f>IF(AND(E5=""),"","["&amp;TEXT($B$1,"##")&amp;"-"&amp;TEXT(ROW()-5-COUNTBLANK($E5:E5)+1,"##")&amp;"]")</f>
        <v>[TC-1]</v>
      </c>
      <c r="B5" s="110" t="s">
        <v>291</v>
      </c>
      <c r="C5" s="110" t="s">
        <v>292</v>
      </c>
      <c r="D5" s="110" t="s">
        <v>293</v>
      </c>
      <c r="E5" s="110" t="s">
        <v>294</v>
      </c>
      <c r="F5" s="81" t="s">
        <v>215</v>
      </c>
      <c r="G5" s="111">
        <f ca="1" t="shared" ref="G5:G12" si="0">TODAY()</f>
        <v>45782</v>
      </c>
      <c r="H5" s="112" t="str">
        <f>$B$3</f>
        <v>Nguyễn Thị Bích Ngọc</v>
      </c>
      <c r="I5" s="129"/>
      <c r="J5" s="130"/>
    </row>
    <row r="6" ht="51" customHeight="1" spans="1:10">
      <c r="A6" s="93" t="str">
        <f>IF(AND(E6=""),"","["&amp;TEXT($B$1,"##")&amp;"-"&amp;TEXT(ROW()-5-COUNTBLANK($E6:E6)+1,"##")&amp;"]")</f>
        <v>[TC-2]</v>
      </c>
      <c r="B6" s="113" t="s">
        <v>295</v>
      </c>
      <c r="C6" s="113" t="s">
        <v>296</v>
      </c>
      <c r="D6" s="113" t="s">
        <v>297</v>
      </c>
      <c r="E6" s="113" t="s">
        <v>298</v>
      </c>
      <c r="F6" s="81" t="s">
        <v>6</v>
      </c>
      <c r="G6" s="114">
        <f ca="1" t="shared" si="0"/>
        <v>45782</v>
      </c>
      <c r="H6" s="115" t="str">
        <f>$B$3</f>
        <v>Nguyễn Thị Bích Ngọc</v>
      </c>
      <c r="I6" s="129"/>
      <c r="J6" s="99"/>
    </row>
    <row r="7" ht="65" customHeight="1" spans="1:10">
      <c r="A7" s="93" t="str">
        <f>IF(AND(E7=""),"","["&amp;TEXT($B$1,"##")&amp;"-"&amp;TEXT(ROW()-5-COUNTBLANK($E7:E7)+1,"##")&amp;"]")</f>
        <v>[TC-3]</v>
      </c>
      <c r="B7" s="113" t="s">
        <v>299</v>
      </c>
      <c r="C7" s="113" t="s">
        <v>300</v>
      </c>
      <c r="D7" s="113" t="s">
        <v>301</v>
      </c>
      <c r="E7" s="113" t="s">
        <v>302</v>
      </c>
      <c r="F7" s="81" t="s">
        <v>6</v>
      </c>
      <c r="G7" s="114">
        <f ca="1" t="shared" si="0"/>
        <v>45782</v>
      </c>
      <c r="H7" s="116" t="str">
        <f>$B$3</f>
        <v>Nguyễn Thị Bích Ngọc</v>
      </c>
      <c r="I7" s="129"/>
      <c r="J7" s="99"/>
    </row>
    <row r="8" ht="51" customHeight="1" spans="1:10">
      <c r="A8" s="93" t="str">
        <f>IF(AND(E8=""),"","["&amp;TEXT($B$1,"##")&amp;"-"&amp;TEXT(ROW()-5-COUNTBLANK($E8:E8)+1,"##")&amp;"]")</f>
        <v>[TC-4]</v>
      </c>
      <c r="B8" s="113" t="s">
        <v>303</v>
      </c>
      <c r="C8" s="113" t="s">
        <v>304</v>
      </c>
      <c r="D8" s="113" t="s">
        <v>305</v>
      </c>
      <c r="E8" s="113" t="s">
        <v>306</v>
      </c>
      <c r="F8" s="81" t="s">
        <v>9</v>
      </c>
      <c r="G8" s="114">
        <f ca="1" t="shared" si="0"/>
        <v>45782</v>
      </c>
      <c r="H8" s="117" t="str">
        <f>$B$3</f>
        <v>Nguyễn Thị Bích Ngọc</v>
      </c>
      <c r="I8" s="129"/>
      <c r="J8" s="99"/>
    </row>
    <row r="9" ht="49" customHeight="1" spans="1:10">
      <c r="A9" s="93" t="str">
        <f>IF(AND(E9=""),"","["&amp;TEXT($B$1,"##")&amp;"-"&amp;TEXT(ROW()-5-COUNTBLANK($E9:E9)+1,"##")&amp;"]")</f>
        <v>[TC-5]</v>
      </c>
      <c r="B9" s="113" t="s">
        <v>307</v>
      </c>
      <c r="C9" s="113" t="s">
        <v>308</v>
      </c>
      <c r="D9" s="113" t="s">
        <v>309</v>
      </c>
      <c r="E9" s="113" t="s">
        <v>310</v>
      </c>
      <c r="F9" s="81" t="s">
        <v>9</v>
      </c>
      <c r="G9" s="114">
        <f ca="1" t="shared" si="0"/>
        <v>45782</v>
      </c>
      <c r="H9" s="117" t="str">
        <f>$B$3</f>
        <v>Nguyễn Thị Bích Ngọc</v>
      </c>
      <c r="I9" s="129"/>
      <c r="J9" s="99"/>
    </row>
    <row r="10" ht="51" customHeight="1" spans="1:10">
      <c r="A10" s="93" t="str">
        <f>IF(AND(E10=""),"","["&amp;TEXT($B$1,"##")&amp;"-"&amp;TEXT(ROW()-5-COUNTBLANK($E10:E10)+1,"##")&amp;"]")</f>
        <v>[TC-6]</v>
      </c>
      <c r="B10" s="113" t="s">
        <v>311</v>
      </c>
      <c r="C10" s="113" t="s">
        <v>312</v>
      </c>
      <c r="D10" s="113" t="s">
        <v>313</v>
      </c>
      <c r="E10" s="113" t="s">
        <v>314</v>
      </c>
      <c r="F10" s="81" t="s">
        <v>9</v>
      </c>
      <c r="G10" s="114">
        <f ca="1" t="shared" si="0"/>
        <v>45782</v>
      </c>
      <c r="H10" s="117" t="str">
        <f>$B$3</f>
        <v>Nguyễn Thị Bích Ngọc</v>
      </c>
      <c r="I10" s="129"/>
      <c r="J10" s="99"/>
    </row>
    <row r="11" ht="54" customHeight="1" spans="1:10">
      <c r="A11" s="93" t="str">
        <f>IF(AND(E11=""),"","["&amp;TEXT($B$1,"##")&amp;"-"&amp;TEXT(ROW()-5-COUNTBLANK($E11:E11)+1,"##")&amp;"]")</f>
        <v>[TC-7]</v>
      </c>
      <c r="B11" s="113" t="s">
        <v>315</v>
      </c>
      <c r="C11" s="113" t="s">
        <v>316</v>
      </c>
      <c r="D11" s="113" t="s">
        <v>317</v>
      </c>
      <c r="E11" s="113" t="s">
        <v>318</v>
      </c>
      <c r="F11" s="81" t="s">
        <v>215</v>
      </c>
      <c r="G11" s="114">
        <f ca="1" t="shared" si="0"/>
        <v>45782</v>
      </c>
      <c r="H11" s="117" t="str">
        <f>$B$3</f>
        <v>Nguyễn Thị Bích Ngọc</v>
      </c>
      <c r="I11" s="131"/>
      <c r="J11" s="99"/>
    </row>
    <row r="12" ht="76.5" customHeight="1" spans="1:10">
      <c r="A12" s="93" t="str">
        <f>IF(AND(E12=""),"","["&amp;TEXT($B$1,"##")&amp;"-"&amp;TEXT(ROW()-5-COUNTBLANK($E12:E12)+1,"##")&amp;"]")</f>
        <v>[TC-8]</v>
      </c>
      <c r="B12" s="113" t="s">
        <v>319</v>
      </c>
      <c r="C12" s="113" t="s">
        <v>320</v>
      </c>
      <c r="D12" s="113" t="s">
        <v>321</v>
      </c>
      <c r="E12" s="113" t="s">
        <v>322</v>
      </c>
      <c r="F12" s="81" t="s">
        <v>9</v>
      </c>
      <c r="G12" s="114">
        <f ca="1" t="shared" si="0"/>
        <v>45782</v>
      </c>
      <c r="H12" s="117" t="str">
        <f>$B$3</f>
        <v>Nguyễn Thị Bích Ngọc</v>
      </c>
      <c r="I12" s="132"/>
      <c r="J12" s="99"/>
    </row>
    <row r="13" ht="46" customHeight="1" spans="1:10">
      <c r="A13" s="93" t="str">
        <f>IF(AND(E13=""),"","["&amp;TEXT($B$1,"##")&amp;"-"&amp;TEXT(ROW()-5-COUNTBLANK($E13:E13)+1,"##")&amp;"]")</f>
        <v>[TC-9]</v>
      </c>
      <c r="B13" s="113" t="s">
        <v>323</v>
      </c>
      <c r="C13" s="113" t="s">
        <v>324</v>
      </c>
      <c r="D13" s="113" t="s">
        <v>325</v>
      </c>
      <c r="E13" s="113" t="s">
        <v>326</v>
      </c>
      <c r="F13" s="81" t="s">
        <v>6</v>
      </c>
      <c r="G13" s="114">
        <f ca="1">TODAY()</f>
        <v>45782</v>
      </c>
      <c r="H13" s="117" t="str">
        <f>$B$3</f>
        <v>Nguyễn Thị Bích Ngọc</v>
      </c>
      <c r="I13" s="133"/>
      <c r="J13" s="134"/>
    </row>
    <row r="14" s="104" customFormat="1" ht="53" customHeight="1" spans="1:18">
      <c r="A14" s="93" t="str">
        <f>IF(AND(E14=""),"","["&amp;TEXT($B$1,"##")&amp;"-"&amp;TEXT(ROW()-5-COUNTBLANK($E14:E14)+1,"##")&amp;"]")</f>
        <v>[TC-10]</v>
      </c>
      <c r="B14" s="113" t="s">
        <v>327</v>
      </c>
      <c r="C14" s="113" t="s">
        <v>328</v>
      </c>
      <c r="D14" s="113" t="s">
        <v>329</v>
      </c>
      <c r="E14" s="113" t="s">
        <v>330</v>
      </c>
      <c r="F14" s="81" t="s">
        <v>9</v>
      </c>
      <c r="G14" s="114">
        <f ca="1">TODAY()</f>
        <v>45782</v>
      </c>
      <c r="H14" s="117" t="str">
        <f>$B$3</f>
        <v>Nguyễn Thị Bích Ngọc</v>
      </c>
      <c r="I14" s="135"/>
      <c r="J14" s="135"/>
      <c r="K14" s="136"/>
      <c r="L14" s="136"/>
      <c r="M14" s="136"/>
      <c r="N14" s="136"/>
      <c r="O14" s="136"/>
      <c r="P14" s="136"/>
      <c r="Q14" s="136"/>
      <c r="R14" s="136"/>
    </row>
    <row r="15" ht="66" customHeight="1" spans="1:10">
      <c r="A15" s="112"/>
      <c r="B15" s="142"/>
      <c r="C15" s="142"/>
      <c r="D15" s="143"/>
      <c r="E15" s="142"/>
      <c r="F15" s="145"/>
      <c r="G15" s="146"/>
      <c r="H15" s="147"/>
      <c r="I15" s="137"/>
      <c r="J15" s="138"/>
    </row>
    <row r="16" ht="46" customHeight="1" spans="1:10">
      <c r="A16" s="147"/>
      <c r="B16" s="148"/>
      <c r="C16" s="148"/>
      <c r="D16" s="149"/>
      <c r="E16" s="148"/>
      <c r="F16" s="150"/>
      <c r="G16" s="151"/>
      <c r="H16" s="150"/>
      <c r="I16" s="139"/>
      <c r="J16" s="99"/>
    </row>
    <row r="17" ht="51" customHeight="1" spans="1:10">
      <c r="A17" s="150"/>
      <c r="B17" s="152"/>
      <c r="C17" s="152"/>
      <c r="D17" s="153"/>
      <c r="E17" s="152"/>
      <c r="F17" s="150"/>
      <c r="G17" s="151"/>
      <c r="H17" s="150"/>
      <c r="I17" s="140"/>
      <c r="J17" s="141"/>
    </row>
    <row r="18" ht="76.5" customHeight="1" spans="1:10">
      <c r="A18" s="112"/>
      <c r="B18" s="142"/>
      <c r="C18" s="142"/>
      <c r="D18" s="143"/>
      <c r="E18" s="142"/>
      <c r="F18" s="112"/>
      <c r="G18" s="111"/>
      <c r="H18" s="112"/>
      <c r="I18" s="99"/>
      <c r="J18" s="99"/>
    </row>
    <row r="19" s="105" customFormat="1" spans="1:8">
      <c r="A19" s="118"/>
      <c r="B19" s="119"/>
      <c r="C19" s="119"/>
      <c r="D19" s="120"/>
      <c r="E19" s="119"/>
      <c r="F19" s="118"/>
      <c r="G19" s="121"/>
      <c r="H19" s="118"/>
    </row>
    <row r="20" s="105" customFormat="1" ht="89.25" customHeight="1" spans="1:8">
      <c r="A20" s="118"/>
      <c r="B20" s="119"/>
      <c r="C20" s="119"/>
      <c r="D20" s="120"/>
      <c r="E20" s="119"/>
      <c r="F20" s="118"/>
      <c r="G20" s="121"/>
      <c r="H20" s="118"/>
    </row>
    <row r="21" s="105" customFormat="1" spans="1:8">
      <c r="A21" s="118"/>
      <c r="B21" s="119"/>
      <c r="C21" s="119"/>
      <c r="D21" s="120"/>
      <c r="E21" s="119"/>
      <c r="F21" s="118"/>
      <c r="G21" s="121"/>
      <c r="H21" s="118"/>
    </row>
    <row r="22" s="105" customFormat="1" ht="89.25" customHeight="1" spans="1:8">
      <c r="A22" s="118"/>
      <c r="B22" s="119"/>
      <c r="C22" s="119"/>
      <c r="D22" s="120"/>
      <c r="E22" s="119"/>
      <c r="F22" s="118"/>
      <c r="G22" s="121"/>
      <c r="H22" s="118"/>
    </row>
    <row r="23" s="105" customFormat="1" spans="1:8">
      <c r="A23" s="118"/>
      <c r="B23" s="119"/>
      <c r="C23" s="119"/>
      <c r="D23" s="120"/>
      <c r="E23" s="119"/>
      <c r="F23" s="118"/>
      <c r="G23" s="121"/>
      <c r="H23" s="118"/>
    </row>
    <row r="24" s="105" customFormat="1" ht="76.5" customHeight="1" spans="1:8">
      <c r="A24" s="118"/>
      <c r="B24" s="119"/>
      <c r="C24" s="119"/>
      <c r="D24" s="120"/>
      <c r="E24" s="119"/>
      <c r="F24" s="118"/>
      <c r="G24" s="121"/>
      <c r="H24" s="118"/>
    </row>
    <row r="25" s="105" customFormat="1" spans="1:8">
      <c r="A25" s="118"/>
      <c r="B25" s="119"/>
      <c r="C25" s="119"/>
      <c r="D25" s="120"/>
      <c r="E25" s="119"/>
      <c r="F25" s="118"/>
      <c r="G25" s="121"/>
      <c r="H25" s="118"/>
    </row>
    <row r="26" s="105" customFormat="1" spans="1:8">
      <c r="A26" s="118"/>
      <c r="B26" s="119"/>
      <c r="C26" s="119"/>
      <c r="D26" s="120"/>
      <c r="E26" s="119"/>
      <c r="F26" s="118"/>
      <c r="G26" s="121"/>
      <c r="H26" s="118"/>
    </row>
    <row r="27" s="105" customFormat="1" ht="89.25" customHeight="1" spans="1:8">
      <c r="A27" s="118"/>
      <c r="B27" s="119"/>
      <c r="C27" s="119"/>
      <c r="D27" s="120"/>
      <c r="E27" s="119"/>
      <c r="F27" s="118"/>
      <c r="G27" s="121"/>
      <c r="H27" s="118"/>
    </row>
    <row r="28" s="105" customFormat="1" spans="1:8">
      <c r="A28" s="118"/>
      <c r="B28" s="119"/>
      <c r="C28" s="119"/>
      <c r="D28" s="120"/>
      <c r="E28" s="119"/>
      <c r="F28" s="118"/>
      <c r="G28" s="121"/>
      <c r="H28" s="118"/>
    </row>
    <row r="29" s="105" customFormat="1" ht="76.5" customHeight="1" spans="1:8">
      <c r="A29" s="118"/>
      <c r="B29" s="119"/>
      <c r="C29" s="119"/>
      <c r="D29" s="120"/>
      <c r="E29" s="119"/>
      <c r="F29" s="118"/>
      <c r="G29" s="121"/>
      <c r="H29" s="118"/>
    </row>
    <row r="30" s="105" customFormat="1" spans="1:8">
      <c r="A30" s="118"/>
      <c r="B30" s="119"/>
      <c r="C30" s="119"/>
      <c r="D30" s="120"/>
      <c r="E30" s="119"/>
      <c r="F30" s="118"/>
      <c r="G30" s="121"/>
      <c r="H30" s="118"/>
    </row>
    <row r="31" s="105" customFormat="1" customHeight="1" spans="1:9">
      <c r="A31" s="118"/>
      <c r="B31" s="118"/>
      <c r="C31" s="118"/>
      <c r="D31" s="118"/>
      <c r="E31" s="118"/>
      <c r="F31" s="118"/>
      <c r="G31" s="118"/>
      <c r="H31" s="118"/>
      <c r="I31" s="118"/>
    </row>
    <row r="32" s="105" customFormat="1" spans="1:8">
      <c r="A32" s="118"/>
      <c r="B32" s="119"/>
      <c r="C32" s="119"/>
      <c r="D32" s="120"/>
      <c r="E32" s="119"/>
      <c r="F32" s="118"/>
      <c r="G32" s="121"/>
      <c r="H32" s="118"/>
    </row>
    <row r="33" s="105" customFormat="1" ht="51" customHeight="1" spans="1:8">
      <c r="A33" s="118"/>
      <c r="B33" s="119"/>
      <c r="C33" s="119"/>
      <c r="D33" s="120"/>
      <c r="E33" s="119"/>
      <c r="F33" s="118"/>
      <c r="G33" s="121"/>
      <c r="H33" s="118"/>
    </row>
    <row r="34" s="105" customFormat="1" spans="1:8">
      <c r="A34" s="118"/>
      <c r="B34" s="119"/>
      <c r="C34" s="119"/>
      <c r="D34" s="120"/>
      <c r="E34" s="119"/>
      <c r="F34" s="118"/>
      <c r="G34" s="121"/>
      <c r="H34" s="118"/>
    </row>
    <row r="35" s="105" customFormat="1" customHeight="1" spans="1:9">
      <c r="A35" s="122"/>
      <c r="B35" s="122"/>
      <c r="C35" s="122"/>
      <c r="D35" s="122"/>
      <c r="E35" s="122"/>
      <c r="F35" s="122"/>
      <c r="G35" s="122"/>
      <c r="H35" s="122"/>
      <c r="I35" s="122"/>
    </row>
    <row r="36" s="105" customFormat="1" spans="1:9">
      <c r="A36" s="118"/>
      <c r="B36" s="119"/>
      <c r="C36" s="119"/>
      <c r="D36" s="120"/>
      <c r="E36" s="119"/>
      <c r="F36" s="118"/>
      <c r="G36" s="121"/>
      <c r="H36" s="118"/>
      <c r="I36" s="122"/>
    </row>
    <row r="37" s="105" customFormat="1" ht="76.5" customHeight="1" spans="1:8">
      <c r="A37" s="118"/>
      <c r="B37" s="119"/>
      <c r="C37" s="119"/>
      <c r="D37" s="120"/>
      <c r="E37" s="119"/>
      <c r="F37" s="118"/>
      <c r="G37" s="121"/>
      <c r="H37" s="118"/>
    </row>
    <row r="38" s="105" customFormat="1" spans="1:8">
      <c r="A38" s="118"/>
      <c r="B38" s="119"/>
      <c r="C38" s="119"/>
      <c r="D38" s="120"/>
      <c r="E38" s="123"/>
      <c r="F38" s="118"/>
      <c r="G38" s="121"/>
      <c r="H38" s="118"/>
    </row>
    <row r="39" s="105" customFormat="1" spans="1:8">
      <c r="A39" s="118"/>
      <c r="B39" s="123"/>
      <c r="C39" s="119"/>
      <c r="D39" s="120"/>
      <c r="E39" s="119"/>
      <c r="F39" s="118"/>
      <c r="G39" s="121"/>
      <c r="H39" s="118"/>
    </row>
    <row r="40" s="105" customFormat="1" spans="1:8">
      <c r="A40" s="118"/>
      <c r="B40" s="123"/>
      <c r="C40" s="119"/>
      <c r="D40" s="120"/>
      <c r="E40" s="123"/>
      <c r="F40" s="118"/>
      <c r="G40" s="121"/>
      <c r="H40" s="118"/>
    </row>
    <row r="41" s="105" customFormat="1" spans="1:8">
      <c r="A41" s="118"/>
      <c r="B41" s="123"/>
      <c r="C41" s="119"/>
      <c r="D41" s="120"/>
      <c r="E41" s="123"/>
      <c r="F41" s="118"/>
      <c r="G41" s="121"/>
      <c r="H41" s="118"/>
    </row>
    <row r="42" s="105" customFormat="1" spans="1:8">
      <c r="A42" s="118"/>
      <c r="B42" s="123"/>
      <c r="C42" s="119"/>
      <c r="D42" s="120"/>
      <c r="E42" s="123"/>
      <c r="F42" s="118"/>
      <c r="G42" s="121"/>
      <c r="H42" s="118"/>
    </row>
    <row r="43" s="105" customFormat="1" ht="51" customHeight="1" spans="1:8">
      <c r="A43" s="118"/>
      <c r="B43" s="123"/>
      <c r="C43" s="119"/>
      <c r="D43" s="120"/>
      <c r="E43" s="123"/>
      <c r="F43" s="118"/>
      <c r="G43" s="121"/>
      <c r="H43" s="118"/>
    </row>
    <row r="44" s="105" customFormat="1" spans="1:8">
      <c r="A44" s="118"/>
      <c r="B44" s="123"/>
      <c r="C44" s="119"/>
      <c r="D44" s="120"/>
      <c r="E44" s="123"/>
      <c r="F44" s="118"/>
      <c r="G44" s="121"/>
      <c r="H44" s="118"/>
    </row>
    <row r="45" s="105" customFormat="1" spans="1:8">
      <c r="A45" s="118"/>
      <c r="B45" s="123"/>
      <c r="C45" s="119"/>
      <c r="D45" s="120"/>
      <c r="E45" s="123"/>
      <c r="F45" s="118"/>
      <c r="G45" s="121"/>
      <c r="H45" s="118"/>
    </row>
    <row r="46" s="105" customFormat="1" spans="1:8">
      <c r="A46" s="118"/>
      <c r="B46" s="123"/>
      <c r="C46" s="119"/>
      <c r="D46" s="120"/>
      <c r="E46" s="123"/>
      <c r="F46" s="118"/>
      <c r="G46" s="121"/>
      <c r="H46" s="118"/>
    </row>
    <row r="47" s="105" customFormat="1" spans="1:8">
      <c r="A47" s="118"/>
      <c r="B47" s="123"/>
      <c r="C47" s="119"/>
      <c r="D47" s="120"/>
      <c r="E47" s="123"/>
      <c r="F47" s="118"/>
      <c r="G47" s="121"/>
      <c r="H47" s="118"/>
    </row>
    <row r="48" s="105" customFormat="1" spans="1:8">
      <c r="A48" s="118"/>
      <c r="B48" s="123"/>
      <c r="C48" s="123"/>
      <c r="D48" s="120"/>
      <c r="E48" s="123"/>
      <c r="F48" s="118"/>
      <c r="G48" s="121"/>
      <c r="H48" s="118"/>
    </row>
    <row r="49" s="105" customFormat="1" spans="1:8">
      <c r="A49" s="118"/>
      <c r="C49" s="123"/>
      <c r="D49" s="120"/>
      <c r="E49" s="123"/>
      <c r="F49" s="118"/>
      <c r="G49" s="121"/>
      <c r="H49" s="118"/>
    </row>
    <row r="50" s="105" customFormat="1" spans="1:8">
      <c r="A50" s="118"/>
      <c r="B50" s="123"/>
      <c r="C50" s="123"/>
      <c r="D50" s="120"/>
      <c r="E50" s="123"/>
      <c r="F50" s="118"/>
      <c r="G50" s="121"/>
      <c r="H50" s="118"/>
    </row>
    <row r="51" s="105" customFormat="1" spans="1:9">
      <c r="A51" s="124"/>
      <c r="B51" s="124"/>
      <c r="C51" s="124"/>
      <c r="D51" s="124"/>
      <c r="E51" s="124"/>
      <c r="F51" s="124"/>
      <c r="G51" s="124"/>
      <c r="H51" s="124"/>
      <c r="I51" s="124"/>
    </row>
    <row r="52" s="105" customFormat="1" spans="1:9">
      <c r="A52" s="125"/>
      <c r="B52" s="123"/>
      <c r="C52" s="123"/>
      <c r="D52" s="120"/>
      <c r="E52" s="123"/>
      <c r="F52" s="125"/>
      <c r="G52" s="126"/>
      <c r="H52" s="118"/>
      <c r="I52" s="104"/>
    </row>
    <row r="53" s="105" customFormat="1" ht="99" customHeight="1" spans="1:9">
      <c r="A53" s="125"/>
      <c r="B53" s="123"/>
      <c r="C53" s="123"/>
      <c r="D53" s="120"/>
      <c r="E53" s="123"/>
      <c r="F53" s="125"/>
      <c r="G53" s="126"/>
      <c r="H53" s="118"/>
      <c r="I53" s="104"/>
    </row>
    <row r="54" s="105" customFormat="1" spans="1:9">
      <c r="A54" s="125"/>
      <c r="B54" s="123"/>
      <c r="C54" s="123"/>
      <c r="D54" s="120"/>
      <c r="E54" s="123"/>
      <c r="F54" s="125"/>
      <c r="G54" s="126"/>
      <c r="H54" s="118"/>
      <c r="I54" s="104"/>
    </row>
    <row r="55" s="105" customFormat="1" spans="1:9">
      <c r="A55" s="125"/>
      <c r="B55" s="123"/>
      <c r="C55" s="123"/>
      <c r="D55" s="120"/>
      <c r="E55" s="123"/>
      <c r="F55" s="125"/>
      <c r="G55" s="126"/>
      <c r="H55" s="118"/>
      <c r="I55" s="104"/>
    </row>
    <row r="56" s="105" customFormat="1" spans="1:9">
      <c r="A56" s="125"/>
      <c r="B56" s="123"/>
      <c r="C56" s="123"/>
      <c r="D56" s="120"/>
      <c r="E56" s="123"/>
      <c r="F56" s="125"/>
      <c r="G56" s="126"/>
      <c r="H56" s="118"/>
      <c r="I56" s="104"/>
    </row>
    <row r="57" s="105" customFormat="1" spans="1:9">
      <c r="A57" s="125"/>
      <c r="B57" s="123"/>
      <c r="C57" s="123"/>
      <c r="D57" s="120"/>
      <c r="E57" s="123"/>
      <c r="F57" s="125"/>
      <c r="G57" s="126"/>
      <c r="H57" s="118"/>
      <c r="I57" s="104"/>
    </row>
    <row r="58" s="105" customFormat="1" spans="1:9">
      <c r="A58" s="125"/>
      <c r="B58" s="123"/>
      <c r="C58" s="123"/>
      <c r="D58" s="120"/>
      <c r="E58" s="123"/>
      <c r="F58" s="125"/>
      <c r="G58" s="126"/>
      <c r="H58" s="118"/>
      <c r="I58" s="104"/>
    </row>
    <row r="59" s="105" customFormat="1" spans="1:9">
      <c r="A59" s="125"/>
      <c r="B59" s="123"/>
      <c r="C59" s="123"/>
      <c r="D59" s="120"/>
      <c r="E59" s="123"/>
      <c r="F59" s="125"/>
      <c r="G59" s="126"/>
      <c r="H59" s="118"/>
      <c r="I59" s="104"/>
    </row>
    <row r="60" s="105" customFormat="1" spans="1:9">
      <c r="A60" s="125"/>
      <c r="B60" s="123"/>
      <c r="C60" s="123"/>
      <c r="D60" s="120"/>
      <c r="E60" s="123"/>
      <c r="F60" s="125"/>
      <c r="G60" s="126"/>
      <c r="H60" s="118"/>
      <c r="I60" s="104"/>
    </row>
    <row r="61" s="105" customFormat="1" spans="1:9">
      <c r="A61" s="125"/>
      <c r="B61" s="123"/>
      <c r="C61" s="123"/>
      <c r="D61" s="120"/>
      <c r="E61" s="123"/>
      <c r="F61" s="125"/>
      <c r="G61" s="126"/>
      <c r="H61" s="118"/>
      <c r="I61" s="104"/>
    </row>
    <row r="62" s="105" customFormat="1" spans="1:9">
      <c r="A62" s="125"/>
      <c r="B62" s="123"/>
      <c r="C62" s="123"/>
      <c r="D62" s="120"/>
      <c r="E62" s="123"/>
      <c r="F62" s="125"/>
      <c r="G62" s="126"/>
      <c r="H62" s="118"/>
      <c r="I62" s="104"/>
    </row>
    <row r="63" s="105" customFormat="1" spans="1:9">
      <c r="A63" s="125"/>
      <c r="B63" s="123"/>
      <c r="C63" s="123"/>
      <c r="D63" s="123"/>
      <c r="E63" s="123"/>
      <c r="F63" s="125"/>
      <c r="G63" s="126"/>
      <c r="H63" s="118"/>
      <c r="I63" s="104"/>
    </row>
    <row r="64" s="105" customFormat="1" spans="1:5">
      <c r="A64" s="125"/>
      <c r="B64" s="123"/>
      <c r="C64" s="123"/>
      <c r="D64" s="123"/>
      <c r="E64" s="123"/>
    </row>
    <row r="65" s="105" customFormat="1" spans="1:5">
      <c r="A65" s="125"/>
      <c r="B65" s="123"/>
      <c r="C65" s="123"/>
      <c r="D65" s="123"/>
      <c r="E65" s="123"/>
    </row>
    <row r="66" s="105" customFormat="1" spans="1:5">
      <c r="A66" s="125"/>
      <c r="B66" s="123"/>
      <c r="C66" s="123"/>
      <c r="D66" s="123"/>
      <c r="E66" s="123"/>
    </row>
    <row r="67" s="105" customFormat="1" spans="1:5">
      <c r="A67" s="125"/>
      <c r="B67" s="123"/>
      <c r="C67" s="123"/>
      <c r="D67" s="123"/>
      <c r="E67" s="123"/>
    </row>
    <row r="68" spans="2:5">
      <c r="B68" s="98"/>
      <c r="C68" s="98"/>
      <c r="D68" s="98"/>
      <c r="E68" s="98"/>
    </row>
    <row r="69" spans="2:5">
      <c r="B69" s="98"/>
      <c r="C69" s="98"/>
      <c r="D69" s="98"/>
      <c r="E69" s="98"/>
    </row>
    <row r="70" spans="2:5">
      <c r="B70" s="98"/>
      <c r="C70" s="98"/>
      <c r="D70" s="98"/>
      <c r="E70" s="98"/>
    </row>
    <row r="71" spans="2:5">
      <c r="B71" s="98"/>
      <c r="C71" s="98"/>
      <c r="D71" s="98"/>
      <c r="E71" s="98"/>
    </row>
    <row r="72" spans="2:5">
      <c r="B72" s="98"/>
      <c r="C72" s="98"/>
      <c r="D72" s="98"/>
      <c r="E72" s="98"/>
    </row>
    <row r="73" spans="2:5">
      <c r="B73" s="98"/>
      <c r="C73" s="98"/>
      <c r="D73" s="98"/>
      <c r="E73" s="98"/>
    </row>
    <row r="74" spans="2:5">
      <c r="B74" s="98"/>
      <c r="C74" s="98"/>
      <c r="D74" s="98"/>
      <c r="E74" s="98"/>
    </row>
    <row r="75" spans="2:5">
      <c r="B75" s="98"/>
      <c r="C75" s="98"/>
      <c r="D75" s="98"/>
      <c r="E75" s="98"/>
    </row>
    <row r="76" spans="2:5">
      <c r="B76" s="98"/>
      <c r="C76" s="98"/>
      <c r="D76" s="98"/>
      <c r="E76" s="98"/>
    </row>
    <row r="77" spans="2:5">
      <c r="B77" s="98"/>
      <c r="C77" s="98"/>
      <c r="D77" s="98"/>
      <c r="E77" s="98"/>
    </row>
  </sheetData>
  <mergeCells count="6">
    <mergeCell ref="B1:E1"/>
    <mergeCell ref="B2:E2"/>
    <mergeCell ref="B3:E3"/>
    <mergeCell ref="A31:I31"/>
    <mergeCell ref="A35:I35"/>
    <mergeCell ref="A51:I51"/>
  </mergeCells>
  <conditionalFormatting sqref="F33">
    <cfRule type="cellIs" dxfId="0" priority="13" operator="equal">
      <formula>"N/A"</formula>
    </cfRule>
    <cfRule type="cellIs" dxfId="1" priority="14" operator="equal">
      <formula>"Fail"</formula>
    </cfRule>
    <cfRule type="cellIs" dxfId="2" priority="15" operator="equal">
      <formula>Fail</formula>
    </cfRule>
    <cfRule type="cellIs" dxfId="3" priority="16" operator="equal">
      <formula>"Pass"</formula>
    </cfRule>
  </conditionalFormatting>
  <conditionalFormatting sqref="F36">
    <cfRule type="cellIs" dxfId="0" priority="9" operator="equal">
      <formula>"N/A"</formula>
    </cfRule>
    <cfRule type="cellIs" dxfId="1" priority="10" operator="equal">
      <formula>"Fail"</formula>
    </cfRule>
    <cfRule type="cellIs" dxfId="2" priority="11" operator="equal">
      <formula>Fail</formula>
    </cfRule>
    <cfRule type="cellIs" dxfId="3" priority="12" operator="equal">
      <formula>"Pass"</formula>
    </cfRule>
  </conditionalFormatting>
  <conditionalFormatting sqref="F1:F4">
    <cfRule type="cellIs" dxfId="0" priority="21" operator="equal">
      <formula>"N/A"</formula>
    </cfRule>
    <cfRule type="cellIs" dxfId="1" priority="22" operator="equal">
      <formula>"Fail"</formula>
    </cfRule>
    <cfRule type="cellIs" dxfId="2" priority="23" operator="equal">
      <formula>Fail</formula>
    </cfRule>
    <cfRule type="cellIs" dxfId="3" priority="24" operator="equal">
      <formula>"Pass"</formula>
    </cfRule>
  </conditionalFormatting>
  <conditionalFormatting sqref="F5:F14">
    <cfRule type="cellIs" dxfId="3" priority="4" operator="equal">
      <formula>"Pass"</formula>
    </cfRule>
    <cfRule type="cellIs" dxfId="2" priority="3" operator="equal">
      <formula>Fail</formula>
    </cfRule>
    <cfRule type="cellIs" dxfId="1" priority="2" operator="equal">
      <formula>"Fail"</formula>
    </cfRule>
    <cfRule type="cellIs" dxfId="0" priority="1" operator="equal">
      <formula>"N/A"</formula>
    </cfRule>
  </conditionalFormatting>
  <conditionalFormatting sqref="F52:F63">
    <cfRule type="cellIs" dxfId="0" priority="5" operator="equal">
      <formula>"N/A"</formula>
    </cfRule>
    <cfRule type="cellIs" dxfId="1" priority="6" operator="equal">
      <formula>"Fail"</formula>
    </cfRule>
    <cfRule type="cellIs" dxfId="2" priority="7" operator="equal">
      <formula>Fail</formula>
    </cfRule>
    <cfRule type="cellIs" dxfId="3" priority="8" operator="equal">
      <formula>"Pass"</formula>
    </cfRule>
  </conditionalFormatting>
  <conditionalFormatting sqref="F15:F30 F32 F34 F37:F50">
    <cfRule type="cellIs" dxfId="0" priority="17" operator="equal">
      <formula>"N/A"</formula>
    </cfRule>
    <cfRule type="cellIs" dxfId="1" priority="18" operator="equal">
      <formula>"Fail"</formula>
    </cfRule>
    <cfRule type="cellIs" dxfId="2" priority="19" operator="equal">
      <formula>Fail</formula>
    </cfRule>
    <cfRule type="cellIs" dxfId="3" priority="20" operator="equal">
      <formula>"Pass"</formula>
    </cfRule>
  </conditionalFormatting>
  <dataValidations count="2">
    <dataValidation type="list" allowBlank="1" showErrorMessage="1" sqref="F7 O14 F5:F6 F8:F11 F12:F14 F15:F50 F52:F63">
      <formula1>"Pass,Fail,N/A,Untested"</formula1>
    </dataValidation>
    <dataValidation type="list" allowBlank="1" showErrorMessage="1" sqref="F1:H2">
      <formula1>$J$1:$J$3</formula1>
    </dataValidation>
  </dataValidation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7"/>
  <sheetViews>
    <sheetView zoomScale="70" zoomScaleNormal="70" topLeftCell="A12" workbookViewId="0">
      <selection activeCell="A5" sqref="A5"/>
    </sheetView>
  </sheetViews>
  <sheetFormatPr defaultColWidth="9.14285714285714" defaultRowHeight="15"/>
  <cols>
    <col min="1" max="1" width="13.8571428571429" customWidth="1"/>
    <col min="2" max="2" width="27.1428571428571" customWidth="1"/>
    <col min="3" max="3" width="24.1428571428571" customWidth="1"/>
    <col min="4" max="4" width="26.2857142857143" customWidth="1"/>
    <col min="5" max="5" width="24.1428571428571" customWidth="1"/>
    <col min="6" max="6" width="25" customWidth="1"/>
    <col min="7" max="7" width="19.4285714285714" customWidth="1"/>
    <col min="8" max="8" width="15.5714285714286" customWidth="1"/>
    <col min="10" max="10" width="19" customWidth="1"/>
  </cols>
  <sheetData>
    <row r="1" customHeight="1" spans="1:9">
      <c r="A1" s="72" t="s">
        <v>0</v>
      </c>
      <c r="B1" s="73" t="s">
        <v>1</v>
      </c>
      <c r="C1" s="6"/>
      <c r="D1" s="6"/>
      <c r="E1" s="74"/>
      <c r="F1" s="106"/>
      <c r="G1" s="107"/>
      <c r="H1" s="107"/>
      <c r="I1" s="127"/>
    </row>
    <row r="2" ht="25.5" spans="1:9">
      <c r="A2" s="75" t="s">
        <v>2</v>
      </c>
      <c r="B2" s="76" t="s">
        <v>3</v>
      </c>
      <c r="C2" s="6"/>
      <c r="D2" s="6"/>
      <c r="E2" s="7"/>
      <c r="F2" s="108"/>
      <c r="G2" s="109"/>
      <c r="H2" s="109"/>
      <c r="I2" s="127"/>
    </row>
    <row r="3" customHeight="1" spans="1:9">
      <c r="A3" s="72" t="s">
        <v>4</v>
      </c>
      <c r="B3" s="77" t="s">
        <v>5</v>
      </c>
      <c r="C3" s="6"/>
      <c r="D3" s="6"/>
      <c r="E3" s="7"/>
      <c r="F3" s="108"/>
      <c r="G3" s="109"/>
      <c r="H3" s="109"/>
      <c r="I3" s="127"/>
    </row>
    <row r="4" spans="1:10">
      <c r="A4" s="78" t="s">
        <v>12</v>
      </c>
      <c r="B4" s="78" t="s">
        <v>13</v>
      </c>
      <c r="C4" s="78" t="s">
        <v>14</v>
      </c>
      <c r="D4" s="78" t="s">
        <v>15</v>
      </c>
      <c r="E4" s="78" t="s">
        <v>16</v>
      </c>
      <c r="F4" s="79" t="s">
        <v>17</v>
      </c>
      <c r="G4" s="79" t="s">
        <v>18</v>
      </c>
      <c r="H4" s="79" t="s">
        <v>4</v>
      </c>
      <c r="I4" s="128" t="s">
        <v>19</v>
      </c>
      <c r="J4" s="128"/>
    </row>
    <row r="5" ht="50" customHeight="1" spans="1:10">
      <c r="A5" s="93" t="str">
        <f>IF(AND(E5=""),"","["&amp;TEXT($B$1,"##")&amp;"-"&amp;TEXT(ROW()-5-COUNTBLANK($E5:E5)+1,"##")&amp;"]")</f>
        <v>[TC-1]</v>
      </c>
      <c r="B5" s="110" t="s">
        <v>331</v>
      </c>
      <c r="C5" s="110" t="s">
        <v>332</v>
      </c>
      <c r="D5" s="110" t="s">
        <v>333</v>
      </c>
      <c r="E5" s="110" t="s">
        <v>334</v>
      </c>
      <c r="F5" s="81" t="s">
        <v>6</v>
      </c>
      <c r="G5" s="111">
        <f ca="1" t="shared" ref="G5:G12" si="0">TODAY()</f>
        <v>45782</v>
      </c>
      <c r="H5" s="112" t="str">
        <f>$B$3</f>
        <v>Nguyễn Thị Bích Ngọc</v>
      </c>
      <c r="I5" s="129"/>
      <c r="J5" s="130"/>
    </row>
    <row r="6" ht="51" customHeight="1" spans="1:10">
      <c r="A6" s="93" t="str">
        <f>IF(AND(E6=""),"","["&amp;TEXT($B$1,"##")&amp;"-"&amp;TEXT(ROW()-5-COUNTBLANK($E6:E6)+1,"##")&amp;"]")</f>
        <v>[TC-2]</v>
      </c>
      <c r="B6" s="113" t="s">
        <v>335</v>
      </c>
      <c r="C6" s="113" t="s">
        <v>336</v>
      </c>
      <c r="D6" s="113" t="s">
        <v>337</v>
      </c>
      <c r="E6" s="113" t="s">
        <v>338</v>
      </c>
      <c r="F6" s="81" t="s">
        <v>6</v>
      </c>
      <c r="G6" s="114">
        <f ca="1" t="shared" si="0"/>
        <v>45782</v>
      </c>
      <c r="H6" s="115" t="str">
        <f>$B$3</f>
        <v>Nguyễn Thị Bích Ngọc</v>
      </c>
      <c r="I6" s="129"/>
      <c r="J6" s="99"/>
    </row>
    <row r="7" ht="65" customHeight="1" spans="1:10">
      <c r="A7" s="93" t="str">
        <f>IF(AND(E7=""),"","["&amp;TEXT($B$1,"##")&amp;"-"&amp;TEXT(ROW()-5-COUNTBLANK($E7:E7)+1,"##")&amp;"]")</f>
        <v>[TC-3]</v>
      </c>
      <c r="B7" s="113" t="s">
        <v>339</v>
      </c>
      <c r="C7" s="113" t="s">
        <v>340</v>
      </c>
      <c r="D7" s="113" t="s">
        <v>341</v>
      </c>
      <c r="E7" s="113" t="s">
        <v>342</v>
      </c>
      <c r="F7" s="81" t="s">
        <v>6</v>
      </c>
      <c r="G7" s="114">
        <f ca="1" t="shared" si="0"/>
        <v>45782</v>
      </c>
      <c r="H7" s="116" t="str">
        <f>$B$3</f>
        <v>Nguyễn Thị Bích Ngọc</v>
      </c>
      <c r="I7" s="129"/>
      <c r="J7" s="99"/>
    </row>
    <row r="8" ht="51" customHeight="1" spans="1:10">
      <c r="A8" s="93" t="str">
        <f>IF(AND(E8=""),"","["&amp;TEXT($B$1,"##")&amp;"-"&amp;TEXT(ROW()-5-COUNTBLANK($E8:E8)+1,"##")&amp;"]")</f>
        <v>[TC-4]</v>
      </c>
      <c r="B8" s="113" t="s">
        <v>343</v>
      </c>
      <c r="C8" s="113" t="s">
        <v>340</v>
      </c>
      <c r="D8" s="113" t="s">
        <v>344</v>
      </c>
      <c r="E8" s="113" t="s">
        <v>345</v>
      </c>
      <c r="F8" s="81" t="s">
        <v>6</v>
      </c>
      <c r="G8" s="114">
        <f ca="1" t="shared" si="0"/>
        <v>45782</v>
      </c>
      <c r="H8" s="117" t="str">
        <f>$B$3</f>
        <v>Nguyễn Thị Bích Ngọc</v>
      </c>
      <c r="I8" s="129"/>
      <c r="J8" s="99"/>
    </row>
    <row r="9" ht="49" customHeight="1" spans="1:10">
      <c r="A9" s="93" t="str">
        <f>IF(AND(E9=""),"","["&amp;TEXT($B$1,"##")&amp;"-"&amp;TEXT(ROW()-5-COUNTBLANK($E9:E9)+1,"##")&amp;"]")</f>
        <v>[TC-5]</v>
      </c>
      <c r="B9" s="113" t="s">
        <v>346</v>
      </c>
      <c r="C9" s="113" t="s">
        <v>340</v>
      </c>
      <c r="D9" s="113" t="s">
        <v>347</v>
      </c>
      <c r="E9" s="113" t="s">
        <v>345</v>
      </c>
      <c r="F9" s="81" t="s">
        <v>6</v>
      </c>
      <c r="G9" s="114">
        <f ca="1" t="shared" si="0"/>
        <v>45782</v>
      </c>
      <c r="H9" s="117" t="str">
        <f>$B$3</f>
        <v>Nguyễn Thị Bích Ngọc</v>
      </c>
      <c r="I9" s="129"/>
      <c r="J9" s="99"/>
    </row>
    <row r="10" ht="51" customHeight="1" spans="1:10">
      <c r="A10" s="93" t="str">
        <f>IF(AND(E10=""),"","["&amp;TEXT($B$1,"##")&amp;"-"&amp;TEXT(ROW()-5-COUNTBLANK($E10:E10)+1,"##")&amp;"]")</f>
        <v>[TC-6]</v>
      </c>
      <c r="B10" s="113" t="s">
        <v>348</v>
      </c>
      <c r="C10" s="113" t="s">
        <v>340</v>
      </c>
      <c r="D10" s="113" t="s">
        <v>349</v>
      </c>
      <c r="E10" s="113" t="s">
        <v>350</v>
      </c>
      <c r="F10" s="81" t="s">
        <v>6</v>
      </c>
      <c r="G10" s="114">
        <f ca="1" t="shared" si="0"/>
        <v>45782</v>
      </c>
      <c r="H10" s="117" t="str">
        <f>$B$3</f>
        <v>Nguyễn Thị Bích Ngọc</v>
      </c>
      <c r="I10" s="129"/>
      <c r="J10" s="99"/>
    </row>
    <row r="11" ht="54" customHeight="1" spans="1:10">
      <c r="A11" s="93" t="str">
        <f>IF(AND(E11=""),"","["&amp;TEXT($B$1,"##")&amp;"-"&amp;TEXT(ROW()-5-COUNTBLANK($E11:E11)+1,"##")&amp;"]")</f>
        <v>[TC-7]</v>
      </c>
      <c r="B11" s="113" t="s">
        <v>351</v>
      </c>
      <c r="C11" s="113" t="s">
        <v>340</v>
      </c>
      <c r="D11" s="113" t="s">
        <v>352</v>
      </c>
      <c r="E11" s="113" t="s">
        <v>353</v>
      </c>
      <c r="F11" s="81" t="s">
        <v>6</v>
      </c>
      <c r="G11" s="114">
        <f ca="1" t="shared" si="0"/>
        <v>45782</v>
      </c>
      <c r="H11" s="117" t="str">
        <f>$B$3</f>
        <v>Nguyễn Thị Bích Ngọc</v>
      </c>
      <c r="I11" s="131"/>
      <c r="J11" s="99"/>
    </row>
    <row r="12" ht="76.5" customHeight="1" spans="1:10">
      <c r="A12" s="93" t="str">
        <f>IF(AND(E12=""),"","["&amp;TEXT($B$1,"##")&amp;"-"&amp;TEXT(ROW()-5-COUNTBLANK($E12:E12)+1,"##")&amp;"]")</f>
        <v>[TC-8]</v>
      </c>
      <c r="B12" s="113" t="s">
        <v>354</v>
      </c>
      <c r="C12" s="113" t="s">
        <v>355</v>
      </c>
      <c r="D12" s="113" t="s">
        <v>356</v>
      </c>
      <c r="E12" s="113" t="s">
        <v>357</v>
      </c>
      <c r="F12" s="81" t="s">
        <v>6</v>
      </c>
      <c r="G12" s="114">
        <f ca="1" t="shared" si="0"/>
        <v>45782</v>
      </c>
      <c r="H12" s="117" t="str">
        <f>$B$3</f>
        <v>Nguyễn Thị Bích Ngọc</v>
      </c>
      <c r="I12" s="132"/>
      <c r="J12" s="99"/>
    </row>
    <row r="13" ht="46" customHeight="1" spans="1:10">
      <c r="A13" s="93" t="str">
        <f>IF(AND(E13=""),"","["&amp;TEXT($B$1,"##")&amp;"-"&amp;TEXT(ROW()-5-COUNTBLANK($E13:E13)+1,"##")&amp;"]")</f>
        <v>[TC-9]</v>
      </c>
      <c r="B13" s="113" t="s">
        <v>358</v>
      </c>
      <c r="C13" s="113" t="s">
        <v>359</v>
      </c>
      <c r="D13" s="113" t="s">
        <v>360</v>
      </c>
      <c r="E13" s="113" t="s">
        <v>361</v>
      </c>
      <c r="F13" s="81" t="s">
        <v>6</v>
      </c>
      <c r="G13" s="114">
        <f ca="1">TODAY()</f>
        <v>45782</v>
      </c>
      <c r="H13" s="117" t="str">
        <f>$B$3</f>
        <v>Nguyễn Thị Bích Ngọc</v>
      </c>
      <c r="I13" s="133"/>
      <c r="J13" s="134"/>
    </row>
    <row r="14" s="104" customFormat="1" ht="53" customHeight="1" spans="1:18">
      <c r="A14" s="93" t="str">
        <f>IF(AND(E14=""),"","["&amp;TEXT($B$1,"##")&amp;"-"&amp;TEXT(ROW()-5-COUNTBLANK($E14:E14)+1,"##")&amp;"]")</f>
        <v>[TC-10]</v>
      </c>
      <c r="B14" s="113" t="s">
        <v>362</v>
      </c>
      <c r="C14" s="113" t="s">
        <v>363</v>
      </c>
      <c r="D14" s="113" t="s">
        <v>364</v>
      </c>
      <c r="E14" s="113" t="s">
        <v>365</v>
      </c>
      <c r="F14" s="81" t="s">
        <v>6</v>
      </c>
      <c r="G14" s="114">
        <f ca="1">TODAY()</f>
        <v>45782</v>
      </c>
      <c r="H14" s="117" t="str">
        <f>$B$3</f>
        <v>Nguyễn Thị Bích Ngọc</v>
      </c>
      <c r="I14" s="135"/>
      <c r="J14" s="135"/>
      <c r="K14" s="136"/>
      <c r="L14" s="136"/>
      <c r="M14" s="136"/>
      <c r="N14" s="136"/>
      <c r="O14" s="136"/>
      <c r="P14" s="136"/>
      <c r="Q14" s="136"/>
      <c r="R14" s="136"/>
    </row>
    <row r="15" ht="66" customHeight="1" spans="1:10">
      <c r="A15" s="93" t="str">
        <f>IF(AND(E15=""),"","["&amp;TEXT($B$1,"##")&amp;"-"&amp;TEXT(ROW()-5-COUNTBLANK($E15:E15)+1,"##")&amp;"]")</f>
        <v>[TC-11]</v>
      </c>
      <c r="B15" s="113" t="s">
        <v>366</v>
      </c>
      <c r="C15" s="113" t="s">
        <v>340</v>
      </c>
      <c r="D15" s="113" t="s">
        <v>367</v>
      </c>
      <c r="E15" s="113" t="s">
        <v>368</v>
      </c>
      <c r="F15" s="81" t="s">
        <v>6</v>
      </c>
      <c r="G15" s="114">
        <f ca="1">TODAY()</f>
        <v>45782</v>
      </c>
      <c r="H15" s="117" t="str">
        <f>$B$3</f>
        <v>Nguyễn Thị Bích Ngọc</v>
      </c>
      <c r="I15" s="137"/>
      <c r="J15" s="138"/>
    </row>
    <row r="16" ht="46" customHeight="1" spans="1:10">
      <c r="A16" s="93" t="str">
        <f>IF(AND(E16=""),"","["&amp;TEXT($B$1,"##")&amp;"-"&amp;TEXT(ROW()-5-COUNTBLANK($E16:E16)+1,"##")&amp;"]")</f>
        <v>[TC-12]</v>
      </c>
      <c r="B16" s="113" t="s">
        <v>369</v>
      </c>
      <c r="C16" s="113" t="s">
        <v>340</v>
      </c>
      <c r="D16" s="113" t="s">
        <v>370</v>
      </c>
      <c r="E16" s="113" t="s">
        <v>371</v>
      </c>
      <c r="F16" s="81" t="s">
        <v>6</v>
      </c>
      <c r="G16" s="114">
        <f ca="1">TODAY()</f>
        <v>45782</v>
      </c>
      <c r="H16" s="117" t="str">
        <f>$B$3</f>
        <v>Nguyễn Thị Bích Ngọc</v>
      </c>
      <c r="I16" s="139"/>
      <c r="J16" s="99"/>
    </row>
    <row r="17" ht="51" customHeight="1" spans="1:10">
      <c r="A17" s="93" t="str">
        <f>IF(AND(E17=""),"","["&amp;TEXT($B$1,"##")&amp;"-"&amp;TEXT(ROW()-5-COUNTBLANK($E17:E17)+1,"##")&amp;"]")</f>
        <v>[TC-13]</v>
      </c>
      <c r="B17" s="113" t="s">
        <v>372</v>
      </c>
      <c r="C17" s="113" t="s">
        <v>373</v>
      </c>
      <c r="D17" s="113" t="s">
        <v>374</v>
      </c>
      <c r="E17" s="113" t="s">
        <v>375</v>
      </c>
      <c r="F17" s="81" t="s">
        <v>6</v>
      </c>
      <c r="G17" s="114">
        <f ca="1">TODAY()</f>
        <v>45782</v>
      </c>
      <c r="H17" s="117" t="str">
        <f>$B$3</f>
        <v>Nguyễn Thị Bích Ngọc</v>
      </c>
      <c r="I17" s="140"/>
      <c r="J17" s="141"/>
    </row>
    <row r="18" ht="76.5" customHeight="1" spans="1:10">
      <c r="A18" s="93" t="str">
        <f>IF(AND(E18=""),"","["&amp;TEXT($B$1,"##")&amp;"-"&amp;TEXT(ROW()-5-COUNTBLANK($E18:E18)+1,"##")&amp;"]")</f>
        <v/>
      </c>
      <c r="B18" s="142"/>
      <c r="C18" s="142"/>
      <c r="D18" s="143"/>
      <c r="E18" s="142"/>
      <c r="F18" s="144"/>
      <c r="G18" s="111"/>
      <c r="H18" s="112"/>
      <c r="I18" s="99"/>
      <c r="J18" s="99"/>
    </row>
    <row r="19" s="105" customFormat="1" spans="1:8">
      <c r="A19" s="118"/>
      <c r="B19" s="119"/>
      <c r="C19" s="119"/>
      <c r="D19" s="120"/>
      <c r="E19" s="119"/>
      <c r="F19" s="118"/>
      <c r="G19" s="121"/>
      <c r="H19" s="118"/>
    </row>
    <row r="20" s="105" customFormat="1" ht="89.25" customHeight="1" spans="1:8">
      <c r="A20" s="118"/>
      <c r="B20" s="119"/>
      <c r="C20" s="119"/>
      <c r="D20" s="120"/>
      <c r="E20" s="119"/>
      <c r="F20" s="118"/>
      <c r="G20" s="121"/>
      <c r="H20" s="118"/>
    </row>
    <row r="21" s="105" customFormat="1" spans="1:8">
      <c r="A21" s="118"/>
      <c r="B21" s="119"/>
      <c r="C21" s="119"/>
      <c r="D21" s="120"/>
      <c r="E21" s="119"/>
      <c r="F21" s="118"/>
      <c r="G21" s="121"/>
      <c r="H21" s="118"/>
    </row>
    <row r="22" s="105" customFormat="1" ht="89.25" customHeight="1" spans="1:8">
      <c r="A22" s="118"/>
      <c r="B22" s="119"/>
      <c r="C22" s="119"/>
      <c r="D22" s="120"/>
      <c r="E22" s="119"/>
      <c r="F22" s="118"/>
      <c r="G22" s="121"/>
      <c r="H22" s="118"/>
    </row>
    <row r="23" s="105" customFormat="1" spans="1:8">
      <c r="A23" s="118"/>
      <c r="B23" s="119"/>
      <c r="C23" s="119"/>
      <c r="D23" s="120"/>
      <c r="E23" s="119"/>
      <c r="F23" s="118"/>
      <c r="G23" s="121"/>
      <c r="H23" s="118"/>
    </row>
    <row r="24" s="105" customFormat="1" ht="76.5" customHeight="1" spans="1:8">
      <c r="A24" s="118"/>
      <c r="B24" s="119"/>
      <c r="C24" s="119"/>
      <c r="D24" s="120"/>
      <c r="E24" s="119"/>
      <c r="F24" s="118"/>
      <c r="G24" s="121"/>
      <c r="H24" s="118"/>
    </row>
    <row r="25" s="105" customFormat="1" spans="1:8">
      <c r="A25" s="118"/>
      <c r="B25" s="119"/>
      <c r="C25" s="119"/>
      <c r="D25" s="120"/>
      <c r="E25" s="119"/>
      <c r="F25" s="118"/>
      <c r="G25" s="121"/>
      <c r="H25" s="118"/>
    </row>
    <row r="26" s="105" customFormat="1" spans="1:8">
      <c r="A26" s="118"/>
      <c r="B26" s="119"/>
      <c r="C26" s="119"/>
      <c r="D26" s="120"/>
      <c r="E26" s="119"/>
      <c r="F26" s="118"/>
      <c r="G26" s="121"/>
      <c r="H26" s="118"/>
    </row>
    <row r="27" s="105" customFormat="1" ht="89.25" customHeight="1" spans="1:8">
      <c r="A27" s="118"/>
      <c r="B27" s="119"/>
      <c r="C27" s="119"/>
      <c r="D27" s="120"/>
      <c r="E27" s="119"/>
      <c r="F27" s="118"/>
      <c r="G27" s="121"/>
      <c r="H27" s="118"/>
    </row>
    <row r="28" s="105" customFormat="1" spans="1:8">
      <c r="A28" s="118"/>
      <c r="B28" s="119"/>
      <c r="C28" s="119"/>
      <c r="D28" s="120"/>
      <c r="E28" s="119"/>
      <c r="F28" s="118"/>
      <c r="G28" s="121"/>
      <c r="H28" s="118"/>
    </row>
    <row r="29" s="105" customFormat="1" ht="76.5" customHeight="1" spans="1:8">
      <c r="A29" s="118"/>
      <c r="B29" s="119"/>
      <c r="C29" s="119"/>
      <c r="D29" s="120"/>
      <c r="E29" s="119"/>
      <c r="F29" s="118"/>
      <c r="G29" s="121"/>
      <c r="H29" s="118"/>
    </row>
    <row r="30" s="105" customFormat="1" spans="1:8">
      <c r="A30" s="118"/>
      <c r="B30" s="119"/>
      <c r="C30" s="119"/>
      <c r="D30" s="120"/>
      <c r="E30" s="119"/>
      <c r="F30" s="118"/>
      <c r="G30" s="121"/>
      <c r="H30" s="118"/>
    </row>
    <row r="31" s="105" customFormat="1" customHeight="1" spans="1:9">
      <c r="A31" s="118"/>
      <c r="B31" s="118"/>
      <c r="C31" s="118"/>
      <c r="D31" s="118"/>
      <c r="E31" s="118"/>
      <c r="F31" s="118"/>
      <c r="G31" s="118"/>
      <c r="H31" s="118"/>
      <c r="I31" s="118"/>
    </row>
    <row r="32" s="105" customFormat="1" spans="1:8">
      <c r="A32" s="118"/>
      <c r="B32" s="119"/>
      <c r="C32" s="119"/>
      <c r="D32" s="120"/>
      <c r="E32" s="119"/>
      <c r="F32" s="118"/>
      <c r="G32" s="121"/>
      <c r="H32" s="118"/>
    </row>
    <row r="33" s="105" customFormat="1" ht="51" customHeight="1" spans="1:8">
      <c r="A33" s="118"/>
      <c r="B33" s="119"/>
      <c r="C33" s="119"/>
      <c r="D33" s="120"/>
      <c r="E33" s="119"/>
      <c r="F33" s="118"/>
      <c r="G33" s="121"/>
      <c r="H33" s="118"/>
    </row>
    <row r="34" s="105" customFormat="1" spans="1:8">
      <c r="A34" s="118"/>
      <c r="B34" s="119"/>
      <c r="C34" s="119"/>
      <c r="D34" s="120"/>
      <c r="E34" s="119"/>
      <c r="F34" s="118"/>
      <c r="G34" s="121"/>
      <c r="H34" s="118"/>
    </row>
    <row r="35" s="105" customFormat="1" customHeight="1" spans="1:9">
      <c r="A35" s="122"/>
      <c r="B35" s="122"/>
      <c r="C35" s="122"/>
      <c r="D35" s="122"/>
      <c r="E35" s="122"/>
      <c r="F35" s="122"/>
      <c r="G35" s="122"/>
      <c r="H35" s="122"/>
      <c r="I35" s="122"/>
    </row>
    <row r="36" s="105" customFormat="1" spans="1:9">
      <c r="A36" s="118"/>
      <c r="B36" s="119"/>
      <c r="C36" s="119"/>
      <c r="D36" s="120"/>
      <c r="E36" s="119"/>
      <c r="F36" s="118"/>
      <c r="G36" s="121"/>
      <c r="H36" s="118"/>
      <c r="I36" s="122"/>
    </row>
    <row r="37" s="105" customFormat="1" ht="76.5" customHeight="1" spans="1:8">
      <c r="A37" s="118"/>
      <c r="B37" s="119"/>
      <c r="C37" s="119"/>
      <c r="D37" s="120"/>
      <c r="E37" s="119"/>
      <c r="F37" s="118"/>
      <c r="G37" s="121"/>
      <c r="H37" s="118"/>
    </row>
    <row r="38" s="105" customFormat="1" spans="1:8">
      <c r="A38" s="118"/>
      <c r="B38" s="119"/>
      <c r="C38" s="119"/>
      <c r="D38" s="120"/>
      <c r="E38" s="123"/>
      <c r="F38" s="118"/>
      <c r="G38" s="121"/>
      <c r="H38" s="118"/>
    </row>
    <row r="39" s="105" customFormat="1" spans="1:8">
      <c r="A39" s="118"/>
      <c r="B39" s="123"/>
      <c r="C39" s="119"/>
      <c r="D39" s="120"/>
      <c r="E39" s="119"/>
      <c r="F39" s="118"/>
      <c r="G39" s="121"/>
      <c r="H39" s="118"/>
    </row>
    <row r="40" s="105" customFormat="1" spans="1:8">
      <c r="A40" s="118"/>
      <c r="B40" s="123"/>
      <c r="C40" s="119"/>
      <c r="D40" s="120"/>
      <c r="E40" s="123"/>
      <c r="F40" s="118"/>
      <c r="G40" s="121"/>
      <c r="H40" s="118"/>
    </row>
    <row r="41" s="105" customFormat="1" spans="1:8">
      <c r="A41" s="118"/>
      <c r="B41" s="123"/>
      <c r="C41" s="119"/>
      <c r="D41" s="120"/>
      <c r="E41" s="123"/>
      <c r="F41" s="118"/>
      <c r="G41" s="121"/>
      <c r="H41" s="118"/>
    </row>
    <row r="42" s="105" customFormat="1" spans="1:8">
      <c r="A42" s="118"/>
      <c r="B42" s="123"/>
      <c r="C42" s="119"/>
      <c r="D42" s="120"/>
      <c r="E42" s="123"/>
      <c r="F42" s="118"/>
      <c r="G42" s="121"/>
      <c r="H42" s="118"/>
    </row>
    <row r="43" s="105" customFormat="1" ht="51" customHeight="1" spans="1:8">
      <c r="A43" s="118"/>
      <c r="B43" s="123"/>
      <c r="C43" s="119"/>
      <c r="D43" s="120"/>
      <c r="E43" s="123"/>
      <c r="F43" s="118"/>
      <c r="G43" s="121"/>
      <c r="H43" s="118"/>
    </row>
    <row r="44" s="105" customFormat="1" spans="1:8">
      <c r="A44" s="118"/>
      <c r="B44" s="123"/>
      <c r="C44" s="119"/>
      <c r="D44" s="120"/>
      <c r="E44" s="123"/>
      <c r="F44" s="118"/>
      <c r="G44" s="121"/>
      <c r="H44" s="118"/>
    </row>
    <row r="45" s="105" customFormat="1" spans="1:8">
      <c r="A45" s="118"/>
      <c r="B45" s="123"/>
      <c r="C45" s="119"/>
      <c r="D45" s="120"/>
      <c r="E45" s="123"/>
      <c r="F45" s="118"/>
      <c r="G45" s="121"/>
      <c r="H45" s="118"/>
    </row>
    <row r="46" s="105" customFormat="1" spans="1:8">
      <c r="A46" s="118"/>
      <c r="B46" s="123"/>
      <c r="C46" s="119"/>
      <c r="D46" s="120"/>
      <c r="E46" s="123"/>
      <c r="F46" s="118"/>
      <c r="G46" s="121"/>
      <c r="H46" s="118"/>
    </row>
    <row r="47" s="105" customFormat="1" spans="1:8">
      <c r="A47" s="118"/>
      <c r="B47" s="123"/>
      <c r="C47" s="119"/>
      <c r="D47" s="120"/>
      <c r="E47" s="123"/>
      <c r="F47" s="118"/>
      <c r="G47" s="121"/>
      <c r="H47" s="118"/>
    </row>
    <row r="48" s="105" customFormat="1" spans="1:8">
      <c r="A48" s="118"/>
      <c r="B48" s="123"/>
      <c r="C48" s="123"/>
      <c r="D48" s="120"/>
      <c r="E48" s="123"/>
      <c r="F48" s="118"/>
      <c r="G48" s="121"/>
      <c r="H48" s="118"/>
    </row>
    <row r="49" s="105" customFormat="1" spans="1:8">
      <c r="A49" s="118"/>
      <c r="C49" s="123"/>
      <c r="D49" s="120"/>
      <c r="E49" s="123"/>
      <c r="F49" s="118"/>
      <c r="G49" s="121"/>
      <c r="H49" s="118"/>
    </row>
    <row r="50" s="105" customFormat="1" spans="1:8">
      <c r="A50" s="118"/>
      <c r="B50" s="123"/>
      <c r="C50" s="123"/>
      <c r="D50" s="120"/>
      <c r="E50" s="123"/>
      <c r="F50" s="118"/>
      <c r="G50" s="121"/>
      <c r="H50" s="118"/>
    </row>
    <row r="51" s="105" customFormat="1" spans="1:9">
      <c r="A51" s="124"/>
      <c r="B51" s="124"/>
      <c r="C51" s="124"/>
      <c r="D51" s="124"/>
      <c r="E51" s="124"/>
      <c r="F51" s="124"/>
      <c r="G51" s="124"/>
      <c r="H51" s="124"/>
      <c r="I51" s="124"/>
    </row>
    <row r="52" s="105" customFormat="1" spans="1:9">
      <c r="A52" s="125"/>
      <c r="B52" s="123"/>
      <c r="C52" s="123"/>
      <c r="D52" s="120"/>
      <c r="E52" s="123"/>
      <c r="F52" s="125"/>
      <c r="G52" s="126"/>
      <c r="H52" s="118"/>
      <c r="I52" s="104"/>
    </row>
    <row r="53" s="105" customFormat="1" ht="99" customHeight="1" spans="1:9">
      <c r="A53" s="125"/>
      <c r="B53" s="123"/>
      <c r="C53" s="123"/>
      <c r="D53" s="120"/>
      <c r="E53" s="123"/>
      <c r="F53" s="125"/>
      <c r="G53" s="126"/>
      <c r="H53" s="118"/>
      <c r="I53" s="104"/>
    </row>
    <row r="54" s="105" customFormat="1" spans="1:9">
      <c r="A54" s="125"/>
      <c r="B54" s="123"/>
      <c r="C54" s="123"/>
      <c r="D54" s="120"/>
      <c r="E54" s="123"/>
      <c r="F54" s="125"/>
      <c r="G54" s="126"/>
      <c r="H54" s="118"/>
      <c r="I54" s="104"/>
    </row>
    <row r="55" s="105" customFormat="1" spans="1:9">
      <c r="A55" s="125"/>
      <c r="B55" s="123"/>
      <c r="C55" s="123"/>
      <c r="D55" s="120"/>
      <c r="E55" s="123"/>
      <c r="F55" s="125"/>
      <c r="G55" s="126"/>
      <c r="H55" s="118"/>
      <c r="I55" s="104"/>
    </row>
    <row r="56" s="105" customFormat="1" spans="1:9">
      <c r="A56" s="125"/>
      <c r="B56" s="123"/>
      <c r="C56" s="123"/>
      <c r="D56" s="120"/>
      <c r="E56" s="123"/>
      <c r="F56" s="125"/>
      <c r="G56" s="126"/>
      <c r="H56" s="118"/>
      <c r="I56" s="104"/>
    </row>
    <row r="57" s="105" customFormat="1" spans="1:9">
      <c r="A57" s="125"/>
      <c r="B57" s="123"/>
      <c r="C57" s="123"/>
      <c r="D57" s="120"/>
      <c r="E57" s="123"/>
      <c r="F57" s="125"/>
      <c r="G57" s="126"/>
      <c r="H57" s="118"/>
      <c r="I57" s="104"/>
    </row>
    <row r="58" s="105" customFormat="1" spans="1:9">
      <c r="A58" s="125"/>
      <c r="B58" s="123"/>
      <c r="C58" s="123"/>
      <c r="D58" s="120"/>
      <c r="E58" s="123"/>
      <c r="F58" s="125"/>
      <c r="G58" s="126"/>
      <c r="H58" s="118"/>
      <c r="I58" s="104"/>
    </row>
    <row r="59" s="105" customFormat="1" spans="1:9">
      <c r="A59" s="125"/>
      <c r="B59" s="123"/>
      <c r="C59" s="123"/>
      <c r="D59" s="120"/>
      <c r="E59" s="123"/>
      <c r="F59" s="125"/>
      <c r="G59" s="126"/>
      <c r="H59" s="118"/>
      <c r="I59" s="104"/>
    </row>
    <row r="60" s="105" customFormat="1" spans="1:9">
      <c r="A60" s="125"/>
      <c r="B60" s="123"/>
      <c r="C60" s="123"/>
      <c r="D60" s="120"/>
      <c r="E60" s="123"/>
      <c r="F60" s="125"/>
      <c r="G60" s="126"/>
      <c r="H60" s="118"/>
      <c r="I60" s="104"/>
    </row>
    <row r="61" s="105" customFormat="1" spans="1:9">
      <c r="A61" s="125"/>
      <c r="B61" s="123"/>
      <c r="C61" s="123"/>
      <c r="D61" s="120"/>
      <c r="E61" s="123"/>
      <c r="F61" s="125"/>
      <c r="G61" s="126"/>
      <c r="H61" s="118"/>
      <c r="I61" s="104"/>
    </row>
    <row r="62" s="105" customFormat="1" spans="1:9">
      <c r="A62" s="125"/>
      <c r="B62" s="123"/>
      <c r="C62" s="123"/>
      <c r="D62" s="120"/>
      <c r="E62" s="123"/>
      <c r="F62" s="125"/>
      <c r="G62" s="126"/>
      <c r="H62" s="118"/>
      <c r="I62" s="104"/>
    </row>
    <row r="63" s="105" customFormat="1" spans="1:9">
      <c r="A63" s="125"/>
      <c r="B63" s="123"/>
      <c r="C63" s="123"/>
      <c r="D63" s="123"/>
      <c r="E63" s="123"/>
      <c r="F63" s="125"/>
      <c r="G63" s="126"/>
      <c r="H63" s="118"/>
      <c r="I63" s="104"/>
    </row>
    <row r="64" s="105" customFormat="1" spans="1:5">
      <c r="A64" s="125"/>
      <c r="B64" s="123"/>
      <c r="C64" s="123"/>
      <c r="D64" s="123"/>
      <c r="E64" s="123"/>
    </row>
    <row r="65" s="105" customFormat="1" spans="1:5">
      <c r="A65" s="125"/>
      <c r="B65" s="123"/>
      <c r="C65" s="123"/>
      <c r="D65" s="123"/>
      <c r="E65" s="123"/>
    </row>
    <row r="66" s="105" customFormat="1" spans="1:5">
      <c r="A66" s="125"/>
      <c r="B66" s="123"/>
      <c r="C66" s="123"/>
      <c r="D66" s="123"/>
      <c r="E66" s="123"/>
    </row>
    <row r="67" s="105" customFormat="1" spans="1:5">
      <c r="A67" s="125"/>
      <c r="B67" s="123"/>
      <c r="C67" s="123"/>
      <c r="D67" s="123"/>
      <c r="E67" s="123"/>
    </row>
    <row r="68" spans="2:5">
      <c r="B68" s="98"/>
      <c r="C68" s="98"/>
      <c r="D68" s="98"/>
      <c r="E68" s="98"/>
    </row>
    <row r="69" spans="2:5">
      <c r="B69" s="98"/>
      <c r="C69" s="98"/>
      <c r="D69" s="98"/>
      <c r="E69" s="98"/>
    </row>
    <row r="70" spans="2:5">
      <c r="B70" s="98"/>
      <c r="C70" s="98"/>
      <c r="D70" s="98"/>
      <c r="E70" s="98"/>
    </row>
    <row r="71" spans="2:5">
      <c r="B71" s="98"/>
      <c r="C71" s="98"/>
      <c r="D71" s="98"/>
      <c r="E71" s="98"/>
    </row>
    <row r="72" spans="2:5">
      <c r="B72" s="98"/>
      <c r="C72" s="98"/>
      <c r="D72" s="98"/>
      <c r="E72" s="98"/>
    </row>
    <row r="73" spans="2:5">
      <c r="B73" s="98"/>
      <c r="C73" s="98"/>
      <c r="D73" s="98"/>
      <c r="E73" s="98"/>
    </row>
    <row r="74" spans="2:5">
      <c r="B74" s="98"/>
      <c r="C74" s="98"/>
      <c r="D74" s="98"/>
      <c r="E74" s="98"/>
    </row>
    <row r="75" spans="2:5">
      <c r="B75" s="98"/>
      <c r="C75" s="98"/>
      <c r="D75" s="98"/>
      <c r="E75" s="98"/>
    </row>
    <row r="76" spans="2:5">
      <c r="B76" s="98"/>
      <c r="C76" s="98"/>
      <c r="D76" s="98"/>
      <c r="E76" s="98"/>
    </row>
    <row r="77" spans="2:5">
      <c r="B77" s="98"/>
      <c r="C77" s="98"/>
      <c r="D77" s="98"/>
      <c r="E77" s="98"/>
    </row>
  </sheetData>
  <mergeCells count="6">
    <mergeCell ref="B1:E1"/>
    <mergeCell ref="B2:E2"/>
    <mergeCell ref="B3:E3"/>
    <mergeCell ref="A31:I31"/>
    <mergeCell ref="A35:I35"/>
    <mergeCell ref="A51:I51"/>
  </mergeCells>
  <conditionalFormatting sqref="F33">
    <cfRule type="cellIs" dxfId="0" priority="13" operator="equal">
      <formula>"N/A"</formula>
    </cfRule>
    <cfRule type="cellIs" dxfId="1" priority="14" operator="equal">
      <formula>"Fail"</formula>
    </cfRule>
    <cfRule type="cellIs" dxfId="2" priority="15" operator="equal">
      <formula>Fail</formula>
    </cfRule>
    <cfRule type="cellIs" dxfId="3" priority="16" operator="equal">
      <formula>"Pass"</formula>
    </cfRule>
  </conditionalFormatting>
  <conditionalFormatting sqref="F36">
    <cfRule type="cellIs" dxfId="0" priority="9" operator="equal">
      <formula>"N/A"</formula>
    </cfRule>
    <cfRule type="cellIs" dxfId="1" priority="10" operator="equal">
      <formula>"Fail"</formula>
    </cfRule>
    <cfRule type="cellIs" dxfId="2" priority="11" operator="equal">
      <formula>Fail</formula>
    </cfRule>
    <cfRule type="cellIs" dxfId="3" priority="12" operator="equal">
      <formula>"Pass"</formula>
    </cfRule>
  </conditionalFormatting>
  <conditionalFormatting sqref="F1:F4">
    <cfRule type="cellIs" dxfId="0" priority="21" operator="equal">
      <formula>"N/A"</formula>
    </cfRule>
    <cfRule type="cellIs" dxfId="1" priority="22" operator="equal">
      <formula>"Fail"</formula>
    </cfRule>
    <cfRule type="cellIs" dxfId="2" priority="23" operator="equal">
      <formula>Fail</formula>
    </cfRule>
    <cfRule type="cellIs" dxfId="3" priority="24" operator="equal">
      <formula>"Pass"</formula>
    </cfRule>
  </conditionalFormatting>
  <conditionalFormatting sqref="F5:F17">
    <cfRule type="cellIs" dxfId="3" priority="4" operator="equal">
      <formula>"Pass"</formula>
    </cfRule>
    <cfRule type="cellIs" dxfId="2" priority="3" operator="equal">
      <formula>Fail</formula>
    </cfRule>
    <cfRule type="cellIs" dxfId="1" priority="2" operator="equal">
      <formula>"Fail"</formula>
    </cfRule>
    <cfRule type="cellIs" dxfId="0" priority="1" operator="equal">
      <formula>"N/A"</formula>
    </cfRule>
  </conditionalFormatting>
  <conditionalFormatting sqref="F52:F63">
    <cfRule type="cellIs" dxfId="0" priority="5" operator="equal">
      <formula>"N/A"</formula>
    </cfRule>
    <cfRule type="cellIs" dxfId="1" priority="6" operator="equal">
      <formula>"Fail"</formula>
    </cfRule>
    <cfRule type="cellIs" dxfId="2" priority="7" operator="equal">
      <formula>Fail</formula>
    </cfRule>
    <cfRule type="cellIs" dxfId="3" priority="8" operator="equal">
      <formula>"Pass"</formula>
    </cfRule>
  </conditionalFormatting>
  <conditionalFormatting sqref="F18:F30 F37:F50 F34 F32">
    <cfRule type="cellIs" dxfId="0" priority="17" operator="equal">
      <formula>"N/A"</formula>
    </cfRule>
    <cfRule type="cellIs" dxfId="1" priority="18" operator="equal">
      <formula>"Fail"</formula>
    </cfRule>
    <cfRule type="cellIs" dxfId="2" priority="19" operator="equal">
      <formula>Fail</formula>
    </cfRule>
    <cfRule type="cellIs" dxfId="3" priority="20" operator="equal">
      <formula>"Pass"</formula>
    </cfRule>
  </conditionalFormatting>
  <dataValidations count="2">
    <dataValidation type="list" allowBlank="1" showErrorMessage="1" sqref="F7 O14 F5:F6 F8:F10 F11:F17 F18:F50 F52:F63">
      <formula1>"Pass,Fail,N/A,Untested"</formula1>
    </dataValidation>
    <dataValidation type="list" allowBlank="1" showErrorMessage="1" sqref="F1:H2">
      <formula1>$J$1:$J$3</formula1>
    </dataValidation>
  </dataValidation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7"/>
  <sheetViews>
    <sheetView zoomScale="70" zoomScaleNormal="70" topLeftCell="A20" workbookViewId="0">
      <selection activeCell="H16" sqref="H16"/>
    </sheetView>
  </sheetViews>
  <sheetFormatPr defaultColWidth="9.14285714285714" defaultRowHeight="15"/>
  <cols>
    <col min="1" max="1" width="13.8571428571429" customWidth="1"/>
    <col min="2" max="2" width="27.1428571428571" customWidth="1"/>
    <col min="3" max="3" width="24.1428571428571" customWidth="1"/>
    <col min="4" max="4" width="26.2857142857143" customWidth="1"/>
    <col min="5" max="5" width="24.1428571428571" customWidth="1"/>
    <col min="6" max="6" width="25" customWidth="1"/>
    <col min="7" max="7" width="19.4285714285714" customWidth="1"/>
    <col min="8" max="8" width="15.5714285714286" customWidth="1"/>
    <col min="10" max="10" width="19" customWidth="1"/>
  </cols>
  <sheetData>
    <row r="1" customHeight="1" spans="1:9">
      <c r="A1" s="72" t="s">
        <v>0</v>
      </c>
      <c r="B1" s="73" t="s">
        <v>1</v>
      </c>
      <c r="C1" s="6"/>
      <c r="D1" s="6"/>
      <c r="E1" s="74"/>
      <c r="F1" s="106"/>
      <c r="G1" s="107"/>
      <c r="H1" s="107"/>
      <c r="I1" s="127"/>
    </row>
    <row r="2" ht="25.5" spans="1:9">
      <c r="A2" s="75" t="s">
        <v>2</v>
      </c>
      <c r="B2" s="76" t="s">
        <v>3</v>
      </c>
      <c r="C2" s="6"/>
      <c r="D2" s="6"/>
      <c r="E2" s="7"/>
      <c r="F2" s="108"/>
      <c r="G2" s="109"/>
      <c r="H2" s="109"/>
      <c r="I2" s="127"/>
    </row>
    <row r="3" customHeight="1" spans="1:9">
      <c r="A3" s="72" t="s">
        <v>4</v>
      </c>
      <c r="B3" s="77" t="s">
        <v>5</v>
      </c>
      <c r="C3" s="6"/>
      <c r="D3" s="6"/>
      <c r="E3" s="7"/>
      <c r="F3" s="108"/>
      <c r="G3" s="109"/>
      <c r="H3" s="109"/>
      <c r="I3" s="127"/>
    </row>
    <row r="4" spans="1:10">
      <c r="A4" s="78" t="s">
        <v>12</v>
      </c>
      <c r="B4" s="78" t="s">
        <v>13</v>
      </c>
      <c r="C4" s="78" t="s">
        <v>14</v>
      </c>
      <c r="D4" s="78" t="s">
        <v>15</v>
      </c>
      <c r="E4" s="78" t="s">
        <v>16</v>
      </c>
      <c r="F4" s="79" t="s">
        <v>17</v>
      </c>
      <c r="G4" s="79" t="s">
        <v>18</v>
      </c>
      <c r="H4" s="79" t="s">
        <v>4</v>
      </c>
      <c r="I4" s="128" t="s">
        <v>19</v>
      </c>
      <c r="J4" s="128"/>
    </row>
    <row r="5" ht="50" customHeight="1" spans="1:10">
      <c r="A5" s="93" t="str">
        <f>IF(AND(E5=""),"","["&amp;TEXT($B$1,"##")&amp;"-"&amp;TEXT(ROW()-5-COUNTBLANK($E5:E5)+1,"##")&amp;"]")</f>
        <v>[TC-1]</v>
      </c>
      <c r="B5" s="110" t="s">
        <v>376</v>
      </c>
      <c r="C5" s="110" t="s">
        <v>377</v>
      </c>
      <c r="D5" s="110" t="s">
        <v>378</v>
      </c>
      <c r="E5" s="110" t="s">
        <v>379</v>
      </c>
      <c r="F5" s="81" t="s">
        <v>6</v>
      </c>
      <c r="G5" s="111">
        <f ca="1" t="shared" ref="G5:G17" si="0">TODAY()</f>
        <v>45782</v>
      </c>
      <c r="H5" s="112" t="str">
        <f>$B$3</f>
        <v>Nguyễn Thị Bích Ngọc</v>
      </c>
      <c r="I5" s="129"/>
      <c r="J5" s="130"/>
    </row>
    <row r="6" ht="51" customHeight="1" spans="1:10">
      <c r="A6" s="93" t="str">
        <f>IF(AND(E6=""),"","["&amp;TEXT($B$1,"##")&amp;"-"&amp;TEXT(ROW()-5-COUNTBLANK($E6:E6)+1,"##")&amp;"]")</f>
        <v>[TC-2]</v>
      </c>
      <c r="B6" s="113" t="s">
        <v>380</v>
      </c>
      <c r="C6" s="113" t="s">
        <v>381</v>
      </c>
      <c r="D6" s="113" t="s">
        <v>382</v>
      </c>
      <c r="E6" s="113" t="s">
        <v>383</v>
      </c>
      <c r="F6" s="81" t="s">
        <v>6</v>
      </c>
      <c r="G6" s="114">
        <f ca="1" t="shared" si="0"/>
        <v>45782</v>
      </c>
      <c r="H6" s="115" t="str">
        <f>$B$3</f>
        <v>Nguyễn Thị Bích Ngọc</v>
      </c>
      <c r="I6" s="129"/>
      <c r="J6" s="99"/>
    </row>
    <row r="7" ht="65" customHeight="1" spans="1:10">
      <c r="A7" s="93" t="str">
        <f>IF(AND(E7=""),"","["&amp;TEXT($B$1,"##")&amp;"-"&amp;TEXT(ROW()-5-COUNTBLANK($E7:E7)+1,"##")&amp;"]")</f>
        <v>[TC-3]</v>
      </c>
      <c r="B7" s="113" t="s">
        <v>384</v>
      </c>
      <c r="C7" s="113" t="s">
        <v>385</v>
      </c>
      <c r="D7" s="113" t="s">
        <v>386</v>
      </c>
      <c r="E7" s="113" t="s">
        <v>387</v>
      </c>
      <c r="F7" s="81" t="s">
        <v>6</v>
      </c>
      <c r="G7" s="114">
        <f ca="1" t="shared" si="0"/>
        <v>45782</v>
      </c>
      <c r="H7" s="116" t="str">
        <f>$B$3</f>
        <v>Nguyễn Thị Bích Ngọc</v>
      </c>
      <c r="I7" s="129"/>
      <c r="J7" s="99"/>
    </row>
    <row r="8" ht="51" customHeight="1" spans="1:10">
      <c r="A8" s="93" t="str">
        <f>IF(AND(E8=""),"","["&amp;TEXT($B$1,"##")&amp;"-"&amp;TEXT(ROW()-5-COUNTBLANK($E8:E8)+1,"##")&amp;"]")</f>
        <v>[TC-4]</v>
      </c>
      <c r="B8" s="113" t="s">
        <v>388</v>
      </c>
      <c r="C8" s="113" t="s">
        <v>381</v>
      </c>
      <c r="D8" s="113" t="s">
        <v>389</v>
      </c>
      <c r="E8" s="113" t="s">
        <v>390</v>
      </c>
      <c r="F8" s="81" t="s">
        <v>6</v>
      </c>
      <c r="G8" s="114">
        <f ca="1" t="shared" si="0"/>
        <v>45782</v>
      </c>
      <c r="H8" s="117" t="str">
        <f>$B$3</f>
        <v>Nguyễn Thị Bích Ngọc</v>
      </c>
      <c r="I8" s="129"/>
      <c r="J8" s="99"/>
    </row>
    <row r="9" ht="49" customHeight="1" spans="1:10">
      <c r="A9" s="93" t="str">
        <f>IF(AND(E9=""),"","["&amp;TEXT($B$1,"##")&amp;"-"&amp;TEXT(ROW()-5-COUNTBLANK($E9:E9)+1,"##")&amp;"]")</f>
        <v>[TC-5]</v>
      </c>
      <c r="B9" s="113" t="s">
        <v>391</v>
      </c>
      <c r="C9" s="113" t="s">
        <v>381</v>
      </c>
      <c r="D9" s="113" t="s">
        <v>392</v>
      </c>
      <c r="E9" s="113" t="s">
        <v>393</v>
      </c>
      <c r="F9" s="81" t="s">
        <v>6</v>
      </c>
      <c r="G9" s="114">
        <f ca="1" t="shared" si="0"/>
        <v>45782</v>
      </c>
      <c r="H9" s="117" t="str">
        <f>$B$3</f>
        <v>Nguyễn Thị Bích Ngọc</v>
      </c>
      <c r="I9" s="129"/>
      <c r="J9" s="99"/>
    </row>
    <row r="10" ht="51" customHeight="1" spans="1:10">
      <c r="A10" s="93" t="str">
        <f>IF(AND(E10=""),"","["&amp;TEXT($B$1,"##")&amp;"-"&amp;TEXT(ROW()-5-COUNTBLANK($E10:E10)+1,"##")&amp;"]")</f>
        <v>[TC-6]</v>
      </c>
      <c r="B10" s="113" t="s">
        <v>394</v>
      </c>
      <c r="C10" s="113" t="s">
        <v>381</v>
      </c>
      <c r="D10" s="113" t="s">
        <v>395</v>
      </c>
      <c r="E10" s="113" t="s">
        <v>396</v>
      </c>
      <c r="F10" s="81" t="s">
        <v>6</v>
      </c>
      <c r="G10" s="114">
        <f ca="1" t="shared" si="0"/>
        <v>45782</v>
      </c>
      <c r="H10" s="117" t="str">
        <f>$B$3</f>
        <v>Nguyễn Thị Bích Ngọc</v>
      </c>
      <c r="I10" s="129"/>
      <c r="J10" s="99"/>
    </row>
    <row r="11" ht="54" customHeight="1" spans="1:10">
      <c r="A11" s="93" t="str">
        <f>IF(AND(E11=""),"","["&amp;TEXT($B$1,"##")&amp;"-"&amp;TEXT(ROW()-5-COUNTBLANK($E11:E11)+1,"##")&amp;"]")</f>
        <v>[TC-7]</v>
      </c>
      <c r="B11" s="113" t="s">
        <v>397</v>
      </c>
      <c r="C11" s="113" t="s">
        <v>381</v>
      </c>
      <c r="D11" s="113" t="s">
        <v>398</v>
      </c>
      <c r="E11" s="113" t="s">
        <v>399</v>
      </c>
      <c r="F11" s="81" t="s">
        <v>6</v>
      </c>
      <c r="G11" s="114">
        <f ca="1" t="shared" si="0"/>
        <v>45782</v>
      </c>
      <c r="H11" s="117" t="str">
        <f>$B$3</f>
        <v>Nguyễn Thị Bích Ngọc</v>
      </c>
      <c r="I11" s="131"/>
      <c r="J11" s="99"/>
    </row>
    <row r="12" ht="76.5" customHeight="1" spans="1:10">
      <c r="A12" s="93" t="str">
        <f>IF(AND(E12=""),"","["&amp;TEXT($B$1,"##")&amp;"-"&amp;TEXT(ROW()-5-COUNTBLANK($E12:E12)+1,"##")&amp;"]")</f>
        <v>[TC-8]</v>
      </c>
      <c r="B12" s="113" t="s">
        <v>400</v>
      </c>
      <c r="C12" s="113" t="s">
        <v>401</v>
      </c>
      <c r="D12" s="113" t="s">
        <v>402</v>
      </c>
      <c r="E12" s="113" t="s">
        <v>403</v>
      </c>
      <c r="F12" s="81" t="s">
        <v>6</v>
      </c>
      <c r="G12" s="114">
        <f ca="1" t="shared" si="0"/>
        <v>45782</v>
      </c>
      <c r="H12" s="117" t="str">
        <f>$B$3</f>
        <v>Nguyễn Thị Bích Ngọc</v>
      </c>
      <c r="I12" s="132"/>
      <c r="J12" s="99"/>
    </row>
    <row r="13" ht="46" customHeight="1" spans="1:10">
      <c r="A13" s="93" t="str">
        <f>IF(AND(E13=""),"","["&amp;TEXT($B$1,"##")&amp;"-"&amp;TEXT(ROW()-5-COUNTBLANK($E13:E13)+1,"##")&amp;"]")</f>
        <v>[TC-9]</v>
      </c>
      <c r="B13" s="113" t="s">
        <v>404</v>
      </c>
      <c r="C13" s="113" t="s">
        <v>405</v>
      </c>
      <c r="D13" s="113" t="s">
        <v>406</v>
      </c>
      <c r="E13" s="113" t="s">
        <v>407</v>
      </c>
      <c r="F13" s="81" t="s">
        <v>6</v>
      </c>
      <c r="G13" s="114">
        <f ca="1" t="shared" si="0"/>
        <v>45782</v>
      </c>
      <c r="H13" s="117" t="str">
        <f>$B$3</f>
        <v>Nguyễn Thị Bích Ngọc</v>
      </c>
      <c r="I13" s="133"/>
      <c r="J13" s="134"/>
    </row>
    <row r="14" s="104" customFormat="1" ht="53" customHeight="1" spans="1:18">
      <c r="A14" s="93" t="str">
        <f>IF(AND(E14=""),"","["&amp;TEXT($B$1,"##")&amp;"-"&amp;TEXT(ROW()-5-COUNTBLANK($E14:E14)+1,"##")&amp;"]")</f>
        <v>[TC-10]</v>
      </c>
      <c r="B14" s="113" t="s">
        <v>408</v>
      </c>
      <c r="C14" s="113" t="s">
        <v>409</v>
      </c>
      <c r="D14" s="113" t="s">
        <v>410</v>
      </c>
      <c r="E14" s="113" t="s">
        <v>411</v>
      </c>
      <c r="F14" s="81" t="s">
        <v>6</v>
      </c>
      <c r="G14" s="114">
        <f ca="1" t="shared" si="0"/>
        <v>45782</v>
      </c>
      <c r="H14" s="117" t="str">
        <f>$B$3</f>
        <v>Nguyễn Thị Bích Ngọc</v>
      </c>
      <c r="I14" s="135"/>
      <c r="J14" s="135"/>
      <c r="K14" s="136"/>
      <c r="L14" s="136"/>
      <c r="M14" s="136"/>
      <c r="N14" s="136"/>
      <c r="O14" s="136"/>
      <c r="P14" s="136"/>
      <c r="Q14" s="136"/>
      <c r="R14" s="136"/>
    </row>
    <row r="15" ht="66" customHeight="1" spans="1:10">
      <c r="A15" s="93" t="str">
        <f>IF(AND(E15=""),"","["&amp;TEXT($B$1,"##")&amp;"-"&amp;TEXT(ROW()-5-COUNTBLANK($E15:E15)+1,"##")&amp;"]")</f>
        <v>[TC-11]</v>
      </c>
      <c r="B15" s="113" t="s">
        <v>412</v>
      </c>
      <c r="C15" s="113" t="s">
        <v>381</v>
      </c>
      <c r="D15" s="113" t="s">
        <v>413</v>
      </c>
      <c r="E15" s="113" t="s">
        <v>414</v>
      </c>
      <c r="F15" s="81" t="s">
        <v>6</v>
      </c>
      <c r="G15" s="114">
        <f ca="1" t="shared" si="0"/>
        <v>45782</v>
      </c>
      <c r="H15" s="117" t="str">
        <f>$B$3</f>
        <v>Nguyễn Thị Bích Ngọc</v>
      </c>
      <c r="I15" s="137"/>
      <c r="J15" s="138"/>
    </row>
    <row r="16" ht="46" customHeight="1" spans="1:10">
      <c r="A16" s="93" t="str">
        <f>IF(AND(E16=""),"","["&amp;TEXT($B$1,"##")&amp;"-"&amp;TEXT(ROW()-5-COUNTBLANK($E16:E16)+1,"##")&amp;"]")</f>
        <v>[TC-12]</v>
      </c>
      <c r="B16" s="113" t="s">
        <v>415</v>
      </c>
      <c r="C16" s="113" t="s">
        <v>416</v>
      </c>
      <c r="D16" s="113" t="s">
        <v>417</v>
      </c>
      <c r="E16" s="113" t="s">
        <v>418</v>
      </c>
      <c r="F16" s="81" t="s">
        <v>6</v>
      </c>
      <c r="G16" s="114">
        <f ca="1" t="shared" si="0"/>
        <v>45782</v>
      </c>
      <c r="H16" s="117" t="str">
        <f>$B$3</f>
        <v>Nguyễn Thị Bích Ngọc</v>
      </c>
      <c r="I16" s="139"/>
      <c r="J16" s="99"/>
    </row>
    <row r="17" ht="51" customHeight="1" spans="1:10">
      <c r="A17" s="93" t="str">
        <f>IF(AND(E17=""),"","["&amp;TEXT($B$1,"##")&amp;"-"&amp;TEXT(ROW()-5-COUNTBLANK($E17:E17)+1,"##")&amp;"]")</f>
        <v>[TC-13]</v>
      </c>
      <c r="B17" s="113" t="s">
        <v>419</v>
      </c>
      <c r="C17" s="113" t="s">
        <v>420</v>
      </c>
      <c r="D17" s="113" t="s">
        <v>421</v>
      </c>
      <c r="E17" s="113" t="s">
        <v>422</v>
      </c>
      <c r="F17" s="81" t="s">
        <v>6</v>
      </c>
      <c r="G17" s="114">
        <f ca="1" t="shared" si="0"/>
        <v>45782</v>
      </c>
      <c r="H17" s="117" t="str">
        <f>$B$3</f>
        <v>Nguyễn Thị Bích Ngọc</v>
      </c>
      <c r="I17" s="140"/>
      <c r="J17" s="141"/>
    </row>
    <row r="18" ht="76.5" customHeight="1" spans="1:10">
      <c r="A18" s="93" t="str">
        <f>IF(AND(E18=""),"","["&amp;TEXT($B$1,"##")&amp;"-"&amp;TEXT(ROW()-5-COUNTBLANK($E18:E18)+1,"##")&amp;"]")</f>
        <v>[TC-14]</v>
      </c>
      <c r="B18" s="113" t="s">
        <v>423</v>
      </c>
      <c r="C18" s="113" t="s">
        <v>424</v>
      </c>
      <c r="D18" s="113" t="s">
        <v>425</v>
      </c>
      <c r="E18" s="113" t="s">
        <v>426</v>
      </c>
      <c r="F18" s="81" t="s">
        <v>6</v>
      </c>
      <c r="G18" s="114">
        <f ca="1">TODAY()</f>
        <v>45782</v>
      </c>
      <c r="H18" s="117" t="str">
        <f>$B$3</f>
        <v>Nguyễn Thị Bích Ngọc</v>
      </c>
      <c r="I18" s="99"/>
      <c r="J18" s="99"/>
    </row>
    <row r="19" s="105" customFormat="1" ht="30" spans="1:10">
      <c r="A19" s="93" t="str">
        <f>IF(AND(E19=""),"","["&amp;TEXT($B$1,"##")&amp;"-"&amp;TEXT(ROW()-5-COUNTBLANK($E19:E19)+1,"##")&amp;"]")</f>
        <v>[TC-15]</v>
      </c>
      <c r="B19" s="113" t="s">
        <v>427</v>
      </c>
      <c r="C19" s="113" t="s">
        <v>428</v>
      </c>
      <c r="D19" s="113" t="s">
        <v>429</v>
      </c>
      <c r="E19" s="113" t="s">
        <v>430</v>
      </c>
      <c r="F19" s="81" t="s">
        <v>6</v>
      </c>
      <c r="G19" s="114">
        <f ca="1">TODAY()</f>
        <v>45782</v>
      </c>
      <c r="H19" s="117" t="str">
        <f>$B$3</f>
        <v>Nguyễn Thị Bích Ngọc</v>
      </c>
      <c r="I19" s="99"/>
      <c r="J19" s="99"/>
    </row>
    <row r="20" s="105" customFormat="1" ht="89.25" customHeight="1" spans="1:10">
      <c r="A20" s="93" t="str">
        <f>IF(AND(E20=""),"","["&amp;TEXT($B$1,"##")&amp;"-"&amp;TEXT(ROW()-5-COUNTBLANK($E20:E20)+1,"##")&amp;"]")</f>
        <v>[TC-16]</v>
      </c>
      <c r="B20" s="113" t="s">
        <v>431</v>
      </c>
      <c r="C20" s="113" t="s">
        <v>432</v>
      </c>
      <c r="D20" s="113" t="s">
        <v>433</v>
      </c>
      <c r="E20" s="113" t="s">
        <v>434</v>
      </c>
      <c r="F20" s="81" t="s">
        <v>6</v>
      </c>
      <c r="G20" s="114">
        <f ca="1">TODAY()</f>
        <v>45782</v>
      </c>
      <c r="H20" s="117" t="str">
        <f>$B$3</f>
        <v>Nguyễn Thị Bích Ngọc</v>
      </c>
      <c r="I20" s="99"/>
      <c r="J20" s="99"/>
    </row>
    <row r="21" s="105" customFormat="1" ht="45" spans="1:10">
      <c r="A21" s="93" t="str">
        <f>IF(AND(E21=""),"","["&amp;TEXT($B$1,"##")&amp;"-"&amp;TEXT(ROW()-5-COUNTBLANK($E21:E21)+1,"##")&amp;"]")</f>
        <v>[TC-17]</v>
      </c>
      <c r="B21" s="113" t="s">
        <v>435</v>
      </c>
      <c r="C21" s="113" t="s">
        <v>436</v>
      </c>
      <c r="D21" s="113" t="s">
        <v>433</v>
      </c>
      <c r="E21" s="113" t="s">
        <v>437</v>
      </c>
      <c r="F21" s="81" t="s">
        <v>6</v>
      </c>
      <c r="G21" s="114">
        <f ca="1">TODAY()</f>
        <v>45782</v>
      </c>
      <c r="H21" s="117" t="str">
        <f>$B$3</f>
        <v>Nguyễn Thị Bích Ngọc</v>
      </c>
      <c r="I21" s="99"/>
      <c r="J21" s="99"/>
    </row>
    <row r="22" s="105" customFormat="1" ht="89.25" customHeight="1" spans="1:10">
      <c r="A22" s="93" t="str">
        <f>IF(AND(E22=""),"","["&amp;TEXT($B$1,"##")&amp;"-"&amp;TEXT(ROW()-5-COUNTBLANK($E22:E22)+1,"##")&amp;"]")</f>
        <v>[TC-18]</v>
      </c>
      <c r="B22" s="113" t="s">
        <v>438</v>
      </c>
      <c r="C22" s="113" t="s">
        <v>439</v>
      </c>
      <c r="D22" s="113" t="s">
        <v>440</v>
      </c>
      <c r="E22" s="113" t="s">
        <v>441</v>
      </c>
      <c r="F22" s="81" t="s">
        <v>6</v>
      </c>
      <c r="G22" s="114">
        <f ca="1">TODAY()</f>
        <v>45782</v>
      </c>
      <c r="H22" s="112" t="str">
        <f>$B$3</f>
        <v>Nguyễn Thị Bích Ngọc</v>
      </c>
      <c r="I22" s="99"/>
      <c r="J22" s="99"/>
    </row>
    <row r="23" s="105" customFormat="1" spans="1:8">
      <c r="A23" s="118"/>
      <c r="B23" s="119"/>
      <c r="C23" s="119"/>
      <c r="D23" s="120"/>
      <c r="E23" s="119"/>
      <c r="F23" s="118"/>
      <c r="G23" s="121"/>
      <c r="H23" s="118"/>
    </row>
    <row r="24" s="105" customFormat="1" ht="76.5" customHeight="1" spans="1:8">
      <c r="A24" s="118"/>
      <c r="B24" s="119"/>
      <c r="C24" s="119"/>
      <c r="D24" s="120"/>
      <c r="E24" s="119"/>
      <c r="F24" s="118"/>
      <c r="G24" s="121"/>
      <c r="H24" s="118"/>
    </row>
    <row r="25" s="105" customFormat="1" spans="1:8">
      <c r="A25" s="118"/>
      <c r="B25" s="119"/>
      <c r="C25" s="119"/>
      <c r="D25" s="120"/>
      <c r="E25" s="119"/>
      <c r="F25" s="118"/>
      <c r="G25" s="121"/>
      <c r="H25" s="118"/>
    </row>
    <row r="26" s="105" customFormat="1" spans="1:8">
      <c r="A26" s="118"/>
      <c r="B26" s="119"/>
      <c r="C26" s="119"/>
      <c r="D26" s="120"/>
      <c r="E26" s="119"/>
      <c r="F26" s="118"/>
      <c r="G26" s="121"/>
      <c r="H26" s="118"/>
    </row>
    <row r="27" s="105" customFormat="1" ht="89.25" customHeight="1" spans="1:8">
      <c r="A27" s="118"/>
      <c r="B27" s="119"/>
      <c r="C27" s="119"/>
      <c r="D27" s="120"/>
      <c r="E27" s="119"/>
      <c r="F27" s="118"/>
      <c r="G27" s="121"/>
      <c r="H27" s="118"/>
    </row>
    <row r="28" s="105" customFormat="1" spans="1:8">
      <c r="A28" s="118"/>
      <c r="B28" s="119"/>
      <c r="C28" s="119"/>
      <c r="D28" s="120"/>
      <c r="E28" s="119"/>
      <c r="F28" s="118"/>
      <c r="G28" s="121"/>
      <c r="H28" s="118"/>
    </row>
    <row r="29" s="105" customFormat="1" ht="76.5" customHeight="1" spans="1:8">
      <c r="A29" s="118"/>
      <c r="B29" s="119"/>
      <c r="C29" s="119"/>
      <c r="D29" s="120"/>
      <c r="E29" s="119"/>
      <c r="F29" s="118"/>
      <c r="G29" s="121"/>
      <c r="H29" s="118"/>
    </row>
    <row r="30" s="105" customFormat="1" spans="1:8">
      <c r="A30" s="118"/>
      <c r="B30" s="119"/>
      <c r="C30" s="119"/>
      <c r="D30" s="120"/>
      <c r="E30" s="119"/>
      <c r="F30" s="118"/>
      <c r="G30" s="121"/>
      <c r="H30" s="118"/>
    </row>
    <row r="31" s="105" customFormat="1" customHeight="1" spans="1:9">
      <c r="A31" s="118"/>
      <c r="B31" s="118"/>
      <c r="C31" s="118"/>
      <c r="D31" s="118"/>
      <c r="E31" s="118"/>
      <c r="F31" s="118"/>
      <c r="G31" s="118"/>
      <c r="H31" s="118"/>
      <c r="I31" s="118"/>
    </row>
    <row r="32" s="105" customFormat="1" spans="1:8">
      <c r="A32" s="118"/>
      <c r="B32" s="119"/>
      <c r="C32" s="119"/>
      <c r="D32" s="120"/>
      <c r="E32" s="119"/>
      <c r="F32" s="118"/>
      <c r="G32" s="121"/>
      <c r="H32" s="118"/>
    </row>
    <row r="33" s="105" customFormat="1" ht="51" customHeight="1" spans="1:8">
      <c r="A33" s="118"/>
      <c r="B33" s="119"/>
      <c r="C33" s="119"/>
      <c r="D33" s="120"/>
      <c r="E33" s="119"/>
      <c r="F33" s="118"/>
      <c r="G33" s="121"/>
      <c r="H33" s="118"/>
    </row>
    <row r="34" s="105" customFormat="1" spans="1:8">
      <c r="A34" s="118"/>
      <c r="B34" s="119"/>
      <c r="C34" s="119"/>
      <c r="D34" s="120"/>
      <c r="E34" s="119"/>
      <c r="F34" s="118"/>
      <c r="G34" s="121"/>
      <c r="H34" s="118"/>
    </row>
    <row r="35" s="105" customFormat="1" customHeight="1" spans="1:9">
      <c r="A35" s="122"/>
      <c r="B35" s="122"/>
      <c r="C35" s="122"/>
      <c r="D35" s="122"/>
      <c r="E35" s="122"/>
      <c r="F35" s="122"/>
      <c r="G35" s="122"/>
      <c r="H35" s="122"/>
      <c r="I35" s="122"/>
    </row>
    <row r="36" s="105" customFormat="1" spans="1:9">
      <c r="A36" s="118"/>
      <c r="B36" s="119"/>
      <c r="C36" s="119"/>
      <c r="D36" s="120"/>
      <c r="E36" s="119"/>
      <c r="F36" s="118"/>
      <c r="G36" s="121"/>
      <c r="H36" s="118"/>
      <c r="I36" s="122"/>
    </row>
    <row r="37" s="105" customFormat="1" ht="76.5" customHeight="1" spans="1:8">
      <c r="A37" s="118"/>
      <c r="B37" s="119"/>
      <c r="C37" s="119"/>
      <c r="D37" s="120"/>
      <c r="E37" s="119"/>
      <c r="F37" s="118"/>
      <c r="G37" s="121"/>
      <c r="H37" s="118"/>
    </row>
    <row r="38" s="105" customFormat="1" spans="1:8">
      <c r="A38" s="118"/>
      <c r="B38" s="119"/>
      <c r="C38" s="119"/>
      <c r="D38" s="120"/>
      <c r="E38" s="123"/>
      <c r="F38" s="118"/>
      <c r="G38" s="121"/>
      <c r="H38" s="118"/>
    </row>
    <row r="39" s="105" customFormat="1" spans="1:8">
      <c r="A39" s="118"/>
      <c r="B39" s="123"/>
      <c r="C39" s="119"/>
      <c r="D39" s="120"/>
      <c r="E39" s="119"/>
      <c r="F39" s="118"/>
      <c r="G39" s="121"/>
      <c r="H39" s="118"/>
    </row>
    <row r="40" s="105" customFormat="1" spans="1:8">
      <c r="A40" s="118"/>
      <c r="B40" s="123"/>
      <c r="C40" s="119"/>
      <c r="D40" s="120"/>
      <c r="E40" s="123"/>
      <c r="F40" s="118"/>
      <c r="G40" s="121"/>
      <c r="H40" s="118"/>
    </row>
    <row r="41" s="105" customFormat="1" spans="1:8">
      <c r="A41" s="118"/>
      <c r="B41" s="123"/>
      <c r="C41" s="119"/>
      <c r="D41" s="120"/>
      <c r="E41" s="123"/>
      <c r="F41" s="118"/>
      <c r="G41" s="121"/>
      <c r="H41" s="118"/>
    </row>
    <row r="42" s="105" customFormat="1" spans="1:8">
      <c r="A42" s="118"/>
      <c r="B42" s="123"/>
      <c r="C42" s="119"/>
      <c r="D42" s="120"/>
      <c r="E42" s="123"/>
      <c r="F42" s="118"/>
      <c r="G42" s="121"/>
      <c r="H42" s="118"/>
    </row>
    <row r="43" s="105" customFormat="1" ht="51" customHeight="1" spans="1:8">
      <c r="A43" s="118"/>
      <c r="B43" s="123"/>
      <c r="C43" s="119"/>
      <c r="D43" s="120"/>
      <c r="E43" s="123"/>
      <c r="F43" s="118"/>
      <c r="G43" s="121"/>
      <c r="H43" s="118"/>
    </row>
    <row r="44" s="105" customFormat="1" spans="1:8">
      <c r="A44" s="118"/>
      <c r="B44" s="123"/>
      <c r="C44" s="119"/>
      <c r="D44" s="120"/>
      <c r="E44" s="123"/>
      <c r="F44" s="118"/>
      <c r="G44" s="121"/>
      <c r="H44" s="118"/>
    </row>
    <row r="45" s="105" customFormat="1" spans="1:8">
      <c r="A45" s="118"/>
      <c r="B45" s="123"/>
      <c r="C45" s="119"/>
      <c r="D45" s="120"/>
      <c r="E45" s="123"/>
      <c r="F45" s="118"/>
      <c r="G45" s="121"/>
      <c r="H45" s="118"/>
    </row>
    <row r="46" s="105" customFormat="1" spans="1:8">
      <c r="A46" s="118"/>
      <c r="B46" s="123"/>
      <c r="C46" s="119"/>
      <c r="D46" s="120"/>
      <c r="E46" s="123"/>
      <c r="F46" s="118"/>
      <c r="G46" s="121"/>
      <c r="H46" s="118"/>
    </row>
    <row r="47" s="105" customFormat="1" spans="1:8">
      <c r="A47" s="118"/>
      <c r="B47" s="123"/>
      <c r="C47" s="119"/>
      <c r="D47" s="120"/>
      <c r="E47" s="123"/>
      <c r="F47" s="118"/>
      <c r="G47" s="121"/>
      <c r="H47" s="118"/>
    </row>
    <row r="48" s="105" customFormat="1" spans="1:8">
      <c r="A48" s="118"/>
      <c r="B48" s="123"/>
      <c r="C48" s="123"/>
      <c r="D48" s="120"/>
      <c r="E48" s="123"/>
      <c r="F48" s="118"/>
      <c r="G48" s="121"/>
      <c r="H48" s="118"/>
    </row>
    <row r="49" s="105" customFormat="1" spans="1:8">
      <c r="A49" s="118"/>
      <c r="C49" s="123"/>
      <c r="D49" s="120"/>
      <c r="E49" s="123"/>
      <c r="F49" s="118"/>
      <c r="G49" s="121"/>
      <c r="H49" s="118"/>
    </row>
    <row r="50" s="105" customFormat="1" spans="1:8">
      <c r="A50" s="118"/>
      <c r="B50" s="123"/>
      <c r="C50" s="123"/>
      <c r="D50" s="120"/>
      <c r="E50" s="123"/>
      <c r="F50" s="118"/>
      <c r="G50" s="121"/>
      <c r="H50" s="118"/>
    </row>
    <row r="51" s="105" customFormat="1" spans="1:9">
      <c r="A51" s="124"/>
      <c r="B51" s="124"/>
      <c r="C51" s="124"/>
      <c r="D51" s="124"/>
      <c r="E51" s="124"/>
      <c r="F51" s="124"/>
      <c r="G51" s="124"/>
      <c r="H51" s="124"/>
      <c r="I51" s="124"/>
    </row>
    <row r="52" s="105" customFormat="1" spans="1:9">
      <c r="A52" s="125"/>
      <c r="B52" s="123"/>
      <c r="C52" s="123"/>
      <c r="D52" s="120"/>
      <c r="E52" s="123"/>
      <c r="F52" s="125"/>
      <c r="G52" s="126"/>
      <c r="H52" s="118"/>
      <c r="I52" s="104"/>
    </row>
    <row r="53" s="105" customFormat="1" ht="99" customHeight="1" spans="1:9">
      <c r="A53" s="125"/>
      <c r="B53" s="123"/>
      <c r="C53" s="123"/>
      <c r="D53" s="120"/>
      <c r="E53" s="123"/>
      <c r="F53" s="125"/>
      <c r="G53" s="126"/>
      <c r="H53" s="118"/>
      <c r="I53" s="104"/>
    </row>
    <row r="54" s="105" customFormat="1" spans="1:9">
      <c r="A54" s="125"/>
      <c r="B54" s="123"/>
      <c r="C54" s="123"/>
      <c r="D54" s="120"/>
      <c r="E54" s="123"/>
      <c r="F54" s="125"/>
      <c r="G54" s="126"/>
      <c r="H54" s="118"/>
      <c r="I54" s="104"/>
    </row>
    <row r="55" s="105" customFormat="1" spans="1:9">
      <c r="A55" s="125"/>
      <c r="B55" s="123"/>
      <c r="C55" s="123"/>
      <c r="D55" s="120"/>
      <c r="E55" s="123"/>
      <c r="F55" s="125"/>
      <c r="G55" s="126"/>
      <c r="H55" s="118"/>
      <c r="I55" s="104"/>
    </row>
    <row r="56" s="105" customFormat="1" spans="1:9">
      <c r="A56" s="125"/>
      <c r="B56" s="123"/>
      <c r="C56" s="123"/>
      <c r="D56" s="120"/>
      <c r="E56" s="123"/>
      <c r="F56" s="125"/>
      <c r="G56" s="126"/>
      <c r="H56" s="118"/>
      <c r="I56" s="104"/>
    </row>
    <row r="57" s="105" customFormat="1" spans="1:9">
      <c r="A57" s="125"/>
      <c r="B57" s="123"/>
      <c r="C57" s="123"/>
      <c r="D57" s="120"/>
      <c r="E57" s="123"/>
      <c r="F57" s="125"/>
      <c r="G57" s="126"/>
      <c r="H57" s="118"/>
      <c r="I57" s="104"/>
    </row>
    <row r="58" s="105" customFormat="1" spans="1:9">
      <c r="A58" s="125"/>
      <c r="B58" s="123"/>
      <c r="C58" s="123"/>
      <c r="D58" s="120"/>
      <c r="E58" s="123"/>
      <c r="F58" s="125"/>
      <c r="G58" s="126"/>
      <c r="H58" s="118"/>
      <c r="I58" s="104"/>
    </row>
    <row r="59" s="105" customFormat="1" spans="1:9">
      <c r="A59" s="125"/>
      <c r="B59" s="123"/>
      <c r="C59" s="123"/>
      <c r="D59" s="120"/>
      <c r="E59" s="123"/>
      <c r="F59" s="125"/>
      <c r="G59" s="126"/>
      <c r="H59" s="118"/>
      <c r="I59" s="104"/>
    </row>
    <row r="60" s="105" customFormat="1" spans="1:9">
      <c r="A60" s="125"/>
      <c r="B60" s="123"/>
      <c r="C60" s="123"/>
      <c r="D60" s="120"/>
      <c r="E60" s="123"/>
      <c r="F60" s="125"/>
      <c r="G60" s="126"/>
      <c r="H60" s="118"/>
      <c r="I60" s="104"/>
    </row>
    <row r="61" s="105" customFormat="1" spans="1:9">
      <c r="A61" s="125"/>
      <c r="B61" s="123"/>
      <c r="C61" s="123"/>
      <c r="D61" s="120"/>
      <c r="E61" s="123"/>
      <c r="F61" s="125"/>
      <c r="G61" s="126"/>
      <c r="H61" s="118"/>
      <c r="I61" s="104"/>
    </row>
    <row r="62" s="105" customFormat="1" spans="1:9">
      <c r="A62" s="125"/>
      <c r="B62" s="123"/>
      <c r="C62" s="123"/>
      <c r="D62" s="120"/>
      <c r="E62" s="123"/>
      <c r="F62" s="125"/>
      <c r="G62" s="126"/>
      <c r="H62" s="118"/>
      <c r="I62" s="104"/>
    </row>
    <row r="63" s="105" customFormat="1" spans="1:9">
      <c r="A63" s="125"/>
      <c r="B63" s="123"/>
      <c r="C63" s="123"/>
      <c r="D63" s="123"/>
      <c r="E63" s="123"/>
      <c r="F63" s="125"/>
      <c r="G63" s="126"/>
      <c r="H63" s="118"/>
      <c r="I63" s="104"/>
    </row>
    <row r="64" s="105" customFormat="1" spans="1:5">
      <c r="A64" s="125"/>
      <c r="B64" s="123"/>
      <c r="C64" s="123"/>
      <c r="D64" s="123"/>
      <c r="E64" s="123"/>
    </row>
    <row r="65" s="105" customFormat="1" spans="1:5">
      <c r="A65" s="125"/>
      <c r="B65" s="123"/>
      <c r="C65" s="123"/>
      <c r="D65" s="123"/>
      <c r="E65" s="123"/>
    </row>
    <row r="66" s="105" customFormat="1" spans="1:5">
      <c r="A66" s="125"/>
      <c r="B66" s="123"/>
      <c r="C66" s="123"/>
      <c r="D66" s="123"/>
      <c r="E66" s="123"/>
    </row>
    <row r="67" s="105" customFormat="1" spans="1:5">
      <c r="A67" s="125"/>
      <c r="B67" s="123"/>
      <c r="C67" s="123"/>
      <c r="D67" s="123"/>
      <c r="E67" s="123"/>
    </row>
    <row r="68" spans="2:5">
      <c r="B68" s="98"/>
      <c r="C68" s="98"/>
      <c r="D68" s="98"/>
      <c r="E68" s="98"/>
    </row>
    <row r="69" spans="2:5">
      <c r="B69" s="98"/>
      <c r="C69" s="98"/>
      <c r="D69" s="98"/>
      <c r="E69" s="98"/>
    </row>
    <row r="70" spans="2:5">
      <c r="B70" s="98"/>
      <c r="C70" s="98"/>
      <c r="D70" s="98"/>
      <c r="E70" s="98"/>
    </row>
    <row r="71" spans="2:5">
      <c r="B71" s="98"/>
      <c r="C71" s="98"/>
      <c r="D71" s="98"/>
      <c r="E71" s="98"/>
    </row>
    <row r="72" spans="2:5">
      <c r="B72" s="98"/>
      <c r="C72" s="98"/>
      <c r="D72" s="98"/>
      <c r="E72" s="98"/>
    </row>
    <row r="73" spans="2:5">
      <c r="B73" s="98"/>
      <c r="C73" s="98"/>
      <c r="D73" s="98"/>
      <c r="E73" s="98"/>
    </row>
    <row r="74" spans="2:5">
      <c r="B74" s="98"/>
      <c r="C74" s="98"/>
      <c r="D74" s="98"/>
      <c r="E74" s="98"/>
    </row>
    <row r="75" spans="2:5">
      <c r="B75" s="98"/>
      <c r="C75" s="98"/>
      <c r="D75" s="98"/>
      <c r="E75" s="98"/>
    </row>
    <row r="76" spans="2:5">
      <c r="B76" s="98"/>
      <c r="C76" s="98"/>
      <c r="D76" s="98"/>
      <c r="E76" s="98"/>
    </row>
    <row r="77" spans="2:5">
      <c r="B77" s="98"/>
      <c r="C77" s="98"/>
      <c r="D77" s="98"/>
      <c r="E77" s="98"/>
    </row>
  </sheetData>
  <mergeCells count="6">
    <mergeCell ref="B1:E1"/>
    <mergeCell ref="B2:E2"/>
    <mergeCell ref="B3:E3"/>
    <mergeCell ref="A31:I31"/>
    <mergeCell ref="A35:I35"/>
    <mergeCell ref="A51:I51"/>
  </mergeCells>
  <conditionalFormatting sqref="F33">
    <cfRule type="cellIs" dxfId="0" priority="13" operator="equal">
      <formula>"N/A"</formula>
    </cfRule>
    <cfRule type="cellIs" dxfId="1" priority="14" operator="equal">
      <formula>"Fail"</formula>
    </cfRule>
    <cfRule type="cellIs" dxfId="2" priority="15" operator="equal">
      <formula>Fail</formula>
    </cfRule>
    <cfRule type="cellIs" dxfId="3" priority="16" operator="equal">
      <formula>"Pass"</formula>
    </cfRule>
  </conditionalFormatting>
  <conditionalFormatting sqref="F36">
    <cfRule type="cellIs" dxfId="0" priority="9" operator="equal">
      <formula>"N/A"</formula>
    </cfRule>
    <cfRule type="cellIs" dxfId="1" priority="10" operator="equal">
      <formula>"Fail"</formula>
    </cfRule>
    <cfRule type="cellIs" dxfId="2" priority="11" operator="equal">
      <formula>Fail</formula>
    </cfRule>
    <cfRule type="cellIs" dxfId="3" priority="12" operator="equal">
      <formula>"Pass"</formula>
    </cfRule>
  </conditionalFormatting>
  <conditionalFormatting sqref="F1:F4">
    <cfRule type="cellIs" dxfId="0" priority="21" operator="equal">
      <formula>"N/A"</formula>
    </cfRule>
    <cfRule type="cellIs" dxfId="1" priority="22" operator="equal">
      <formula>"Fail"</formula>
    </cfRule>
    <cfRule type="cellIs" dxfId="2" priority="23" operator="equal">
      <formula>Fail</formula>
    </cfRule>
    <cfRule type="cellIs" dxfId="3" priority="24" operator="equal">
      <formula>"Pass"</formula>
    </cfRule>
  </conditionalFormatting>
  <conditionalFormatting sqref="F5:F22">
    <cfRule type="cellIs" dxfId="3" priority="4" operator="equal">
      <formula>"Pass"</formula>
    </cfRule>
    <cfRule type="cellIs" dxfId="2" priority="3" operator="equal">
      <formula>Fail</formula>
    </cfRule>
    <cfRule type="cellIs" dxfId="1" priority="2" operator="equal">
      <formula>"Fail"</formula>
    </cfRule>
    <cfRule type="cellIs" dxfId="0" priority="1" operator="equal">
      <formula>"N/A"</formula>
    </cfRule>
  </conditionalFormatting>
  <conditionalFormatting sqref="F52:F63">
    <cfRule type="cellIs" dxfId="0" priority="5" operator="equal">
      <formula>"N/A"</formula>
    </cfRule>
    <cfRule type="cellIs" dxfId="1" priority="6" operator="equal">
      <formula>"Fail"</formula>
    </cfRule>
    <cfRule type="cellIs" dxfId="2" priority="7" operator="equal">
      <formula>Fail</formula>
    </cfRule>
    <cfRule type="cellIs" dxfId="3" priority="8" operator="equal">
      <formula>"Pass"</formula>
    </cfRule>
  </conditionalFormatting>
  <conditionalFormatting sqref="F23:F30 F32 F34 F37:F50">
    <cfRule type="cellIs" dxfId="0" priority="17" operator="equal">
      <formula>"N/A"</formula>
    </cfRule>
    <cfRule type="cellIs" dxfId="1" priority="18" operator="equal">
      <formula>"Fail"</formula>
    </cfRule>
    <cfRule type="cellIs" dxfId="2" priority="19" operator="equal">
      <formula>Fail</formula>
    </cfRule>
    <cfRule type="cellIs" dxfId="3" priority="20" operator="equal">
      <formula>"Pass"</formula>
    </cfRule>
  </conditionalFormatting>
  <dataValidations count="2">
    <dataValidation type="list" allowBlank="1" showErrorMessage="1" sqref="F7 O14 F5:F6 F8:F10 F11:F16 F17:F22 F23:F50 F52:F63">
      <formula1>"Pass,Fail,N/A,Untested"</formula1>
    </dataValidation>
    <dataValidation type="list" allowBlank="1" showErrorMessage="1" sqref="F1:H2">
      <formula1>$J$1:$J$3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Đăng nhập</vt:lpstr>
      <vt:lpstr>Đăng ký</vt:lpstr>
      <vt:lpstr>Quên mật khẩu</vt:lpstr>
      <vt:lpstr>Tìm kiếm</vt:lpstr>
      <vt:lpstr>Xem chi tiết sản phẩm</vt:lpstr>
      <vt:lpstr>Xem tin tức, bình luận</vt:lpstr>
      <vt:lpstr>Danh mục</vt:lpstr>
      <vt:lpstr>Giỏ hàng</vt:lpstr>
      <vt:lpstr>Đặt hàng</vt:lpstr>
      <vt:lpstr>Tescase Giao diện</vt:lpstr>
      <vt:lpstr>Test_Report</vt:lpstr>
      <vt:lpstr>Cover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bichngoc</dc:creator>
  <cp:lastModifiedBy>Ngọc Bích</cp:lastModifiedBy>
  <dcterms:created xsi:type="dcterms:W3CDTF">2024-11-29T06:57:00Z</dcterms:created>
  <dcterms:modified xsi:type="dcterms:W3CDTF">2025-05-05T03:26:28Z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89106E2165534591A5A5F8A1AB612CE4_11</vt:lpwstr>
  </property>
  <property fmtid="{D5CDD505-2E9C-101B-9397-08002B2CF9AE}" pid="3" name="KSOProductBuildVer">
    <vt:lpwstr>1033-12.2.0.20795</vt:lpwstr>
  </property>
</Properties>
</file>