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checkCompatibility="1" autoCompressPictures="0"/>
  <bookViews>
    <workbookView xWindow="3645" yWindow="1965" windowWidth="15570" windowHeight="12510" tabRatio="590"/>
  </bookViews>
  <sheets>
    <sheet name="CX CR-CJ Report" sheetId="1" r:id="rId1"/>
    <sheet name="CalcSheet2" sheetId="5" r:id="rId2"/>
    <sheet name="Notes" sheetId="3" r:id="rId3"/>
  </sheets>
  <definedNames>
    <definedName name="compliance">CalcSheet2!$C$2:$C$5</definedName>
    <definedName name="cuplevel">CalcSheet2!$A$2:$A$5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4" i="5" l="1"/>
  <c r="C54" i="5"/>
  <c r="B54" i="5"/>
  <c r="A54" i="5"/>
  <c r="D18" i="5"/>
  <c r="C18" i="5"/>
  <c r="B18" i="5"/>
  <c r="A18" i="5"/>
  <c r="D72" i="5" l="1"/>
  <c r="D73" i="5"/>
  <c r="D40" i="5"/>
  <c r="D41" i="5"/>
  <c r="D42" i="5"/>
  <c r="C72" i="5"/>
  <c r="A72" i="5"/>
  <c r="B72" i="5"/>
  <c r="C73" i="5"/>
  <c r="A73" i="5"/>
  <c r="D66" i="5"/>
  <c r="D67" i="5"/>
  <c r="D68" i="5"/>
  <c r="D69" i="5"/>
  <c r="D70" i="5"/>
  <c r="D71" i="5"/>
  <c r="D43" i="5"/>
  <c r="D44" i="5"/>
  <c r="D45" i="5"/>
  <c r="D46" i="5"/>
  <c r="D47" i="5"/>
  <c r="D48" i="5"/>
  <c r="D49" i="5"/>
  <c r="D50" i="5"/>
  <c r="D51" i="5"/>
  <c r="D52" i="5"/>
  <c r="D53" i="5"/>
  <c r="D55" i="5"/>
  <c r="D56" i="5"/>
  <c r="D57" i="5"/>
  <c r="D58" i="5"/>
  <c r="D59" i="5"/>
  <c r="D60" i="5"/>
  <c r="D61" i="5"/>
  <c r="D62" i="5"/>
  <c r="D63" i="5"/>
  <c r="D64" i="5"/>
  <c r="D65" i="5"/>
  <c r="C70" i="5"/>
  <c r="B70" i="5"/>
  <c r="A70" i="5"/>
  <c r="C69" i="5"/>
  <c r="B69" i="5"/>
  <c r="A69" i="5"/>
  <c r="C68" i="5"/>
  <c r="B68" i="5"/>
  <c r="A68" i="5"/>
  <c r="C67" i="5"/>
  <c r="B67" i="5"/>
  <c r="A67" i="5"/>
  <c r="B64" i="5"/>
  <c r="B59" i="5"/>
  <c r="B60" i="5"/>
  <c r="B61" i="5"/>
  <c r="B62" i="5"/>
  <c r="B63" i="5"/>
  <c r="B65" i="5"/>
  <c r="B66" i="5"/>
  <c r="B71" i="5"/>
  <c r="B73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5" i="5"/>
  <c r="B56" i="5"/>
  <c r="B57" i="5"/>
  <c r="B58" i="5"/>
  <c r="C64" i="5"/>
  <c r="C59" i="5"/>
  <c r="C60" i="5"/>
  <c r="C61" i="5"/>
  <c r="C62" i="5"/>
  <c r="C63" i="5"/>
  <c r="C65" i="5"/>
  <c r="C66" i="5"/>
  <c r="C71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5" i="5"/>
  <c r="C56" i="5"/>
  <c r="C57" i="5"/>
  <c r="C58" i="5"/>
  <c r="A64" i="5"/>
  <c r="A59" i="5"/>
  <c r="A60" i="5"/>
  <c r="A61" i="5"/>
  <c r="A62" i="5"/>
  <c r="A63" i="5"/>
  <c r="A65" i="5"/>
  <c r="A66" i="5"/>
  <c r="A71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5" i="5"/>
  <c r="A56" i="5"/>
  <c r="A57" i="5"/>
  <c r="A58" i="5"/>
  <c r="D12" i="5"/>
  <c r="C12" i="5"/>
  <c r="B12" i="5"/>
  <c r="B9" i="5"/>
  <c r="C9" i="5"/>
  <c r="D9" i="5"/>
  <c r="A12" i="5"/>
  <c r="A9" i="5"/>
  <c r="A10" i="5"/>
  <c r="A11" i="5"/>
  <c r="A13" i="5"/>
  <c r="A14" i="5"/>
  <c r="A15" i="5"/>
  <c r="A16" i="5"/>
  <c r="A17" i="5"/>
  <c r="A24" i="5"/>
  <c r="A25" i="5"/>
  <c r="A26" i="5"/>
  <c r="A27" i="5"/>
  <c r="A28" i="5"/>
  <c r="A29" i="5"/>
  <c r="A30" i="5"/>
  <c r="A31" i="5"/>
  <c r="A32" i="5"/>
  <c r="A33" i="5"/>
  <c r="A34" i="5"/>
  <c r="D10" i="5"/>
  <c r="D11" i="5"/>
  <c r="D13" i="5"/>
  <c r="D14" i="5"/>
  <c r="D15" i="5"/>
  <c r="D16" i="5"/>
  <c r="D17" i="5"/>
  <c r="D24" i="5"/>
  <c r="D25" i="5"/>
  <c r="D26" i="5"/>
  <c r="D27" i="5"/>
  <c r="D28" i="5"/>
  <c r="D29" i="5"/>
  <c r="D30" i="5"/>
  <c r="D31" i="5"/>
  <c r="D32" i="5"/>
  <c r="D33" i="5"/>
  <c r="D34" i="5"/>
  <c r="B10" i="5"/>
  <c r="B11" i="5"/>
  <c r="B13" i="5"/>
  <c r="B14" i="5"/>
  <c r="B15" i="5"/>
  <c r="B16" i="5"/>
  <c r="B17" i="5"/>
  <c r="B24" i="5"/>
  <c r="B25" i="5"/>
  <c r="B26" i="5"/>
  <c r="B27" i="5"/>
  <c r="B28" i="5"/>
  <c r="B29" i="5"/>
  <c r="B30" i="5"/>
  <c r="B31" i="5"/>
  <c r="B32" i="5"/>
  <c r="B33" i="5"/>
  <c r="B34" i="5"/>
  <c r="C34" i="5"/>
  <c r="C33" i="5"/>
  <c r="C32" i="5"/>
  <c r="C31" i="5"/>
  <c r="C30" i="5"/>
  <c r="C29" i="5"/>
  <c r="C28" i="5"/>
  <c r="C27" i="5"/>
  <c r="C26" i="5"/>
  <c r="C25" i="5"/>
  <c r="C24" i="5"/>
  <c r="C17" i="5"/>
  <c r="C16" i="5"/>
  <c r="C15" i="5"/>
  <c r="C14" i="5"/>
  <c r="C13" i="5"/>
  <c r="C11" i="5"/>
  <c r="C10" i="5"/>
  <c r="C36" i="5" l="1"/>
  <c r="C20" i="5"/>
  <c r="C76" i="5"/>
  <c r="D20" i="5"/>
  <c r="I19" i="5" s="1"/>
  <c r="B36" i="5"/>
  <c r="B20" i="5"/>
  <c r="D36" i="5"/>
  <c r="I30" i="5" s="1"/>
  <c r="B76" i="5"/>
  <c r="A36" i="5"/>
  <c r="D76" i="5"/>
  <c r="I75" i="5" s="1"/>
  <c r="A20" i="5"/>
  <c r="A76" i="5"/>
  <c r="I10" i="5" l="1"/>
  <c r="E5" i="1" s="1"/>
  <c r="I11" i="5"/>
  <c r="E7" i="1" s="1"/>
  <c r="I12" i="5" l="1"/>
  <c r="E8" i="1" s="1"/>
</calcChain>
</file>

<file path=xl/sharedStrings.xml><?xml version="1.0" encoding="utf-8"?>
<sst xmlns="http://schemas.openxmlformats.org/spreadsheetml/2006/main" count="318" uniqueCount="213">
  <si>
    <t xml:space="preserve"> Bib order sequential for each category on course</t>
  </si>
  <si>
    <t xml:space="preserve"> Separate # series for combined groups</t>
  </si>
  <si>
    <t xml:space="preserve"> Combined groups on separate forms</t>
  </si>
  <si>
    <t xml:space="preserve"> Last two digits not duplicated</t>
  </si>
  <si>
    <t>SPEED &amp; ACCURACY</t>
  </si>
  <si>
    <t>Communication to/from judges adequate</t>
  </si>
  <si>
    <t>Results shuttle system adequate</t>
  </si>
  <si>
    <t>Adequate Time between races to do results</t>
  </si>
  <si>
    <t>Posting Area adequate &amp; accessible to riders/officials</t>
  </si>
  <si>
    <t>Renamed Sheet1 to Road CJ report</t>
  </si>
  <si>
    <t>Created Version History worksheet</t>
  </si>
  <si>
    <t>Removed  Merged Cells from scoring item lists</t>
  </si>
  <si>
    <t>Fixed Total Points calculations to work with Excel2007/2010/2011</t>
  </si>
  <si>
    <t>Updated cell borders to improve readability</t>
  </si>
  <si>
    <t>Added ACA logo and contact Info to footer</t>
  </si>
  <si>
    <t>Added the ability to "lock cells" that should not need editing</t>
  </si>
  <si>
    <t>Changes 29March2011 - J. Wong, wonginco@gmail.com</t>
  </si>
  <si>
    <t>Added User notes</t>
  </si>
  <si>
    <t>VERSION HISTORY</t>
  </si>
  <si>
    <t>Tools-&gt; Protection -&gt; Unprotect Worksheet</t>
  </si>
  <si>
    <t>Tools-&gt; Protection -&gt; Unprotect Sheet</t>
  </si>
  <si>
    <t xml:space="preserve"> -  Please do not include a password</t>
  </si>
  <si>
    <t>To Activate Protection</t>
  </si>
  <si>
    <t>To remove protection</t>
  </si>
  <si>
    <t>Go to "Road CJ Report" sheet</t>
  </si>
  <si>
    <t>If Worksheet is locked to prevent accidential editing</t>
  </si>
  <si>
    <t>Moved Calculation and list data to hidden sheet "Calc Scratch Sheet"</t>
  </si>
  <si>
    <t>Changes V2_1  31March2011 - J. Wong, wonginco@gmail.com</t>
  </si>
  <si>
    <t>reformatted page for better printing</t>
  </si>
  <si>
    <t>Changes V2_2  6April2011 - J. Wong, wonginco@gmail.com</t>
  </si>
  <si>
    <t>Maximum points changed to 2x # items (&gt;100% possible)</t>
  </si>
  <si>
    <t>Removed footer to allow for more user space</t>
  </si>
  <si>
    <t>REGISTRATION</t>
  </si>
  <si>
    <t xml:space="preserve"> Opened and closed per race flyer    </t>
  </si>
  <si>
    <t>Separate lines for pre-reg/race-day reg</t>
  </si>
  <si>
    <t>Electronic reg. file received with sufficient time to upload</t>
  </si>
  <si>
    <t>Gold</t>
  </si>
  <si>
    <t>Silver</t>
  </si>
  <si>
    <t>Bronze</t>
  </si>
  <si>
    <t>none</t>
  </si>
  <si>
    <t>Yes</t>
  </si>
  <si>
    <t>Partial</t>
  </si>
  <si>
    <t>No</t>
  </si>
  <si>
    <t>N/A: not applicable</t>
  </si>
  <si>
    <t>Y: Yes</t>
  </si>
  <si>
    <t>P: Partial</t>
  </si>
  <si>
    <t>N: No</t>
  </si>
  <si>
    <t>NA</t>
  </si>
  <si>
    <t>TOTALS</t>
  </si>
  <si>
    <t>SPEED and ACCURACY</t>
  </si>
  <si>
    <t xml:space="preserve">total Y/P/N available = </t>
  </si>
  <si>
    <t xml:space="preserve">Percent  Yes = </t>
  </si>
  <si>
    <t>Percent Partial =</t>
  </si>
  <si>
    <t>Percent No =</t>
  </si>
  <si>
    <t>Percent YES:</t>
  </si>
  <si>
    <t>Percent PARTIAL:</t>
  </si>
  <si>
    <t>Percent NO:</t>
  </si>
  <si>
    <r>
      <rPr>
        <sz val="10"/>
        <rFont val="Helv"/>
      </rPr>
      <t>Start list/</t>
    </r>
    <r>
      <rPr>
        <sz val="10"/>
        <color indexed="8"/>
        <rFont val="Helv"/>
      </rPr>
      <t>Registration Sheets received before race start</t>
    </r>
  </si>
  <si>
    <r>
      <t>All copies of Registration Sheets</t>
    </r>
    <r>
      <rPr>
        <sz val="10"/>
        <rFont val="Helv"/>
      </rPr>
      <t>/electronic file</t>
    </r>
    <r>
      <rPr>
        <sz val="10"/>
        <color indexed="10"/>
        <rFont val="Helv"/>
      </rPr>
      <t xml:space="preserve"> </t>
    </r>
    <r>
      <rPr>
        <sz val="10"/>
        <color indexed="8"/>
        <rFont val="Helv"/>
      </rPr>
      <t>legible</t>
    </r>
  </si>
  <si>
    <t># Placement adequate (note presence of # display)</t>
  </si>
  <si>
    <t>Finish Area conducive to accurate scoring (note bypass)</t>
  </si>
  <si>
    <t>Permit #</t>
  </si>
  <si>
    <t>COURSE DESIGN AND LAYOUT</t>
  </si>
  <si>
    <t>COURSE SAFETY AND CONDITIONS</t>
  </si>
  <si>
    <t>Yes/Partial/No</t>
  </si>
  <si>
    <t>Radio Communication adequate to all necessary parties</t>
  </si>
  <si>
    <t>FACILITIES</t>
  </si>
  <si>
    <r>
      <t xml:space="preserve">Restrooms: </t>
    </r>
    <r>
      <rPr>
        <sz val="10"/>
        <rFont val="Helv"/>
      </rPr>
      <t xml:space="preserve">Location &amp; amount adequate </t>
    </r>
  </si>
  <si>
    <t>SCHEDULE</t>
  </si>
  <si>
    <t>NOTES</t>
  </si>
  <si>
    <t xml:space="preserve">Comments: </t>
  </si>
  <si>
    <t>PROMOTION AND PLANNING</t>
  </si>
  <si>
    <t>Flyer out 30 days prior to event</t>
  </si>
  <si>
    <t>Announcer present</t>
  </si>
  <si>
    <t>Formal Awards Presentation</t>
  </si>
  <si>
    <t>PRE-RACE CONTACT</t>
  </si>
  <si>
    <t>When did you first meet with race director to discuss the race and the flyer?</t>
  </si>
  <si>
    <t>Were there any early difficulties? If yes, how were they resolved?</t>
  </si>
  <si>
    <t xml:space="preserve">Results System adequate  (state type: manual or electronic)
  </t>
  </si>
  <si>
    <t xml:space="preserve">Finish Equipment adequate                                                           (state type: FinishLynx/video/chip)
  </t>
  </si>
  <si>
    <t>Working relationship with race director adequate and appropriate?</t>
  </si>
  <si>
    <t>CR STUFF</t>
  </si>
  <si>
    <t xml:space="preserve">DATE:    </t>
  </si>
  <si>
    <t>Changes v2_5 13Feb2015 - J. Wong</t>
  </si>
  <si>
    <t>This version is was not generated from the V2_3 as BRAC chose to edit V2_2</t>
  </si>
  <si>
    <t>"Cuplevel" list</t>
  </si>
  <si>
    <t>"Compliance" list</t>
  </si>
  <si>
    <t>deleted and recreated "named cells" to fix data-&gt;validation issues that were occurring</t>
  </si>
  <si>
    <t>unhide… this sheet so editing information is quickly available</t>
  </si>
  <si>
    <t>Sheet has several broken pull down lists</t>
  </si>
  <si>
    <t>Deleted the hidden "Calc Scratch Sheet" since it was no longer being used</t>
  </si>
  <si>
    <t xml:space="preserve">RACE NAME:      </t>
  </si>
  <si>
    <t>75% of course can be ridden</t>
  </si>
  <si>
    <t>No more than 50% of course is paved</t>
  </si>
  <si>
    <t>Course length @ least 7 min long for SM Open</t>
  </si>
  <si>
    <t>Course width = rideable 3 meters</t>
  </si>
  <si>
    <t>200 meters of firm surface at start &amp; finish</t>
  </si>
  <si>
    <t>Finish Line bypass signed and adequate</t>
  </si>
  <si>
    <t>Barriers/Obstacles: appropriate height (&lt;40 cm) / width / placement / number</t>
  </si>
  <si>
    <t>Call-up area: designated / off course / secure</t>
  </si>
  <si>
    <t>Call-up area: number of lanes (8) / width of lanes (75 cm) / well-marked</t>
  </si>
  <si>
    <t>Start and Finish free of obstacles</t>
  </si>
  <si>
    <t>Finish area as straight as possible w/ adequate rider run-out</t>
  </si>
  <si>
    <t>Course set up and rideable before first race</t>
  </si>
  <si>
    <t>Medical:  adequate/identified/present throughout day</t>
  </si>
  <si>
    <t>Marshals: Adequate # at all needed areas throughout day</t>
  </si>
  <si>
    <t>Pit zone: location and size appropriate</t>
  </si>
  <si>
    <t>Judge's platform elevated &amp; covered</t>
  </si>
  <si>
    <t>Adequate table and chair provided for all officials</t>
  </si>
  <si>
    <t>Lap cards and bell present</t>
  </si>
  <si>
    <t>Appropriate for venue</t>
  </si>
  <si>
    <t>Beverages  /Lunch provided in timely manner</t>
  </si>
  <si>
    <t>Official's Work Area:</t>
  </si>
  <si>
    <t>Banners / fencing / truss</t>
  </si>
  <si>
    <t>Media present (photographers / newspaper / TV)</t>
  </si>
  <si>
    <t>Activities/info for spectators (expo/food vendors)</t>
  </si>
  <si>
    <r>
      <rPr>
        <sz val="10"/>
        <rFont val="Helv"/>
      </rPr>
      <t>USAC</t>
    </r>
    <r>
      <rPr>
        <sz val="10"/>
        <color indexed="8"/>
        <rFont val="Helv"/>
      </rPr>
      <t xml:space="preserve"> License #’s recorded correctly or marked 1-D</t>
    </r>
  </si>
  <si>
    <t>Clearly marked with caution tape/barriers/fencing</t>
  </si>
  <si>
    <r>
      <t>Name of medical</t>
    </r>
    <r>
      <rPr>
        <sz val="10"/>
        <color indexed="8"/>
        <rFont val="Helv"/>
      </rPr>
      <t xml:space="preserve">: </t>
    </r>
  </si>
  <si>
    <r>
      <t>Date</t>
    </r>
    <r>
      <rPr>
        <sz val="10"/>
        <color indexed="8"/>
        <rFont val="Helv"/>
      </rPr>
      <t>:</t>
    </r>
  </si>
  <si>
    <t>Bib number meet min. USAC criteria: 18 x 16 cm; with digit height of 10 cm, 1.5 cm line width, border 3 cm</t>
  </si>
  <si>
    <t>RIDER DISCIPLINE List name, license #, penalty (i.e. warning, relegation, fine, disqualification), and reason</t>
  </si>
  <si>
    <t>Name</t>
  </si>
  <si>
    <t>License #</t>
  </si>
  <si>
    <t>Penalty</t>
  </si>
  <si>
    <t>Reason</t>
  </si>
  <si>
    <t>"Penalty" list</t>
  </si>
  <si>
    <t>Warning</t>
  </si>
  <si>
    <t>Relegation</t>
  </si>
  <si>
    <t xml:space="preserve">Fine </t>
  </si>
  <si>
    <t>DSQ</t>
  </si>
  <si>
    <t>Person completing report</t>
  </si>
  <si>
    <t>OVERALL COMMENTS:</t>
  </si>
  <si>
    <t xml:space="preserve">CR: </t>
  </si>
  <si>
    <t>"Position" list</t>
  </si>
  <si>
    <t>"Officials" list</t>
  </si>
  <si>
    <t>Yvonne vanGent</t>
  </si>
  <si>
    <t>Tim Madden</t>
  </si>
  <si>
    <t>Steven Truesdale</t>
  </si>
  <si>
    <t>Paula Pearson</t>
  </si>
  <si>
    <t>Lynn Taylor</t>
  </si>
  <si>
    <t>Michael McGuinn</t>
  </si>
  <si>
    <t>Jeff Hammond</t>
  </si>
  <si>
    <t>Marco Vasquez</t>
  </si>
  <si>
    <t>Shawn Farrell</t>
  </si>
  <si>
    <t>CR</t>
  </si>
  <si>
    <t>AR</t>
  </si>
  <si>
    <t>CJ</t>
  </si>
  <si>
    <t>AJ</t>
  </si>
  <si>
    <t>Apprentice</t>
  </si>
  <si>
    <t>(Other):</t>
  </si>
  <si>
    <t>"Race Name" list</t>
  </si>
  <si>
    <t>Nederland CX</t>
  </si>
  <si>
    <t>CycloX- Harlow Platt</t>
  </si>
  <si>
    <t>Lucky Pie GP</t>
  </si>
  <si>
    <t>CycloX- Valmont</t>
  </si>
  <si>
    <t>Amy D Foundation CX</t>
  </si>
  <si>
    <t>Primalpalooza</t>
  </si>
  <si>
    <t>Studt's Corn Treads</t>
  </si>
  <si>
    <t>CycloX- Interlocken</t>
  </si>
  <si>
    <t>Blue Sky Cup</t>
  </si>
  <si>
    <t>Schoolyard CX</t>
  </si>
  <si>
    <t>Boulder Res</t>
  </si>
  <si>
    <t>Holy Family's Creepy Treads</t>
  </si>
  <si>
    <t>Feedback Cup</t>
  </si>
  <si>
    <t>Palisade Produce's Treads</t>
  </si>
  <si>
    <t>Rhyolite</t>
  </si>
  <si>
    <t>Cross of the North</t>
  </si>
  <si>
    <t>Fruita Salty Treads</t>
  </si>
  <si>
    <t>Rocky Mtn Cross Champs</t>
  </si>
  <si>
    <t>Storm the Castle</t>
  </si>
  <si>
    <t>Botanical Merry Treadmas</t>
  </si>
  <si>
    <t>"Occurrence #" List</t>
  </si>
  <si>
    <r>
      <t>Directions:</t>
    </r>
    <r>
      <rPr>
        <i/>
        <sz val="10"/>
        <rFont val="Helv"/>
        <family val="2"/>
      </rPr>
      <t xml:space="preserve"> Click  on a box in the Compliance column to display response. Using the arrows, select response for each line; use N/A if the line does not apply. 
</t>
    </r>
    <r>
      <rPr>
        <b/>
        <i/>
        <sz val="10"/>
        <rFont val="Helv"/>
        <family val="2"/>
      </rPr>
      <t>Comments mandatory  for "Partial" and "No"  compliance. Comments encouraged for "Yes" compliance, especially when outstanding.</t>
    </r>
  </si>
  <si>
    <t>Green/red course status flags used</t>
  </si>
  <si>
    <t>If not sufficient, explain how many more were needed at what position:</t>
  </si>
  <si>
    <t>Start lists contain USAC license info, bib#, name, team, category, gender, age</t>
  </si>
  <si>
    <t>Occurrence description</t>
  </si>
  <si>
    <r>
      <t xml:space="preserve">Parking: </t>
    </r>
    <r>
      <rPr>
        <sz val="10"/>
        <rFont val="Helv"/>
      </rPr>
      <t>Location &amp; size adequate</t>
    </r>
  </si>
  <si>
    <t>OFFICIALS: Number present ___4___</t>
  </si>
  <si>
    <t xml:space="preserve"> Adequate #  (   4   ) of Registrars</t>
  </si>
  <si>
    <t>CycloX- Sienna Lake</t>
  </si>
  <si>
    <t>CycloX-Louisville</t>
  </si>
  <si>
    <t>A few late number pick-ups</t>
  </si>
  <si>
    <t>Race Director provided call-up person if requested</t>
  </si>
  <si>
    <r>
      <t>Name of announcer</t>
    </r>
    <r>
      <rPr>
        <sz val="11"/>
        <color indexed="8"/>
        <rFont val="Helv"/>
      </rPr>
      <t xml:space="preserve">: </t>
    </r>
  </si>
  <si>
    <t>(choose from list)</t>
  </si>
  <si>
    <r>
      <t>Chief Registrar</t>
    </r>
    <r>
      <rPr>
        <sz val="10"/>
        <color indexed="8"/>
        <rFont val="Helv"/>
      </rPr>
      <t xml:space="preserve">: </t>
    </r>
  </si>
  <si>
    <t>Comments:</t>
  </si>
  <si>
    <t xml:space="preserve">Company: </t>
  </si>
  <si>
    <t xml:space="preserve">CJ: </t>
  </si>
  <si>
    <t>Race Flyer link:</t>
  </si>
  <si>
    <r>
      <rPr>
        <b/>
        <sz val="12"/>
        <color indexed="8"/>
        <rFont val="Helv"/>
      </rPr>
      <t xml:space="preserve">TYPE OF EVENT: </t>
    </r>
    <r>
      <rPr>
        <sz val="12"/>
        <color indexed="8"/>
        <rFont val="Helv"/>
        <family val="2"/>
      </rPr>
      <t xml:space="preserve">   Cyclocross</t>
    </r>
  </si>
  <si>
    <r>
      <rPr>
        <b/>
        <sz val="12"/>
        <color indexed="8"/>
        <rFont val="Helv"/>
      </rPr>
      <t xml:space="preserve">Promoting Club:  </t>
    </r>
    <r>
      <rPr>
        <sz val="12"/>
        <color indexed="8"/>
        <rFont val="Helv"/>
        <family val="2"/>
      </rPr>
      <t xml:space="preserve">   </t>
    </r>
  </si>
  <si>
    <r>
      <rPr>
        <b/>
        <sz val="12"/>
        <color indexed="8"/>
        <rFont val="Helv"/>
      </rPr>
      <t>Race Director Name:</t>
    </r>
    <r>
      <rPr>
        <sz val="12"/>
        <color indexed="8"/>
        <rFont val="Helv"/>
        <family val="2"/>
      </rPr>
      <t xml:space="preserve">    </t>
    </r>
  </si>
  <si>
    <r>
      <rPr>
        <b/>
        <sz val="12"/>
        <color indexed="8"/>
        <rFont val="Helv"/>
      </rPr>
      <t>CHIEF REFEREE:</t>
    </r>
    <r>
      <rPr>
        <sz val="12"/>
        <color indexed="8"/>
        <rFont val="Helv"/>
        <family val="2"/>
      </rPr>
      <t xml:space="preserve">      </t>
    </r>
  </si>
  <si>
    <r>
      <rPr>
        <b/>
        <sz val="12"/>
        <color indexed="8"/>
        <rFont val="Helv"/>
      </rPr>
      <t xml:space="preserve">CHIEF JUDGE:  </t>
    </r>
    <r>
      <rPr>
        <sz val="12"/>
        <color indexed="8"/>
        <rFont val="Helv"/>
        <family val="2"/>
      </rPr>
      <t xml:space="preserve">    </t>
    </r>
  </si>
  <si>
    <r>
      <rPr>
        <b/>
        <sz val="12"/>
        <color indexed="8"/>
        <rFont val="Helv"/>
      </rPr>
      <t>Co-Promoting Clubs</t>
    </r>
    <r>
      <rPr>
        <sz val="12"/>
        <color indexed="8"/>
        <rFont val="Helv"/>
      </rPr>
      <t>:</t>
    </r>
  </si>
  <si>
    <t>Robert Edwards</t>
  </si>
  <si>
    <t>Note officials assigne for only 1 day of a 2 day event</t>
  </si>
  <si>
    <t xml:space="preserve">OCCURRENCE REPORTNOTES </t>
  </si>
  <si>
    <t>CycloX- Broomfield</t>
  </si>
  <si>
    <t>CycloX- Westminster</t>
  </si>
  <si>
    <t>CO State CX Champs</t>
  </si>
  <si>
    <t>CycloX-Longmont</t>
  </si>
  <si>
    <t>Stem CiderX</t>
  </si>
  <si>
    <t>Schoolyard Cross</t>
  </si>
  <si>
    <t>PrimalPalooza</t>
  </si>
  <si>
    <t>CycloX-Parker</t>
  </si>
  <si>
    <t>AmyD -Beyond Barriers</t>
  </si>
  <si>
    <t>Lora Mihelic</t>
  </si>
  <si>
    <t>US Open</t>
  </si>
  <si>
    <t>2021-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</si>
</sst>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Helv"/>
    </font>
    <font>
      <sz val="10"/>
      <name val="Helv"/>
    </font>
    <font>
      <sz val="8"/>
      <name val="Calibri"/>
      <family val="2"/>
    </font>
    <font>
      <sz val="12"/>
      <color indexed="8"/>
      <name val="Helv"/>
      <family val="2"/>
    </font>
    <font>
      <sz val="11"/>
      <color indexed="8"/>
      <name val="Helv"/>
      <family val="2"/>
    </font>
    <font>
      <sz val="11"/>
      <color indexed="9"/>
      <name val="Helv"/>
      <family val="2"/>
    </font>
    <font>
      <b/>
      <i/>
      <sz val="10"/>
      <name val="Helv"/>
      <family val="2"/>
    </font>
    <font>
      <i/>
      <sz val="10"/>
      <name val="Helv"/>
      <family val="2"/>
    </font>
    <font>
      <b/>
      <sz val="10"/>
      <color indexed="8"/>
      <name val="Helv"/>
      <family val="2"/>
    </font>
    <font>
      <b/>
      <sz val="11"/>
      <color indexed="8"/>
      <name val="Helv"/>
      <family val="2"/>
    </font>
    <font>
      <sz val="10"/>
      <color indexed="8"/>
      <name val="Helv"/>
    </font>
    <font>
      <i/>
      <sz val="10"/>
      <color indexed="8"/>
      <name val="Helv"/>
      <family val="2"/>
    </font>
    <font>
      <sz val="10"/>
      <color indexed="9"/>
      <name val="Helv"/>
    </font>
    <font>
      <sz val="10"/>
      <color indexed="10"/>
      <name val="Helv"/>
    </font>
    <font>
      <b/>
      <sz val="8"/>
      <color indexed="8"/>
      <name val="Calibri"/>
      <family val="2"/>
    </font>
    <font>
      <sz val="12"/>
      <name val="Helv"/>
    </font>
    <font>
      <b/>
      <sz val="11"/>
      <name val="Helv"/>
    </font>
    <font>
      <sz val="10"/>
      <color indexed="8"/>
      <name val="Helv"/>
      <family val="2"/>
    </font>
    <font>
      <i/>
      <sz val="10"/>
      <color indexed="8"/>
      <name val="Helv"/>
    </font>
    <font>
      <sz val="8"/>
      <color indexed="8"/>
      <name val="Helv"/>
      <family val="2"/>
    </font>
    <font>
      <sz val="10"/>
      <name val="Helv"/>
      <family val="2"/>
    </font>
    <font>
      <sz val="12"/>
      <color indexed="8"/>
      <name val="Helv"/>
    </font>
    <font>
      <b/>
      <i/>
      <sz val="10"/>
      <name val="Helv"/>
    </font>
    <font>
      <i/>
      <sz val="11"/>
      <color indexed="8"/>
      <name val="Helv"/>
    </font>
    <font>
      <sz val="11"/>
      <color indexed="8"/>
      <name val="Helv"/>
    </font>
    <font>
      <sz val="10"/>
      <color indexed="8"/>
      <name val="Calibri"/>
      <family val="2"/>
    </font>
    <font>
      <sz val="9"/>
      <color indexed="8"/>
      <name val="Calibri"/>
      <family val="2"/>
    </font>
    <font>
      <u/>
      <sz val="10"/>
      <color indexed="8"/>
      <name val="Helv"/>
    </font>
    <font>
      <u/>
      <sz val="10"/>
      <color indexed="8"/>
      <name val="Helv"/>
      <family val="2"/>
    </font>
    <font>
      <b/>
      <sz val="12"/>
      <color indexed="8"/>
      <name val="Helv"/>
    </font>
    <font>
      <b/>
      <sz val="11"/>
      <color indexed="8"/>
      <name val="Helv"/>
    </font>
    <font>
      <sz val="12"/>
      <color rgb="FFFF0000"/>
      <name val="Helv"/>
    </font>
    <font>
      <sz val="12"/>
      <color rgb="FFFF0000"/>
      <name val="Helv"/>
      <family val="2"/>
    </font>
    <font>
      <b/>
      <sz val="12"/>
      <name val="Helv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indexed="8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auto="1"/>
      </right>
      <top/>
      <bottom style="thin">
        <color indexed="8"/>
      </bottom>
      <diagonal/>
    </border>
    <border>
      <left style="medium">
        <color auto="1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medium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indexed="8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/>
      <top style="medium">
        <color auto="1"/>
      </top>
      <bottom style="thin">
        <color indexed="8"/>
      </bottom>
      <diagonal/>
    </border>
    <border>
      <left/>
      <right/>
      <top style="medium">
        <color auto="1"/>
      </top>
      <bottom style="thin">
        <color indexed="8"/>
      </bottom>
      <diagonal/>
    </border>
    <border>
      <left/>
      <right style="medium">
        <color auto="1"/>
      </right>
      <top style="medium">
        <color auto="1"/>
      </top>
      <bottom style="thin">
        <color indexed="8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8"/>
      </bottom>
      <diagonal/>
    </border>
    <border>
      <left style="medium">
        <color auto="1"/>
      </left>
      <right/>
      <top style="thin">
        <color indexed="8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8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</borders>
  <cellStyleXfs count="1">
    <xf numFmtId="0" fontId="0" fillId="0" borderId="0"/>
  </cellStyleXfs>
  <cellXfs count="194">
    <xf numFmtId="0" fontId="0" fillId="0" borderId="0" xfId="0"/>
    <xf numFmtId="1" fontId="0" fillId="0" borderId="0" xfId="0" applyNumberFormat="1"/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0" fontId="0" fillId="0" borderId="2" xfId="0" applyBorder="1" applyAlignment="1">
      <alignment horizontal="left" indent="3"/>
    </xf>
    <xf numFmtId="0" fontId="1" fillId="2" borderId="3" xfId="0" applyFont="1" applyFill="1" applyBorder="1" applyAlignment="1"/>
    <xf numFmtId="0" fontId="12" fillId="0" borderId="5" xfId="0" applyFont="1" applyBorder="1" applyProtection="1"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left"/>
      <protection locked="0"/>
    </xf>
    <xf numFmtId="0" fontId="2" fillId="0" borderId="10" xfId="0" applyFont="1" applyBorder="1" applyProtection="1">
      <protection locked="0"/>
    </xf>
    <xf numFmtId="0" fontId="2" fillId="0" borderId="5" xfId="0" applyFont="1" applyBorder="1" applyProtection="1">
      <protection locked="0"/>
    </xf>
    <xf numFmtId="0" fontId="12" fillId="0" borderId="25" xfId="0" applyFont="1" applyBorder="1" applyAlignment="1" applyProtection="1">
      <alignment horizontal="center"/>
      <protection locked="0"/>
    </xf>
    <xf numFmtId="0" fontId="12" fillId="0" borderId="25" xfId="0" applyFont="1" applyBorder="1" applyAlignment="1" applyProtection="1">
      <alignment vertical="top" wrapText="1"/>
      <protection locked="0"/>
    </xf>
    <xf numFmtId="0" fontId="2" fillId="0" borderId="10" xfId="0" applyFont="1" applyBorder="1" applyAlignment="1" applyProtection="1">
      <alignment vertical="top"/>
      <protection locked="0"/>
    </xf>
    <xf numFmtId="0" fontId="7" fillId="0" borderId="0" xfId="0" applyFont="1" applyProtection="1">
      <protection locked="0"/>
    </xf>
    <xf numFmtId="0" fontId="17" fillId="0" borderId="0" xfId="0" applyFont="1" applyAlignment="1" applyProtection="1">
      <alignment horizontal="left"/>
      <protection locked="0"/>
    </xf>
    <xf numFmtId="0" fontId="21" fillId="0" borderId="0" xfId="0" applyFont="1" applyBorder="1" applyAlignment="1" applyProtection="1">
      <protection locked="0"/>
    </xf>
    <xf numFmtId="0" fontId="10" fillId="0" borderId="7" xfId="0" applyFont="1" applyBorder="1" applyProtection="1">
      <protection locked="0"/>
    </xf>
    <xf numFmtId="0" fontId="18" fillId="0" borderId="25" xfId="0" applyFont="1" applyBorder="1" applyAlignment="1" applyProtection="1">
      <alignment horizontal="left"/>
      <protection locked="0"/>
    </xf>
    <xf numFmtId="0" fontId="10" fillId="0" borderId="7" xfId="0" applyFont="1" applyBorder="1" applyAlignment="1" applyProtection="1">
      <alignment vertical="top" wrapText="1"/>
      <protection locked="0"/>
    </xf>
    <xf numFmtId="0" fontId="10" fillId="0" borderId="7" xfId="0" applyFont="1" applyBorder="1" applyAlignment="1" applyProtection="1">
      <alignment horizontal="center"/>
      <protection locked="0"/>
    </xf>
    <xf numFmtId="0" fontId="12" fillId="0" borderId="6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12" fillId="0" borderId="4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3" fillId="0" borderId="11" xfId="0" applyFont="1" applyBorder="1" applyAlignment="1" applyProtection="1">
      <alignment vertical="top" wrapText="1"/>
      <protection locked="0"/>
    </xf>
    <xf numFmtId="0" fontId="12" fillId="0" borderId="0" xfId="0" applyFont="1" applyProtection="1">
      <protection locked="0"/>
    </xf>
    <xf numFmtId="0" fontId="14" fillId="0" borderId="0" xfId="0" applyFont="1" applyProtection="1">
      <protection locked="0"/>
    </xf>
    <xf numFmtId="0" fontId="6" fillId="0" borderId="0" xfId="0" applyFont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0" fillId="0" borderId="0" xfId="0" applyAlignment="1">
      <alignment horizontal="left" indent="2"/>
    </xf>
    <xf numFmtId="14" fontId="5" fillId="0" borderId="0" xfId="0" applyNumberFormat="1" applyFont="1" applyProtection="1">
      <protection locked="0"/>
    </xf>
    <xf numFmtId="0" fontId="2" fillId="0" borderId="20" xfId="0" applyFont="1" applyBorder="1" applyAlignment="1" applyProtection="1">
      <alignment wrapText="1"/>
      <protection locked="0"/>
    </xf>
    <xf numFmtId="0" fontId="2" fillId="0" borderId="9" xfId="0" applyFont="1" applyBorder="1" applyAlignment="1" applyProtection="1">
      <alignment wrapText="1"/>
      <protection locked="0"/>
    </xf>
    <xf numFmtId="0" fontId="0" fillId="0" borderId="0" xfId="0" applyProtection="1"/>
    <xf numFmtId="0" fontId="1" fillId="0" borderId="0" xfId="0" applyFont="1" applyProtection="1"/>
    <xf numFmtId="0" fontId="16" fillId="0" borderId="0" xfId="0" applyFont="1" applyProtection="1"/>
    <xf numFmtId="0" fontId="0" fillId="0" borderId="0" xfId="0" applyFont="1" applyProtection="1"/>
    <xf numFmtId="9" fontId="0" fillId="0" borderId="0" xfId="0" applyNumberFormat="1" applyProtection="1"/>
    <xf numFmtId="9" fontId="5" fillId="0" borderId="0" xfId="0" applyNumberFormat="1" applyFont="1" applyAlignment="1" applyProtection="1">
      <alignment horizontal="left"/>
    </xf>
    <xf numFmtId="0" fontId="12" fillId="0" borderId="14" xfId="0" applyFont="1" applyBorder="1" applyProtection="1">
      <protection locked="0"/>
    </xf>
    <xf numFmtId="0" fontId="2" fillId="0" borderId="6" xfId="0" applyFont="1" applyBorder="1" applyAlignment="1" applyProtection="1">
      <alignment vertical="center" wrapText="1"/>
      <protection locked="0"/>
    </xf>
    <xf numFmtId="0" fontId="12" fillId="0" borderId="38" xfId="0" applyFont="1" applyBorder="1" applyProtection="1">
      <protection locked="0"/>
    </xf>
    <xf numFmtId="0" fontId="10" fillId="0" borderId="37" xfId="0" applyFont="1" applyBorder="1" applyAlignment="1" applyProtection="1">
      <protection locked="0"/>
    </xf>
    <xf numFmtId="0" fontId="3" fillId="0" borderId="39" xfId="0" applyFont="1" applyBorder="1" applyAlignment="1" applyProtection="1">
      <alignment wrapText="1"/>
      <protection locked="0"/>
    </xf>
    <xf numFmtId="0" fontId="3" fillId="0" borderId="11" xfId="0" applyFont="1" applyBorder="1" applyAlignment="1" applyProtection="1">
      <alignment wrapText="1"/>
      <protection locked="0"/>
    </xf>
    <xf numFmtId="0" fontId="3" fillId="0" borderId="40" xfId="0" applyFont="1" applyBorder="1" applyAlignment="1" applyProtection="1">
      <alignment wrapText="1"/>
      <protection locked="0"/>
    </xf>
    <xf numFmtId="0" fontId="6" fillId="0" borderId="40" xfId="0" applyFont="1" applyBorder="1" applyAlignment="1" applyProtection="1">
      <alignment wrapText="1"/>
      <protection locked="0"/>
    </xf>
    <xf numFmtId="0" fontId="6" fillId="0" borderId="36" xfId="0" applyFont="1" applyBorder="1" applyProtection="1">
      <protection locked="0"/>
    </xf>
    <xf numFmtId="0" fontId="3" fillId="0" borderId="39" xfId="0" applyFont="1" applyBorder="1" applyAlignment="1" applyProtection="1">
      <alignment vertical="top" wrapText="1"/>
      <protection locked="0"/>
    </xf>
    <xf numFmtId="0" fontId="3" fillId="0" borderId="11" xfId="0" applyFont="1" applyBorder="1" applyAlignment="1" applyProtection="1">
      <alignment horizontal="left" wrapText="1"/>
      <protection locked="0"/>
    </xf>
    <xf numFmtId="0" fontId="8" fillId="0" borderId="42" xfId="0" applyFont="1" applyBorder="1" applyAlignment="1" applyProtection="1">
      <alignment wrapText="1"/>
      <protection locked="0"/>
    </xf>
    <xf numFmtId="0" fontId="8" fillId="0" borderId="4" xfId="0" applyFont="1" applyBorder="1" applyAlignment="1" applyProtection="1">
      <alignment wrapText="1"/>
      <protection locked="0"/>
    </xf>
    <xf numFmtId="0" fontId="24" fillId="0" borderId="24" xfId="0" applyFont="1" applyBorder="1" applyAlignment="1" applyProtection="1">
      <alignment wrapText="1"/>
      <protection locked="0"/>
    </xf>
    <xf numFmtId="0" fontId="3" fillId="0" borderId="6" xfId="0" applyFont="1" applyBorder="1" applyAlignment="1" applyProtection="1">
      <alignment wrapText="1"/>
      <protection locked="0"/>
    </xf>
    <xf numFmtId="0" fontId="3" fillId="0" borderId="11" xfId="0" applyFont="1" applyBorder="1" applyAlignment="1" applyProtection="1">
      <alignment vertical="top"/>
      <protection locked="0"/>
    </xf>
    <xf numFmtId="0" fontId="3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 applyProtection="1">
      <alignment vertical="top" wrapText="1"/>
      <protection locked="0"/>
    </xf>
    <xf numFmtId="0" fontId="3" fillId="0" borderId="42" xfId="0" applyFont="1" applyBorder="1" applyAlignment="1" applyProtection="1">
      <alignment wrapText="1"/>
      <protection locked="0"/>
    </xf>
    <xf numFmtId="0" fontId="22" fillId="0" borderId="36" xfId="0" applyFont="1" applyBorder="1" applyProtection="1">
      <protection locked="0"/>
    </xf>
    <xf numFmtId="0" fontId="2" fillId="0" borderId="36" xfId="0" applyFont="1" applyBorder="1" applyAlignment="1" applyProtection="1">
      <alignment horizontal="left" vertical="top" wrapText="1"/>
      <protection locked="0"/>
    </xf>
    <xf numFmtId="0" fontId="2" fillId="0" borderId="0" xfId="0" applyFont="1" applyBorder="1" applyAlignment="1" applyProtection="1">
      <alignment horizontal="left" vertical="top" wrapText="1"/>
      <protection locked="0"/>
    </xf>
    <xf numFmtId="0" fontId="2" fillId="0" borderId="32" xfId="0" applyFont="1" applyBorder="1" applyAlignment="1" applyProtection="1">
      <alignment horizontal="left" vertical="top" wrapText="1"/>
      <protection locked="0"/>
    </xf>
    <xf numFmtId="0" fontId="5" fillId="0" borderId="0" xfId="0" applyFont="1" applyProtection="1">
      <protection locked="0"/>
    </xf>
    <xf numFmtId="0" fontId="6" fillId="0" borderId="38" xfId="0" applyFont="1" applyBorder="1" applyProtection="1">
      <protection locked="0"/>
    </xf>
    <xf numFmtId="0" fontId="2" fillId="0" borderId="43" xfId="0" applyFont="1" applyBorder="1" applyAlignment="1" applyProtection="1">
      <alignment wrapText="1"/>
      <protection locked="0"/>
    </xf>
    <xf numFmtId="0" fontId="12" fillId="0" borderId="21" xfId="0" applyFont="1" applyBorder="1" applyAlignment="1" applyProtection="1">
      <alignment vertical="top" wrapText="1"/>
      <protection locked="0"/>
    </xf>
    <xf numFmtId="0" fontId="27" fillId="0" borderId="0" xfId="0" applyFont="1" applyProtection="1"/>
    <xf numFmtId="0" fontId="28" fillId="0" borderId="0" xfId="0" applyFont="1" applyProtection="1"/>
    <xf numFmtId="0" fontId="29" fillId="0" borderId="45" xfId="0" applyFont="1" applyBorder="1" applyAlignment="1" applyProtection="1">
      <alignment vertical="top" wrapText="1"/>
      <protection locked="0"/>
    </xf>
    <xf numFmtId="0" fontId="29" fillId="0" borderId="51" xfId="0" applyFont="1" applyBorder="1" applyAlignment="1" applyProtection="1">
      <alignment vertical="top" wrapText="1"/>
      <protection locked="0"/>
    </xf>
    <xf numFmtId="0" fontId="30" fillId="0" borderId="11" xfId="0" applyFont="1" applyBorder="1" applyAlignment="1" applyProtection="1">
      <alignment vertical="top" wrapText="1"/>
      <protection locked="0"/>
    </xf>
    <xf numFmtId="0" fontId="30" fillId="0" borderId="21" xfId="0" applyFont="1" applyBorder="1" applyAlignment="1" applyProtection="1">
      <alignment vertical="top" wrapText="1"/>
      <protection locked="0"/>
    </xf>
    <xf numFmtId="0" fontId="5" fillId="0" borderId="52" xfId="0" applyFont="1" applyBorder="1" applyAlignment="1" applyProtection="1">
      <alignment vertical="top" wrapText="1"/>
      <protection locked="0"/>
    </xf>
    <xf numFmtId="0" fontId="5" fillId="0" borderId="21" xfId="0" applyFont="1" applyBorder="1" applyAlignment="1" applyProtection="1">
      <alignment vertical="top" wrapText="1"/>
      <protection locked="0"/>
    </xf>
    <xf numFmtId="0" fontId="5" fillId="0" borderId="52" xfId="0" applyFont="1" applyBorder="1" applyAlignment="1" applyProtection="1">
      <alignment vertical="top"/>
      <protection locked="0"/>
    </xf>
    <xf numFmtId="0" fontId="5" fillId="0" borderId="21" xfId="0" applyFont="1" applyBorder="1" applyAlignment="1" applyProtection="1">
      <alignment vertical="top"/>
      <protection locked="0"/>
    </xf>
    <xf numFmtId="0" fontId="6" fillId="0" borderId="52" xfId="0" applyFont="1" applyBorder="1" applyAlignment="1" applyProtection="1">
      <protection locked="0"/>
    </xf>
    <xf numFmtId="0" fontId="6" fillId="0" borderId="21" xfId="0" applyFont="1" applyBorder="1" applyAlignment="1" applyProtection="1">
      <protection locked="0"/>
    </xf>
    <xf numFmtId="0" fontId="6" fillId="0" borderId="40" xfId="0" applyFont="1" applyBorder="1" applyProtection="1">
      <protection locked="0"/>
    </xf>
    <xf numFmtId="0" fontId="3" fillId="0" borderId="40" xfId="0" applyFont="1" applyBorder="1" applyAlignment="1" applyProtection="1">
      <alignment vertical="top" wrapText="1"/>
      <protection locked="0"/>
    </xf>
    <xf numFmtId="0" fontId="29" fillId="0" borderId="0" xfId="0" applyFont="1" applyBorder="1" applyAlignment="1" applyProtection="1">
      <alignment horizontal="left" vertical="top" wrapText="1"/>
      <protection locked="0"/>
    </xf>
    <xf numFmtId="0" fontId="6" fillId="0" borderId="54" xfId="0" applyFont="1" applyBorder="1" applyProtection="1">
      <protection locked="0"/>
    </xf>
    <xf numFmtId="0" fontId="2" fillId="0" borderId="38" xfId="0" applyFont="1" applyBorder="1" applyAlignment="1" applyProtection="1">
      <alignment wrapText="1"/>
      <protection locked="0"/>
    </xf>
    <xf numFmtId="0" fontId="19" fillId="0" borderId="55" xfId="0" applyFont="1" applyBorder="1" applyAlignment="1" applyProtection="1">
      <alignment wrapText="1"/>
      <protection locked="0"/>
    </xf>
    <xf numFmtId="0" fontId="2" fillId="0" borderId="48" xfId="0" applyFont="1" applyBorder="1" applyAlignment="1" applyProtection="1">
      <alignment vertical="top" wrapText="1"/>
      <protection locked="0"/>
    </xf>
    <xf numFmtId="0" fontId="5" fillId="0" borderId="0" xfId="0" applyFont="1" applyProtection="1">
      <protection locked="0"/>
    </xf>
    <xf numFmtId="0" fontId="31" fillId="0" borderId="0" xfId="0" applyFont="1" applyAlignment="1" applyProtection="1">
      <alignment horizontal="left"/>
      <protection locked="0"/>
    </xf>
    <xf numFmtId="0" fontId="23" fillId="0" borderId="0" xfId="0" applyFont="1" applyProtection="1">
      <protection locked="0"/>
    </xf>
    <xf numFmtId="0" fontId="32" fillId="0" borderId="0" xfId="0" applyFont="1" applyBorder="1" applyAlignment="1" applyProtection="1"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6" fillId="0" borderId="0" xfId="0" applyFont="1" applyFill="1" applyProtection="1">
      <protection locked="0"/>
    </xf>
    <xf numFmtId="0" fontId="31" fillId="0" borderId="0" xfId="0" applyFont="1" applyBorder="1" applyAlignment="1" applyProtection="1">
      <alignment horizontal="left"/>
      <protection locked="0"/>
    </xf>
    <xf numFmtId="0" fontId="35" fillId="0" borderId="0" xfId="0" applyFont="1" applyAlignment="1" applyProtection="1">
      <alignment horizontal="left"/>
      <protection locked="0"/>
    </xf>
    <xf numFmtId="0" fontId="35" fillId="0" borderId="0" xfId="0" applyFont="1" applyBorder="1" applyAlignment="1" applyProtection="1">
      <alignment horizontal="left"/>
      <protection locked="0"/>
    </xf>
    <xf numFmtId="0" fontId="6" fillId="0" borderId="0" xfId="0" applyFont="1" applyBorder="1" applyAlignment="1" applyProtection="1">
      <protection locked="0"/>
    </xf>
    <xf numFmtId="0" fontId="3" fillId="0" borderId="43" xfId="0" applyFont="1" applyBorder="1" applyAlignment="1" applyProtection="1">
      <alignment horizontal="left" vertical="top" wrapText="1"/>
      <protection locked="0"/>
    </xf>
    <xf numFmtId="0" fontId="3" fillId="0" borderId="16" xfId="0" applyFont="1" applyBorder="1" applyAlignment="1" applyProtection="1">
      <alignment horizontal="left" vertical="top" wrapText="1"/>
      <protection locked="0"/>
    </xf>
    <xf numFmtId="0" fontId="3" fillId="0" borderId="29" xfId="0" applyFont="1" applyBorder="1" applyAlignment="1" applyProtection="1">
      <alignment horizontal="left" vertical="top" wrapText="1"/>
      <protection locked="0"/>
    </xf>
    <xf numFmtId="0" fontId="2" fillId="0" borderId="17" xfId="0" applyFont="1" applyBorder="1" applyAlignment="1" applyProtection="1">
      <alignment vertical="top" wrapText="1"/>
      <protection locked="0"/>
    </xf>
    <xf numFmtId="0" fontId="12" fillId="0" borderId="18" xfId="0" applyFont="1" applyBorder="1" applyAlignment="1" applyProtection="1">
      <alignment vertical="top" wrapText="1"/>
      <protection locked="0"/>
    </xf>
    <xf numFmtId="0" fontId="12" fillId="0" borderId="19" xfId="0" applyFont="1" applyBorder="1" applyAlignment="1" applyProtection="1">
      <alignment vertical="top" wrapText="1"/>
      <protection locked="0"/>
    </xf>
    <xf numFmtId="0" fontId="11" fillId="0" borderId="25" xfId="0" applyFont="1" applyBorder="1" applyAlignment="1" applyProtection="1">
      <alignment horizontal="left"/>
      <protection locked="0"/>
    </xf>
    <xf numFmtId="0" fontId="11" fillId="0" borderId="8" xfId="0" applyFont="1" applyBorder="1" applyAlignment="1" applyProtection="1">
      <alignment horizontal="left"/>
      <protection locked="0"/>
    </xf>
    <xf numFmtId="0" fontId="13" fillId="0" borderId="33" xfId="0" applyFont="1" applyBorder="1" applyAlignment="1" applyProtection="1">
      <alignment horizontal="left" wrapText="1"/>
      <protection locked="0"/>
    </xf>
    <xf numFmtId="0" fontId="13" fillId="0" borderId="34" xfId="0" applyFont="1" applyBorder="1" applyAlignment="1" applyProtection="1">
      <alignment horizontal="left" wrapText="1"/>
      <protection locked="0"/>
    </xf>
    <xf numFmtId="0" fontId="13" fillId="0" borderId="35" xfId="0" applyFont="1" applyBorder="1" applyAlignment="1" applyProtection="1">
      <alignment horizontal="left" wrapText="1"/>
      <protection locked="0"/>
    </xf>
    <xf numFmtId="0" fontId="2" fillId="0" borderId="24" xfId="0" applyFont="1" applyBorder="1" applyAlignment="1" applyProtection="1">
      <alignment horizontal="left" vertical="top" wrapText="1"/>
      <protection locked="0"/>
    </xf>
    <xf numFmtId="0" fontId="2" fillId="0" borderId="14" xfId="0" applyFont="1" applyBorder="1" applyAlignment="1" applyProtection="1">
      <alignment horizontal="left" vertical="top" wrapText="1"/>
      <protection locked="0"/>
    </xf>
    <xf numFmtId="0" fontId="2" fillId="0" borderId="15" xfId="0" applyFont="1" applyBorder="1" applyAlignment="1" applyProtection="1">
      <alignment horizontal="left" vertical="top" wrapText="1"/>
      <protection locked="0"/>
    </xf>
    <xf numFmtId="0" fontId="2" fillId="0" borderId="13" xfId="0" applyFont="1" applyBorder="1" applyAlignment="1" applyProtection="1">
      <alignment vertical="top" wrapText="1"/>
      <protection locked="0"/>
    </xf>
    <xf numFmtId="0" fontId="12" fillId="0" borderId="14" xfId="0" applyFont="1" applyBorder="1" applyAlignment="1" applyProtection="1">
      <alignment vertical="top" wrapText="1"/>
      <protection locked="0"/>
    </xf>
    <xf numFmtId="0" fontId="12" fillId="0" borderId="15" xfId="0" applyFont="1" applyBorder="1" applyAlignment="1" applyProtection="1">
      <alignment vertical="top" wrapText="1"/>
      <protection locked="0"/>
    </xf>
    <xf numFmtId="0" fontId="2" fillId="0" borderId="13" xfId="0" applyFont="1" applyBorder="1" applyAlignment="1" applyProtection="1">
      <alignment horizontal="left" vertical="top" wrapText="1"/>
      <protection locked="0"/>
    </xf>
    <xf numFmtId="0" fontId="12" fillId="0" borderId="14" xfId="0" applyFont="1" applyBorder="1" applyAlignment="1" applyProtection="1">
      <alignment horizontal="left" vertical="top" wrapText="1"/>
      <protection locked="0"/>
    </xf>
    <xf numFmtId="0" fontId="12" fillId="0" borderId="15" xfId="0" applyFont="1" applyBorder="1" applyAlignment="1" applyProtection="1">
      <alignment horizontal="left" vertical="top" wrapText="1"/>
      <protection locked="0"/>
    </xf>
    <xf numFmtId="0" fontId="32" fillId="0" borderId="0" xfId="0" applyFont="1" applyBorder="1" applyAlignment="1" applyProtection="1">
      <alignment vertical="top"/>
      <protection locked="0"/>
    </xf>
    <xf numFmtId="0" fontId="19" fillId="0" borderId="21" xfId="0" applyFont="1" applyBorder="1" applyAlignment="1" applyProtection="1">
      <alignment vertical="top" wrapText="1"/>
      <protection locked="0"/>
    </xf>
    <xf numFmtId="0" fontId="19" fillId="0" borderId="44" xfId="0" applyFont="1" applyBorder="1" applyAlignment="1" applyProtection="1">
      <alignment vertical="top" wrapText="1"/>
      <protection locked="0"/>
    </xf>
    <xf numFmtId="0" fontId="2" fillId="0" borderId="10" xfId="0" applyFont="1" applyBorder="1" applyAlignment="1" applyProtection="1">
      <alignment horizontal="left" vertical="top" wrapText="1"/>
      <protection locked="0"/>
    </xf>
    <xf numFmtId="0" fontId="12" fillId="0" borderId="10" xfId="0" applyFont="1" applyBorder="1" applyAlignment="1" applyProtection="1">
      <alignment horizontal="left" vertical="top" wrapText="1"/>
      <protection locked="0"/>
    </xf>
    <xf numFmtId="0" fontId="12" fillId="0" borderId="12" xfId="0" applyFont="1" applyBorder="1" applyAlignment="1" applyProtection="1">
      <alignment horizontal="left" vertical="top" wrapText="1"/>
      <protection locked="0"/>
    </xf>
    <xf numFmtId="0" fontId="10" fillId="3" borderId="37" xfId="0" applyFont="1" applyFill="1" applyBorder="1" applyAlignment="1" applyProtection="1">
      <protection locked="0"/>
    </xf>
    <xf numFmtId="0" fontId="10" fillId="3" borderId="27" xfId="0" applyFont="1" applyFill="1" applyBorder="1" applyAlignment="1" applyProtection="1">
      <protection locked="0"/>
    </xf>
    <xf numFmtId="0" fontId="10" fillId="3" borderId="28" xfId="0" applyFont="1" applyFill="1" applyBorder="1" applyAlignment="1" applyProtection="1">
      <protection locked="0"/>
    </xf>
    <xf numFmtId="0" fontId="20" fillId="0" borderId="14" xfId="0" applyFont="1" applyBorder="1" applyAlignment="1" applyProtection="1">
      <alignment horizontal="left" vertical="top" wrapText="1"/>
      <protection locked="0"/>
    </xf>
    <xf numFmtId="0" fontId="20" fillId="0" borderId="15" xfId="0" applyFont="1" applyBorder="1" applyAlignment="1" applyProtection="1">
      <alignment horizontal="left" vertical="top" wrapText="1"/>
      <protection locked="0"/>
    </xf>
    <xf numFmtId="0" fontId="31" fillId="3" borderId="0" xfId="0" applyFont="1" applyFill="1" applyBorder="1" applyAlignment="1" applyProtection="1">
      <alignment horizontal="left" vertical="top"/>
      <protection locked="0"/>
    </xf>
    <xf numFmtId="0" fontId="5" fillId="0" borderId="0" xfId="0" applyFont="1" applyAlignment="1" applyProtection="1">
      <alignment horizontal="left"/>
      <protection locked="0"/>
    </xf>
    <xf numFmtId="0" fontId="33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34" fillId="0" borderId="0" xfId="0" applyFont="1" applyProtection="1">
      <protection locked="0"/>
    </xf>
    <xf numFmtId="0" fontId="23" fillId="0" borderId="0" xfId="0" applyFont="1" applyProtection="1">
      <protection locked="0"/>
    </xf>
    <xf numFmtId="0" fontId="8" fillId="0" borderId="0" xfId="0" applyFont="1" applyBorder="1" applyAlignment="1" applyProtection="1">
      <alignment wrapText="1"/>
      <protection locked="0"/>
    </xf>
    <xf numFmtId="0" fontId="7" fillId="0" borderId="0" xfId="0" applyFont="1" applyBorder="1" applyAlignment="1" applyProtection="1">
      <protection locked="0"/>
    </xf>
    <xf numFmtId="0" fontId="13" fillId="0" borderId="17" xfId="0" applyFont="1" applyBorder="1" applyAlignment="1" applyProtection="1">
      <alignment horizontal="left" wrapText="1"/>
      <protection locked="0"/>
    </xf>
    <xf numFmtId="0" fontId="13" fillId="0" borderId="18" xfId="0" applyFont="1" applyBorder="1" applyAlignment="1" applyProtection="1">
      <alignment horizontal="left" wrapText="1"/>
      <protection locked="0"/>
    </xf>
    <xf numFmtId="0" fontId="13" fillId="0" borderId="19" xfId="0" applyFont="1" applyBorder="1" applyAlignment="1" applyProtection="1">
      <alignment horizontal="left" wrapText="1"/>
      <protection locked="0"/>
    </xf>
    <xf numFmtId="0" fontId="19" fillId="0" borderId="13" xfId="0" applyFont="1" applyBorder="1" applyAlignment="1" applyProtection="1">
      <alignment horizontal="left" wrapText="1"/>
      <protection locked="0"/>
    </xf>
    <xf numFmtId="0" fontId="19" fillId="0" borderId="14" xfId="0" applyFont="1" applyBorder="1" applyAlignment="1" applyProtection="1">
      <alignment horizontal="left" wrapText="1"/>
      <protection locked="0"/>
    </xf>
    <xf numFmtId="0" fontId="19" fillId="0" borderId="15" xfId="0" applyFont="1" applyBorder="1" applyAlignment="1" applyProtection="1">
      <alignment horizontal="left" wrapText="1"/>
      <protection locked="0"/>
    </xf>
    <xf numFmtId="0" fontId="19" fillId="0" borderId="33" xfId="0" applyFont="1" applyBorder="1" applyAlignment="1" applyProtection="1">
      <alignment horizontal="left" wrapText="1"/>
      <protection locked="0"/>
    </xf>
    <xf numFmtId="0" fontId="19" fillId="0" borderId="34" xfId="0" applyFont="1" applyBorder="1" applyAlignment="1" applyProtection="1">
      <alignment horizontal="left" wrapText="1"/>
      <protection locked="0"/>
    </xf>
    <xf numFmtId="0" fontId="19" fillId="0" borderId="35" xfId="0" applyFont="1" applyBorder="1" applyAlignment="1" applyProtection="1">
      <alignment horizontal="left" wrapText="1"/>
      <protection locked="0"/>
    </xf>
    <xf numFmtId="0" fontId="12" fillId="0" borderId="13" xfId="0" applyFont="1" applyBorder="1" applyAlignment="1" applyProtection="1">
      <alignment horizontal="left" vertical="top" wrapText="1"/>
      <protection locked="0"/>
    </xf>
    <xf numFmtId="0" fontId="19" fillId="0" borderId="23" xfId="0" applyFont="1" applyBorder="1" applyAlignment="1" applyProtection="1">
      <alignment horizontal="left" wrapText="1"/>
      <protection locked="0"/>
    </xf>
    <xf numFmtId="0" fontId="19" fillId="0" borderId="0" xfId="0" applyFont="1" applyBorder="1" applyAlignment="1" applyProtection="1">
      <alignment horizontal="left" wrapText="1"/>
      <protection locked="0"/>
    </xf>
    <xf numFmtId="0" fontId="19" fillId="0" borderId="32" xfId="0" applyFont="1" applyBorder="1" applyAlignment="1" applyProtection="1">
      <alignment horizontal="left" wrapText="1"/>
      <protection locked="0"/>
    </xf>
    <xf numFmtId="0" fontId="3" fillId="0" borderId="41" xfId="0" applyFont="1" applyBorder="1" applyAlignment="1" applyProtection="1">
      <alignment horizontal="left" vertical="top" wrapText="1"/>
      <protection locked="0"/>
    </xf>
    <xf numFmtId="0" fontId="3" fillId="0" borderId="30" xfId="0" applyFont="1" applyBorder="1" applyAlignment="1" applyProtection="1">
      <alignment horizontal="left" vertical="top" wrapText="1"/>
      <protection locked="0"/>
    </xf>
    <xf numFmtId="0" fontId="3" fillId="0" borderId="31" xfId="0" applyFont="1" applyBorder="1" applyAlignment="1" applyProtection="1">
      <alignment horizontal="left" vertical="top" wrapText="1"/>
      <protection locked="0"/>
    </xf>
    <xf numFmtId="0" fontId="3" fillId="0" borderId="36" xfId="0" applyFont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0" borderId="32" xfId="0" applyFont="1" applyBorder="1" applyAlignment="1" applyProtection="1">
      <alignment horizontal="left" vertical="top" wrapText="1"/>
      <protection locked="0"/>
    </xf>
    <xf numFmtId="0" fontId="6" fillId="0" borderId="13" xfId="0" applyFont="1" applyBorder="1" applyAlignment="1" applyProtection="1">
      <alignment horizontal="left"/>
      <protection locked="0"/>
    </xf>
    <xf numFmtId="0" fontId="6" fillId="0" borderId="14" xfId="0" applyFont="1" applyBorder="1" applyAlignment="1" applyProtection="1">
      <alignment horizontal="left"/>
      <protection locked="0"/>
    </xf>
    <xf numFmtId="0" fontId="6" fillId="0" borderId="15" xfId="0" applyFont="1" applyBorder="1" applyAlignment="1" applyProtection="1">
      <alignment horizontal="left"/>
      <protection locked="0"/>
    </xf>
    <xf numFmtId="0" fontId="19" fillId="0" borderId="17" xfId="0" applyFont="1" applyBorder="1" applyAlignment="1" applyProtection="1">
      <alignment horizontal="left" wrapText="1"/>
      <protection locked="0"/>
    </xf>
    <xf numFmtId="0" fontId="19" fillId="0" borderId="18" xfId="0" applyFont="1" applyBorder="1" applyAlignment="1" applyProtection="1">
      <alignment horizontal="left" wrapText="1"/>
      <protection locked="0"/>
    </xf>
    <xf numFmtId="0" fontId="19" fillId="0" borderId="19" xfId="0" applyFont="1" applyBorder="1" applyAlignment="1" applyProtection="1">
      <alignment horizontal="left" wrapText="1"/>
      <protection locked="0"/>
    </xf>
    <xf numFmtId="0" fontId="19" fillId="0" borderId="22" xfId="0" applyFont="1" applyBorder="1" applyAlignment="1" applyProtection="1">
      <alignment horizontal="left" wrapText="1"/>
      <protection locked="0"/>
    </xf>
    <xf numFmtId="0" fontId="19" fillId="0" borderId="16" xfId="0" applyFont="1" applyBorder="1" applyAlignment="1" applyProtection="1">
      <alignment horizontal="left" wrapText="1"/>
      <protection locked="0"/>
    </xf>
    <xf numFmtId="0" fontId="19" fillId="0" borderId="29" xfId="0" applyFont="1" applyBorder="1" applyAlignment="1" applyProtection="1">
      <alignment horizontal="left" wrapText="1"/>
      <protection locked="0"/>
    </xf>
    <xf numFmtId="20" fontId="19" fillId="0" borderId="13" xfId="0" applyNumberFormat="1" applyFont="1" applyBorder="1" applyAlignment="1" applyProtection="1">
      <alignment horizontal="left" wrapText="1"/>
      <protection locked="0"/>
    </xf>
    <xf numFmtId="0" fontId="20" fillId="0" borderId="13" xfId="0" applyFont="1" applyBorder="1" applyAlignment="1" applyProtection="1">
      <alignment horizontal="left" wrapText="1"/>
      <protection locked="0"/>
    </xf>
    <xf numFmtId="0" fontId="32" fillId="0" borderId="0" xfId="0" applyFont="1" applyBorder="1" applyAlignment="1" applyProtection="1">
      <alignment wrapText="1"/>
      <protection locked="0"/>
    </xf>
    <xf numFmtId="0" fontId="10" fillId="3" borderId="36" xfId="0" applyFont="1" applyFill="1" applyBorder="1" applyAlignment="1" applyProtection="1">
      <protection locked="0"/>
    </xf>
    <xf numFmtId="0" fontId="10" fillId="3" borderId="0" xfId="0" applyFont="1" applyFill="1" applyBorder="1" applyAlignment="1" applyProtection="1">
      <protection locked="0"/>
    </xf>
    <xf numFmtId="0" fontId="10" fillId="3" borderId="32" xfId="0" applyFont="1" applyFill="1" applyBorder="1" applyAlignment="1" applyProtection="1">
      <protection locked="0"/>
    </xf>
    <xf numFmtId="0" fontId="5" fillId="0" borderId="21" xfId="0" applyFont="1" applyBorder="1" applyAlignment="1" applyProtection="1">
      <alignment vertical="top" wrapText="1"/>
      <protection locked="0"/>
    </xf>
    <xf numFmtId="0" fontId="5" fillId="0" borderId="53" xfId="0" applyFont="1" applyBorder="1" applyAlignment="1" applyProtection="1">
      <alignment vertical="top" wrapText="1"/>
      <protection locked="0"/>
    </xf>
    <xf numFmtId="0" fontId="13" fillId="0" borderId="13" xfId="0" applyFont="1" applyBorder="1" applyAlignment="1" applyProtection="1">
      <alignment horizontal="left" wrapText="1"/>
      <protection locked="0"/>
    </xf>
    <xf numFmtId="0" fontId="13" fillId="0" borderId="14" xfId="0" applyFont="1" applyBorder="1" applyAlignment="1" applyProtection="1">
      <alignment horizontal="left" wrapText="1"/>
      <protection locked="0"/>
    </xf>
    <xf numFmtId="0" fontId="13" fillId="0" borderId="15" xfId="0" applyFont="1" applyBorder="1" applyAlignment="1" applyProtection="1">
      <alignment horizontal="left" wrapText="1"/>
      <protection locked="0"/>
    </xf>
    <xf numFmtId="0" fontId="2" fillId="0" borderId="13" xfId="0" applyFont="1" applyBorder="1" applyAlignment="1" applyProtection="1">
      <alignment horizontal="left" wrapText="1"/>
      <protection locked="0"/>
    </xf>
    <xf numFmtId="0" fontId="2" fillId="0" borderId="14" xfId="0" applyFont="1" applyBorder="1" applyAlignment="1" applyProtection="1">
      <alignment horizontal="left" wrapText="1"/>
      <protection locked="0"/>
    </xf>
    <xf numFmtId="0" fontId="2" fillId="0" borderId="15" xfId="0" applyFont="1" applyBorder="1" applyAlignment="1" applyProtection="1">
      <alignment horizontal="left" wrapText="1"/>
      <protection locked="0"/>
    </xf>
    <xf numFmtId="0" fontId="13" fillId="0" borderId="26" xfId="0" applyFont="1" applyBorder="1" applyAlignment="1" applyProtection="1">
      <alignment horizontal="left" vertical="top" wrapText="1"/>
      <protection locked="0"/>
    </xf>
    <xf numFmtId="0" fontId="13" fillId="0" borderId="27" xfId="0" applyFont="1" applyBorder="1" applyAlignment="1" applyProtection="1">
      <alignment horizontal="left" vertical="top" wrapText="1"/>
      <protection locked="0"/>
    </xf>
    <xf numFmtId="0" fontId="13" fillId="0" borderId="28" xfId="0" applyFont="1" applyBorder="1" applyAlignment="1" applyProtection="1">
      <alignment horizontal="left" vertical="top" wrapText="1"/>
      <protection locked="0"/>
    </xf>
    <xf numFmtId="0" fontId="25" fillId="0" borderId="13" xfId="0" applyFont="1" applyBorder="1" applyAlignment="1" applyProtection="1">
      <alignment horizontal="left" wrapText="1"/>
      <protection locked="0"/>
    </xf>
    <xf numFmtId="0" fontId="6" fillId="0" borderId="14" xfId="0" applyFont="1" applyBorder="1" applyAlignment="1" applyProtection="1">
      <alignment horizontal="left" wrapText="1"/>
      <protection locked="0"/>
    </xf>
    <xf numFmtId="0" fontId="6" fillId="0" borderId="15" xfId="0" applyFont="1" applyBorder="1" applyAlignment="1" applyProtection="1">
      <alignment horizontal="left" wrapText="1"/>
      <protection locked="0"/>
    </xf>
    <xf numFmtId="0" fontId="6" fillId="0" borderId="13" xfId="0" applyFont="1" applyBorder="1" applyAlignment="1" applyProtection="1">
      <alignment horizontal="left" wrapText="1"/>
      <protection locked="0"/>
    </xf>
    <xf numFmtId="0" fontId="2" fillId="0" borderId="49" xfId="0" applyFont="1" applyBorder="1" applyAlignment="1" applyProtection="1">
      <alignment vertical="top" wrapText="1"/>
      <protection locked="0"/>
    </xf>
    <xf numFmtId="0" fontId="12" fillId="0" borderId="49" xfId="0" applyFont="1" applyBorder="1" applyAlignment="1" applyProtection="1">
      <alignment vertical="top" wrapText="1"/>
      <protection locked="0"/>
    </xf>
    <xf numFmtId="0" fontId="12" fillId="0" borderId="50" xfId="0" applyFont="1" applyBorder="1" applyAlignment="1" applyProtection="1">
      <alignment vertical="top" wrapText="1"/>
      <protection locked="0"/>
    </xf>
    <xf numFmtId="0" fontId="29" fillId="0" borderId="46" xfId="0" applyFont="1" applyBorder="1" applyAlignment="1" applyProtection="1">
      <alignment vertical="top" wrapText="1"/>
      <protection locked="0"/>
    </xf>
    <xf numFmtId="0" fontId="29" fillId="0" borderId="47" xfId="0" applyFont="1" applyBorder="1" applyAlignment="1" applyProtection="1">
      <alignment vertical="top" wrapText="1"/>
      <protection locked="0"/>
    </xf>
    <xf numFmtId="0" fontId="20" fillId="0" borderId="13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FF"/>
      <rgbColor rgb="00FFFF00"/>
      <rgbColor rgb="00FF00FF"/>
      <rgbColor rgb="0000FFFF"/>
      <rgbColor rgb="00800000"/>
      <rgbColor rgb="00006411"/>
      <rgbColor rgb="00000080"/>
      <rgbColor rgb="00808000"/>
      <rgbColor rgb="00800080"/>
      <rgbColor rgb="001FB714"/>
      <rgbColor rgb="00C0C0C0"/>
      <rgbColor rgb="00808080"/>
      <rgbColor rgb="009999FF"/>
      <rgbColor rgb="00993366"/>
      <rgbColor rgb="00FFFFCC"/>
      <rgbColor rgb="00CCFFFF"/>
      <rgbColor rgb="004600A5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P194"/>
  <sheetViews>
    <sheetView tabSelected="1" zoomScaleNormal="100" workbookViewId="0">
      <selection activeCell="B8" sqref="B8:C8"/>
    </sheetView>
  </sheetViews>
  <sheetFormatPr defaultColWidth="0" defaultRowHeight="12.75" zeroHeight="1" x14ac:dyDescent="0.2"/>
  <cols>
    <col min="1" max="1" width="46.7109375" style="10" customWidth="1"/>
    <col min="2" max="2" width="18.140625" style="10" customWidth="1"/>
    <col min="3" max="3" width="12.85546875" style="10" customWidth="1"/>
    <col min="4" max="4" width="25.5703125" style="10" customWidth="1"/>
    <col min="5" max="5" width="17.85546875" style="11" customWidth="1"/>
    <col min="6" max="6" width="35.7109375" style="10" customWidth="1"/>
    <col min="7" max="7" width="1.140625" style="10" customWidth="1"/>
    <col min="8" max="16384" width="8.7109375" style="10" hidden="1"/>
  </cols>
  <sheetData>
    <row r="1" spans="1:16" ht="17.100000000000001" customHeight="1" x14ac:dyDescent="0.25">
      <c r="A1" s="91" t="s">
        <v>91</v>
      </c>
      <c r="B1" s="132" t="s">
        <v>150</v>
      </c>
      <c r="C1" s="132"/>
      <c r="D1" s="96" t="s">
        <v>82</v>
      </c>
      <c r="E1" s="35"/>
      <c r="P1" s="17"/>
    </row>
    <row r="2" spans="1:16" ht="17.100000000000001" customHeight="1" x14ac:dyDescent="0.25">
      <c r="A2" s="136" t="s">
        <v>192</v>
      </c>
      <c r="B2" s="134"/>
      <c r="C2" s="134"/>
      <c r="D2" s="91" t="s">
        <v>61</v>
      </c>
      <c r="E2" s="10" t="s">
        <v>212</v>
      </c>
      <c r="P2" s="17"/>
    </row>
    <row r="3" spans="1:16" ht="17.100000000000001" customHeight="1" x14ac:dyDescent="0.25">
      <c r="A3" s="136" t="s">
        <v>193</v>
      </c>
      <c r="B3" s="134"/>
      <c r="C3" s="134"/>
      <c r="D3" s="94"/>
      <c r="E3" s="95"/>
      <c r="P3" s="17"/>
    </row>
    <row r="4" spans="1:16" ht="17.100000000000001" customHeight="1" x14ac:dyDescent="0.25">
      <c r="A4" s="92" t="s">
        <v>197</v>
      </c>
      <c r="B4" s="90"/>
      <c r="C4" s="90"/>
      <c r="D4" s="94"/>
      <c r="E4" s="95"/>
      <c r="P4" s="17"/>
    </row>
    <row r="5" spans="1:16" ht="17.100000000000001" customHeight="1" x14ac:dyDescent="0.25">
      <c r="A5" s="92" t="s">
        <v>194</v>
      </c>
      <c r="B5" s="67"/>
      <c r="C5" s="67"/>
      <c r="D5" s="97" t="s">
        <v>54</v>
      </c>
      <c r="E5" s="43" t="e">
        <f>CalcSheet2!I10</f>
        <v>#DIV/0!</v>
      </c>
      <c r="P5" s="17"/>
    </row>
    <row r="6" spans="1:16" ht="17.100000000000001" customHeight="1" x14ac:dyDescent="0.25">
      <c r="A6" s="92"/>
      <c r="B6" s="90"/>
      <c r="C6" s="90"/>
      <c r="D6" s="18"/>
      <c r="E6" s="43"/>
      <c r="P6" s="17"/>
    </row>
    <row r="7" spans="1:16" ht="17.100000000000001" customHeight="1" x14ac:dyDescent="0.25">
      <c r="A7" s="92" t="s">
        <v>195</v>
      </c>
      <c r="B7" s="133" t="s">
        <v>186</v>
      </c>
      <c r="C7" s="134"/>
      <c r="D7" s="97" t="s">
        <v>55</v>
      </c>
      <c r="E7" s="43" t="e">
        <f>CalcSheet2!I11</f>
        <v>#DIV/0!</v>
      </c>
      <c r="P7" s="17"/>
    </row>
    <row r="8" spans="1:16" ht="17.100000000000001" customHeight="1" x14ac:dyDescent="0.25">
      <c r="A8" s="92" t="s">
        <v>196</v>
      </c>
      <c r="B8" s="135" t="s">
        <v>186</v>
      </c>
      <c r="C8" s="135"/>
      <c r="D8" s="98" t="s">
        <v>56</v>
      </c>
      <c r="E8" s="43" t="e">
        <f>CalcSheet2!I12</f>
        <v>#DIV/0!</v>
      </c>
      <c r="P8" s="17"/>
    </row>
    <row r="9" spans="1:16" ht="15" customHeight="1" x14ac:dyDescent="0.2">
      <c r="A9" s="93" t="s">
        <v>191</v>
      </c>
      <c r="B9" s="19"/>
      <c r="C9" s="33"/>
      <c r="E9" s="19"/>
      <c r="P9" s="17"/>
    </row>
    <row r="10" spans="1:16" ht="33" customHeight="1" x14ac:dyDescent="0.2">
      <c r="A10" s="137" t="s">
        <v>173</v>
      </c>
      <c r="B10" s="137"/>
      <c r="C10" s="137"/>
      <c r="D10" s="137"/>
      <c r="E10" s="137"/>
      <c r="F10" s="137"/>
      <c r="P10" s="17"/>
    </row>
    <row r="11" spans="1:16" ht="13.5" thickBot="1" x14ac:dyDescent="0.25">
      <c r="A11" s="138">
        <v>4</v>
      </c>
      <c r="B11" s="138"/>
      <c r="C11" s="138"/>
      <c r="D11" s="138"/>
      <c r="E11" s="138"/>
      <c r="F11" s="138"/>
      <c r="P11" s="17"/>
    </row>
    <row r="12" spans="1:16" ht="13.5" thickBot="1" x14ac:dyDescent="0.25">
      <c r="A12" s="20" t="s">
        <v>62</v>
      </c>
      <c r="B12" s="21" t="s">
        <v>64</v>
      </c>
      <c r="C12" s="106" t="s">
        <v>69</v>
      </c>
      <c r="D12" s="106"/>
      <c r="E12" s="106"/>
      <c r="F12" s="107"/>
      <c r="P12" s="17"/>
    </row>
    <row r="13" spans="1:16" ht="20.45" customHeight="1" x14ac:dyDescent="0.2">
      <c r="A13" s="48" t="s">
        <v>92</v>
      </c>
      <c r="B13" s="13" t="s">
        <v>43</v>
      </c>
      <c r="C13" s="149"/>
      <c r="D13" s="150"/>
      <c r="E13" s="150"/>
      <c r="F13" s="151"/>
      <c r="P13" s="17"/>
    </row>
    <row r="14" spans="1:16" ht="20.45" customHeight="1" x14ac:dyDescent="0.2">
      <c r="A14" s="49" t="s">
        <v>93</v>
      </c>
      <c r="B14" s="9" t="s">
        <v>43</v>
      </c>
      <c r="C14" s="164"/>
      <c r="D14" s="165"/>
      <c r="E14" s="165"/>
      <c r="F14" s="166"/>
      <c r="P14" s="17"/>
    </row>
    <row r="15" spans="1:16" ht="20.45" customHeight="1" x14ac:dyDescent="0.2">
      <c r="A15" s="49" t="s">
        <v>94</v>
      </c>
      <c r="B15" s="9" t="s">
        <v>43</v>
      </c>
      <c r="C15" s="167"/>
      <c r="D15" s="143"/>
      <c r="E15" s="143"/>
      <c r="F15" s="144"/>
      <c r="P15" s="17"/>
    </row>
    <row r="16" spans="1:16" ht="20.45" customHeight="1" x14ac:dyDescent="0.2">
      <c r="A16" s="50" t="s">
        <v>95</v>
      </c>
      <c r="B16" s="9" t="s">
        <v>43</v>
      </c>
      <c r="C16" s="142"/>
      <c r="D16" s="143"/>
      <c r="E16" s="143"/>
      <c r="F16" s="144"/>
      <c r="P16" s="17"/>
    </row>
    <row r="17" spans="1:16" ht="20.45" customHeight="1" x14ac:dyDescent="0.2">
      <c r="A17" s="50" t="s">
        <v>117</v>
      </c>
      <c r="B17" s="9" t="s">
        <v>43</v>
      </c>
      <c r="C17" s="142"/>
      <c r="D17" s="143"/>
      <c r="E17" s="143"/>
      <c r="F17" s="144"/>
      <c r="P17" s="17"/>
    </row>
    <row r="18" spans="1:16" ht="20.45" customHeight="1" x14ac:dyDescent="0.2">
      <c r="A18" s="50" t="s">
        <v>96</v>
      </c>
      <c r="B18" s="9" t="s">
        <v>43</v>
      </c>
      <c r="C18" s="142"/>
      <c r="D18" s="143"/>
      <c r="E18" s="143"/>
      <c r="F18" s="144"/>
      <c r="P18" s="17"/>
    </row>
    <row r="19" spans="1:16" ht="20.45" customHeight="1" x14ac:dyDescent="0.2">
      <c r="A19" s="50" t="s">
        <v>97</v>
      </c>
      <c r="B19" s="9" t="s">
        <v>43</v>
      </c>
      <c r="C19" s="142"/>
      <c r="D19" s="143"/>
      <c r="E19" s="143"/>
      <c r="F19" s="144"/>
      <c r="P19" s="17"/>
    </row>
    <row r="20" spans="1:16" ht="30.6" customHeight="1" x14ac:dyDescent="0.2">
      <c r="A20" s="51" t="s">
        <v>98</v>
      </c>
      <c r="B20" s="9" t="s">
        <v>43</v>
      </c>
      <c r="C20" s="142"/>
      <c r="D20" s="143"/>
      <c r="E20" s="143"/>
      <c r="F20" s="144"/>
      <c r="P20" s="17"/>
    </row>
    <row r="21" spans="1:16" ht="20.45" customHeight="1" x14ac:dyDescent="0.2">
      <c r="A21" s="51" t="s">
        <v>184</v>
      </c>
      <c r="B21" s="9" t="s">
        <v>43</v>
      </c>
      <c r="C21" s="142"/>
      <c r="D21" s="143"/>
      <c r="E21" s="143"/>
      <c r="F21" s="144"/>
      <c r="P21" s="17"/>
    </row>
    <row r="22" spans="1:16" ht="20.45" customHeight="1" x14ac:dyDescent="0.2">
      <c r="A22" s="51" t="s">
        <v>99</v>
      </c>
      <c r="B22" s="9" t="s">
        <v>43</v>
      </c>
      <c r="C22" s="142"/>
      <c r="D22" s="143"/>
      <c r="E22" s="143"/>
      <c r="F22" s="144"/>
      <c r="P22" s="17"/>
    </row>
    <row r="23" spans="1:16" ht="30.6" customHeight="1" x14ac:dyDescent="0.2">
      <c r="A23" s="51" t="s">
        <v>100</v>
      </c>
      <c r="B23" s="9" t="s">
        <v>43</v>
      </c>
      <c r="C23" s="142"/>
      <c r="D23" s="143"/>
      <c r="E23" s="143"/>
      <c r="F23" s="144"/>
      <c r="P23" s="17"/>
    </row>
    <row r="24" spans="1:16" ht="60" customHeight="1" thickBot="1" x14ac:dyDescent="0.25">
      <c r="A24" s="152" t="s">
        <v>70</v>
      </c>
      <c r="B24" s="153"/>
      <c r="C24" s="153"/>
      <c r="D24" s="153"/>
      <c r="E24" s="153"/>
      <c r="F24" s="154"/>
      <c r="P24" s="17"/>
    </row>
    <row r="25" spans="1:16" ht="15" customHeight="1" thickBot="1" x14ac:dyDescent="0.25">
      <c r="A25" s="20" t="s">
        <v>63</v>
      </c>
      <c r="B25" s="21" t="s">
        <v>64</v>
      </c>
      <c r="C25" s="106" t="s">
        <v>69</v>
      </c>
      <c r="D25" s="106"/>
      <c r="E25" s="106"/>
      <c r="F25" s="107"/>
      <c r="P25" s="17"/>
    </row>
    <row r="26" spans="1:16" ht="20.45" customHeight="1" x14ac:dyDescent="0.2">
      <c r="A26" s="86" t="s">
        <v>101</v>
      </c>
      <c r="B26" s="9" t="s">
        <v>43</v>
      </c>
      <c r="C26" s="145"/>
      <c r="D26" s="146"/>
      <c r="E26" s="146"/>
      <c r="F26" s="147"/>
      <c r="P26" s="17"/>
    </row>
    <row r="27" spans="1:16" ht="30" customHeight="1" x14ac:dyDescent="0.2">
      <c r="A27" s="84" t="s">
        <v>102</v>
      </c>
      <c r="B27" s="9" t="s">
        <v>43</v>
      </c>
      <c r="C27" s="142"/>
      <c r="D27" s="143"/>
      <c r="E27" s="143"/>
      <c r="F27" s="144"/>
      <c r="P27" s="17"/>
    </row>
    <row r="28" spans="1:16" ht="20.45" customHeight="1" x14ac:dyDescent="0.2">
      <c r="A28" s="53" t="s">
        <v>103</v>
      </c>
      <c r="B28" s="9" t="s">
        <v>43</v>
      </c>
      <c r="C28" s="142"/>
      <c r="D28" s="143"/>
      <c r="E28" s="143"/>
      <c r="F28" s="144"/>
      <c r="P28" s="17"/>
    </row>
    <row r="29" spans="1:16" ht="20.45" customHeight="1" x14ac:dyDescent="0.2">
      <c r="A29" s="53" t="s">
        <v>174</v>
      </c>
      <c r="B29" s="9" t="s">
        <v>43</v>
      </c>
      <c r="C29" s="142"/>
      <c r="D29" s="143"/>
      <c r="E29" s="143"/>
      <c r="F29" s="144"/>
      <c r="P29" s="17"/>
    </row>
    <row r="30" spans="1:16" ht="20.45" customHeight="1" x14ac:dyDescent="0.2">
      <c r="A30" s="54" t="s">
        <v>104</v>
      </c>
      <c r="B30" s="9" t="s">
        <v>43</v>
      </c>
      <c r="C30" s="168" t="s">
        <v>118</v>
      </c>
      <c r="D30" s="143"/>
      <c r="E30" s="143"/>
      <c r="F30" s="144"/>
      <c r="P30" s="17"/>
    </row>
    <row r="31" spans="1:16" ht="30" customHeight="1" x14ac:dyDescent="0.2">
      <c r="A31" s="51" t="s">
        <v>105</v>
      </c>
      <c r="B31" s="9" t="s">
        <v>43</v>
      </c>
      <c r="C31" s="158"/>
      <c r="D31" s="159"/>
      <c r="E31" s="159"/>
      <c r="F31" s="160"/>
      <c r="P31" s="17"/>
    </row>
    <row r="32" spans="1:16" ht="20.45" customHeight="1" x14ac:dyDescent="0.2">
      <c r="A32" s="83" t="s">
        <v>106</v>
      </c>
      <c r="B32" s="9" t="s">
        <v>43</v>
      </c>
      <c r="C32" s="142"/>
      <c r="D32" s="143"/>
      <c r="E32" s="143"/>
      <c r="F32" s="144"/>
      <c r="P32" s="17"/>
    </row>
    <row r="33" spans="1:16" ht="30" customHeight="1" x14ac:dyDescent="0.2">
      <c r="A33" s="84" t="s">
        <v>65</v>
      </c>
      <c r="B33" s="9" t="s">
        <v>43</v>
      </c>
      <c r="C33" s="158"/>
      <c r="D33" s="159"/>
      <c r="E33" s="159"/>
      <c r="F33" s="160"/>
      <c r="P33" s="17"/>
    </row>
    <row r="34" spans="1:16" ht="60" customHeight="1" thickBot="1" x14ac:dyDescent="0.25">
      <c r="A34" s="152" t="s">
        <v>70</v>
      </c>
      <c r="B34" s="153"/>
      <c r="C34" s="153"/>
      <c r="D34" s="153"/>
      <c r="E34" s="153"/>
      <c r="F34" s="154"/>
      <c r="P34" s="17"/>
    </row>
    <row r="35" spans="1:16" ht="15" customHeight="1" thickBot="1" x14ac:dyDescent="0.25">
      <c r="A35" s="20" t="s">
        <v>66</v>
      </c>
      <c r="B35" s="21" t="s">
        <v>64</v>
      </c>
      <c r="C35" s="106" t="s">
        <v>69</v>
      </c>
      <c r="D35" s="106"/>
      <c r="E35" s="106"/>
      <c r="F35" s="107"/>
      <c r="P35" s="17"/>
    </row>
    <row r="36" spans="1:16" ht="20.45" customHeight="1" x14ac:dyDescent="0.2">
      <c r="A36" s="55" t="s">
        <v>178</v>
      </c>
      <c r="B36" s="9" t="s">
        <v>43</v>
      </c>
      <c r="C36" s="161"/>
      <c r="D36" s="162"/>
      <c r="E36" s="162"/>
      <c r="F36" s="163"/>
      <c r="P36" s="17"/>
    </row>
    <row r="37" spans="1:16" ht="20.45" customHeight="1" x14ac:dyDescent="0.2">
      <c r="A37" s="56" t="s">
        <v>67</v>
      </c>
      <c r="B37" s="9" t="s">
        <v>43</v>
      </c>
      <c r="C37" s="142"/>
      <c r="D37" s="143"/>
      <c r="E37" s="143"/>
      <c r="F37" s="144"/>
      <c r="P37" s="17"/>
    </row>
    <row r="38" spans="1:16" ht="20.45" customHeight="1" x14ac:dyDescent="0.2">
      <c r="A38" s="57" t="s">
        <v>112</v>
      </c>
      <c r="B38" s="44"/>
      <c r="C38" s="143"/>
      <c r="D38" s="143"/>
      <c r="E38" s="143"/>
      <c r="F38" s="144"/>
      <c r="P38" s="17"/>
    </row>
    <row r="39" spans="1:16" ht="20.45" customHeight="1" x14ac:dyDescent="0.2">
      <c r="A39" s="58" t="s">
        <v>107</v>
      </c>
      <c r="B39" s="9" t="s">
        <v>43</v>
      </c>
      <c r="C39" s="142"/>
      <c r="D39" s="143"/>
      <c r="E39" s="143"/>
      <c r="F39" s="144"/>
      <c r="P39" s="17"/>
    </row>
    <row r="40" spans="1:16" ht="20.45" customHeight="1" x14ac:dyDescent="0.2">
      <c r="A40" s="59" t="s">
        <v>108</v>
      </c>
      <c r="B40" s="9" t="s">
        <v>43</v>
      </c>
      <c r="C40" s="142"/>
      <c r="D40" s="143"/>
      <c r="E40" s="143"/>
      <c r="F40" s="144"/>
      <c r="P40" s="17"/>
    </row>
    <row r="41" spans="1:16" ht="20.45" customHeight="1" x14ac:dyDescent="0.2">
      <c r="A41" s="59" t="s">
        <v>109</v>
      </c>
      <c r="B41" s="9" t="s">
        <v>43</v>
      </c>
      <c r="C41" s="117"/>
      <c r="D41" s="129"/>
      <c r="E41" s="129"/>
      <c r="F41" s="130"/>
      <c r="P41" s="17"/>
    </row>
    <row r="42" spans="1:16" ht="60" customHeight="1" thickBot="1" x14ac:dyDescent="0.25">
      <c r="A42" s="155" t="s">
        <v>70</v>
      </c>
      <c r="B42" s="156"/>
      <c r="C42" s="156"/>
      <c r="D42" s="156"/>
      <c r="E42" s="156"/>
      <c r="F42" s="157"/>
      <c r="P42" s="17"/>
    </row>
    <row r="43" spans="1:16" ht="15" customHeight="1" thickBot="1" x14ac:dyDescent="0.25">
      <c r="A43" s="20" t="s">
        <v>68</v>
      </c>
      <c r="B43" s="21" t="s">
        <v>64</v>
      </c>
      <c r="C43" s="106" t="s">
        <v>69</v>
      </c>
      <c r="D43" s="106"/>
      <c r="E43" s="106"/>
      <c r="F43" s="107"/>
      <c r="P43" s="17"/>
    </row>
    <row r="44" spans="1:16" ht="20.45" customHeight="1" x14ac:dyDescent="0.2">
      <c r="A44" s="60" t="s">
        <v>110</v>
      </c>
      <c r="B44" s="9" t="s">
        <v>43</v>
      </c>
      <c r="C44" s="145"/>
      <c r="D44" s="146"/>
      <c r="E44" s="146"/>
      <c r="F44" s="147"/>
      <c r="P44" s="17"/>
    </row>
    <row r="45" spans="1:16" ht="27" customHeight="1" x14ac:dyDescent="0.2">
      <c r="A45" s="61" t="s">
        <v>111</v>
      </c>
      <c r="B45" s="9" t="s">
        <v>43</v>
      </c>
      <c r="C45" s="142"/>
      <c r="D45" s="143"/>
      <c r="E45" s="143"/>
      <c r="F45" s="144"/>
      <c r="P45" s="17"/>
    </row>
    <row r="46" spans="1:16" ht="60" customHeight="1" thickBot="1" x14ac:dyDescent="0.25">
      <c r="A46" s="100" t="s">
        <v>70</v>
      </c>
      <c r="B46" s="101"/>
      <c r="C46" s="101"/>
      <c r="D46" s="101"/>
      <c r="E46" s="101"/>
      <c r="F46" s="102"/>
      <c r="P46" s="17"/>
    </row>
    <row r="47" spans="1:16" ht="15" customHeight="1" thickBot="1" x14ac:dyDescent="0.25">
      <c r="A47" s="20" t="s">
        <v>71</v>
      </c>
      <c r="B47" s="21" t="s">
        <v>64</v>
      </c>
      <c r="C47" s="106" t="s">
        <v>69</v>
      </c>
      <c r="D47" s="106"/>
      <c r="E47" s="106"/>
      <c r="F47" s="107"/>
      <c r="P47" s="17"/>
    </row>
    <row r="48" spans="1:16" ht="20.45" customHeight="1" x14ac:dyDescent="0.2">
      <c r="A48" s="62" t="s">
        <v>72</v>
      </c>
      <c r="B48" s="9" t="s">
        <v>43</v>
      </c>
      <c r="C48" s="145"/>
      <c r="D48" s="146"/>
      <c r="E48" s="146"/>
      <c r="F48" s="147"/>
      <c r="P48" s="17"/>
    </row>
    <row r="49" spans="1:16" ht="20.45" customHeight="1" x14ac:dyDescent="0.2">
      <c r="A49" s="62" t="s">
        <v>73</v>
      </c>
      <c r="B49" s="9" t="s">
        <v>43</v>
      </c>
      <c r="C49" s="184" t="s">
        <v>185</v>
      </c>
      <c r="D49" s="185"/>
      <c r="E49" s="185"/>
      <c r="F49" s="186"/>
      <c r="P49" s="17"/>
    </row>
    <row r="50" spans="1:16" ht="20.45" customHeight="1" x14ac:dyDescent="0.2">
      <c r="A50" s="62" t="s">
        <v>114</v>
      </c>
      <c r="B50" s="9" t="s">
        <v>43</v>
      </c>
      <c r="C50" s="187"/>
      <c r="D50" s="185"/>
      <c r="E50" s="185"/>
      <c r="F50" s="186"/>
      <c r="P50" s="17"/>
    </row>
    <row r="51" spans="1:16" ht="20.45" customHeight="1" x14ac:dyDescent="0.2">
      <c r="A51" s="62" t="s">
        <v>74</v>
      </c>
      <c r="B51" s="9" t="s">
        <v>43</v>
      </c>
      <c r="C51" s="187"/>
      <c r="D51" s="185"/>
      <c r="E51" s="185"/>
      <c r="F51" s="186"/>
      <c r="P51" s="17"/>
    </row>
    <row r="52" spans="1:16" ht="20.45" customHeight="1" x14ac:dyDescent="0.2">
      <c r="A52" s="68" t="s">
        <v>113</v>
      </c>
      <c r="B52" s="9" t="s">
        <v>43</v>
      </c>
      <c r="C52" s="187"/>
      <c r="D52" s="185"/>
      <c r="E52" s="185"/>
      <c r="F52" s="186"/>
      <c r="P52" s="17"/>
    </row>
    <row r="53" spans="1:16" ht="20.45" customHeight="1" x14ac:dyDescent="0.2">
      <c r="A53" s="52" t="s">
        <v>115</v>
      </c>
      <c r="B53" s="9" t="s">
        <v>43</v>
      </c>
      <c r="C53" s="187"/>
      <c r="D53" s="185"/>
      <c r="E53" s="185"/>
      <c r="F53" s="186"/>
      <c r="P53" s="17"/>
    </row>
    <row r="54" spans="1:16" ht="60" customHeight="1" thickBot="1" x14ac:dyDescent="0.25">
      <c r="A54" s="100" t="s">
        <v>70</v>
      </c>
      <c r="B54" s="101"/>
      <c r="C54" s="101"/>
      <c r="D54" s="101"/>
      <c r="E54" s="101"/>
      <c r="F54" s="102"/>
      <c r="P54" s="17"/>
    </row>
    <row r="55" spans="1:16" ht="30" customHeight="1" thickBot="1" x14ac:dyDescent="0.25">
      <c r="A55" s="22" t="s">
        <v>179</v>
      </c>
      <c r="B55" s="15"/>
      <c r="C55" s="181" t="s">
        <v>175</v>
      </c>
      <c r="D55" s="182"/>
      <c r="E55" s="182"/>
      <c r="F55" s="183"/>
      <c r="P55" s="17"/>
    </row>
    <row r="56" spans="1:16" ht="14.25" customHeight="1" x14ac:dyDescent="0.2">
      <c r="A56" s="64" t="s">
        <v>199</v>
      </c>
      <c r="B56" s="85"/>
      <c r="C56" s="65"/>
      <c r="D56" s="65"/>
      <c r="E56" s="65"/>
      <c r="F56" s="66"/>
      <c r="P56" s="17"/>
    </row>
    <row r="57" spans="1:16" ht="15" customHeight="1" thickBot="1" x14ac:dyDescent="0.25">
      <c r="A57" s="64"/>
      <c r="B57" s="65"/>
      <c r="C57" s="65"/>
      <c r="D57" s="65"/>
      <c r="E57" s="65"/>
      <c r="F57" s="66"/>
      <c r="P57" s="17"/>
    </row>
    <row r="58" spans="1:16" ht="15" customHeight="1" thickBot="1" x14ac:dyDescent="0.25">
      <c r="A58" s="23" t="s">
        <v>75</v>
      </c>
      <c r="B58" s="14"/>
      <c r="C58" s="106" t="s">
        <v>69</v>
      </c>
      <c r="D58" s="106"/>
      <c r="E58" s="106"/>
      <c r="F58" s="107"/>
      <c r="P58" s="17"/>
    </row>
    <row r="59" spans="1:16" ht="28.9" customHeight="1" x14ac:dyDescent="0.2">
      <c r="A59" s="36" t="s">
        <v>76</v>
      </c>
      <c r="B59" s="9"/>
      <c r="C59" s="108" t="s">
        <v>119</v>
      </c>
      <c r="D59" s="109"/>
      <c r="E59" s="109"/>
      <c r="F59" s="110"/>
      <c r="P59" s="17"/>
    </row>
    <row r="60" spans="1:16" ht="28.9" customHeight="1" x14ac:dyDescent="0.2">
      <c r="A60" s="87" t="s">
        <v>77</v>
      </c>
      <c r="B60" s="9" t="s">
        <v>43</v>
      </c>
      <c r="C60" s="175"/>
      <c r="D60" s="176"/>
      <c r="E60" s="176"/>
      <c r="F60" s="177"/>
      <c r="P60" s="17"/>
    </row>
    <row r="61" spans="1:16" ht="28.9" customHeight="1" x14ac:dyDescent="0.2">
      <c r="A61" s="88" t="s">
        <v>80</v>
      </c>
      <c r="B61" s="9" t="s">
        <v>43</v>
      </c>
      <c r="C61" s="175"/>
      <c r="D61" s="176"/>
      <c r="E61" s="176"/>
      <c r="F61" s="177"/>
      <c r="P61" s="17"/>
    </row>
    <row r="62" spans="1:16" ht="60" customHeight="1" thickBot="1" x14ac:dyDescent="0.25">
      <c r="A62" s="111" t="s">
        <v>70</v>
      </c>
      <c r="B62" s="112"/>
      <c r="C62" s="112"/>
      <c r="D62" s="112"/>
      <c r="E62" s="112"/>
      <c r="F62" s="113"/>
      <c r="P62" s="17"/>
    </row>
    <row r="63" spans="1:16" ht="20.45" customHeight="1" thickBot="1" x14ac:dyDescent="0.25">
      <c r="A63" s="20" t="s">
        <v>32</v>
      </c>
      <c r="B63" s="21" t="s">
        <v>64</v>
      </c>
      <c r="C63" s="106" t="s">
        <v>69</v>
      </c>
      <c r="D63" s="106"/>
      <c r="E63" s="106"/>
      <c r="F63" s="107"/>
      <c r="P63" s="17"/>
    </row>
    <row r="64" spans="1:16" ht="33.75" customHeight="1" x14ac:dyDescent="0.2">
      <c r="A64" s="28" t="s">
        <v>180</v>
      </c>
      <c r="B64" s="9" t="s">
        <v>43</v>
      </c>
      <c r="C64" s="139" t="s">
        <v>187</v>
      </c>
      <c r="D64" s="140"/>
      <c r="E64" s="140"/>
      <c r="F64" s="141"/>
      <c r="P64" s="17"/>
    </row>
    <row r="65" spans="1:16" ht="20.45" customHeight="1" x14ac:dyDescent="0.2">
      <c r="A65" s="24" t="s">
        <v>33</v>
      </c>
      <c r="B65" s="13" t="s">
        <v>43</v>
      </c>
      <c r="C65" s="178" t="s">
        <v>183</v>
      </c>
      <c r="D65" s="179"/>
      <c r="E65" s="179"/>
      <c r="F65" s="180"/>
      <c r="P65" s="17"/>
    </row>
    <row r="66" spans="1:16" ht="20.45" customHeight="1" x14ac:dyDescent="0.2">
      <c r="A66" s="63" t="s">
        <v>34</v>
      </c>
      <c r="B66" s="9" t="s">
        <v>43</v>
      </c>
      <c r="C66" s="117"/>
      <c r="D66" s="118"/>
      <c r="E66" s="118"/>
      <c r="F66" s="119"/>
      <c r="P66" s="17"/>
    </row>
    <row r="67" spans="1:16" ht="33" customHeight="1" x14ac:dyDescent="0.2">
      <c r="A67" s="45" t="s">
        <v>176</v>
      </c>
      <c r="B67" s="9" t="s">
        <v>43</v>
      </c>
      <c r="C67" s="117"/>
      <c r="D67" s="112"/>
      <c r="E67" s="112"/>
      <c r="F67" s="113"/>
      <c r="P67" s="17"/>
    </row>
    <row r="68" spans="1:16" ht="48" customHeight="1" x14ac:dyDescent="0.2">
      <c r="A68" s="25" t="s">
        <v>116</v>
      </c>
      <c r="B68" s="9" t="s">
        <v>43</v>
      </c>
      <c r="C68" s="117"/>
      <c r="D68" s="112"/>
      <c r="E68" s="112"/>
      <c r="F68" s="113"/>
      <c r="P68" s="17"/>
    </row>
    <row r="69" spans="1:16" ht="20.45" customHeight="1" x14ac:dyDescent="0.2">
      <c r="A69" s="27" t="s">
        <v>0</v>
      </c>
      <c r="B69" s="9" t="s">
        <v>43</v>
      </c>
      <c r="C69" s="148"/>
      <c r="D69" s="118"/>
      <c r="E69" s="118"/>
      <c r="F69" s="119"/>
      <c r="P69" s="17"/>
    </row>
    <row r="70" spans="1:16" ht="20.45" customHeight="1" x14ac:dyDescent="0.2">
      <c r="A70" s="27" t="s">
        <v>1</v>
      </c>
      <c r="B70" s="9" t="s">
        <v>43</v>
      </c>
      <c r="C70" s="117"/>
      <c r="D70" s="118"/>
      <c r="E70" s="118"/>
      <c r="F70" s="119"/>
      <c r="P70" s="17"/>
    </row>
    <row r="71" spans="1:16" ht="31.5" customHeight="1" x14ac:dyDescent="0.2">
      <c r="A71" s="27" t="s">
        <v>2</v>
      </c>
      <c r="B71" s="9" t="s">
        <v>43</v>
      </c>
      <c r="C71" s="114"/>
      <c r="D71" s="115"/>
      <c r="E71" s="115"/>
      <c r="F71" s="116"/>
      <c r="P71" s="17"/>
    </row>
    <row r="72" spans="1:16" ht="27" customHeight="1" x14ac:dyDescent="0.2">
      <c r="A72" s="46" t="s">
        <v>3</v>
      </c>
      <c r="B72" s="9" t="s">
        <v>43</v>
      </c>
      <c r="C72" s="117"/>
      <c r="D72" s="118"/>
      <c r="E72" s="118"/>
      <c r="F72" s="119"/>
      <c r="P72" s="17"/>
    </row>
    <row r="73" spans="1:16" ht="32.25" customHeight="1" x14ac:dyDescent="0.2">
      <c r="A73" s="69" t="s">
        <v>120</v>
      </c>
      <c r="B73" s="9" t="s">
        <v>43</v>
      </c>
      <c r="C73" s="117"/>
      <c r="D73" s="118"/>
      <c r="E73" s="118"/>
      <c r="F73" s="119"/>
      <c r="P73" s="17"/>
    </row>
    <row r="74" spans="1:16" ht="60" customHeight="1" thickBot="1" x14ac:dyDescent="0.25">
      <c r="A74" s="111" t="s">
        <v>188</v>
      </c>
      <c r="B74" s="112"/>
      <c r="C74" s="112"/>
      <c r="D74" s="112"/>
      <c r="E74" s="112"/>
      <c r="F74" s="113"/>
      <c r="P74" s="17"/>
    </row>
    <row r="75" spans="1:16" ht="20.45" customHeight="1" thickBot="1" x14ac:dyDescent="0.25">
      <c r="A75" s="47" t="s">
        <v>4</v>
      </c>
      <c r="B75" s="21" t="s">
        <v>64</v>
      </c>
      <c r="C75" s="106" t="s">
        <v>69</v>
      </c>
      <c r="D75" s="106"/>
      <c r="E75" s="106"/>
      <c r="F75" s="107"/>
      <c r="P75" s="17"/>
    </row>
    <row r="76" spans="1:16" ht="20.45" customHeight="1" x14ac:dyDescent="0.2">
      <c r="A76" s="28" t="s">
        <v>57</v>
      </c>
      <c r="B76" s="13" t="s">
        <v>43</v>
      </c>
      <c r="C76" s="103"/>
      <c r="D76" s="104"/>
      <c r="E76" s="104"/>
      <c r="F76" s="105"/>
      <c r="P76" s="17"/>
    </row>
    <row r="77" spans="1:16" ht="20.45" customHeight="1" x14ac:dyDescent="0.2">
      <c r="A77" s="25" t="s">
        <v>58</v>
      </c>
      <c r="B77" s="12" t="s">
        <v>43</v>
      </c>
      <c r="C77" s="117"/>
      <c r="D77" s="112"/>
      <c r="E77" s="112"/>
      <c r="F77" s="113"/>
      <c r="P77" s="17"/>
    </row>
    <row r="78" spans="1:16" ht="20.45" customHeight="1" x14ac:dyDescent="0.2">
      <c r="A78" s="26" t="s">
        <v>35</v>
      </c>
      <c r="B78" s="12" t="s">
        <v>43</v>
      </c>
      <c r="C78" s="148"/>
      <c r="D78" s="118"/>
      <c r="E78" s="118"/>
      <c r="F78" s="119"/>
      <c r="P78" s="17"/>
    </row>
    <row r="79" spans="1:16" ht="27" customHeight="1" x14ac:dyDescent="0.2">
      <c r="A79" s="26" t="s">
        <v>59</v>
      </c>
      <c r="B79" s="12" t="s">
        <v>43</v>
      </c>
      <c r="C79" s="123"/>
      <c r="D79" s="124"/>
      <c r="E79" s="124"/>
      <c r="F79" s="125"/>
      <c r="P79" s="17"/>
    </row>
    <row r="80" spans="1:16" ht="20.45" customHeight="1" x14ac:dyDescent="0.2">
      <c r="A80" s="27" t="s">
        <v>5</v>
      </c>
      <c r="B80" s="12" t="s">
        <v>43</v>
      </c>
      <c r="C80" s="123"/>
      <c r="D80" s="124"/>
      <c r="E80" s="124"/>
      <c r="F80" s="125"/>
      <c r="P80" s="17"/>
    </row>
    <row r="81" spans="1:16" ht="31.5" customHeight="1" x14ac:dyDescent="0.2">
      <c r="A81" s="24" t="s">
        <v>6</v>
      </c>
      <c r="B81" s="12" t="s">
        <v>43</v>
      </c>
      <c r="C81" s="123"/>
      <c r="D81" s="124"/>
      <c r="E81" s="124"/>
      <c r="F81" s="125"/>
      <c r="P81" s="17"/>
    </row>
    <row r="82" spans="1:16" ht="30" customHeight="1" x14ac:dyDescent="0.2">
      <c r="A82" s="29" t="s">
        <v>79</v>
      </c>
      <c r="B82" s="16" t="s">
        <v>43</v>
      </c>
      <c r="C82" s="117"/>
      <c r="D82" s="129"/>
      <c r="E82" s="129"/>
      <c r="F82" s="130"/>
      <c r="P82" s="17"/>
    </row>
    <row r="83" spans="1:16" ht="30" customHeight="1" x14ac:dyDescent="0.2">
      <c r="A83" s="29" t="s">
        <v>78</v>
      </c>
      <c r="B83" s="12" t="s">
        <v>43</v>
      </c>
      <c r="C83" s="193" t="s">
        <v>189</v>
      </c>
      <c r="D83" s="118"/>
      <c r="E83" s="118"/>
      <c r="F83" s="119"/>
      <c r="P83" s="17"/>
    </row>
    <row r="84" spans="1:16" ht="30" customHeight="1" x14ac:dyDescent="0.2">
      <c r="A84" s="37" t="s">
        <v>60</v>
      </c>
      <c r="B84" s="12" t="s">
        <v>43</v>
      </c>
      <c r="C84" s="123"/>
      <c r="D84" s="124"/>
      <c r="E84" s="124"/>
      <c r="F84" s="125"/>
      <c r="P84" s="17"/>
    </row>
    <row r="85" spans="1:16" ht="29.25" customHeight="1" x14ac:dyDescent="0.2">
      <c r="A85" s="27" t="s">
        <v>7</v>
      </c>
      <c r="B85" s="12" t="s">
        <v>43</v>
      </c>
      <c r="C85" s="123"/>
      <c r="D85" s="124"/>
      <c r="E85" s="124"/>
      <c r="F85" s="125"/>
      <c r="P85" s="17"/>
    </row>
    <row r="86" spans="1:16" ht="28.5" customHeight="1" x14ac:dyDescent="0.2">
      <c r="A86" s="24" t="s">
        <v>8</v>
      </c>
      <c r="B86" s="12" t="s">
        <v>43</v>
      </c>
      <c r="C86" s="123"/>
      <c r="D86" s="124"/>
      <c r="E86" s="124"/>
      <c r="F86" s="125"/>
      <c r="P86" s="17"/>
    </row>
    <row r="87" spans="1:16" ht="60" customHeight="1" thickBot="1" x14ac:dyDescent="0.25">
      <c r="A87" s="111" t="s">
        <v>70</v>
      </c>
      <c r="B87" s="112"/>
      <c r="C87" s="112"/>
      <c r="D87" s="112"/>
      <c r="E87" s="112"/>
      <c r="F87" s="113"/>
      <c r="P87" s="17"/>
    </row>
    <row r="88" spans="1:16" s="30" customFormat="1" ht="13.5" thickBot="1" x14ac:dyDescent="0.25">
      <c r="A88" s="126" t="s">
        <v>121</v>
      </c>
      <c r="B88" s="127"/>
      <c r="C88" s="127"/>
      <c r="D88" s="127"/>
      <c r="E88" s="127"/>
      <c r="F88" s="128"/>
      <c r="G88" s="10"/>
      <c r="H88" s="10"/>
      <c r="P88" s="31"/>
    </row>
    <row r="89" spans="1:16" s="30" customFormat="1" ht="15" customHeight="1" x14ac:dyDescent="0.2">
      <c r="A89" s="73" t="s">
        <v>122</v>
      </c>
      <c r="B89" s="74" t="s">
        <v>123</v>
      </c>
      <c r="C89" s="74" t="s">
        <v>124</v>
      </c>
      <c r="D89" s="191" t="s">
        <v>125</v>
      </c>
      <c r="E89" s="191"/>
      <c r="F89" s="192"/>
      <c r="G89" s="10"/>
      <c r="H89" s="10"/>
      <c r="P89" s="31"/>
    </row>
    <row r="90" spans="1:16" s="30" customFormat="1" x14ac:dyDescent="0.2">
      <c r="A90" s="89"/>
      <c r="B90" s="70"/>
      <c r="C90" s="70" t="s">
        <v>127</v>
      </c>
      <c r="D90" s="188"/>
      <c r="E90" s="189"/>
      <c r="F90" s="190"/>
      <c r="G90" s="10"/>
      <c r="H90" s="10"/>
      <c r="P90" s="31"/>
    </row>
    <row r="91" spans="1:16" s="30" customFormat="1" x14ac:dyDescent="0.2">
      <c r="A91" s="89"/>
      <c r="B91" s="70"/>
      <c r="C91" s="70" t="s">
        <v>127</v>
      </c>
      <c r="D91" s="188"/>
      <c r="E91" s="189"/>
      <c r="F91" s="190"/>
      <c r="G91" s="10"/>
      <c r="H91" s="10"/>
      <c r="P91" s="31"/>
    </row>
    <row r="92" spans="1:16" s="30" customFormat="1" x14ac:dyDescent="0.2">
      <c r="A92" s="89"/>
      <c r="B92" s="70"/>
      <c r="C92" s="70" t="s">
        <v>127</v>
      </c>
      <c r="D92" s="188"/>
      <c r="E92" s="189"/>
      <c r="F92" s="190"/>
      <c r="G92" s="10"/>
      <c r="H92" s="10"/>
    </row>
    <row r="93" spans="1:16" s="30" customFormat="1" x14ac:dyDescent="0.2">
      <c r="A93" s="170" t="s">
        <v>200</v>
      </c>
      <c r="B93" s="171"/>
      <c r="C93" s="171"/>
      <c r="D93" s="171"/>
      <c r="E93" s="171"/>
      <c r="F93" s="172"/>
      <c r="G93" s="10"/>
      <c r="H93" s="10"/>
    </row>
    <row r="94" spans="1:16" s="32" customFormat="1" ht="15.75" customHeight="1" x14ac:dyDescent="0.2">
      <c r="A94" s="75" t="s">
        <v>122</v>
      </c>
      <c r="B94" s="76" t="s">
        <v>123</v>
      </c>
      <c r="C94" s="121" t="s">
        <v>131</v>
      </c>
      <c r="D94" s="121"/>
      <c r="E94" s="121" t="s">
        <v>177</v>
      </c>
      <c r="F94" s="122"/>
      <c r="G94" s="10"/>
      <c r="H94" s="10"/>
    </row>
    <row r="95" spans="1:16" ht="30" customHeight="1" x14ac:dyDescent="0.2">
      <c r="A95" s="77"/>
      <c r="B95" s="78"/>
      <c r="C95" s="173"/>
      <c r="D95" s="173"/>
      <c r="E95" s="173"/>
      <c r="F95" s="174"/>
    </row>
    <row r="96" spans="1:16" ht="30" customHeight="1" x14ac:dyDescent="0.2">
      <c r="A96" s="79"/>
      <c r="B96" s="80"/>
      <c r="C96" s="173"/>
      <c r="D96" s="173"/>
      <c r="E96" s="173"/>
      <c r="F96" s="174"/>
    </row>
    <row r="97" spans="1:6" ht="30" customHeight="1" x14ac:dyDescent="0.2">
      <c r="A97" s="81"/>
      <c r="B97" s="82"/>
      <c r="C97" s="173"/>
      <c r="D97" s="173"/>
      <c r="E97" s="173"/>
      <c r="F97" s="174"/>
    </row>
    <row r="98" spans="1:6" ht="17.100000000000001" customHeight="1" x14ac:dyDescent="0.2">
      <c r="A98" s="131" t="s">
        <v>132</v>
      </c>
      <c r="B98" s="131"/>
      <c r="C98" s="131"/>
      <c r="D98" s="131"/>
      <c r="E98" s="131"/>
      <c r="F98" s="131"/>
    </row>
    <row r="99" spans="1:6" ht="38.25" customHeight="1" x14ac:dyDescent="0.2">
      <c r="A99" s="120" t="s">
        <v>133</v>
      </c>
      <c r="B99" s="120"/>
      <c r="C99" s="120"/>
      <c r="D99" s="120"/>
      <c r="E99" s="120"/>
      <c r="F99" s="120"/>
    </row>
    <row r="100" spans="1:6" ht="38.25" customHeight="1" x14ac:dyDescent="0.2">
      <c r="A100" s="120" t="s">
        <v>133</v>
      </c>
      <c r="B100" s="120"/>
      <c r="C100" s="120"/>
      <c r="D100" s="120"/>
      <c r="E100" s="120"/>
      <c r="F100" s="120"/>
    </row>
    <row r="101" spans="1:6" ht="38.25" customHeight="1" x14ac:dyDescent="0.2">
      <c r="A101" s="120" t="s">
        <v>133</v>
      </c>
      <c r="B101" s="120"/>
      <c r="C101" s="120"/>
      <c r="D101" s="120"/>
      <c r="E101" s="120"/>
      <c r="F101" s="120"/>
    </row>
    <row r="102" spans="1:6" x14ac:dyDescent="0.2">
      <c r="A102" s="99"/>
      <c r="B102" s="99"/>
      <c r="C102" s="99"/>
      <c r="D102" s="99"/>
      <c r="E102" s="99"/>
      <c r="F102" s="99"/>
    </row>
    <row r="103" spans="1:6" x14ac:dyDescent="0.2">
      <c r="A103" s="99"/>
      <c r="B103" s="99"/>
      <c r="C103" s="99"/>
      <c r="D103" s="99"/>
      <c r="E103" s="99"/>
      <c r="F103" s="99"/>
    </row>
    <row r="104" spans="1:6" x14ac:dyDescent="0.2">
      <c r="A104" s="99"/>
      <c r="B104" s="99"/>
      <c r="C104" s="99"/>
      <c r="D104" s="99"/>
      <c r="E104" s="99"/>
      <c r="F104" s="99"/>
    </row>
    <row r="105" spans="1:6" x14ac:dyDescent="0.2">
      <c r="A105" s="99"/>
      <c r="B105" s="99"/>
      <c r="C105" s="99"/>
      <c r="D105" s="99"/>
      <c r="E105" s="99"/>
      <c r="F105" s="99"/>
    </row>
    <row r="106" spans="1:6" x14ac:dyDescent="0.2">
      <c r="A106" s="99"/>
      <c r="B106" s="99"/>
      <c r="C106" s="99"/>
      <c r="D106" s="99"/>
      <c r="E106" s="99"/>
      <c r="F106" s="99"/>
    </row>
    <row r="107" spans="1:6" ht="38.25" customHeight="1" x14ac:dyDescent="0.2">
      <c r="A107" s="169" t="s">
        <v>190</v>
      </c>
      <c r="B107" s="169"/>
      <c r="C107" s="169"/>
      <c r="D107" s="169"/>
      <c r="E107" s="169"/>
      <c r="F107" s="169"/>
    </row>
    <row r="108" spans="1:6" hidden="1" x14ac:dyDescent="0.2">
      <c r="A108" s="99"/>
      <c r="B108" s="99"/>
      <c r="C108" s="99"/>
      <c r="D108" s="99"/>
      <c r="E108" s="99"/>
      <c r="F108" s="99"/>
    </row>
    <row r="109" spans="1:6" ht="14.1" hidden="1" customHeight="1" x14ac:dyDescent="0.2">
      <c r="A109" s="99"/>
      <c r="B109" s="99"/>
      <c r="C109" s="99"/>
      <c r="D109" s="99"/>
      <c r="E109" s="99"/>
      <c r="F109" s="99"/>
    </row>
    <row r="110" spans="1:6" ht="14.1" hidden="1" customHeight="1" x14ac:dyDescent="0.2">
      <c r="A110" s="99"/>
      <c r="B110" s="99"/>
      <c r="C110" s="99"/>
      <c r="D110" s="99"/>
      <c r="E110" s="99"/>
      <c r="F110" s="99"/>
    </row>
    <row r="111" spans="1:6" ht="14.1" hidden="1" customHeight="1" x14ac:dyDescent="0.2">
      <c r="A111" s="99"/>
      <c r="B111" s="99"/>
      <c r="C111" s="99"/>
      <c r="D111" s="99"/>
      <c r="E111" s="99"/>
      <c r="F111" s="99"/>
    </row>
    <row r="112" spans="1:6" hidden="1" x14ac:dyDescent="0.2">
      <c r="A112" s="99"/>
      <c r="B112" s="99"/>
      <c r="C112" s="99"/>
      <c r="D112" s="99"/>
      <c r="E112" s="99"/>
      <c r="F112" s="99"/>
    </row>
    <row r="113" spans="1:6" hidden="1" x14ac:dyDescent="0.2">
      <c r="A113" s="99"/>
      <c r="B113" s="99"/>
      <c r="C113" s="99"/>
      <c r="D113" s="99"/>
      <c r="E113" s="99"/>
      <c r="F113" s="99"/>
    </row>
    <row r="114" spans="1:6" hidden="1" x14ac:dyDescent="0.2">
      <c r="A114" s="99"/>
      <c r="B114" s="99"/>
      <c r="C114" s="99"/>
      <c r="D114" s="99"/>
      <c r="E114" s="99"/>
      <c r="F114" s="99"/>
    </row>
    <row r="115" spans="1:6" hidden="1" x14ac:dyDescent="0.2">
      <c r="A115" s="99"/>
      <c r="B115" s="99"/>
      <c r="C115" s="99"/>
      <c r="D115" s="99"/>
      <c r="E115" s="99"/>
      <c r="F115" s="99"/>
    </row>
    <row r="116" spans="1:6" hidden="1" x14ac:dyDescent="0.2"/>
    <row r="117" spans="1:6" hidden="1" x14ac:dyDescent="0.2"/>
    <row r="118" spans="1:6" hidden="1" x14ac:dyDescent="0.2"/>
    <row r="119" spans="1:6" hidden="1" x14ac:dyDescent="0.2"/>
    <row r="120" spans="1:6" ht="38.25" customHeight="1" x14ac:dyDescent="0.2">
      <c r="A120" s="169" t="s">
        <v>190</v>
      </c>
      <c r="B120" s="169"/>
      <c r="C120" s="169"/>
      <c r="D120" s="169"/>
      <c r="E120" s="169"/>
      <c r="F120" s="169"/>
    </row>
    <row r="121" spans="1:6" ht="38.25" customHeight="1" x14ac:dyDescent="0.2">
      <c r="A121" s="169" t="s">
        <v>190</v>
      </c>
      <c r="B121" s="169"/>
      <c r="C121" s="169"/>
      <c r="D121" s="169"/>
      <c r="E121" s="169"/>
      <c r="F121" s="169"/>
    </row>
    <row r="122" spans="1:6" x14ac:dyDescent="0.2">
      <c r="A122" s="99"/>
      <c r="B122" s="99"/>
      <c r="C122" s="99"/>
      <c r="D122" s="99"/>
      <c r="E122" s="99"/>
      <c r="F122" s="99"/>
    </row>
    <row r="123" spans="1:6" x14ac:dyDescent="0.2">
      <c r="A123" s="99"/>
      <c r="B123" s="99"/>
      <c r="C123" s="99"/>
      <c r="D123" s="99"/>
      <c r="E123" s="99"/>
      <c r="F123" s="99"/>
    </row>
    <row r="124" spans="1:6" x14ac:dyDescent="0.2">
      <c r="A124" s="99"/>
      <c r="B124" s="99"/>
      <c r="C124" s="99"/>
      <c r="D124" s="99"/>
      <c r="E124" s="99"/>
      <c r="F124" s="99"/>
    </row>
    <row r="125" spans="1:6" x14ac:dyDescent="0.2">
      <c r="A125" s="99"/>
      <c r="B125" s="99"/>
      <c r="C125" s="99"/>
      <c r="D125" s="99"/>
      <c r="E125" s="99"/>
      <c r="F125" s="99"/>
    </row>
    <row r="126" spans="1:6" x14ac:dyDescent="0.2">
      <c r="A126" s="99"/>
      <c r="B126" s="99"/>
      <c r="C126" s="99"/>
      <c r="D126" s="99"/>
      <c r="E126" s="99"/>
      <c r="F126" s="99"/>
    </row>
    <row r="127" spans="1:6" x14ac:dyDescent="0.2">
      <c r="A127" s="99"/>
      <c r="B127" s="99"/>
      <c r="C127" s="99"/>
      <c r="D127" s="99"/>
      <c r="E127" s="99"/>
      <c r="F127" s="99"/>
    </row>
    <row r="128" spans="1:6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</sheetData>
  <sheetProtection formatCells="0" formatRows="0" selectLockedCells="1"/>
  <mergeCells count="121">
    <mergeCell ref="A127:F127"/>
    <mergeCell ref="C29:F29"/>
    <mergeCell ref="C67:F67"/>
    <mergeCell ref="C73:F73"/>
    <mergeCell ref="C96:D96"/>
    <mergeCell ref="E96:F96"/>
    <mergeCell ref="C97:D97"/>
    <mergeCell ref="E97:F97"/>
    <mergeCell ref="A120:F120"/>
    <mergeCell ref="D89:F89"/>
    <mergeCell ref="D90:F90"/>
    <mergeCell ref="D92:F92"/>
    <mergeCell ref="C79:F79"/>
    <mergeCell ref="C63:F63"/>
    <mergeCell ref="C94:D94"/>
    <mergeCell ref="C77:F77"/>
    <mergeCell ref="A121:F121"/>
    <mergeCell ref="A122:F122"/>
    <mergeCell ref="A123:F123"/>
    <mergeCell ref="A124:F124"/>
    <mergeCell ref="A125:F125"/>
    <mergeCell ref="A126:F126"/>
    <mergeCell ref="C83:F83"/>
    <mergeCell ref="A93:F93"/>
    <mergeCell ref="C95:D95"/>
    <mergeCell ref="E95:F95"/>
    <mergeCell ref="C33:F33"/>
    <mergeCell ref="C40:F40"/>
    <mergeCell ref="C61:F61"/>
    <mergeCell ref="C65:F65"/>
    <mergeCell ref="C78:F78"/>
    <mergeCell ref="C60:F60"/>
    <mergeCell ref="A62:F62"/>
    <mergeCell ref="C80:F80"/>
    <mergeCell ref="C55:F55"/>
    <mergeCell ref="C49:F49"/>
    <mergeCell ref="C51:F51"/>
    <mergeCell ref="C53:F53"/>
    <mergeCell ref="C37:F37"/>
    <mergeCell ref="C38:F38"/>
    <mergeCell ref="C43:F43"/>
    <mergeCell ref="C44:F44"/>
    <mergeCell ref="C45:F45"/>
    <mergeCell ref="C52:F52"/>
    <mergeCell ref="C50:F50"/>
    <mergeCell ref="D91:F91"/>
    <mergeCell ref="A114:F114"/>
    <mergeCell ref="A115:F115"/>
    <mergeCell ref="A109:F109"/>
    <mergeCell ref="A110:F110"/>
    <mergeCell ref="A111:F111"/>
    <mergeCell ref="A112:F112"/>
    <mergeCell ref="A113:F113"/>
    <mergeCell ref="A106:F106"/>
    <mergeCell ref="A108:F108"/>
    <mergeCell ref="A107:F107"/>
    <mergeCell ref="C25:F25"/>
    <mergeCell ref="C26:F26"/>
    <mergeCell ref="C31:F31"/>
    <mergeCell ref="C35:F35"/>
    <mergeCell ref="C36:F36"/>
    <mergeCell ref="C14:F14"/>
    <mergeCell ref="A24:F2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30:F30"/>
    <mergeCell ref="B1:C1"/>
    <mergeCell ref="B7:C7"/>
    <mergeCell ref="B8:C8"/>
    <mergeCell ref="A2:C2"/>
    <mergeCell ref="A3:C3"/>
    <mergeCell ref="A10:F10"/>
    <mergeCell ref="A11:F11"/>
    <mergeCell ref="C12:F12"/>
    <mergeCell ref="C70:F70"/>
    <mergeCell ref="C64:F64"/>
    <mergeCell ref="C27:F27"/>
    <mergeCell ref="C28:F28"/>
    <mergeCell ref="C32:F32"/>
    <mergeCell ref="A46:F46"/>
    <mergeCell ref="C47:F47"/>
    <mergeCell ref="C48:F48"/>
    <mergeCell ref="C66:F66"/>
    <mergeCell ref="C68:F68"/>
    <mergeCell ref="C69:F69"/>
    <mergeCell ref="C13:F13"/>
    <mergeCell ref="A34:F34"/>
    <mergeCell ref="C39:F39"/>
    <mergeCell ref="C41:F41"/>
    <mergeCell ref="A42:F42"/>
    <mergeCell ref="A105:F105"/>
    <mergeCell ref="A54:F54"/>
    <mergeCell ref="C76:F76"/>
    <mergeCell ref="C58:F58"/>
    <mergeCell ref="C59:F59"/>
    <mergeCell ref="A74:F74"/>
    <mergeCell ref="C75:F75"/>
    <mergeCell ref="C71:F71"/>
    <mergeCell ref="C72:F72"/>
    <mergeCell ref="A104:F104"/>
    <mergeCell ref="A100:F100"/>
    <mergeCell ref="A103:F103"/>
    <mergeCell ref="A102:F102"/>
    <mergeCell ref="A101:F101"/>
    <mergeCell ref="A99:F99"/>
    <mergeCell ref="E94:F94"/>
    <mergeCell ref="A87:F87"/>
    <mergeCell ref="C84:F84"/>
    <mergeCell ref="C81:F81"/>
    <mergeCell ref="A88:F88"/>
    <mergeCell ref="C82:F82"/>
    <mergeCell ref="C85:F85"/>
    <mergeCell ref="C86:F86"/>
    <mergeCell ref="A98:F98"/>
  </mergeCells>
  <phoneticPr fontId="4" type="noConversion"/>
  <dataValidations count="1">
    <dataValidation type="list" allowBlank="1" showInputMessage="1" showErrorMessage="1" sqref="B76:B86 B13:B23 B36:B41 B44:B45 B55 B58:B61 B48:B53 B26:B33 B64:B73">
      <formula1>compliance</formula1>
    </dataValidation>
  </dataValidations>
  <printOptions horizontalCentered="1"/>
  <pageMargins left="0.25" right="0.25" top="0.75" bottom="0.75" header="0.05" footer="0.3"/>
  <pageSetup scale="65" firstPageNumber="0" orientation="landscape" r:id="rId1"/>
  <headerFooter alignWithMargins="0">
    <oddHeader>&amp;C&amp;"Times,Italic"&amp;12Bicycle Racing Association of Colorado&amp;"Times,Regular"&amp;11
&amp;"Times,Bold Italic"&amp;16Chief Referee/Chief Judge Report&amp;"Times,Italic"
- Cyclocross -</oddHead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CalcSheet2!$F$2:$F$5</xm:f>
          </x14:formula1>
          <xm:sqref>C90:C92</xm:sqref>
        </x14:dataValidation>
        <x14:dataValidation type="list" allowBlank="1" showInputMessage="1" showErrorMessage="1">
          <x14:formula1>
            <xm:f>CalcSheet2!$R$2:$R$13</xm:f>
          </x14:formula1>
          <xm:sqref>E3:E4</xm:sqref>
        </x14:dataValidation>
        <x14:dataValidation type="list" allowBlank="1" showInputMessage="1" showErrorMessage="1">
          <x14:formula1>
            <xm:f>CalcSheet2!$O$4:$O$21</xm:f>
          </x14:formula1>
          <xm:sqref>B1:C1</xm:sqref>
        </x14:dataValidation>
        <x14:dataValidation type="list" allowBlank="1" showInputMessage="1" showErrorMessage="1">
          <x14:formula1>
            <xm:f>CalcSheet2!$K$2:$K$25</xm:f>
          </x14:formula1>
          <xm:sqref>B7:C7</xm:sqref>
        </x14:dataValidation>
        <x14:dataValidation type="list" allowBlank="1" showInputMessage="1" showErrorMessage="1">
          <x14:formula1>
            <xm:f>CalcSheet2!$K$2:$K$24</xm:f>
          </x14:formula1>
          <xm:sqref>B8:C8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workbookViewId="0">
      <selection activeCell="V27" sqref="V27"/>
    </sheetView>
  </sheetViews>
  <sheetFormatPr defaultColWidth="8.85546875" defaultRowHeight="15" x14ac:dyDescent="0.25"/>
  <cols>
    <col min="1" max="5" width="8.85546875" style="38"/>
    <col min="6" max="6" width="10" style="38" customWidth="1"/>
    <col min="7" max="16384" width="8.85546875" style="38"/>
  </cols>
  <sheetData>
    <row r="1" spans="1:22" x14ac:dyDescent="0.25">
      <c r="A1" s="38" t="s">
        <v>85</v>
      </c>
      <c r="C1" s="38" t="s">
        <v>86</v>
      </c>
      <c r="F1" s="38" t="s">
        <v>126</v>
      </c>
      <c r="K1" s="38" t="s">
        <v>135</v>
      </c>
      <c r="M1" s="38" t="s">
        <v>134</v>
      </c>
      <c r="O1" s="38" t="s">
        <v>151</v>
      </c>
      <c r="R1" s="38" t="s">
        <v>172</v>
      </c>
    </row>
    <row r="2" spans="1:22" x14ac:dyDescent="0.25">
      <c r="A2" s="39" t="s">
        <v>36</v>
      </c>
      <c r="C2" s="38" t="s">
        <v>44</v>
      </c>
      <c r="F2" s="41" t="s">
        <v>127</v>
      </c>
      <c r="K2" s="72" t="s">
        <v>186</v>
      </c>
      <c r="M2" s="72" t="s">
        <v>186</v>
      </c>
      <c r="O2" s="72" t="s">
        <v>186</v>
      </c>
      <c r="R2" s="72" t="s">
        <v>186</v>
      </c>
    </row>
    <row r="3" spans="1:22" x14ac:dyDescent="0.25">
      <c r="A3" s="39" t="s">
        <v>37</v>
      </c>
      <c r="C3" s="38" t="s">
        <v>45</v>
      </c>
      <c r="F3" s="72" t="s">
        <v>128</v>
      </c>
      <c r="K3" s="38" t="s">
        <v>142</v>
      </c>
      <c r="M3" s="38" t="s">
        <v>145</v>
      </c>
      <c r="O3" s="38" t="s">
        <v>209</v>
      </c>
      <c r="R3" s="38">
        <v>0</v>
      </c>
      <c r="V3" s="38" t="s">
        <v>156</v>
      </c>
    </row>
    <row r="4" spans="1:22" x14ac:dyDescent="0.25">
      <c r="A4" s="39" t="s">
        <v>38</v>
      </c>
      <c r="C4" s="38" t="s">
        <v>46</v>
      </c>
      <c r="F4" s="41" t="s">
        <v>129</v>
      </c>
      <c r="K4" s="38" t="s">
        <v>210</v>
      </c>
      <c r="M4" s="38" t="s">
        <v>146</v>
      </c>
      <c r="O4" s="38" t="s">
        <v>203</v>
      </c>
      <c r="R4" s="38">
        <v>1</v>
      </c>
      <c r="V4" s="38" t="s">
        <v>160</v>
      </c>
    </row>
    <row r="5" spans="1:22" x14ac:dyDescent="0.25">
      <c r="A5" s="39" t="s">
        <v>39</v>
      </c>
      <c r="C5" s="40" t="s">
        <v>43</v>
      </c>
      <c r="F5" s="41" t="s">
        <v>130</v>
      </c>
      <c r="K5" s="38" t="s">
        <v>140</v>
      </c>
      <c r="M5" s="38" t="s">
        <v>147</v>
      </c>
      <c r="O5" s="38" t="s">
        <v>167</v>
      </c>
      <c r="R5" s="38">
        <v>2</v>
      </c>
      <c r="V5" s="38" t="s">
        <v>171</v>
      </c>
    </row>
    <row r="6" spans="1:22" x14ac:dyDescent="0.25">
      <c r="K6" s="38" t="s">
        <v>143</v>
      </c>
      <c r="M6" s="38" t="s">
        <v>148</v>
      </c>
      <c r="O6" s="38" t="s">
        <v>201</v>
      </c>
      <c r="R6" s="38">
        <v>3</v>
      </c>
      <c r="V6" s="38" t="s">
        <v>162</v>
      </c>
    </row>
    <row r="7" spans="1:22" x14ac:dyDescent="0.25">
      <c r="A7" s="41" t="s">
        <v>32</v>
      </c>
      <c r="K7" s="38" t="s">
        <v>141</v>
      </c>
      <c r="M7" s="71" t="s">
        <v>149</v>
      </c>
      <c r="O7" s="38" t="s">
        <v>159</v>
      </c>
      <c r="R7" s="38">
        <v>4</v>
      </c>
    </row>
    <row r="8" spans="1:22" x14ac:dyDescent="0.25">
      <c r="A8" s="41" t="s">
        <v>40</v>
      </c>
      <c r="B8" s="38" t="s">
        <v>41</v>
      </c>
      <c r="C8" s="38" t="s">
        <v>42</v>
      </c>
      <c r="D8" s="38" t="s">
        <v>47</v>
      </c>
      <c r="K8" s="38" t="s">
        <v>150</v>
      </c>
      <c r="M8" s="38" t="s">
        <v>150</v>
      </c>
      <c r="O8" s="38" t="s">
        <v>204</v>
      </c>
      <c r="R8" s="38">
        <v>5</v>
      </c>
      <c r="V8" s="38" t="s">
        <v>167</v>
      </c>
    </row>
    <row r="9" spans="1:22" x14ac:dyDescent="0.25">
      <c r="A9" s="38">
        <f>IF('CX CR-CJ Report'!B64="Y: Yes",1,0)</f>
        <v>0</v>
      </c>
      <c r="B9" s="38">
        <f>IF('CX CR-CJ Report'!B64="P: Partial",1,0)</f>
        <v>0</v>
      </c>
      <c r="C9" s="38">
        <f>IF('CX CR-CJ Report'!B64="N: No",1,0)</f>
        <v>0</v>
      </c>
      <c r="D9" s="38">
        <f>IF('CX CR-CJ Report'!B64="N/A: not applicable",1,0)</f>
        <v>1</v>
      </c>
      <c r="K9" s="38" t="s">
        <v>139</v>
      </c>
      <c r="O9" s="38" t="s">
        <v>208</v>
      </c>
      <c r="R9" s="38">
        <v>6</v>
      </c>
      <c r="V9" s="38" t="s">
        <v>153</v>
      </c>
    </row>
    <row r="10" spans="1:22" x14ac:dyDescent="0.25">
      <c r="A10" s="38">
        <f>IF('CX CR-CJ Report'!B65="Y: Yes",1,0)</f>
        <v>0</v>
      </c>
      <c r="B10" s="38">
        <f>IF('CX CR-CJ Report'!B65="P: Partial",1,0)</f>
        <v>0</v>
      </c>
      <c r="C10" s="38">
        <f>IF('CX CR-CJ Report'!B65="N: No",1,0)</f>
        <v>0</v>
      </c>
      <c r="D10" s="38">
        <f>IF('CX CR-CJ Report'!B65="N/A: not applicable",1,0)</f>
        <v>1</v>
      </c>
      <c r="G10" s="38" t="s">
        <v>51</v>
      </c>
      <c r="I10" s="42" t="e">
        <f>(A20+A36+A76)/(I19+I30+I75)</f>
        <v>#DIV/0!</v>
      </c>
      <c r="K10" s="38" t="s">
        <v>198</v>
      </c>
      <c r="O10" s="38" t="s">
        <v>202</v>
      </c>
      <c r="R10" s="38">
        <v>7</v>
      </c>
    </row>
    <row r="11" spans="1:22" x14ac:dyDescent="0.25">
      <c r="A11" s="38">
        <f>IF('CX CR-CJ Report'!B66="Y: Yes",1,0)</f>
        <v>0</v>
      </c>
      <c r="B11" s="38">
        <f>IF('CX CR-CJ Report'!B66="P: Partial",1,0)</f>
        <v>0</v>
      </c>
      <c r="C11" s="38">
        <f>IF('CX CR-CJ Report'!B66="N: No",1,0)</f>
        <v>0</v>
      </c>
      <c r="D11" s="38">
        <f>IF('CX CR-CJ Report'!B66="N/A: not applicable",1,0)</f>
        <v>1</v>
      </c>
      <c r="G11" s="38" t="s">
        <v>52</v>
      </c>
      <c r="I11" s="42" t="e">
        <f>(B20+B36+B76)/(I19+I30+I75)</f>
        <v>#DIV/0!</v>
      </c>
      <c r="K11" s="38" t="s">
        <v>144</v>
      </c>
      <c r="O11" s="38" t="s">
        <v>155</v>
      </c>
      <c r="R11" s="38">
        <v>8</v>
      </c>
      <c r="V11" s="38" t="s">
        <v>182</v>
      </c>
    </row>
    <row r="12" spans="1:22" x14ac:dyDescent="0.25">
      <c r="A12" s="38">
        <f>IF('CX CR-CJ Report'!B67="Y: Yes",1,0)</f>
        <v>0</v>
      </c>
      <c r="B12" s="38">
        <f>IF('CX CR-CJ Report'!B67="P: Partial",1,0)</f>
        <v>0</v>
      </c>
      <c r="C12" s="38">
        <f>IF('CX CR-CJ Report'!B67="N: No",1,0)</f>
        <v>0</v>
      </c>
      <c r="D12" s="38">
        <f>IF('CX CR-CJ Report'!B67="N/A: not applicable",1,0)</f>
        <v>1</v>
      </c>
      <c r="G12" s="38" t="s">
        <v>53</v>
      </c>
      <c r="I12" s="42" t="e">
        <f>1-I10-I11</f>
        <v>#DIV/0!</v>
      </c>
      <c r="K12" s="38" t="s">
        <v>138</v>
      </c>
      <c r="O12" s="38" t="s">
        <v>150</v>
      </c>
      <c r="R12" s="38">
        <v>9</v>
      </c>
      <c r="V12" s="38" t="s">
        <v>181</v>
      </c>
    </row>
    <row r="13" spans="1:22" x14ac:dyDescent="0.25">
      <c r="A13" s="38">
        <f>IF('CX CR-CJ Report'!B68="Y: Yes",1,0)</f>
        <v>0</v>
      </c>
      <c r="B13" s="38">
        <f>IF('CX CR-CJ Report'!B68="P: Partial",1,0)</f>
        <v>0</v>
      </c>
      <c r="C13" s="38">
        <f>IF('CX CR-CJ Report'!B68="N: No",1,0)</f>
        <v>0</v>
      </c>
      <c r="D13" s="38">
        <f>IF('CX CR-CJ Report'!B68="N/A: not applicable",1,0)</f>
        <v>1</v>
      </c>
      <c r="K13" s="38" t="s">
        <v>137</v>
      </c>
      <c r="O13" s="38" t="s">
        <v>207</v>
      </c>
      <c r="R13" s="38">
        <v>10</v>
      </c>
    </row>
    <row r="14" spans="1:22" x14ac:dyDescent="0.25">
      <c r="A14" s="38">
        <f>IF('CX CR-CJ Report'!B69="Y: Yes",1,0)</f>
        <v>0</v>
      </c>
      <c r="B14" s="38">
        <f>IF('CX CR-CJ Report'!B69="P: Partial",1,0)</f>
        <v>0</v>
      </c>
      <c r="C14" s="38">
        <f>IF('CX CR-CJ Report'!B69="N: No",1,0)</f>
        <v>0</v>
      </c>
      <c r="D14" s="38">
        <f>IF('CX CR-CJ Report'!B69="N/A: not applicable",1,0)</f>
        <v>1</v>
      </c>
      <c r="K14" s="38" t="s">
        <v>136</v>
      </c>
      <c r="O14" s="38" t="s">
        <v>206</v>
      </c>
      <c r="V14" s="38" t="s">
        <v>164</v>
      </c>
    </row>
    <row r="15" spans="1:22" x14ac:dyDescent="0.25">
      <c r="A15" s="38">
        <f>IF('CX CR-CJ Report'!B70="Y: Yes",1,0)</f>
        <v>0</v>
      </c>
      <c r="B15" s="38">
        <f>IF('CX CR-CJ Report'!B70="P: Partial",1,0)</f>
        <v>0</v>
      </c>
      <c r="C15" s="38">
        <f>IF('CX CR-CJ Report'!B70="N: No",1,0)</f>
        <v>0</v>
      </c>
      <c r="D15" s="38">
        <f>IF('CX CR-CJ Report'!B70="N/A: not applicable",1,0)</f>
        <v>1</v>
      </c>
      <c r="O15" s="38" t="s">
        <v>205</v>
      </c>
      <c r="V15" s="38" t="s">
        <v>168</v>
      </c>
    </row>
    <row r="16" spans="1:22" x14ac:dyDescent="0.25">
      <c r="A16" s="38">
        <f>IF('CX CR-CJ Report'!B71="Y: Yes",1,0)</f>
        <v>0</v>
      </c>
      <c r="B16" s="38">
        <f>IF('CX CR-CJ Report'!B71="P: Partial",1,0)</f>
        <v>0</v>
      </c>
      <c r="C16" s="38">
        <f>IF('CX CR-CJ Report'!B71="N: No",1,0)</f>
        <v>0</v>
      </c>
      <c r="D16" s="38">
        <f>IF('CX CR-CJ Report'!B71="N/A: not applicable",1,0)</f>
        <v>1</v>
      </c>
      <c r="V16" s="38" t="s">
        <v>163</v>
      </c>
    </row>
    <row r="17" spans="1:22" x14ac:dyDescent="0.25">
      <c r="A17" s="38">
        <f>IF('CX CR-CJ Report'!B72="Y: Yes",1,0)</f>
        <v>0</v>
      </c>
      <c r="B17" s="38">
        <f>IF('CX CR-CJ Report'!B72="P: Partial",1,0)</f>
        <v>0</v>
      </c>
      <c r="C17" s="38">
        <f>IF('CX CR-CJ Report'!B72="N: No",1,0)</f>
        <v>0</v>
      </c>
      <c r="D17" s="38">
        <f>IF('CX CR-CJ Report'!B72="N/A: not applicable",1,0)</f>
        <v>1</v>
      </c>
      <c r="V17" s="38" t="s">
        <v>154</v>
      </c>
    </row>
    <row r="18" spans="1:22" x14ac:dyDescent="0.25">
      <c r="A18" s="38">
        <f>IF('CX CR-CJ Report'!B73="Y: Yes",1,0)</f>
        <v>0</v>
      </c>
      <c r="B18" s="38">
        <f>IF('CX CR-CJ Report'!B73="P: Partial",1,0)</f>
        <v>0</v>
      </c>
      <c r="C18" s="38">
        <f>IF('CX CR-CJ Report'!B73="N: No",1,0)</f>
        <v>0</v>
      </c>
      <c r="D18" s="38">
        <f>IF('CX CR-CJ Report'!B73="N/A: not applicable",1,0)</f>
        <v>1</v>
      </c>
      <c r="V18" s="38" t="s">
        <v>152</v>
      </c>
    </row>
    <row r="19" spans="1:22" x14ac:dyDescent="0.25">
      <c r="A19" s="38" t="s">
        <v>48</v>
      </c>
      <c r="F19" s="38" t="s">
        <v>50</v>
      </c>
      <c r="I19" s="38">
        <f>10-D20</f>
        <v>0</v>
      </c>
    </row>
    <row r="20" spans="1:22" x14ac:dyDescent="0.25">
      <c r="A20" s="38">
        <f>SUM(A9:A18)</f>
        <v>0</v>
      </c>
      <c r="B20" s="38">
        <f>SUM(B9:B18)</f>
        <v>0</v>
      </c>
      <c r="C20" s="38">
        <f>SUM(C9:C18)</f>
        <v>0</v>
      </c>
      <c r="D20" s="38">
        <f>SUM(D9:D18)</f>
        <v>10</v>
      </c>
      <c r="V20" s="38" t="s">
        <v>165</v>
      </c>
    </row>
    <row r="21" spans="1:22" x14ac:dyDescent="0.25">
      <c r="V21" s="38" t="s">
        <v>157</v>
      </c>
    </row>
    <row r="22" spans="1:22" x14ac:dyDescent="0.25">
      <c r="A22" s="38" t="s">
        <v>49</v>
      </c>
      <c r="V22" s="38" t="s">
        <v>166</v>
      </c>
    </row>
    <row r="23" spans="1:22" x14ac:dyDescent="0.25">
      <c r="A23" s="41" t="s">
        <v>40</v>
      </c>
      <c r="B23" s="38" t="s">
        <v>41</v>
      </c>
      <c r="C23" s="38" t="s">
        <v>42</v>
      </c>
      <c r="D23" s="38" t="s">
        <v>47</v>
      </c>
      <c r="V23" s="38" t="s">
        <v>169</v>
      </c>
    </row>
    <row r="24" spans="1:22" x14ac:dyDescent="0.25">
      <c r="A24" s="38">
        <f>IF('CX CR-CJ Report'!B76="Y: Yes",1,0)</f>
        <v>0</v>
      </c>
      <c r="B24" s="38">
        <f>IF('CX CR-CJ Report'!B76="P: Partial",1,0)</f>
        <v>0</v>
      </c>
      <c r="C24" s="38">
        <f>IF('CX CR-CJ Report'!B76="N: No",1,0)</f>
        <v>0</v>
      </c>
      <c r="D24" s="38">
        <f>IF('CX CR-CJ Report'!B76="N/A: not applicable",1,0)</f>
        <v>1</v>
      </c>
      <c r="V24" s="38" t="s">
        <v>161</v>
      </c>
    </row>
    <row r="25" spans="1:22" x14ac:dyDescent="0.25">
      <c r="A25" s="38">
        <f>IF('CX CR-CJ Report'!B77="Y: Yes",1,0)</f>
        <v>0</v>
      </c>
      <c r="B25" s="38">
        <f>IF('CX CR-CJ Report'!B77="P: Partial",1,0)</f>
        <v>0</v>
      </c>
      <c r="C25" s="38">
        <f>IF('CX CR-CJ Report'!B77="N: No",1,0)</f>
        <v>0</v>
      </c>
      <c r="D25" s="38">
        <f>IF('CX CR-CJ Report'!B77="N/A: not applicable",1,0)</f>
        <v>1</v>
      </c>
      <c r="F25" s="39"/>
      <c r="V25" s="38" t="s">
        <v>170</v>
      </c>
    </row>
    <row r="26" spans="1:22" x14ac:dyDescent="0.25">
      <c r="A26" s="38">
        <f>IF('CX CR-CJ Report'!B78="Y: Yes",1,0)</f>
        <v>0</v>
      </c>
      <c r="B26" s="38">
        <f>IF('CX CR-CJ Report'!B78="P: Partial",1,0)</f>
        <v>0</v>
      </c>
      <c r="C26" s="38">
        <f>IF('CX CR-CJ Report'!B78="N: No",1,0)</f>
        <v>0</v>
      </c>
      <c r="D26" s="38">
        <f>IF('CX CR-CJ Report'!B78="N/A: not applicable",1,0)</f>
        <v>1</v>
      </c>
      <c r="V26" s="38" t="s">
        <v>158</v>
      </c>
    </row>
    <row r="27" spans="1:22" x14ac:dyDescent="0.25">
      <c r="A27" s="38">
        <f>IF('CX CR-CJ Report'!B79="Y: Yes",1,0)</f>
        <v>0</v>
      </c>
      <c r="B27" s="38">
        <f>IF('CX CR-CJ Report'!B79="P: Partial",1,0)</f>
        <v>0</v>
      </c>
      <c r="C27" s="38">
        <f>IF('CX CR-CJ Report'!B79="N: No",1,0)</f>
        <v>0</v>
      </c>
      <c r="D27" s="38">
        <f>IF('CX CR-CJ Report'!B79="N/A: not applicable",1,0)</f>
        <v>1</v>
      </c>
      <c r="V27" s="38" t="s">
        <v>211</v>
      </c>
    </row>
    <row r="28" spans="1:22" x14ac:dyDescent="0.25">
      <c r="A28" s="38">
        <f>IF('CX CR-CJ Report'!B80="Y: Yes",1,0)</f>
        <v>0</v>
      </c>
      <c r="B28" s="38">
        <f>IF('CX CR-CJ Report'!B80="P: Partial",1,0)</f>
        <v>0</v>
      </c>
      <c r="C28" s="38">
        <f>IF('CX CR-CJ Report'!B80="N: No",1,0)</f>
        <v>0</v>
      </c>
      <c r="D28" s="38">
        <f>IF('CX CR-CJ Report'!B80="N/A: not applicable",1,0)</f>
        <v>1</v>
      </c>
    </row>
    <row r="29" spans="1:22" x14ac:dyDescent="0.25">
      <c r="A29" s="38">
        <f>IF('CX CR-CJ Report'!B81="Y: Yes",1,0)</f>
        <v>0</v>
      </c>
      <c r="B29" s="38">
        <f>IF('CX CR-CJ Report'!B81="P: Partial",1,0)</f>
        <v>0</v>
      </c>
      <c r="C29" s="38">
        <f>IF('CX CR-CJ Report'!B81="N: No",1,0)</f>
        <v>0</v>
      </c>
      <c r="D29" s="38">
        <f>IF('CX CR-CJ Report'!B81="N/A: not applicable",1,0)</f>
        <v>1</v>
      </c>
    </row>
    <row r="30" spans="1:22" x14ac:dyDescent="0.25">
      <c r="A30" s="38">
        <f>IF('CX CR-CJ Report'!B82="Y: Yes",1,0)</f>
        <v>0</v>
      </c>
      <c r="B30" s="38">
        <f>IF('CX CR-CJ Report'!B82="P: Partial",1,0)</f>
        <v>0</v>
      </c>
      <c r="C30" s="38">
        <f>IF('CX CR-CJ Report'!B82="N: No",1,0)</f>
        <v>0</v>
      </c>
      <c r="D30" s="38">
        <f>IF('CX CR-CJ Report'!B82="N/A: not applicable",1,0)</f>
        <v>1</v>
      </c>
      <c r="F30" s="38" t="s">
        <v>50</v>
      </c>
      <c r="I30" s="38">
        <f>11-D36</f>
        <v>0</v>
      </c>
    </row>
    <row r="31" spans="1:22" x14ac:dyDescent="0.25">
      <c r="A31" s="38">
        <f>IF('CX CR-CJ Report'!B83="Y: Yes",1,0)</f>
        <v>0</v>
      </c>
      <c r="B31" s="38">
        <f>IF('CX CR-CJ Report'!B83="P: Partial",1,0)</f>
        <v>0</v>
      </c>
      <c r="C31" s="38">
        <f>IF('CX CR-CJ Report'!B83="N: No",1,0)</f>
        <v>0</v>
      </c>
      <c r="D31" s="38">
        <f>IF('CX CR-CJ Report'!B83="N/A: not applicable",1,0)</f>
        <v>1</v>
      </c>
    </row>
    <row r="32" spans="1:22" x14ac:dyDescent="0.25">
      <c r="A32" s="38">
        <f>IF('CX CR-CJ Report'!B84="Y: Yes",1,0)</f>
        <v>0</v>
      </c>
      <c r="B32" s="38">
        <f>IF('CX CR-CJ Report'!B84="P: Partial",1,0)</f>
        <v>0</v>
      </c>
      <c r="C32" s="38">
        <f>IF('CX CR-CJ Report'!B84="N: No",1,0)</f>
        <v>0</v>
      </c>
      <c r="D32" s="38">
        <f>IF('CX CR-CJ Report'!B84="N/A: not applicable",1,0)</f>
        <v>1</v>
      </c>
    </row>
    <row r="33" spans="1:6" x14ac:dyDescent="0.25">
      <c r="A33" s="38">
        <f>IF('CX CR-CJ Report'!B85="Y: Yes",1,0)</f>
        <v>0</v>
      </c>
      <c r="B33" s="38">
        <f>IF('CX CR-CJ Report'!B85="P: Partial",1,0)</f>
        <v>0</v>
      </c>
      <c r="C33" s="38">
        <f>IF('CX CR-CJ Report'!B85="N: No",1,0)</f>
        <v>0</v>
      </c>
      <c r="D33" s="38">
        <f>IF('CX CR-CJ Report'!B85="N/A: not applicable",1,0)</f>
        <v>1</v>
      </c>
    </row>
    <row r="34" spans="1:6" x14ac:dyDescent="0.25">
      <c r="A34" s="38">
        <f>IF('CX CR-CJ Report'!B86="Y: Yes",1,0)</f>
        <v>0</v>
      </c>
      <c r="B34" s="38">
        <f>IF('CX CR-CJ Report'!B86="P: Partial",1,0)</f>
        <v>0</v>
      </c>
      <c r="C34" s="38">
        <f>IF('CX CR-CJ Report'!B86="N: No",1,0)</f>
        <v>0</v>
      </c>
      <c r="D34" s="38">
        <f>IF('CX CR-CJ Report'!B86="N/A: not applicable",1,0)</f>
        <v>1</v>
      </c>
    </row>
    <row r="35" spans="1:6" x14ac:dyDescent="0.25">
      <c r="A35" s="38" t="s">
        <v>48</v>
      </c>
    </row>
    <row r="36" spans="1:6" x14ac:dyDescent="0.25">
      <c r="A36" s="38">
        <f>SUM(A24:A34)</f>
        <v>0</v>
      </c>
      <c r="B36" s="38">
        <f>SUM(B24:B34)</f>
        <v>0</v>
      </c>
      <c r="C36" s="38">
        <f>SUM(C24:C34)</f>
        <v>0</v>
      </c>
      <c r="D36" s="38">
        <f>SUM(D24:D34)</f>
        <v>11</v>
      </c>
    </row>
    <row r="38" spans="1:6" x14ac:dyDescent="0.25">
      <c r="A38" s="38" t="s">
        <v>81</v>
      </c>
    </row>
    <row r="39" spans="1:6" x14ac:dyDescent="0.25">
      <c r="A39" s="41" t="s">
        <v>40</v>
      </c>
      <c r="B39" s="38" t="s">
        <v>41</v>
      </c>
      <c r="C39" s="38" t="s">
        <v>42</v>
      </c>
      <c r="D39" s="38" t="s">
        <v>47</v>
      </c>
    </row>
    <row r="40" spans="1:6" x14ac:dyDescent="0.25">
      <c r="A40" s="38">
        <f>IF('CX CR-CJ Report'!B13="Y: Yes",1,0)</f>
        <v>0</v>
      </c>
      <c r="B40" s="38">
        <f>IF('CX CR-CJ Report'!B13="P: Partial",1,0)</f>
        <v>0</v>
      </c>
      <c r="C40" s="38">
        <f>IF('CX CR-CJ Report'!B13="N: No",1,0)</f>
        <v>0</v>
      </c>
      <c r="D40" s="38">
        <f>IF('CX CR-CJ Report'!B13="N/A: not applicable",1,0)</f>
        <v>1</v>
      </c>
    </row>
    <row r="41" spans="1:6" x14ac:dyDescent="0.25">
      <c r="A41" s="38">
        <f>IF('CX CR-CJ Report'!B14="Y: Yes",1,0)</f>
        <v>0</v>
      </c>
      <c r="B41" s="38">
        <f>IF('CX CR-CJ Report'!B14="P: Partial",1,0)</f>
        <v>0</v>
      </c>
      <c r="C41" s="38">
        <f>IF('CX CR-CJ Report'!B14="N: No",1,0)</f>
        <v>0</v>
      </c>
      <c r="D41" s="38">
        <f>IF('CX CR-CJ Report'!B14="N/A: not applicable",1,0)</f>
        <v>1</v>
      </c>
      <c r="F41" s="39"/>
    </row>
    <row r="42" spans="1:6" x14ac:dyDescent="0.25">
      <c r="A42" s="38">
        <f>IF('CX CR-CJ Report'!B15="Y: Yes",1,0)</f>
        <v>0</v>
      </c>
      <c r="B42" s="38">
        <f>IF('CX CR-CJ Report'!B15="P: Partial",1,0)</f>
        <v>0</v>
      </c>
      <c r="C42" s="38">
        <f>IF('CX CR-CJ Report'!B15="N: No",1,0)</f>
        <v>0</v>
      </c>
      <c r="D42" s="38">
        <f>IF('CX CR-CJ Report'!B15="N/A: not applicable",1,0)</f>
        <v>1</v>
      </c>
    </row>
    <row r="43" spans="1:6" x14ac:dyDescent="0.25">
      <c r="A43" s="38">
        <f>IF('CX CR-CJ Report'!B16="Y: Yes",1,0)</f>
        <v>0</v>
      </c>
      <c r="B43" s="38">
        <f>IF('CX CR-CJ Report'!B16="P: Partial",1,0)</f>
        <v>0</v>
      </c>
      <c r="C43" s="38">
        <f>IF('CX CR-CJ Report'!B16="N: No",1,0)</f>
        <v>0</v>
      </c>
      <c r="D43" s="38">
        <f>IF('CX CR-CJ Report'!B16="N/A: not applicable",1,0)</f>
        <v>1</v>
      </c>
    </row>
    <row r="44" spans="1:6" x14ac:dyDescent="0.25">
      <c r="A44" s="38">
        <f>IF('CX CR-CJ Report'!B17="Y: Yes",1,0)</f>
        <v>0</v>
      </c>
      <c r="B44" s="38">
        <f>IF('CX CR-CJ Report'!B17="P: Partial",1,0)</f>
        <v>0</v>
      </c>
      <c r="C44" s="38">
        <f>IF('CX CR-CJ Report'!B17="N: No",1,0)</f>
        <v>0</v>
      </c>
      <c r="D44" s="38">
        <f>IF('CX CR-CJ Report'!B17="N/A: not applicable",1,0)</f>
        <v>1</v>
      </c>
    </row>
    <row r="45" spans="1:6" x14ac:dyDescent="0.25">
      <c r="A45" s="38">
        <f>IF('CX CR-CJ Report'!B18="Y: Yes",1,0)</f>
        <v>0</v>
      </c>
      <c r="B45" s="38">
        <f>IF('CX CR-CJ Report'!B18="P: Partial",1,0)</f>
        <v>0</v>
      </c>
      <c r="C45" s="38">
        <f>IF('CX CR-CJ Report'!B18="N: No",1,0)</f>
        <v>0</v>
      </c>
      <c r="D45" s="38">
        <f>IF('CX CR-CJ Report'!B18="N/A: not applicable",1,0)</f>
        <v>1</v>
      </c>
    </row>
    <row r="46" spans="1:6" x14ac:dyDescent="0.25">
      <c r="A46" s="38">
        <f>IF('CX CR-CJ Report'!B19="Y: Yes",1,0)</f>
        <v>0</v>
      </c>
      <c r="B46" s="38">
        <f>IF('CX CR-CJ Report'!B19="P: Partial",1,0)</f>
        <v>0</v>
      </c>
      <c r="C46" s="38">
        <f>IF('CX CR-CJ Report'!B19="N: No",1,0)</f>
        <v>0</v>
      </c>
      <c r="D46" s="38">
        <f>IF('CX CR-CJ Report'!B19="N/A: not applicable",1,0)</f>
        <v>1</v>
      </c>
    </row>
    <row r="47" spans="1:6" x14ac:dyDescent="0.25">
      <c r="A47" s="38">
        <f>IF('CX CR-CJ Report'!B20="Y: Yes",1,0)</f>
        <v>0</v>
      </c>
      <c r="B47" s="38">
        <f>IF('CX CR-CJ Report'!B20="P: Partial",1,0)</f>
        <v>0</v>
      </c>
      <c r="C47" s="38">
        <f>IF('CX CR-CJ Report'!B20="N: No",1,0)</f>
        <v>0</v>
      </c>
      <c r="D47" s="38">
        <f>IF('CX CR-CJ Report'!B20="N/A: not applicable",1,0)</f>
        <v>1</v>
      </c>
    </row>
    <row r="48" spans="1:6" x14ac:dyDescent="0.25">
      <c r="A48" s="38">
        <f>IF('CX CR-CJ Report'!B21="Y: Yes",1,0)</f>
        <v>0</v>
      </c>
      <c r="B48" s="38">
        <f>IF('CX CR-CJ Report'!B21="P: Partial",1,0)</f>
        <v>0</v>
      </c>
      <c r="C48" s="38">
        <f>IF('CX CR-CJ Report'!B21="N: No",1,0)</f>
        <v>0</v>
      </c>
      <c r="D48" s="38">
        <f>IF('CX CR-CJ Report'!B21="N/A: not applicable",1,0)</f>
        <v>1</v>
      </c>
    </row>
    <row r="49" spans="1:4" x14ac:dyDescent="0.25">
      <c r="A49" s="38">
        <f>IF('CX CR-CJ Report'!B22="Y: Yes",1,0)</f>
        <v>0</v>
      </c>
      <c r="B49" s="38">
        <f>IF('CX CR-CJ Report'!B22="P: Partial",1,0)</f>
        <v>0</v>
      </c>
      <c r="C49" s="38">
        <f>IF('CX CR-CJ Report'!B22="N: No",1,0)</f>
        <v>0</v>
      </c>
      <c r="D49" s="38">
        <f>IF('CX CR-CJ Report'!B22="N/A: not applicable",1,0)</f>
        <v>1</v>
      </c>
    </row>
    <row r="50" spans="1:4" x14ac:dyDescent="0.25">
      <c r="A50" s="38">
        <f>IF('CX CR-CJ Report'!B23="Y: Yes",1,0)</f>
        <v>0</v>
      </c>
      <c r="B50" s="38">
        <f>IF('CX CR-CJ Report'!B23="P: Partial",1,0)</f>
        <v>0</v>
      </c>
      <c r="C50" s="38">
        <f>IF('CX CR-CJ Report'!B23="N: No",1,0)</f>
        <v>0</v>
      </c>
      <c r="D50" s="38">
        <f>IF('CX CR-CJ Report'!B23="N/A: not applicable",1,0)</f>
        <v>1</v>
      </c>
    </row>
    <row r="51" spans="1:4" x14ac:dyDescent="0.25">
      <c r="A51" s="38">
        <f>IF('CX CR-CJ Report'!B26="Y: Yes",1,0)</f>
        <v>0</v>
      </c>
      <c r="B51" s="38">
        <f>IF('CX CR-CJ Report'!B26="P: Partial",1,0)</f>
        <v>0</v>
      </c>
      <c r="C51" s="38">
        <f>IF('CX CR-CJ Report'!B26="N: No",1,0)</f>
        <v>0</v>
      </c>
      <c r="D51" s="38">
        <f>IF('CX CR-CJ Report'!B26="N/A: not applicable",1,0)</f>
        <v>1</v>
      </c>
    </row>
    <row r="52" spans="1:4" x14ac:dyDescent="0.25">
      <c r="A52" s="38">
        <f>IF('CX CR-CJ Report'!B27="Y: Yes",1,0)</f>
        <v>0</v>
      </c>
      <c r="B52" s="38">
        <f>IF('CX CR-CJ Report'!B27="P: Partial",1,0)</f>
        <v>0</v>
      </c>
      <c r="C52" s="38">
        <f>IF('CX CR-CJ Report'!B27="N: No",1,0)</f>
        <v>0</v>
      </c>
      <c r="D52" s="38">
        <f>IF('CX CR-CJ Report'!B27="N/A: not applicable",1,0)</f>
        <v>1</v>
      </c>
    </row>
    <row r="53" spans="1:4" x14ac:dyDescent="0.25">
      <c r="A53" s="38">
        <f>IF('CX CR-CJ Report'!B28="Y: Yes",1,0)</f>
        <v>0</v>
      </c>
      <c r="B53" s="38">
        <f>IF('CX CR-CJ Report'!B28="P: Partial",1,0)</f>
        <v>0</v>
      </c>
      <c r="C53" s="38">
        <f>IF('CX CR-CJ Report'!B28="N: No",1,0)</f>
        <v>0</v>
      </c>
      <c r="D53" s="38">
        <f>IF('CX CR-CJ Report'!B28="N/A: not applicable",1,0)</f>
        <v>1</v>
      </c>
    </row>
    <row r="54" spans="1:4" x14ac:dyDescent="0.25">
      <c r="A54" s="38">
        <f>IF('CX CR-CJ Report'!B29="Y: Yes",1,0)</f>
        <v>0</v>
      </c>
      <c r="B54" s="38">
        <f>IF('CX CR-CJ Report'!B29="P: Partial",1,0)</f>
        <v>0</v>
      </c>
      <c r="C54" s="38">
        <f>IF('CX CR-CJ Report'!B29="N: No",1,0)</f>
        <v>0</v>
      </c>
      <c r="D54" s="38">
        <f>IF('CX CR-CJ Report'!B29="N/A: not applicable",1,0)</f>
        <v>1</v>
      </c>
    </row>
    <row r="55" spans="1:4" x14ac:dyDescent="0.25">
      <c r="A55" s="38">
        <f>IF('CX CR-CJ Report'!B30="Y: Yes",1,0)</f>
        <v>0</v>
      </c>
      <c r="B55" s="38">
        <f>IF('CX CR-CJ Report'!B30="P: Partial",1,0)</f>
        <v>0</v>
      </c>
      <c r="C55" s="38">
        <f>IF('CX CR-CJ Report'!B30="N: No",1,0)</f>
        <v>0</v>
      </c>
      <c r="D55" s="38">
        <f>IF('CX CR-CJ Report'!B30="N/A: not applicable",1,0)</f>
        <v>1</v>
      </c>
    </row>
    <row r="56" spans="1:4" x14ac:dyDescent="0.25">
      <c r="A56" s="38">
        <f>IF('CX CR-CJ Report'!B31="Y: Yes",1,0)</f>
        <v>0</v>
      </c>
      <c r="B56" s="38">
        <f>IF('CX CR-CJ Report'!B31="P: Partial",1,0)</f>
        <v>0</v>
      </c>
      <c r="C56" s="38">
        <f>IF('CX CR-CJ Report'!B31="N: No",1,0)</f>
        <v>0</v>
      </c>
      <c r="D56" s="38">
        <f>IF('CX CR-CJ Report'!B31="N/A: not applicable",1,0)</f>
        <v>1</v>
      </c>
    </row>
    <row r="57" spans="1:4" x14ac:dyDescent="0.25">
      <c r="A57" s="38">
        <f>IF('CX CR-CJ Report'!B32="Y: Yes",1,0)</f>
        <v>0</v>
      </c>
      <c r="B57" s="38">
        <f>IF('CX CR-CJ Report'!B32="P: Partial",1,0)</f>
        <v>0</v>
      </c>
      <c r="C57" s="38">
        <f>IF('CX CR-CJ Report'!B32="N: No",1,0)</f>
        <v>0</v>
      </c>
      <c r="D57" s="38">
        <f>IF('CX CR-CJ Report'!B32="N/A: not applicable",1,0)</f>
        <v>1</v>
      </c>
    </row>
    <row r="58" spans="1:4" x14ac:dyDescent="0.25">
      <c r="A58" s="38">
        <f>IF('CX CR-CJ Report'!B33="Y: Yes",1,0)</f>
        <v>0</v>
      </c>
      <c r="B58" s="38">
        <f>IF('CX CR-CJ Report'!B33="P: Partial",1,0)</f>
        <v>0</v>
      </c>
      <c r="C58" s="38">
        <f>IF('CX CR-CJ Report'!B33="N: No",1,0)</f>
        <v>0</v>
      </c>
      <c r="D58" s="38">
        <f>IF('CX CR-CJ Report'!B33="N/A: not applicable",1,0)</f>
        <v>1</v>
      </c>
    </row>
    <row r="59" spans="1:4" x14ac:dyDescent="0.25">
      <c r="A59" s="38">
        <f>IF('CX CR-CJ Report'!B36="Y: Yes",1,0)</f>
        <v>0</v>
      </c>
      <c r="B59" s="38">
        <f>IF('CX CR-CJ Report'!B36="P: Partial",1,0)</f>
        <v>0</v>
      </c>
      <c r="C59" s="38">
        <f>IF('CX CR-CJ Report'!B36="N: No",1,0)</f>
        <v>0</v>
      </c>
      <c r="D59" s="38">
        <f>IF('CX CR-CJ Report'!B36="N/A: not applicable",1,0)</f>
        <v>1</v>
      </c>
    </row>
    <row r="60" spans="1:4" x14ac:dyDescent="0.25">
      <c r="A60" s="38">
        <f>IF('CX CR-CJ Report'!B37="Y: Yes",1,0)</f>
        <v>0</v>
      </c>
      <c r="B60" s="38">
        <f>IF('CX CR-CJ Report'!B37="P: Partial",1,0)</f>
        <v>0</v>
      </c>
      <c r="C60" s="38">
        <f>IF('CX CR-CJ Report'!B37="N: No",1,0)</f>
        <v>0</v>
      </c>
      <c r="D60" s="38">
        <f>IF('CX CR-CJ Report'!B37="N/A: not applicable",1,0)</f>
        <v>1</v>
      </c>
    </row>
    <row r="61" spans="1:4" x14ac:dyDescent="0.25">
      <c r="A61" s="38">
        <f>IF('CX CR-CJ Report'!B39="Y: Yes",1,0)</f>
        <v>0</v>
      </c>
      <c r="B61" s="38">
        <f>IF('CX CR-CJ Report'!B39="P: Partial",1,0)</f>
        <v>0</v>
      </c>
      <c r="C61" s="38">
        <f>IF('CX CR-CJ Report'!B39="N: No",1,0)</f>
        <v>0</v>
      </c>
      <c r="D61" s="38">
        <f>IF('CX CR-CJ Report'!B39="N/A: not applicable",1,0)</f>
        <v>1</v>
      </c>
    </row>
    <row r="62" spans="1:4" x14ac:dyDescent="0.25">
      <c r="A62" s="38">
        <f>IF('CX CR-CJ Report'!B40="Y: Yes",1,0)</f>
        <v>0</v>
      </c>
      <c r="B62" s="38">
        <f>IF('CX CR-CJ Report'!B40="P: Partial",1,0)</f>
        <v>0</v>
      </c>
      <c r="C62" s="38">
        <f>IF('CX CR-CJ Report'!B40="N: No",1,0)</f>
        <v>0</v>
      </c>
      <c r="D62" s="38">
        <f>IF('CX CR-CJ Report'!B40="N/A: not applicable",1,0)</f>
        <v>1</v>
      </c>
    </row>
    <row r="63" spans="1:4" x14ac:dyDescent="0.25">
      <c r="A63" s="38">
        <f>IF('CX CR-CJ Report'!B41="Y: Yes",1,0)</f>
        <v>0</v>
      </c>
      <c r="B63" s="38">
        <f>IF('CX CR-CJ Report'!B41="P: Partial",1,0)</f>
        <v>0</v>
      </c>
      <c r="C63" s="38">
        <f>IF('CX CR-CJ Report'!B41="N: No",1,0)</f>
        <v>0</v>
      </c>
      <c r="D63" s="38">
        <f>IF('CX CR-CJ Report'!B41="N/A: not applicable",1,0)</f>
        <v>1</v>
      </c>
    </row>
    <row r="64" spans="1:4" x14ac:dyDescent="0.25">
      <c r="A64" s="38">
        <f>IF('CX CR-CJ Report'!B44="Y: Yes",1,0)</f>
        <v>0</v>
      </c>
      <c r="B64" s="38">
        <f>IF('CX CR-CJ Report'!B44="P: Partial",1,0)</f>
        <v>0</v>
      </c>
      <c r="C64" s="38">
        <f>IF('CX CR-CJ Report'!B44="N: No",1,0)</f>
        <v>0</v>
      </c>
      <c r="D64" s="38">
        <f>IF('CX CR-CJ Report'!B44="N/A: not applicable",1,0)</f>
        <v>1</v>
      </c>
    </row>
    <row r="65" spans="1:9" x14ac:dyDescent="0.25">
      <c r="A65" s="38">
        <f>IF('CX CR-CJ Report'!B45="Y: Yes",1,0)</f>
        <v>0</v>
      </c>
      <c r="B65" s="38">
        <f>IF('CX CR-CJ Report'!B45="P: Partial",1,0)</f>
        <v>0</v>
      </c>
      <c r="C65" s="38">
        <f>IF('CX CR-CJ Report'!B45="N: No",1,0)</f>
        <v>0</v>
      </c>
      <c r="D65" s="38">
        <f>IF('CX CR-CJ Report'!B45="N/A: not applicable",1,0)</f>
        <v>1</v>
      </c>
    </row>
    <row r="66" spans="1:9" x14ac:dyDescent="0.25">
      <c r="A66" s="38">
        <f>IF('CX CR-CJ Report'!B48="Y: Yes",1,0)</f>
        <v>0</v>
      </c>
      <c r="B66" s="38">
        <f>IF('CX CR-CJ Report'!B48="P: Partial",1,0)</f>
        <v>0</v>
      </c>
      <c r="C66" s="38">
        <f>IF('CX CR-CJ Report'!B48="N: No",1,0)</f>
        <v>0</v>
      </c>
      <c r="D66" s="38">
        <f>IF('CX CR-CJ Report'!B48="N/A: not applicable",1,0)</f>
        <v>1</v>
      </c>
    </row>
    <row r="67" spans="1:9" x14ac:dyDescent="0.25">
      <c r="A67" s="38">
        <f>IF('CX CR-CJ Report'!B49="Y: Yes",1,0)</f>
        <v>0</v>
      </c>
      <c r="B67" s="38">
        <f>IF('CX CR-CJ Report'!B49="P: Partial",1,0)</f>
        <v>0</v>
      </c>
      <c r="C67" s="38">
        <f>IF('CX CR-CJ Report'!B49="N: No",1,0)</f>
        <v>0</v>
      </c>
      <c r="D67" s="38">
        <f>IF('CX CR-CJ Report'!B49="N/A: not applicable",1,0)</f>
        <v>1</v>
      </c>
    </row>
    <row r="68" spans="1:9" x14ac:dyDescent="0.25">
      <c r="A68" s="38">
        <f>IF('CX CR-CJ Report'!B50="Y: Yes",1,0)</f>
        <v>0</v>
      </c>
      <c r="B68" s="38">
        <f>IF('CX CR-CJ Report'!B50="P: Partial",1,0)</f>
        <v>0</v>
      </c>
      <c r="C68" s="38">
        <f>IF('CX CR-CJ Report'!B50="N: No",1,0)</f>
        <v>0</v>
      </c>
      <c r="D68" s="38">
        <f>IF('CX CR-CJ Report'!B50="N/A: not applicable",1,0)</f>
        <v>1</v>
      </c>
    </row>
    <row r="69" spans="1:9" x14ac:dyDescent="0.25">
      <c r="A69" s="38">
        <f>IF('CX CR-CJ Report'!B51="Y: Yes",1,0)</f>
        <v>0</v>
      </c>
      <c r="B69" s="38">
        <f>IF('CX CR-CJ Report'!B51="P: Partial",1,0)</f>
        <v>0</v>
      </c>
      <c r="C69" s="38">
        <f>IF('CX CR-CJ Report'!B51="N: No",1,0)</f>
        <v>0</v>
      </c>
      <c r="D69" s="38">
        <f>IF('CX CR-CJ Report'!B51="N/A: not applicable",1,0)</f>
        <v>1</v>
      </c>
    </row>
    <row r="70" spans="1:9" x14ac:dyDescent="0.25">
      <c r="A70" s="38">
        <f>IF('CX CR-CJ Report'!B52="Y: Yes",1,0)</f>
        <v>0</v>
      </c>
      <c r="B70" s="38">
        <f>IF('CX CR-CJ Report'!B52="P: Partial",1,0)</f>
        <v>0</v>
      </c>
      <c r="C70" s="38">
        <f>IF('CX CR-CJ Report'!B52="N: No",1,0)</f>
        <v>0</v>
      </c>
      <c r="D70" s="38">
        <f>IF('CX CR-CJ Report'!B52="N/A: not applicable",1,0)</f>
        <v>1</v>
      </c>
    </row>
    <row r="71" spans="1:9" x14ac:dyDescent="0.25">
      <c r="A71" s="38">
        <f>IF('CX CR-CJ Report'!B53="Y: Yes",1,0)</f>
        <v>0</v>
      </c>
      <c r="B71" s="38">
        <f>IF('CX CR-CJ Report'!B53="P: Partial",1,0)</f>
        <v>0</v>
      </c>
      <c r="C71" s="38">
        <f>IF('CX CR-CJ Report'!B53="N: No",1,0)</f>
        <v>0</v>
      </c>
      <c r="D71" s="38">
        <f>IF('CX CR-CJ Report'!B53="N/A: not applicable",1,0)</f>
        <v>1</v>
      </c>
    </row>
    <row r="72" spans="1:9" x14ac:dyDescent="0.25">
      <c r="A72" s="38">
        <f>IF('CX CR-CJ Report'!B60="N: No",1,0)</f>
        <v>0</v>
      </c>
      <c r="B72" s="38">
        <f>IF('CX CR-CJ Report'!B60="P: Partial",1,0)</f>
        <v>0</v>
      </c>
      <c r="C72" s="38">
        <f>IF('CX CR-CJ Report'!B60="Y: Yes",1,0)</f>
        <v>0</v>
      </c>
      <c r="D72" s="38">
        <f>IF('CX CR-CJ Report'!B60="N/A: not applicable",1,0)</f>
        <v>1</v>
      </c>
    </row>
    <row r="73" spans="1:9" x14ac:dyDescent="0.25">
      <c r="A73" s="38">
        <f>IF('CX CR-CJ Report'!B61="Y: Yes",1,0)</f>
        <v>0</v>
      </c>
      <c r="B73" s="38">
        <f>IF('CX CR-CJ Report'!B61="P: Partial",1,0)</f>
        <v>0</v>
      </c>
      <c r="C73" s="38">
        <f>IF('CX CR-CJ Report'!B61="N: No",1,0)</f>
        <v>0</v>
      </c>
      <c r="D73" s="38">
        <f>IF('CX CR-CJ Report'!B61="N/A: not applicable",1,0)</f>
        <v>1</v>
      </c>
    </row>
    <row r="75" spans="1:9" x14ac:dyDescent="0.25">
      <c r="A75" s="38" t="s">
        <v>48</v>
      </c>
      <c r="F75" s="38" t="s">
        <v>50</v>
      </c>
      <c r="I75" s="38">
        <f>34-D76</f>
        <v>0</v>
      </c>
    </row>
    <row r="76" spans="1:9" x14ac:dyDescent="0.25">
      <c r="A76" s="38">
        <f>SUM(A40:A73)</f>
        <v>0</v>
      </c>
      <c r="B76" s="38">
        <f>SUM(B40:B73)</f>
        <v>0</v>
      </c>
      <c r="C76" s="38">
        <f>SUM(C40:C73)</f>
        <v>0</v>
      </c>
      <c r="D76" s="38">
        <f>SUM(D40:D73)</f>
        <v>34</v>
      </c>
    </row>
  </sheetData>
  <sheetProtection password="CAA3" sheet="1" objects="1" scenarios="1" selectLockedCells="1" selectUnlockedCells="1"/>
  <sortState ref="O3:O26">
    <sortCondition ref="O2"/>
  </sortState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D37"/>
  <sheetViews>
    <sheetView topLeftCell="A13" workbookViewId="0"/>
  </sheetViews>
  <sheetFormatPr defaultColWidth="8.7109375" defaultRowHeight="15" x14ac:dyDescent="0.25"/>
  <cols>
    <col min="1" max="1" width="43.28515625" customWidth="1"/>
  </cols>
  <sheetData>
    <row r="1" spans="1:4" x14ac:dyDescent="0.25">
      <c r="D1" s="1"/>
    </row>
    <row r="2" spans="1:4" ht="15.75" thickBot="1" x14ac:dyDescent="0.3"/>
    <row r="3" spans="1:4" x14ac:dyDescent="0.25">
      <c r="A3" s="8" t="s">
        <v>25</v>
      </c>
    </row>
    <row r="4" spans="1:4" x14ac:dyDescent="0.25">
      <c r="A4" s="5" t="s">
        <v>24</v>
      </c>
    </row>
    <row r="5" spans="1:4" x14ac:dyDescent="0.25">
      <c r="A5" s="4" t="s">
        <v>23</v>
      </c>
    </row>
    <row r="6" spans="1:4" x14ac:dyDescent="0.25">
      <c r="A6" s="6" t="s">
        <v>19</v>
      </c>
    </row>
    <row r="7" spans="1:4" x14ac:dyDescent="0.25">
      <c r="A7" s="4" t="s">
        <v>22</v>
      </c>
    </row>
    <row r="8" spans="1:4" x14ac:dyDescent="0.25">
      <c r="A8" s="6" t="s">
        <v>20</v>
      </c>
    </row>
    <row r="9" spans="1:4" ht="15.75" thickBot="1" x14ac:dyDescent="0.3">
      <c r="A9" s="7" t="s">
        <v>21</v>
      </c>
    </row>
    <row r="13" spans="1:4" x14ac:dyDescent="0.25">
      <c r="A13" s="3" t="s">
        <v>18</v>
      </c>
    </row>
    <row r="14" spans="1:4" x14ac:dyDescent="0.25">
      <c r="A14" t="s">
        <v>16</v>
      </c>
    </row>
    <row r="15" spans="1:4" x14ac:dyDescent="0.25">
      <c r="A15" s="2" t="s">
        <v>12</v>
      </c>
    </row>
    <row r="16" spans="1:4" x14ac:dyDescent="0.25">
      <c r="A16" s="2" t="s">
        <v>26</v>
      </c>
    </row>
    <row r="17" spans="1:1" x14ac:dyDescent="0.25">
      <c r="A17" s="2" t="s">
        <v>9</v>
      </c>
    </row>
    <row r="18" spans="1:1" x14ac:dyDescent="0.25">
      <c r="A18" s="2" t="s">
        <v>10</v>
      </c>
    </row>
    <row r="19" spans="1:1" x14ac:dyDescent="0.25">
      <c r="A19" s="2" t="s">
        <v>11</v>
      </c>
    </row>
    <row r="20" spans="1:1" x14ac:dyDescent="0.25">
      <c r="A20" s="2" t="s">
        <v>13</v>
      </c>
    </row>
    <row r="21" spans="1:1" x14ac:dyDescent="0.25">
      <c r="A21" s="2" t="s">
        <v>14</v>
      </c>
    </row>
    <row r="22" spans="1:1" x14ac:dyDescent="0.25">
      <c r="A22" s="2" t="s">
        <v>15</v>
      </c>
    </row>
    <row r="23" spans="1:1" x14ac:dyDescent="0.25">
      <c r="A23" s="2" t="s">
        <v>17</v>
      </c>
    </row>
    <row r="25" spans="1:1" x14ac:dyDescent="0.25">
      <c r="A25" t="s">
        <v>27</v>
      </c>
    </row>
    <row r="26" spans="1:1" x14ac:dyDescent="0.25">
      <c r="A26" s="2" t="s">
        <v>28</v>
      </c>
    </row>
    <row r="27" spans="1:1" x14ac:dyDescent="0.25">
      <c r="A27" s="2" t="s">
        <v>31</v>
      </c>
    </row>
    <row r="28" spans="1:1" x14ac:dyDescent="0.25">
      <c r="A28" s="2"/>
    </row>
    <row r="29" spans="1:1" x14ac:dyDescent="0.25">
      <c r="A29" t="s">
        <v>29</v>
      </c>
    </row>
    <row r="30" spans="1:1" x14ac:dyDescent="0.25">
      <c r="A30" s="2" t="s">
        <v>30</v>
      </c>
    </row>
    <row r="32" spans="1:1" x14ac:dyDescent="0.25">
      <c r="A32" t="s">
        <v>83</v>
      </c>
    </row>
    <row r="33" spans="1:1" x14ac:dyDescent="0.25">
      <c r="A33" s="2" t="s">
        <v>84</v>
      </c>
    </row>
    <row r="34" spans="1:1" x14ac:dyDescent="0.25">
      <c r="A34" s="2" t="s">
        <v>89</v>
      </c>
    </row>
    <row r="35" spans="1:1" x14ac:dyDescent="0.25">
      <c r="A35" s="34" t="s">
        <v>87</v>
      </c>
    </row>
    <row r="36" spans="1:1" x14ac:dyDescent="0.25">
      <c r="A36" s="2" t="s">
        <v>88</v>
      </c>
    </row>
    <row r="37" spans="1:1" x14ac:dyDescent="0.25">
      <c r="A37" s="2" t="s">
        <v>90</v>
      </c>
    </row>
  </sheetData>
  <sheetProtection selectLockedCells="1" selectUnlockedCells="1"/>
  <pageMargins left="0.7" right="0.7" top="0.75" bottom="0.75" header="0.51180555555555551" footer="0.51180555555555551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CX CR-CJ Report</vt:lpstr>
      <vt:lpstr>CalcSheet2</vt:lpstr>
      <vt:lpstr>Notes</vt:lpstr>
      <vt:lpstr>compliance</vt:lpstr>
      <vt:lpstr>cuplevel</vt:lpstr>
    </vt:vector>
  </TitlesOfParts>
  <Company>ACA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 van Gent</dc:creator>
  <cp:lastModifiedBy>lynn</cp:lastModifiedBy>
  <cp:lastPrinted>2017-09-26T04:09:33Z</cp:lastPrinted>
  <dcterms:created xsi:type="dcterms:W3CDTF">2011-03-29T20:42:51Z</dcterms:created>
  <dcterms:modified xsi:type="dcterms:W3CDTF">2021-09-28T02:31:42Z</dcterms:modified>
</cp:coreProperties>
</file>