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autoCompressPictures="0"/>
  <bookViews>
    <workbookView xWindow="0" yWindow="0" windowWidth="20730" windowHeight="11760" tabRatio="590"/>
  </bookViews>
  <sheets>
    <sheet name="Road CR-CJ Report" sheetId="1" r:id="rId1"/>
    <sheet name="CalcSheet2" sheetId="5" r:id="rId2"/>
    <sheet name="Notes" sheetId="3" r:id="rId3"/>
  </sheets>
  <definedNames>
    <definedName name="compliance">CalcSheet2!$C$2:$C$5</definedName>
    <definedName name="cuplevel">CalcSheet2!$A$2:$A$5</definedName>
    <definedName name="Penalty">CalcSheet2!$F$2:$F$5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5" l="1"/>
  <c r="D45" i="5"/>
  <c r="D46" i="5"/>
  <c r="D47" i="5"/>
  <c r="D48" i="5"/>
  <c r="D49" i="5"/>
  <c r="D41" i="5"/>
  <c r="D42" i="5"/>
  <c r="D43" i="5"/>
  <c r="D50" i="5"/>
  <c r="D51" i="5"/>
  <c r="D52" i="5"/>
  <c r="D53" i="5"/>
  <c r="D54" i="5"/>
  <c r="D55" i="5"/>
  <c r="D56" i="5"/>
  <c r="D57" i="5"/>
  <c r="D58" i="5"/>
  <c r="D59" i="5"/>
  <c r="D14" i="5"/>
  <c r="C14" i="5"/>
  <c r="B14" i="5"/>
  <c r="A14" i="5"/>
  <c r="D19" i="5"/>
  <c r="D9" i="5"/>
  <c r="D10" i="5"/>
  <c r="D11" i="5"/>
  <c r="D12" i="5"/>
  <c r="D15" i="5"/>
  <c r="D18" i="5"/>
  <c r="D13" i="5"/>
  <c r="D16" i="5"/>
  <c r="D17" i="5"/>
  <c r="C19" i="5"/>
  <c r="C9" i="5"/>
  <c r="C10" i="5"/>
  <c r="C11" i="5"/>
  <c r="C12" i="5"/>
  <c r="C15" i="5"/>
  <c r="C18" i="5"/>
  <c r="C13" i="5"/>
  <c r="C16" i="5"/>
  <c r="C17" i="5"/>
  <c r="B19" i="5"/>
  <c r="B9" i="5"/>
  <c r="B10" i="5"/>
  <c r="B11" i="5"/>
  <c r="B12" i="5"/>
  <c r="B15" i="5"/>
  <c r="B18" i="5"/>
  <c r="B13" i="5"/>
  <c r="B16" i="5"/>
  <c r="B17" i="5"/>
  <c r="A19" i="5"/>
  <c r="A9" i="5"/>
  <c r="A10" i="5"/>
  <c r="A11" i="5"/>
  <c r="A12" i="5"/>
  <c r="A15" i="5"/>
  <c r="A18" i="5"/>
  <c r="A13" i="5"/>
  <c r="A16" i="5"/>
  <c r="A17" i="5"/>
  <c r="B58" i="5"/>
  <c r="B59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C58" i="5"/>
  <c r="C5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A58" i="5"/>
  <c r="A59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25" i="5"/>
  <c r="A26" i="5"/>
  <c r="A27" i="5"/>
  <c r="A28" i="5"/>
  <c r="A29" i="5"/>
  <c r="A30" i="5"/>
  <c r="A31" i="5"/>
  <c r="A32" i="5"/>
  <c r="A33" i="5"/>
  <c r="A34" i="5"/>
  <c r="A35" i="5"/>
  <c r="D25" i="5"/>
  <c r="D26" i="5"/>
  <c r="D27" i="5"/>
  <c r="D28" i="5"/>
  <c r="D29" i="5"/>
  <c r="D30" i="5"/>
  <c r="D31" i="5"/>
  <c r="D32" i="5"/>
  <c r="D33" i="5"/>
  <c r="D34" i="5"/>
  <c r="D35" i="5"/>
  <c r="B25" i="5"/>
  <c r="B26" i="5"/>
  <c r="B27" i="5"/>
  <c r="B28" i="5"/>
  <c r="B29" i="5"/>
  <c r="B30" i="5"/>
  <c r="B31" i="5"/>
  <c r="B32" i="5"/>
  <c r="B33" i="5"/>
  <c r="B34" i="5"/>
  <c r="B35" i="5"/>
  <c r="C35" i="5"/>
  <c r="C34" i="5"/>
  <c r="C33" i="5"/>
  <c r="C32" i="5"/>
  <c r="C31" i="5"/>
  <c r="C30" i="5"/>
  <c r="C29" i="5"/>
  <c r="C28" i="5"/>
  <c r="C27" i="5"/>
  <c r="C26" i="5"/>
  <c r="C25" i="5"/>
  <c r="D62" i="5" l="1"/>
  <c r="I61" i="5" s="1"/>
  <c r="A62" i="5"/>
  <c r="A21" i="5"/>
  <c r="C37" i="5"/>
  <c r="D37" i="5"/>
  <c r="I31" i="5" s="1"/>
  <c r="B37" i="5"/>
  <c r="D21" i="5"/>
  <c r="I20" i="5" s="1"/>
  <c r="B62" i="5"/>
  <c r="C62" i="5"/>
  <c r="A37" i="5"/>
  <c r="B21" i="5"/>
  <c r="C21" i="5"/>
  <c r="I11" i="5" l="1"/>
  <c r="F6" i="1" s="1"/>
  <c r="I10" i="5"/>
  <c r="F5" i="1" s="1"/>
  <c r="I12" i="5" l="1"/>
  <c r="F7" i="1" s="1"/>
</calcChain>
</file>

<file path=xl/sharedStrings.xml><?xml version="1.0" encoding="utf-8"?>
<sst xmlns="http://schemas.openxmlformats.org/spreadsheetml/2006/main" count="304" uniqueCount="215">
  <si>
    <t xml:space="preserve"> Bib order sequential for each category on course</t>
  </si>
  <si>
    <t xml:space="preserve"> Separate # series for combined groups</t>
  </si>
  <si>
    <t xml:space="preserve"> Combined groups on separate forms</t>
  </si>
  <si>
    <t xml:space="preserve"> Last two digits not duplicated</t>
  </si>
  <si>
    <t>SPEED &amp; ACCURACY</t>
  </si>
  <si>
    <t>Communication to/from judges adequate</t>
  </si>
  <si>
    <t>Results shuttle system adequate</t>
  </si>
  <si>
    <t>Renamed Sheet1 to Road CJ report</t>
  </si>
  <si>
    <t>Created Version History worksheet</t>
  </si>
  <si>
    <t>Removed  Merged Cells from scoring item lists</t>
  </si>
  <si>
    <t>Fixed Total Points calculations to work with Excel2007/2010/2011</t>
  </si>
  <si>
    <t>Updated cell borders to improve readability</t>
  </si>
  <si>
    <t>Added ACA logo and contact Info to footer</t>
  </si>
  <si>
    <t>Added the ability to "lock cells" that should not need editing</t>
  </si>
  <si>
    <t>Changes 29March2011 - J. Wong, wonginco@gmail.com</t>
  </si>
  <si>
    <t>Added User notes</t>
  </si>
  <si>
    <t>VERSION HISTORY</t>
  </si>
  <si>
    <t>Tools-&gt; Protection -&gt; Unprotect Worksheet</t>
  </si>
  <si>
    <t>Tools-&gt; Protection -&gt; Unprotect Sheet</t>
  </si>
  <si>
    <t xml:space="preserve"> -  Please do not include a password</t>
  </si>
  <si>
    <t>To Activate Protection</t>
  </si>
  <si>
    <t>To remove protection</t>
  </si>
  <si>
    <t>Go to "Road CJ Report" sheet</t>
  </si>
  <si>
    <t>If Worksheet is locked to prevent accidential editing</t>
  </si>
  <si>
    <t>Moved Calculation and list data to hidden sheet "Calc Scratch Sheet"</t>
  </si>
  <si>
    <t>Changes V2_1  31March2011 - J. Wong, wonginco@gmail.com</t>
  </si>
  <si>
    <t>reformatted page for better printing</t>
  </si>
  <si>
    <t>Changes V2_2  6April2011 - J. Wong, wonginco@gmail.com</t>
  </si>
  <si>
    <t>Maximum points changed to 2x # items (&gt;100% possible)</t>
  </si>
  <si>
    <t>Removed footer to allow for more user space</t>
  </si>
  <si>
    <t>OVERALL COMMENTS</t>
  </si>
  <si>
    <t xml:space="preserve">    </t>
  </si>
  <si>
    <t>REGISTRATION</t>
  </si>
  <si>
    <t xml:space="preserve"> Opened and closed per race flyer    </t>
  </si>
  <si>
    <t>Separate lines for pre-reg/race-day reg</t>
  </si>
  <si>
    <t>Electronic reg. file received with sufficient time to upload</t>
  </si>
  <si>
    <t>Gold</t>
  </si>
  <si>
    <t>Silver</t>
  </si>
  <si>
    <t>Bronze</t>
  </si>
  <si>
    <t>none</t>
  </si>
  <si>
    <t>Yes</t>
  </si>
  <si>
    <t>Partial</t>
  </si>
  <si>
    <t>No</t>
  </si>
  <si>
    <t>N/A: not applicable</t>
  </si>
  <si>
    <t>Y: Yes</t>
  </si>
  <si>
    <t>P: Partial</t>
  </si>
  <si>
    <t>N: No</t>
  </si>
  <si>
    <t>NA</t>
  </si>
  <si>
    <t>TOTALS</t>
  </si>
  <si>
    <t>SPEED and ACCURACY</t>
  </si>
  <si>
    <t xml:space="preserve">total Y/P/N available = </t>
  </si>
  <si>
    <t xml:space="preserve">Percent  Yes = </t>
  </si>
  <si>
    <t>Percent Partial =</t>
  </si>
  <si>
    <t>Percent No =</t>
  </si>
  <si>
    <t>Percent YES:</t>
  </si>
  <si>
    <t>Percent PARTIAL:</t>
  </si>
  <si>
    <t>Percent NO:</t>
  </si>
  <si>
    <r>
      <t>Directions:</t>
    </r>
    <r>
      <rPr>
        <i/>
        <sz val="10"/>
        <rFont val="Helv"/>
        <family val="2"/>
      </rPr>
      <t xml:space="preserve"> Click  on a box in the Compliance column to display response,Using the arrows, select response for each line; use N/A if the line does not apply. 
</t>
    </r>
    <r>
      <rPr>
        <b/>
        <i/>
        <sz val="10"/>
        <rFont val="Helv"/>
        <family val="2"/>
      </rPr>
      <t>Comments mandatory  for "Partial" and "No"  compliance. Comments encouraged for "Yes" compliance, especially when outstanding.</t>
    </r>
  </si>
  <si>
    <r>
      <t xml:space="preserve"> </t>
    </r>
    <r>
      <rPr>
        <sz val="10"/>
        <rFont val="Helv"/>
      </rPr>
      <t>USAC</t>
    </r>
    <r>
      <rPr>
        <sz val="10"/>
        <color indexed="8"/>
        <rFont val="Helv"/>
      </rPr>
      <t xml:space="preserve"> License #’s recorded correctly or marked 1-D</t>
    </r>
  </si>
  <si>
    <t># Placement adequate (note presence of # display)</t>
  </si>
  <si>
    <t>Permit #</t>
  </si>
  <si>
    <t>COURSE DESIGN AND LAYOUT</t>
  </si>
  <si>
    <t xml:space="preserve">Distance(s) and field sizes appropriate for various groups    </t>
  </si>
  <si>
    <t>Feed/Discard Zone, Pit Area properly placed w/adequate space</t>
  </si>
  <si>
    <t>Finish area straight and clear; judges' area adequate with elevation, cover, table and chairs</t>
  </si>
  <si>
    <t>COURSE SAFETY AND CONDITIONS</t>
  </si>
  <si>
    <t>Yes/Partial/No</t>
  </si>
  <si>
    <t>Adequate signage and hazards properly marked</t>
  </si>
  <si>
    <t>Marshals:  adequate # at all needed areas throughout day</t>
  </si>
  <si>
    <t>Medical:  adequate /identified/present throughout day</t>
  </si>
  <si>
    <t>FACILITIES</t>
  </si>
  <si>
    <t>Caravan set up properly if road race</t>
  </si>
  <si>
    <r>
      <t xml:space="preserve">Restrooms: </t>
    </r>
    <r>
      <rPr>
        <sz val="10"/>
        <rFont val="Helv"/>
      </rPr>
      <t xml:space="preserve">Location &amp; amount adequate </t>
    </r>
  </si>
  <si>
    <r>
      <t>Parking:</t>
    </r>
    <r>
      <rPr>
        <sz val="10"/>
        <rFont val="Helv"/>
      </rPr>
      <t>Location &amp; size adequate</t>
    </r>
  </si>
  <si>
    <t>SCHEDULE</t>
  </si>
  <si>
    <t>Time between races adequate</t>
  </si>
  <si>
    <t xml:space="preserve">Combination of categories appropriate </t>
  </si>
  <si>
    <t>Beverages/Lunch provided in timely manner</t>
  </si>
  <si>
    <t>NOTES</t>
  </si>
  <si>
    <t xml:space="preserve">Comments: </t>
  </si>
  <si>
    <t>PROMOTION AND PLANNING</t>
  </si>
  <si>
    <t>Flyer out 30 days prior to event</t>
  </si>
  <si>
    <t>Announcer present</t>
  </si>
  <si>
    <t>Formal Awards Presentation</t>
  </si>
  <si>
    <t>PRE-RACE CONTACT</t>
  </si>
  <si>
    <t>Were there any early difficulties? If yes, how were they resolved?</t>
  </si>
  <si>
    <t xml:space="preserve">Results System adequate  (state type: manual or electronic)
  </t>
  </si>
  <si>
    <t xml:space="preserve">Finish Equipment adequate                                                           (state type: FinishLynx/video/chip)
  </t>
  </si>
  <si>
    <t>Working relationship with race director adequate and appropriate?</t>
  </si>
  <si>
    <t>CR STUFF</t>
  </si>
  <si>
    <t xml:space="preserve">DATE:    </t>
  </si>
  <si>
    <t>Changes v2_5 13Feb2015 - J. Wong</t>
  </si>
  <si>
    <t>This version is was not generated from the V2_3 as BRAC chose to edit V2_2</t>
  </si>
  <si>
    <t>"Cuplevel" list</t>
  </si>
  <si>
    <t>"Compliance" list</t>
  </si>
  <si>
    <t>deleted and recreated "named cells" to fix data-&gt;validation issues that were occurring</t>
  </si>
  <si>
    <t>unhide… this sheet so editing information is quickly available</t>
  </si>
  <si>
    <t>Sheet has several broken pull down lists</t>
  </si>
  <si>
    <t>Deleted the hidden "Calc Scratch Sheet" since it was no longer being used</t>
  </si>
  <si>
    <t xml:space="preserve">Date:  </t>
  </si>
  <si>
    <t xml:space="preserve">Name: </t>
  </si>
  <si>
    <r>
      <t>Name of medical</t>
    </r>
    <r>
      <rPr>
        <sz val="10"/>
        <color indexed="8"/>
        <rFont val="Helv"/>
      </rPr>
      <t xml:space="preserve">: </t>
    </r>
  </si>
  <si>
    <r>
      <t>Describe caravan if applicable</t>
    </r>
    <r>
      <rPr>
        <sz val="10"/>
        <color indexed="8"/>
        <rFont val="Helv"/>
      </rPr>
      <t xml:space="preserve">: </t>
    </r>
  </si>
  <si>
    <r>
      <t>If not sufficient, explin how many more were needed at what position</t>
    </r>
    <r>
      <rPr>
        <sz val="10"/>
        <color indexed="8"/>
        <rFont val="Helv"/>
      </rPr>
      <t xml:space="preserve">: </t>
    </r>
  </si>
  <si>
    <t>When did you first contact the race director to discuss the race and the flyer?</t>
  </si>
  <si>
    <t>If a site visit was required, list reason(s).</t>
  </si>
  <si>
    <t>CR:</t>
  </si>
  <si>
    <t>Adequate time between races to do results</t>
  </si>
  <si>
    <t>Posting area adequate &amp; accessible to riders/officials</t>
  </si>
  <si>
    <t>Start lists contain USAC license info, bib#, name, team, category, gender, age</t>
  </si>
  <si>
    <r>
      <rPr>
        <sz val="10"/>
        <rFont val="Helv"/>
      </rPr>
      <t>Start lists</t>
    </r>
    <r>
      <rPr>
        <sz val="10"/>
        <color indexed="8"/>
        <rFont val="Helv"/>
      </rPr>
      <t xml:space="preserve"> received before race start</t>
    </r>
  </si>
  <si>
    <r>
      <rPr>
        <sz val="10"/>
        <rFont val="Helv"/>
      </rPr>
      <t>All copies of start lists/electronic file</t>
    </r>
    <r>
      <rPr>
        <sz val="10"/>
        <color indexed="10"/>
        <rFont val="Helv"/>
      </rPr>
      <t xml:space="preserve"> </t>
    </r>
    <r>
      <rPr>
        <sz val="10"/>
        <color indexed="8"/>
        <rFont val="Helv"/>
      </rPr>
      <t>legible</t>
    </r>
  </si>
  <si>
    <t>Finish Area conducive to accurate scoring</t>
  </si>
  <si>
    <t>Name</t>
  </si>
  <si>
    <t>License #</t>
  </si>
  <si>
    <r>
      <t xml:space="preserve">RIDER DISCIPLINE </t>
    </r>
    <r>
      <rPr>
        <sz val="10"/>
        <color indexed="8"/>
        <rFont val="Helv"/>
      </rPr>
      <t>List name, license #, penalty (i.e. warning, relegation, fine, disqualification), and reason</t>
    </r>
  </si>
  <si>
    <t>Penalty</t>
  </si>
  <si>
    <t>Reason</t>
  </si>
  <si>
    <t>Relegation</t>
  </si>
  <si>
    <t>Warning</t>
  </si>
  <si>
    <t>Fine</t>
  </si>
  <si>
    <t>Disqualification</t>
  </si>
  <si>
    <t>Professional setup with truss, banners, expo, and crowd control fencing at finish area</t>
  </si>
  <si>
    <t>Louisville Citerium</t>
  </si>
  <si>
    <t>Koppenberg</t>
  </si>
  <si>
    <t>City Park Criterium</t>
  </si>
  <si>
    <t>Littleton Twilight Criterium</t>
  </si>
  <si>
    <t>Pikes Peak Hill Climb</t>
  </si>
  <si>
    <t>Road Race</t>
  </si>
  <si>
    <t>Criterium</t>
  </si>
  <si>
    <t>Time Trial</t>
  </si>
  <si>
    <t>Hillclimb</t>
  </si>
  <si>
    <t>Stage Race</t>
  </si>
  <si>
    <t>Omnium</t>
  </si>
  <si>
    <t>"Type"</t>
  </si>
  <si>
    <t>"Event"</t>
  </si>
  <si>
    <t>"Occurrences"</t>
  </si>
  <si>
    <t>"Officials"</t>
  </si>
  <si>
    <t>Other (type in)</t>
  </si>
  <si>
    <t xml:space="preserve">RACE NAME:      </t>
  </si>
  <si>
    <t xml:space="preserve">TYPE OF EVENT:    </t>
  </si>
  <si>
    <t xml:space="preserve">CHIEF REFEREE:    </t>
  </si>
  <si>
    <r>
      <t xml:space="preserve">CHIEF JUDGE:         </t>
    </r>
    <r>
      <rPr>
        <sz val="12"/>
        <color indexed="8"/>
        <rFont val="Helv"/>
      </rPr>
      <t xml:space="preserve"> </t>
    </r>
    <r>
      <rPr>
        <b/>
        <sz val="12"/>
        <color indexed="8"/>
        <rFont val="Helv"/>
      </rPr>
      <t xml:space="preserve">  </t>
    </r>
  </si>
  <si>
    <t>Were registration staff, facilities and communication sufficient?</t>
  </si>
  <si>
    <t>"Position"</t>
  </si>
  <si>
    <t>Chief Referee</t>
  </si>
  <si>
    <t>Chief Judge</t>
  </si>
  <si>
    <t>Asst. Referee</t>
  </si>
  <si>
    <t>Asst. Judge</t>
  </si>
  <si>
    <t>Motor Referee</t>
  </si>
  <si>
    <t>OFFICIALS: Number present---------------------&gt;</t>
  </si>
  <si>
    <r>
      <t>Bib number meets min. USAC criteria:</t>
    </r>
    <r>
      <rPr>
        <sz val="10"/>
        <color rgb="FFFF0000"/>
        <rFont val="Helv"/>
      </rPr>
      <t xml:space="preserve"> </t>
    </r>
    <r>
      <rPr>
        <sz val="10"/>
        <rFont val="Helv"/>
      </rPr>
      <t>18 x 16 cm; digit height of 10 cm,1.5cm line width, bo</t>
    </r>
    <r>
      <rPr>
        <sz val="10"/>
        <color indexed="8"/>
        <rFont val="Helv"/>
      </rPr>
      <t>rder 3cm</t>
    </r>
  </si>
  <si>
    <t>Andre Smaic</t>
  </si>
  <si>
    <t>Frostbite Time Trial</t>
  </si>
  <si>
    <t>Modern Market Omnium - Criterium</t>
  </si>
  <si>
    <t>Superior Morgul Classic- Time Trials</t>
  </si>
  <si>
    <t>Superior Morgul Classic - Road Race</t>
  </si>
  <si>
    <t>Lookout Mountain Hill Climb</t>
  </si>
  <si>
    <t xml:space="preserve">Boulder Centre for Orthopedics Criterium </t>
  </si>
  <si>
    <t>CJ:</t>
  </si>
  <si>
    <t>(choose from dropdown)</t>
  </si>
  <si>
    <t xml:space="preserve">CR: </t>
  </si>
  <si>
    <t xml:space="preserve">Co-Promoting Clubs: </t>
  </si>
  <si>
    <t xml:space="preserve">Race Flyer link: </t>
  </si>
  <si>
    <t>Note officials assigned for only part of the event, i.e. 1 moto Saturday, 2 motos Sunday</t>
  </si>
  <si>
    <r>
      <t>Chief Registrar</t>
    </r>
    <r>
      <rPr>
        <sz val="10"/>
        <color indexed="8"/>
        <rFont val="Helv"/>
      </rPr>
      <t xml:space="preserve">: </t>
    </r>
  </si>
  <si>
    <t xml:space="preserve">CJ: </t>
  </si>
  <si>
    <t xml:space="preserve">CJ:  </t>
  </si>
  <si>
    <t>John Stenner Mem'l Time Trial Championships</t>
  </si>
  <si>
    <t xml:space="preserve">Longmont Criterium </t>
  </si>
  <si>
    <t>Steamboat Roubaix Road Race</t>
  </si>
  <si>
    <t>Steamboat Springs Stage Race</t>
  </si>
  <si>
    <t>Ridge @38 Criterium</t>
  </si>
  <si>
    <t xml:space="preserve">Promoting Club:   </t>
  </si>
  <si>
    <t xml:space="preserve">Race Director Name:   </t>
  </si>
  <si>
    <t>Mike Nields Memorial Classic</t>
  </si>
  <si>
    <t xml:space="preserve"> Adequate #  (    ) of Registrars</t>
  </si>
  <si>
    <t>Where needed, besides finish area, safety fencing</t>
  </si>
  <si>
    <t>OCCURRENCE REPORTS  NOTES</t>
  </si>
  <si>
    <t>Maverick Classic</t>
  </si>
  <si>
    <t>NOCO Criterium</t>
  </si>
  <si>
    <t>Cobb Lake Road Race</t>
  </si>
  <si>
    <t>Pueblo Classice</t>
  </si>
  <si>
    <t>Fountain Festival</t>
  </si>
  <si>
    <t>Dove Valley</t>
  </si>
  <si>
    <t xml:space="preserve">Mt Evans </t>
  </si>
  <si>
    <t>Central Park</t>
  </si>
  <si>
    <t>Fountain RR Championships</t>
  </si>
  <si>
    <t>Lyons-Ned</t>
  </si>
  <si>
    <t>Robert Edwards</t>
  </si>
  <si>
    <t>Lora Mihelic</t>
  </si>
  <si>
    <t>Andrew Fischer</t>
  </si>
  <si>
    <t>Shawn Farrell</t>
  </si>
  <si>
    <t>Holly Blanco</t>
  </si>
  <si>
    <t>Lynn Taylor</t>
  </si>
  <si>
    <t>Richard Blanco</t>
  </si>
  <si>
    <t>Jim Arnold</t>
  </si>
  <si>
    <t>Earl Walker</t>
  </si>
  <si>
    <t>Steve Truesdale</t>
  </si>
  <si>
    <t>Marcel vanGarderen</t>
  </si>
  <si>
    <t>Marco Vasquez</t>
  </si>
  <si>
    <t>Tim Madden</t>
  </si>
  <si>
    <t>Michael McGuinn</t>
  </si>
  <si>
    <t>Paula Pearson</t>
  </si>
  <si>
    <t>Doug Tabor</t>
  </si>
  <si>
    <t>Dejan Smaic</t>
  </si>
  <si>
    <t>Tom Foss</t>
  </si>
  <si>
    <t>Jeff Hunter</t>
  </si>
  <si>
    <t>Ben Chouaf</t>
  </si>
  <si>
    <t>Jason Swartz</t>
  </si>
  <si>
    <t>Yvonne vanGent</t>
  </si>
  <si>
    <t>Julie Rogers</t>
  </si>
  <si>
    <t>Jim Wong</t>
  </si>
  <si>
    <t>Erika Nelson-Wong</t>
  </si>
  <si>
    <t>Andy McCord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</si>
</sst>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Helv"/>
    </font>
    <font>
      <sz val="10"/>
      <name val="Helv"/>
    </font>
    <font>
      <sz val="8"/>
      <name val="Calibri"/>
      <family val="2"/>
    </font>
    <font>
      <sz val="12"/>
      <color indexed="8"/>
      <name val="Helv"/>
      <family val="2"/>
    </font>
    <font>
      <sz val="11"/>
      <color indexed="8"/>
      <name val="Helv"/>
      <family val="2"/>
    </font>
    <font>
      <sz val="11"/>
      <color indexed="9"/>
      <name val="Helv"/>
      <family val="2"/>
    </font>
    <font>
      <b/>
      <i/>
      <sz val="10"/>
      <name val="Helv"/>
      <family val="2"/>
    </font>
    <font>
      <i/>
      <sz val="10"/>
      <name val="Helv"/>
      <family val="2"/>
    </font>
    <font>
      <b/>
      <sz val="10"/>
      <color indexed="8"/>
      <name val="Helv"/>
      <family val="2"/>
    </font>
    <font>
      <b/>
      <sz val="11"/>
      <color indexed="8"/>
      <name val="Helv"/>
      <family val="2"/>
    </font>
    <font>
      <sz val="10"/>
      <color indexed="8"/>
      <name val="Helv"/>
    </font>
    <font>
      <i/>
      <sz val="10"/>
      <color indexed="8"/>
      <name val="Helv"/>
      <family val="2"/>
    </font>
    <font>
      <sz val="10"/>
      <color indexed="9"/>
      <name val="Helv"/>
    </font>
    <font>
      <sz val="10"/>
      <color indexed="10"/>
      <name val="Helv"/>
    </font>
    <font>
      <b/>
      <sz val="8"/>
      <color indexed="8"/>
      <name val="Calibri"/>
      <family val="2"/>
    </font>
    <font>
      <sz val="12"/>
      <name val="Helv"/>
    </font>
    <font>
      <b/>
      <sz val="11"/>
      <name val="Helv"/>
    </font>
    <font>
      <sz val="10"/>
      <color indexed="8"/>
      <name val="Helv"/>
      <family val="2"/>
    </font>
    <font>
      <i/>
      <sz val="10"/>
      <color indexed="8"/>
      <name val="Helv"/>
    </font>
    <font>
      <sz val="10"/>
      <name val="Helv"/>
      <family val="2"/>
    </font>
    <font>
      <sz val="12"/>
      <color indexed="8"/>
      <name val="Helv"/>
    </font>
    <font>
      <sz val="10"/>
      <color rgb="FFFF0000"/>
      <name val="Helv"/>
    </font>
    <font>
      <sz val="11"/>
      <color rgb="FFFF0000"/>
      <name val="Helv"/>
      <family val="2"/>
    </font>
    <font>
      <b/>
      <sz val="10"/>
      <color indexed="8"/>
      <name val="Helv"/>
    </font>
    <font>
      <u/>
      <sz val="10"/>
      <name val="Helv"/>
    </font>
    <font>
      <sz val="8"/>
      <color indexed="8"/>
      <name val="Calibri"/>
      <family val="2"/>
    </font>
    <font>
      <b/>
      <sz val="14"/>
      <color indexed="8"/>
      <name val="Helv"/>
      <family val="2"/>
    </font>
    <font>
      <b/>
      <sz val="12"/>
      <color indexed="8"/>
      <name val="Helv"/>
    </font>
    <font>
      <b/>
      <sz val="9"/>
      <name val="Helv"/>
    </font>
    <font>
      <sz val="1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Helv"/>
    </font>
    <font>
      <b/>
      <sz val="10"/>
      <color rgb="FFFF0000"/>
      <name val="Helv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3"/>
    </xf>
    <xf numFmtId="0" fontId="0" fillId="0" borderId="2" xfId="0" applyBorder="1" applyAlignment="1">
      <alignment horizontal="left" indent="3"/>
    </xf>
    <xf numFmtId="0" fontId="1" fillId="2" borderId="3" xfId="0" applyFont="1" applyFill="1" applyBorder="1" applyAlignment="1"/>
    <xf numFmtId="0" fontId="12" fillId="0" borderId="4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2" fillId="0" borderId="7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22" fillId="0" borderId="0" xfId="0" applyFont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0" fillId="0" borderId="5" xfId="0" applyFont="1" applyBorder="1" applyProtection="1">
      <protection locked="0"/>
    </xf>
    <xf numFmtId="0" fontId="18" fillId="0" borderId="16" xfId="0" applyFont="1" applyBorder="1" applyAlignment="1" applyProtection="1">
      <alignment horizontal="left"/>
      <protection locked="0"/>
    </xf>
    <xf numFmtId="0" fontId="3" fillId="0" borderId="15" xfId="0" applyFont="1" applyBorder="1" applyAlignment="1" applyProtection="1">
      <alignment wrapText="1"/>
      <protection locked="0"/>
    </xf>
    <xf numFmtId="0" fontId="3" fillId="0" borderId="12" xfId="0" applyFont="1" applyBorder="1" applyAlignment="1" applyProtection="1">
      <alignment wrapText="1"/>
      <protection locked="0"/>
    </xf>
    <xf numFmtId="0" fontId="3" fillId="0" borderId="12" xfId="0" applyFont="1" applyBorder="1" applyAlignment="1" applyProtection="1">
      <alignment horizontal="left" wrapText="1"/>
      <protection locked="0"/>
    </xf>
    <xf numFmtId="0" fontId="8" fillId="0" borderId="11" xfId="0" applyFont="1" applyBorder="1" applyAlignment="1" applyProtection="1">
      <alignment wrapText="1"/>
      <protection locked="0"/>
    </xf>
    <xf numFmtId="0" fontId="8" fillId="0" borderId="7" xfId="0" applyFont="1" applyBorder="1" applyAlignment="1" applyProtection="1">
      <alignment wrapText="1"/>
      <protection locked="0"/>
    </xf>
    <xf numFmtId="0" fontId="3" fillId="0" borderId="12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vertical="top" wrapText="1"/>
      <protection locked="0"/>
    </xf>
    <xf numFmtId="0" fontId="3" fillId="0" borderId="11" xfId="0" applyFont="1" applyBorder="1" applyAlignment="1" applyProtection="1">
      <alignment wrapText="1"/>
      <protection locked="0"/>
    </xf>
    <xf numFmtId="0" fontId="3" fillId="0" borderId="14" xfId="0" applyFont="1" applyBorder="1" applyAlignment="1" applyProtection="1">
      <alignment wrapText="1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24" xfId="0" applyFont="1" applyBorder="1" applyAlignment="1" applyProtection="1">
      <protection locked="0"/>
    </xf>
    <xf numFmtId="0" fontId="0" fillId="0" borderId="0" xfId="0" applyAlignment="1">
      <alignment horizontal="left" indent="2"/>
    </xf>
    <xf numFmtId="0" fontId="0" fillId="0" borderId="0" xfId="0" applyProtection="1"/>
    <xf numFmtId="0" fontId="1" fillId="0" borderId="0" xfId="0" applyFont="1" applyProtection="1"/>
    <xf numFmtId="0" fontId="16" fillId="0" borderId="0" xfId="0" applyFont="1" applyProtection="1"/>
    <xf numFmtId="0" fontId="0" fillId="0" borderId="0" xfId="0" applyFont="1" applyProtection="1"/>
    <xf numFmtId="9" fontId="0" fillId="0" borderId="0" xfId="0" applyNumberFormat="1" applyProtection="1"/>
    <xf numFmtId="9" fontId="5" fillId="0" borderId="0" xfId="0" applyNumberFormat="1" applyFont="1" applyAlignment="1" applyProtection="1">
      <alignment horizontal="left"/>
    </xf>
    <xf numFmtId="0" fontId="12" fillId="0" borderId="27" xfId="0" applyFont="1" applyBorder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0" fontId="2" fillId="0" borderId="31" xfId="0" applyFont="1" applyBorder="1" applyAlignment="1" applyProtection="1">
      <alignment vertical="top" wrapText="1"/>
      <protection locked="0"/>
    </xf>
    <xf numFmtId="0" fontId="12" fillId="0" borderId="31" xfId="0" applyFont="1" applyBorder="1" applyAlignment="1" applyProtection="1">
      <alignment vertical="top" wrapText="1"/>
      <protection locked="0"/>
    </xf>
    <xf numFmtId="0" fontId="12" fillId="0" borderId="34" xfId="0" applyFont="1" applyBorder="1" applyAlignment="1" applyProtection="1">
      <alignment vertical="top" wrapText="1"/>
      <protection locked="0"/>
    </xf>
    <xf numFmtId="0" fontId="12" fillId="0" borderId="12" xfId="0" applyFont="1" applyBorder="1" applyAlignment="1" applyProtection="1">
      <alignment vertical="top" wrapText="1"/>
      <protection locked="0"/>
    </xf>
    <xf numFmtId="0" fontId="26" fillId="0" borderId="30" xfId="0" applyFont="1" applyBorder="1" applyAlignment="1" applyProtection="1">
      <alignment vertical="top" wrapText="1"/>
      <protection locked="0"/>
    </xf>
    <xf numFmtId="0" fontId="26" fillId="0" borderId="30" xfId="0" applyFont="1" applyBorder="1" applyAlignment="1" applyProtection="1">
      <alignment vertical="top"/>
      <protection locked="0"/>
    </xf>
    <xf numFmtId="0" fontId="27" fillId="0" borderId="0" xfId="0" applyFont="1" applyProtection="1"/>
    <xf numFmtId="0" fontId="6" fillId="3" borderId="0" xfId="0" applyFont="1" applyFill="1" applyProtection="1">
      <protection locked="0"/>
    </xf>
    <xf numFmtId="0" fontId="12" fillId="3" borderId="0" xfId="0" applyFont="1" applyFill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31" fillId="0" borderId="0" xfId="0" applyFont="1" applyBorder="1"/>
    <xf numFmtId="0" fontId="31" fillId="0" borderId="0" xfId="0" applyFont="1"/>
    <xf numFmtId="0" fontId="31" fillId="0" borderId="0" xfId="0" applyFont="1" applyFill="1" applyBorder="1"/>
    <xf numFmtId="0" fontId="29" fillId="0" borderId="0" xfId="0" applyFont="1" applyAlignment="1" applyProtection="1"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0" fontId="31" fillId="0" borderId="0" xfId="0" applyFont="1" applyFill="1" applyBorder="1" applyProtection="1"/>
    <xf numFmtId="14" fontId="0" fillId="0" borderId="0" xfId="0" applyNumberFormat="1"/>
    <xf numFmtId="0" fontId="19" fillId="0" borderId="43" xfId="0" applyFont="1" applyBorder="1" applyAlignment="1" applyProtection="1">
      <alignment wrapText="1"/>
      <protection locked="0"/>
    </xf>
    <xf numFmtId="0" fontId="2" fillId="0" borderId="45" xfId="0" applyFont="1" applyBorder="1" applyAlignment="1" applyProtection="1">
      <alignment wrapText="1"/>
      <protection locked="0"/>
    </xf>
    <xf numFmtId="0" fontId="2" fillId="0" borderId="46" xfId="0" applyFont="1" applyBorder="1" applyAlignment="1" applyProtection="1">
      <alignment wrapText="1"/>
      <protection locked="0"/>
    </xf>
    <xf numFmtId="0" fontId="2" fillId="0" borderId="44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21" fillId="0" borderId="47" xfId="0" applyFont="1" applyBorder="1" applyProtection="1">
      <protection locked="0"/>
    </xf>
    <xf numFmtId="0" fontId="3" fillId="0" borderId="47" xfId="0" applyFont="1" applyBorder="1" applyAlignment="1" applyProtection="1">
      <alignment vertical="top" wrapText="1"/>
      <protection locked="0"/>
    </xf>
    <xf numFmtId="0" fontId="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2" fillId="0" borderId="49" xfId="0" applyFont="1" applyBorder="1" applyAlignment="1" applyProtection="1">
      <alignment wrapText="1"/>
      <protection locked="0"/>
    </xf>
    <xf numFmtId="0" fontId="2" fillId="0" borderId="47" xfId="0" applyFont="1" applyBorder="1" applyAlignment="1" applyProtection="1">
      <alignment wrapText="1"/>
      <protection locked="0"/>
    </xf>
    <xf numFmtId="0" fontId="3" fillId="0" borderId="47" xfId="0" applyFont="1" applyBorder="1" applyProtection="1">
      <protection locked="0"/>
    </xf>
    <xf numFmtId="0" fontId="12" fillId="0" borderId="50" xfId="0" applyFont="1" applyBorder="1" applyProtection="1">
      <protection locked="0"/>
    </xf>
    <xf numFmtId="0" fontId="3" fillId="0" borderId="46" xfId="0" applyFont="1" applyBorder="1" applyAlignment="1" applyProtection="1">
      <alignment vertical="top" wrapText="1"/>
      <protection locked="0"/>
    </xf>
    <xf numFmtId="0" fontId="2" fillId="0" borderId="51" xfId="0" applyFont="1" applyBorder="1" applyAlignment="1" applyProtection="1">
      <alignment wrapText="1"/>
      <protection locked="0"/>
    </xf>
    <xf numFmtId="0" fontId="2" fillId="0" borderId="48" xfId="0" applyFont="1" applyBorder="1" applyProtection="1">
      <protection locked="0"/>
    </xf>
    <xf numFmtId="0" fontId="32" fillId="0" borderId="0" xfId="0" applyFont="1" applyProtection="1"/>
    <xf numFmtId="0" fontId="33" fillId="0" borderId="0" xfId="0" applyFont="1" applyAlignment="1" applyProtection="1">
      <protection locked="0"/>
    </xf>
    <xf numFmtId="0" fontId="6" fillId="4" borderId="0" xfId="0" applyFont="1" applyFill="1" applyProtection="1">
      <protection locked="0"/>
    </xf>
    <xf numFmtId="0" fontId="7" fillId="4" borderId="0" xfId="0" applyFont="1" applyFill="1" applyProtection="1">
      <protection locked="0"/>
    </xf>
    <xf numFmtId="0" fontId="6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2" fillId="0" borderId="7" xfId="0" applyFont="1" applyBorder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" fillId="0" borderId="56" xfId="0" applyFont="1" applyFill="1" applyBorder="1" applyAlignment="1">
      <alignment wrapText="1"/>
    </xf>
    <xf numFmtId="0" fontId="10" fillId="0" borderId="5" xfId="0" applyFont="1" applyFill="1" applyBorder="1" applyAlignment="1" applyProtection="1">
      <alignment vertical="top" wrapText="1"/>
      <protection locked="0"/>
    </xf>
    <xf numFmtId="0" fontId="34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3" xfId="0" applyFont="1" applyFill="1" applyBorder="1" applyProtection="1">
      <protection locked="0"/>
    </xf>
    <xf numFmtId="0" fontId="6" fillId="0" borderId="37" xfId="0" applyFont="1" applyFill="1" applyBorder="1" applyProtection="1">
      <protection locked="0"/>
    </xf>
    <xf numFmtId="0" fontId="7" fillId="0" borderId="37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38" xfId="0" applyFont="1" applyFill="1" applyBorder="1" applyProtection="1">
      <protection locked="0"/>
    </xf>
    <xf numFmtId="0" fontId="7" fillId="0" borderId="38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12" fillId="0" borderId="65" xfId="0" applyFont="1" applyBorder="1" applyProtection="1">
      <protection locked="0"/>
    </xf>
    <xf numFmtId="0" fontId="12" fillId="0" borderId="66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top" wrapText="1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1" fillId="0" borderId="6" xfId="0" applyFont="1" applyBorder="1" applyAlignment="1" applyProtection="1">
      <alignment horizontal="left"/>
      <protection locked="0"/>
    </xf>
    <xf numFmtId="0" fontId="12" fillId="0" borderId="31" xfId="0" applyFont="1" applyBorder="1" applyAlignment="1" applyProtection="1">
      <alignment vertical="top" wrapText="1"/>
      <protection locked="0"/>
    </xf>
    <xf numFmtId="0" fontId="12" fillId="0" borderId="32" xfId="0" applyFont="1" applyBorder="1" applyAlignment="1" applyProtection="1">
      <alignment vertical="top" wrapText="1"/>
      <protection locked="0"/>
    </xf>
    <xf numFmtId="0" fontId="12" fillId="0" borderId="33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12" fillId="0" borderId="9" xfId="0" applyFont="1" applyBorder="1" applyAlignment="1" applyProtection="1">
      <alignment horizontal="left" vertical="top" wrapText="1"/>
      <protection locked="0"/>
    </xf>
    <xf numFmtId="0" fontId="12" fillId="0" borderId="29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21" xfId="0" applyFont="1" applyBorder="1" applyAlignment="1" applyProtection="1">
      <alignment vertical="top" wrapText="1"/>
      <protection locked="0"/>
    </xf>
    <xf numFmtId="0" fontId="12" fillId="0" borderId="22" xfId="0" applyFont="1" applyBorder="1" applyAlignment="1" applyProtection="1">
      <alignment vertical="top" wrapText="1"/>
      <protection locked="0"/>
    </xf>
    <xf numFmtId="0" fontId="12" fillId="0" borderId="52" xfId="0" applyFont="1" applyBorder="1" applyAlignment="1" applyProtection="1">
      <alignment vertical="top" wrapText="1"/>
      <protection locked="0"/>
    </xf>
    <xf numFmtId="0" fontId="29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3" fillId="0" borderId="28" xfId="0" applyFont="1" applyBorder="1" applyAlignment="1" applyProtection="1">
      <alignment horizontal="left" vertical="top" wrapText="1"/>
      <protection locked="0"/>
    </xf>
    <xf numFmtId="0" fontId="13" fillId="0" borderId="17" xfId="0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left" wrapText="1"/>
      <protection locked="0"/>
    </xf>
    <xf numFmtId="0" fontId="13" fillId="0" borderId="19" xfId="0" applyFont="1" applyBorder="1" applyAlignment="1" applyProtection="1">
      <alignment horizontal="left" wrapText="1"/>
      <protection locked="0"/>
    </xf>
    <xf numFmtId="0" fontId="13" fillId="0" borderId="21" xfId="0" applyFont="1" applyBorder="1" applyAlignment="1" applyProtection="1">
      <alignment horizontal="left" wrapText="1"/>
      <protection locked="0"/>
    </xf>
    <xf numFmtId="0" fontId="13" fillId="0" borderId="22" xfId="0" applyFont="1" applyBorder="1" applyAlignment="1" applyProtection="1">
      <alignment horizontal="left" wrapText="1"/>
      <protection locked="0"/>
    </xf>
    <xf numFmtId="0" fontId="13" fillId="0" borderId="52" xfId="0" applyFont="1" applyBorder="1" applyAlignment="1" applyProtection="1">
      <alignment horizontal="left" wrapText="1"/>
      <protection locked="0"/>
    </xf>
    <xf numFmtId="0" fontId="13" fillId="0" borderId="8" xfId="0" applyFont="1" applyBorder="1" applyAlignment="1" applyProtection="1">
      <alignment horizontal="left" wrapText="1"/>
      <protection locked="0"/>
    </xf>
    <xf numFmtId="0" fontId="13" fillId="0" borderId="9" xfId="0" applyFont="1" applyBorder="1" applyAlignment="1" applyProtection="1">
      <alignment horizontal="left" wrapText="1"/>
      <protection locked="0"/>
    </xf>
    <xf numFmtId="0" fontId="13" fillId="0" borderId="29" xfId="0" applyFont="1" applyBorder="1" applyAlignment="1" applyProtection="1">
      <alignment horizontal="left" wrapText="1"/>
      <protection locked="0"/>
    </xf>
    <xf numFmtId="0" fontId="6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 vertical="top"/>
      <protection locked="0"/>
    </xf>
    <xf numFmtId="0" fontId="28" fillId="3" borderId="0" xfId="0" applyFont="1" applyFill="1" applyBorder="1" applyAlignment="1" applyProtection="1">
      <protection locked="0"/>
    </xf>
    <xf numFmtId="0" fontId="3" fillId="0" borderId="67" xfId="0" applyFont="1" applyBorder="1" applyAlignment="1" applyProtection="1">
      <alignment horizontal="left" vertical="top" wrapText="1"/>
      <protection locked="0"/>
    </xf>
    <xf numFmtId="0" fontId="12" fillId="0" borderId="68" xfId="0" applyFont="1" applyBorder="1" applyAlignment="1" applyProtection="1">
      <alignment horizontal="left" vertical="top" wrapText="1"/>
      <protection locked="0"/>
    </xf>
    <xf numFmtId="0" fontId="12" fillId="0" borderId="69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0" fontId="12" fillId="0" borderId="29" xfId="0" applyFont="1" applyBorder="1" applyAlignment="1" applyProtection="1">
      <alignment vertical="top" wrapText="1"/>
      <protection locked="0"/>
    </xf>
    <xf numFmtId="0" fontId="19" fillId="0" borderId="39" xfId="0" applyFont="1" applyBorder="1" applyAlignment="1" applyProtection="1">
      <alignment horizontal="left" wrapText="1"/>
      <protection locked="0"/>
    </xf>
    <xf numFmtId="0" fontId="19" fillId="0" borderId="40" xfId="0" applyFont="1" applyBorder="1" applyAlignment="1" applyProtection="1">
      <alignment horizontal="left" wrapText="1"/>
      <protection locked="0"/>
    </xf>
    <xf numFmtId="0" fontId="19" fillId="0" borderId="41" xfId="0" applyFont="1" applyBorder="1" applyAlignment="1" applyProtection="1">
      <alignment horizontal="left" wrapText="1"/>
      <protection locked="0"/>
    </xf>
    <xf numFmtId="0" fontId="19" fillId="0" borderId="13" xfId="0" applyFont="1" applyBorder="1" applyAlignment="1" applyProtection="1">
      <alignment horizontal="left" wrapText="1"/>
      <protection locked="0"/>
    </xf>
    <xf numFmtId="0" fontId="19" fillId="0" borderId="10" xfId="0" applyFont="1" applyBorder="1" applyAlignment="1" applyProtection="1">
      <alignment horizontal="left" wrapText="1"/>
      <protection locked="0"/>
    </xf>
    <xf numFmtId="0" fontId="19" fillId="0" borderId="42" xfId="0" applyFont="1" applyBorder="1" applyAlignment="1" applyProtection="1">
      <alignment horizontal="left" wrapText="1"/>
      <protection locked="0"/>
    </xf>
    <xf numFmtId="0" fontId="2" fillId="0" borderId="8" xfId="0" applyFont="1" applyBorder="1" applyAlignment="1" applyProtection="1">
      <alignment horizontal="left" wrapText="1"/>
      <protection locked="0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9" fillId="0" borderId="8" xfId="0" applyFont="1" applyBorder="1" applyAlignment="1" applyProtection="1">
      <alignment horizontal="left" wrapText="1"/>
      <protection locked="0"/>
    </xf>
    <xf numFmtId="0" fontId="19" fillId="0" borderId="9" xfId="0" applyFont="1" applyBorder="1" applyAlignment="1" applyProtection="1">
      <alignment horizontal="left" wrapText="1"/>
      <protection locked="0"/>
    </xf>
    <xf numFmtId="0" fontId="19" fillId="0" borderId="29" xfId="0" applyFont="1" applyBorder="1" applyAlignment="1" applyProtection="1">
      <alignment horizontal="left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20" fillId="0" borderId="17" xfId="0" applyFont="1" applyBorder="1" applyAlignment="1" applyProtection="1">
      <alignment horizontal="left" wrapText="1"/>
      <protection locked="0"/>
    </xf>
    <xf numFmtId="0" fontId="19" fillId="0" borderId="18" xfId="0" applyFont="1" applyBorder="1" applyAlignment="1" applyProtection="1">
      <alignment horizontal="left" wrapText="1"/>
      <protection locked="0"/>
    </xf>
    <xf numFmtId="0" fontId="19" fillId="0" borderId="19" xfId="0" applyFont="1" applyBorder="1" applyAlignment="1" applyProtection="1">
      <alignment horizontal="left" wrapText="1"/>
      <protection locked="0"/>
    </xf>
    <xf numFmtId="0" fontId="2" fillId="0" borderId="54" xfId="0" applyFont="1" applyFill="1" applyBorder="1" applyAlignment="1" applyProtection="1">
      <alignment vertical="top" wrapText="1"/>
      <protection locked="0"/>
    </xf>
    <xf numFmtId="0" fontId="2" fillId="0" borderId="55" xfId="0" applyFont="1" applyFill="1" applyBorder="1" applyAlignment="1" applyProtection="1">
      <alignment vertical="top" wrapText="1"/>
      <protection locked="0"/>
    </xf>
    <xf numFmtId="0" fontId="2" fillId="0" borderId="40" xfId="0" applyFont="1" applyFill="1" applyBorder="1" applyAlignment="1" applyProtection="1">
      <alignment horizontal="center" vertical="top" wrapText="1"/>
      <protection locked="0"/>
    </xf>
    <xf numFmtId="0" fontId="2" fillId="0" borderId="20" xfId="0" applyFont="1" applyFill="1" applyBorder="1" applyAlignment="1" applyProtection="1">
      <alignment horizontal="center" vertical="top" wrapText="1"/>
      <protection locked="0"/>
    </xf>
    <xf numFmtId="0" fontId="20" fillId="0" borderId="8" xfId="0" applyFont="1" applyBorder="1" applyAlignment="1" applyProtection="1">
      <alignment horizontal="left" vertical="top" wrapText="1"/>
      <protection locked="0"/>
    </xf>
    <xf numFmtId="0" fontId="13" fillId="0" borderId="9" xfId="0" applyFont="1" applyBorder="1" applyAlignment="1" applyProtection="1">
      <alignment horizontal="left" vertical="top" wrapText="1"/>
      <protection locked="0"/>
    </xf>
    <xf numFmtId="0" fontId="13" fillId="0" borderId="29" xfId="0" applyFont="1" applyBorder="1" applyAlignment="1" applyProtection="1">
      <alignment horizontal="left" vertical="top" wrapText="1"/>
      <protection locked="0"/>
    </xf>
    <xf numFmtId="0" fontId="19" fillId="0" borderId="21" xfId="0" applyFont="1" applyBorder="1" applyAlignment="1" applyProtection="1">
      <alignment horizontal="left" wrapText="1"/>
      <protection locked="0"/>
    </xf>
    <xf numFmtId="0" fontId="19" fillId="0" borderId="22" xfId="0" applyFont="1" applyBorder="1" applyAlignment="1" applyProtection="1">
      <alignment horizontal="left" wrapText="1"/>
      <protection locked="0"/>
    </xf>
    <xf numFmtId="0" fontId="19" fillId="0" borderId="52" xfId="0" applyFont="1" applyBorder="1" applyAlignment="1" applyProtection="1">
      <alignment horizontal="left" wrapText="1"/>
      <protection locked="0"/>
    </xf>
    <xf numFmtId="0" fontId="2" fillId="0" borderId="28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6" fillId="0" borderId="29" xfId="0" applyFont="1" applyBorder="1" applyAlignment="1" applyProtection="1">
      <alignment horizontal="left" wrapText="1"/>
      <protection locked="0"/>
    </xf>
    <xf numFmtId="0" fontId="29" fillId="0" borderId="0" xfId="0" applyFont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7" fillId="0" borderId="0" xfId="0" applyFont="1" applyBorder="1" applyAlignment="1" applyProtection="1">
      <protection locked="0"/>
    </xf>
    <xf numFmtId="0" fontId="29" fillId="0" borderId="0" xfId="0" applyFont="1" applyFill="1" applyAlignment="1" applyProtection="1">
      <alignment vertical="top"/>
      <protection locked="0"/>
    </xf>
    <xf numFmtId="0" fontId="29" fillId="0" borderId="0" xfId="0" applyFont="1" applyAlignment="1" applyProtection="1">
      <alignment vertical="top" wrapText="1"/>
      <protection locked="0"/>
    </xf>
    <xf numFmtId="0" fontId="6" fillId="0" borderId="25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53" xfId="0" applyFont="1" applyBorder="1" applyAlignment="1" applyProtection="1">
      <alignment horizontal="left" wrapText="1"/>
      <protection locked="0"/>
    </xf>
    <xf numFmtId="0" fontId="35" fillId="0" borderId="57" xfId="0" applyFont="1" applyFill="1" applyBorder="1" applyAlignment="1">
      <alignment horizontal="center" wrapText="1"/>
    </xf>
    <xf numFmtId="0" fontId="35" fillId="0" borderId="58" xfId="0" applyFont="1" applyFill="1" applyBorder="1" applyAlignment="1">
      <alignment horizontal="center" wrapText="1"/>
    </xf>
    <xf numFmtId="0" fontId="35" fillId="0" borderId="59" xfId="0" applyFont="1" applyFill="1" applyBorder="1" applyAlignment="1">
      <alignment horizontal="center" wrapText="1"/>
    </xf>
    <xf numFmtId="0" fontId="26" fillId="0" borderId="60" xfId="0" applyFont="1" applyBorder="1" applyAlignment="1" applyProtection="1">
      <alignment horizontal="center" vertical="top" wrapText="1"/>
      <protection locked="0"/>
    </xf>
    <xf numFmtId="0" fontId="26" fillId="0" borderId="40" xfId="0" applyFont="1" applyBorder="1" applyAlignment="1" applyProtection="1">
      <alignment horizontal="center" vertical="top" wrapText="1"/>
      <protection locked="0"/>
    </xf>
    <xf numFmtId="0" fontId="26" fillId="0" borderId="54" xfId="0" applyFont="1" applyBorder="1" applyAlignment="1" applyProtection="1">
      <alignment horizontal="center" vertical="top" wrapText="1"/>
      <protection locked="0"/>
    </xf>
    <xf numFmtId="0" fontId="26" fillId="0" borderId="61" xfId="0" applyFont="1" applyBorder="1" applyAlignment="1" applyProtection="1">
      <alignment horizontal="center" vertical="top" wrapText="1"/>
      <protection locked="0"/>
    </xf>
    <xf numFmtId="0" fontId="26" fillId="0" borderId="37" xfId="0" applyFont="1" applyBorder="1" applyAlignment="1" applyProtection="1">
      <alignment horizontal="center" vertical="top" wrapText="1"/>
      <protection locked="0"/>
    </xf>
    <xf numFmtId="0" fontId="26" fillId="0" borderId="62" xfId="0" applyFont="1" applyBorder="1" applyAlignment="1" applyProtection="1">
      <alignment horizontal="center" vertical="top" wrapText="1"/>
      <protection locked="0"/>
    </xf>
    <xf numFmtId="0" fontId="25" fillId="0" borderId="63" xfId="0" applyFont="1" applyBorder="1" applyAlignment="1" applyProtection="1">
      <alignment horizontal="center" vertical="top" wrapText="1"/>
      <protection locked="0"/>
    </xf>
    <xf numFmtId="0" fontId="25" fillId="0" borderId="38" xfId="0" applyFont="1" applyBorder="1" applyAlignment="1" applyProtection="1">
      <alignment horizontal="center" vertical="top" wrapText="1"/>
      <protection locked="0"/>
    </xf>
    <xf numFmtId="0" fontId="25" fillId="0" borderId="64" xfId="0" applyFont="1" applyBorder="1" applyAlignment="1" applyProtection="1">
      <alignment horizontal="center" vertical="top" wrapText="1"/>
      <protection locked="0"/>
    </xf>
    <xf numFmtId="0" fontId="25" fillId="0" borderId="61" xfId="0" applyFont="1" applyBorder="1" applyAlignment="1" applyProtection="1">
      <alignment horizontal="center" vertical="top" wrapText="1"/>
      <protection locked="0"/>
    </xf>
    <xf numFmtId="0" fontId="25" fillId="0" borderId="37" xfId="0" applyFont="1" applyBorder="1" applyAlignment="1" applyProtection="1">
      <alignment horizontal="center" vertical="top" wrapText="1"/>
      <protection locked="0"/>
    </xf>
    <xf numFmtId="0" fontId="25" fillId="0" borderId="62" xfId="0" applyFont="1" applyBorder="1" applyAlignment="1" applyProtection="1">
      <alignment horizontal="center" vertical="top" wrapText="1"/>
      <protection locked="0"/>
    </xf>
    <xf numFmtId="0" fontId="13" fillId="0" borderId="17" xfId="0" applyFont="1" applyFill="1" applyBorder="1" applyAlignment="1" applyProtection="1">
      <alignment horizontal="left" vertical="top" wrapText="1"/>
      <protection locked="0"/>
    </xf>
    <xf numFmtId="0" fontId="13" fillId="0" borderId="18" xfId="0" applyFont="1" applyFill="1" applyBorder="1" applyAlignment="1" applyProtection="1">
      <alignment horizontal="left" vertical="top" wrapText="1"/>
      <protection locked="0"/>
    </xf>
    <xf numFmtId="0" fontId="13" fillId="0" borderId="19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25" fillId="3" borderId="24" xfId="0" applyFont="1" applyFill="1" applyBorder="1" applyAlignment="1" applyProtection="1">
      <alignment horizontal="left" vertical="top" wrapText="1"/>
      <protection locked="0"/>
    </xf>
    <xf numFmtId="0" fontId="25" fillId="3" borderId="18" xfId="0" applyFont="1" applyFill="1" applyBorder="1" applyAlignment="1" applyProtection="1">
      <alignment horizontal="left" vertical="top" wrapText="1"/>
      <protection locked="0"/>
    </xf>
    <xf numFmtId="0" fontId="25" fillId="3" borderId="19" xfId="0" applyFont="1" applyFill="1" applyBorder="1" applyAlignment="1" applyProtection="1">
      <alignment horizontal="left" vertical="top" wrapText="1"/>
      <protection locked="0"/>
    </xf>
    <xf numFmtId="0" fontId="26" fillId="0" borderId="30" xfId="0" applyFont="1" applyBorder="1" applyAlignment="1" applyProtection="1">
      <alignment vertical="top" wrapText="1"/>
      <protection locked="0"/>
    </xf>
    <xf numFmtId="0" fontId="10" fillId="3" borderId="24" xfId="0" applyFont="1" applyFill="1" applyBorder="1" applyAlignment="1" applyProtection="1">
      <protection locked="0"/>
    </xf>
    <xf numFmtId="0" fontId="10" fillId="3" borderId="18" xfId="0" applyFont="1" applyFill="1" applyBorder="1" applyAlignment="1" applyProtection="1">
      <protection locked="0"/>
    </xf>
    <xf numFmtId="0" fontId="10" fillId="3" borderId="19" xfId="0" applyFont="1" applyFill="1" applyBorder="1" applyAlignment="1" applyProtection="1">
      <protection locked="0"/>
    </xf>
    <xf numFmtId="0" fontId="12" fillId="0" borderId="34" xfId="0" applyFont="1" applyBorder="1" applyAlignment="1" applyProtection="1">
      <alignment vertical="top" wrapText="1"/>
      <protection locked="0"/>
    </xf>
    <xf numFmtId="0" fontId="12" fillId="0" borderId="35" xfId="0" applyFont="1" applyBorder="1" applyAlignment="1" applyProtection="1">
      <alignment vertical="top" wrapText="1"/>
      <protection locked="0"/>
    </xf>
    <xf numFmtId="0" fontId="12" fillId="0" borderId="36" xfId="0" applyFont="1" applyBorder="1" applyAlignment="1" applyProtection="1">
      <alignment vertical="top" wrapText="1"/>
      <protection locked="0"/>
    </xf>
    <xf numFmtId="0" fontId="20" fillId="0" borderId="8" xfId="0" applyFont="1" applyBorder="1" applyAlignment="1" applyProtection="1">
      <alignment horizontal="left" wrapText="1"/>
      <protection locked="0"/>
    </xf>
    <xf numFmtId="0" fontId="23" fillId="0" borderId="8" xfId="0" applyFont="1" applyBorder="1" applyAlignment="1" applyProtection="1">
      <alignment horizontal="left" vertical="top" wrapText="1"/>
      <protection locked="0"/>
    </xf>
    <xf numFmtId="0" fontId="20" fillId="0" borderId="9" xfId="0" applyFont="1" applyBorder="1" applyAlignment="1" applyProtection="1">
      <alignment horizontal="left" vertical="top" wrapText="1"/>
      <protection locked="0"/>
    </xf>
    <xf numFmtId="0" fontId="20" fillId="0" borderId="29" xfId="0" applyFont="1" applyBorder="1" applyAlignment="1" applyProtection="1">
      <alignment horizontal="left" vertical="top" wrapText="1"/>
      <protection locked="0"/>
    </xf>
    <xf numFmtId="0" fontId="3" fillId="0" borderId="47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1FB714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86"/>
  <sheetViews>
    <sheetView tabSelected="1" topLeftCell="A34" zoomScaleNormal="100" workbookViewId="0">
      <selection activeCell="A63" sqref="A63"/>
    </sheetView>
  </sheetViews>
  <sheetFormatPr defaultColWidth="0" defaultRowHeight="12.75" zeroHeight="1" x14ac:dyDescent="0.2"/>
  <cols>
    <col min="1" max="1" width="45.7109375" style="10" customWidth="1"/>
    <col min="2" max="2" width="16.5703125" style="10" customWidth="1"/>
    <col min="3" max="3" width="8.28515625" style="10" customWidth="1"/>
    <col min="4" max="4" width="22.28515625" style="10" customWidth="1"/>
    <col min="5" max="5" width="20" style="11" customWidth="1"/>
    <col min="6" max="6" width="35.7109375" style="10" customWidth="1"/>
    <col min="7" max="7" width="1.140625" style="10" customWidth="1"/>
    <col min="8" max="16384" width="8.7109375" style="10" hidden="1"/>
  </cols>
  <sheetData>
    <row r="1" spans="1:16" ht="17.100000000000001" customHeight="1" x14ac:dyDescent="0.25">
      <c r="A1" s="55" t="s">
        <v>139</v>
      </c>
      <c r="B1" s="80" t="s">
        <v>160</v>
      </c>
      <c r="C1" s="59"/>
      <c r="D1" s="59"/>
      <c r="E1" s="16" t="s">
        <v>90</v>
      </c>
      <c r="F1" s="60"/>
      <c r="P1" s="17"/>
    </row>
    <row r="2" spans="1:16" ht="17.100000000000001" customHeight="1" x14ac:dyDescent="0.25">
      <c r="A2" s="55" t="s">
        <v>140</v>
      </c>
      <c r="B2" s="80" t="s">
        <v>160</v>
      </c>
      <c r="C2" s="59"/>
      <c r="D2" s="59"/>
      <c r="E2" s="14" t="s">
        <v>60</v>
      </c>
      <c r="F2" s="45"/>
      <c r="P2" s="17"/>
    </row>
    <row r="3" spans="1:16" ht="17.100000000000001" customHeight="1" x14ac:dyDescent="0.25">
      <c r="A3" s="165" t="s">
        <v>173</v>
      </c>
      <c r="B3" s="165"/>
      <c r="C3" s="165"/>
      <c r="E3" s="86"/>
      <c r="F3" s="80"/>
      <c r="P3" s="17"/>
    </row>
    <row r="4" spans="1:16" s="81" customFormat="1" ht="33" customHeight="1" x14ac:dyDescent="0.2">
      <c r="A4" s="168" t="s">
        <v>162</v>
      </c>
      <c r="B4" s="168"/>
      <c r="C4" s="168"/>
      <c r="D4" s="168"/>
      <c r="E4" s="168"/>
      <c r="F4" s="168"/>
      <c r="P4" s="82"/>
    </row>
    <row r="5" spans="1:16" ht="17.100000000000001" customHeight="1" x14ac:dyDescent="0.25">
      <c r="A5" s="165" t="s">
        <v>174</v>
      </c>
      <c r="B5" s="165"/>
      <c r="C5" s="165"/>
      <c r="E5" s="18" t="s">
        <v>54</v>
      </c>
      <c r="F5" s="43" t="e">
        <f>CalcSheet2!I10</f>
        <v>#DIV/0!</v>
      </c>
      <c r="P5" s="17"/>
    </row>
    <row r="6" spans="1:16" ht="17.100000000000001" customHeight="1" x14ac:dyDescent="0.25">
      <c r="A6" s="59" t="s">
        <v>141</v>
      </c>
      <c r="B6" s="80" t="s">
        <v>160</v>
      </c>
      <c r="C6" s="59"/>
      <c r="E6" s="18" t="s">
        <v>55</v>
      </c>
      <c r="F6" s="43" t="e">
        <f>CalcSheet2!I11</f>
        <v>#DIV/0!</v>
      </c>
      <c r="P6" s="17"/>
    </row>
    <row r="7" spans="1:16" ht="17.100000000000001" customHeight="1" x14ac:dyDescent="0.25">
      <c r="A7" s="59" t="s">
        <v>142</v>
      </c>
      <c r="B7" s="80" t="s">
        <v>160</v>
      </c>
      <c r="C7" s="59"/>
      <c r="E7" s="19" t="s">
        <v>56</v>
      </c>
      <c r="F7" s="43" t="e">
        <f>CalcSheet2!I12</f>
        <v>#DIV/0!</v>
      </c>
      <c r="P7" s="17"/>
    </row>
    <row r="8" spans="1:16" s="83" customFormat="1" ht="48.75" customHeight="1" x14ac:dyDescent="0.25">
      <c r="A8" s="169" t="s">
        <v>163</v>
      </c>
      <c r="B8" s="169"/>
      <c r="C8" s="169"/>
      <c r="D8" s="169"/>
      <c r="E8" s="169"/>
      <c r="F8" s="169"/>
      <c r="P8" s="84"/>
    </row>
    <row r="9" spans="1:16" ht="33" customHeight="1" x14ac:dyDescent="0.2">
      <c r="A9" s="166" t="s">
        <v>57</v>
      </c>
      <c r="B9" s="166"/>
      <c r="C9" s="166"/>
      <c r="D9" s="166"/>
      <c r="E9" s="166"/>
      <c r="F9" s="166"/>
      <c r="P9" s="17"/>
    </row>
    <row r="10" spans="1:16" ht="13.5" thickBot="1" x14ac:dyDescent="0.25">
      <c r="A10" s="167">
        <v>4</v>
      </c>
      <c r="B10" s="167"/>
      <c r="C10" s="167"/>
      <c r="D10" s="167"/>
      <c r="E10" s="167"/>
      <c r="F10" s="167"/>
      <c r="P10" s="17"/>
    </row>
    <row r="11" spans="1:16" ht="13.5" thickBot="1" x14ac:dyDescent="0.25">
      <c r="A11" s="20" t="s">
        <v>61</v>
      </c>
      <c r="B11" s="21" t="s">
        <v>66</v>
      </c>
      <c r="C11" s="101" t="s">
        <v>78</v>
      </c>
      <c r="D11" s="101"/>
      <c r="E11" s="101"/>
      <c r="F11" s="102"/>
      <c r="P11" s="17"/>
    </row>
    <row r="12" spans="1:16" ht="30" customHeight="1" x14ac:dyDescent="0.2">
      <c r="A12" s="22" t="s">
        <v>62</v>
      </c>
      <c r="B12" s="9" t="s">
        <v>43</v>
      </c>
      <c r="C12" s="136"/>
      <c r="D12" s="137"/>
      <c r="E12" s="137"/>
      <c r="F12" s="138"/>
      <c r="P12" s="17"/>
    </row>
    <row r="13" spans="1:16" ht="28.9" customHeight="1" x14ac:dyDescent="0.2">
      <c r="A13" s="23" t="s">
        <v>63</v>
      </c>
      <c r="B13" s="9" t="s">
        <v>43</v>
      </c>
      <c r="C13" s="139"/>
      <c r="D13" s="140"/>
      <c r="E13" s="140"/>
      <c r="F13" s="141"/>
      <c r="P13" s="17"/>
    </row>
    <row r="14" spans="1:16" ht="29.1" customHeight="1" x14ac:dyDescent="0.2">
      <c r="A14" s="23" t="s">
        <v>64</v>
      </c>
      <c r="B14" s="9" t="s">
        <v>43</v>
      </c>
      <c r="C14" s="144"/>
      <c r="D14" s="145"/>
      <c r="E14" s="145"/>
      <c r="F14" s="146"/>
      <c r="P14" s="17"/>
    </row>
    <row r="15" spans="1:16" ht="60" customHeight="1" thickBot="1" x14ac:dyDescent="0.25">
      <c r="A15" s="147" t="s">
        <v>79</v>
      </c>
      <c r="B15" s="147"/>
      <c r="C15" s="147"/>
      <c r="D15" s="147"/>
      <c r="E15" s="147"/>
      <c r="F15" s="147"/>
      <c r="P15" s="17"/>
    </row>
    <row r="16" spans="1:16" ht="15" customHeight="1" thickBot="1" x14ac:dyDescent="0.25">
      <c r="A16" s="20" t="s">
        <v>65</v>
      </c>
      <c r="B16" s="21" t="s">
        <v>66</v>
      </c>
      <c r="C16" s="148"/>
      <c r="D16" s="149"/>
      <c r="E16" s="149"/>
      <c r="F16" s="150"/>
      <c r="P16" s="17"/>
    </row>
    <row r="17" spans="1:16" ht="16.899999999999999" customHeight="1" x14ac:dyDescent="0.2">
      <c r="A17" s="24" t="s">
        <v>67</v>
      </c>
      <c r="B17" s="9" t="s">
        <v>43</v>
      </c>
      <c r="C17" s="136"/>
      <c r="D17" s="137"/>
      <c r="E17" s="137"/>
      <c r="F17" s="138"/>
      <c r="P17" s="17"/>
    </row>
    <row r="18" spans="1:16" ht="16.899999999999999" customHeight="1" x14ac:dyDescent="0.2">
      <c r="A18" s="87" t="s">
        <v>177</v>
      </c>
      <c r="B18" s="9" t="s">
        <v>43</v>
      </c>
      <c r="C18" s="173"/>
      <c r="D18" s="174"/>
      <c r="E18" s="174"/>
      <c r="F18" s="175"/>
      <c r="P18" s="17"/>
    </row>
    <row r="19" spans="1:16" ht="30.6" customHeight="1" x14ac:dyDescent="0.2">
      <c r="A19" s="24" t="s">
        <v>68</v>
      </c>
      <c r="B19" s="9" t="s">
        <v>43</v>
      </c>
      <c r="C19" s="144"/>
      <c r="D19" s="145"/>
      <c r="E19" s="145"/>
      <c r="F19" s="146"/>
      <c r="P19" s="17"/>
    </row>
    <row r="20" spans="1:16" ht="31.5" customHeight="1" x14ac:dyDescent="0.2">
      <c r="A20" s="24" t="s">
        <v>69</v>
      </c>
      <c r="B20" s="9" t="s">
        <v>43</v>
      </c>
      <c r="C20" s="202" t="s">
        <v>101</v>
      </c>
      <c r="D20" s="145"/>
      <c r="E20" s="145"/>
      <c r="F20" s="146"/>
      <c r="P20" s="17"/>
    </row>
    <row r="21" spans="1:16" ht="60" customHeight="1" thickBot="1" x14ac:dyDescent="0.25">
      <c r="A21" s="147" t="s">
        <v>79</v>
      </c>
      <c r="B21" s="147"/>
      <c r="C21" s="147"/>
      <c r="D21" s="147"/>
      <c r="E21" s="147"/>
      <c r="F21" s="147"/>
      <c r="P21" s="17"/>
    </row>
    <row r="22" spans="1:16" ht="15" customHeight="1" thickBot="1" x14ac:dyDescent="0.25">
      <c r="A22" s="20" t="s">
        <v>70</v>
      </c>
      <c r="B22" s="21" t="s">
        <v>66</v>
      </c>
      <c r="C22" s="101" t="s">
        <v>78</v>
      </c>
      <c r="D22" s="101"/>
      <c r="E22" s="101"/>
      <c r="F22" s="102"/>
      <c r="P22" s="17"/>
    </row>
    <row r="23" spans="1:16" ht="16.899999999999999" customHeight="1" x14ac:dyDescent="0.2">
      <c r="A23" s="25" t="s">
        <v>73</v>
      </c>
      <c r="B23" s="9" t="s">
        <v>43</v>
      </c>
      <c r="C23" s="158"/>
      <c r="D23" s="159"/>
      <c r="E23" s="159"/>
      <c r="F23" s="160"/>
      <c r="P23" s="17"/>
    </row>
    <row r="24" spans="1:16" ht="16.899999999999999" customHeight="1" x14ac:dyDescent="0.2">
      <c r="A24" s="26" t="s">
        <v>72</v>
      </c>
      <c r="B24" s="9" t="s">
        <v>43</v>
      </c>
      <c r="C24" s="144"/>
      <c r="D24" s="145"/>
      <c r="E24" s="145"/>
      <c r="F24" s="146"/>
      <c r="P24" s="17"/>
    </row>
    <row r="25" spans="1:16" ht="27.6" customHeight="1" x14ac:dyDescent="0.2">
      <c r="A25" s="31" t="s">
        <v>143</v>
      </c>
      <c r="B25" s="9" t="s">
        <v>43</v>
      </c>
      <c r="C25" s="144"/>
      <c r="D25" s="145"/>
      <c r="E25" s="145"/>
      <c r="F25" s="146"/>
      <c r="P25" s="17"/>
    </row>
    <row r="26" spans="1:16" ht="30.6" customHeight="1" x14ac:dyDescent="0.2">
      <c r="A26" s="27" t="s">
        <v>71</v>
      </c>
      <c r="B26" s="9" t="s">
        <v>43</v>
      </c>
      <c r="C26" s="155" t="s">
        <v>102</v>
      </c>
      <c r="D26" s="204"/>
      <c r="E26" s="204"/>
      <c r="F26" s="205"/>
      <c r="P26" s="17"/>
    </row>
    <row r="27" spans="1:16" ht="60" customHeight="1" thickBot="1" x14ac:dyDescent="0.25">
      <c r="A27" s="147" t="s">
        <v>79</v>
      </c>
      <c r="B27" s="147"/>
      <c r="C27" s="147"/>
      <c r="D27" s="147"/>
      <c r="E27" s="147"/>
      <c r="F27" s="147"/>
      <c r="P27" s="17"/>
    </row>
    <row r="28" spans="1:16" ht="15" customHeight="1" thickBot="1" x14ac:dyDescent="0.25">
      <c r="A28" s="20" t="s">
        <v>74</v>
      </c>
      <c r="B28" s="21" t="s">
        <v>66</v>
      </c>
      <c r="C28" s="101" t="s">
        <v>78</v>
      </c>
      <c r="D28" s="101"/>
      <c r="E28" s="101"/>
      <c r="F28" s="102"/>
      <c r="P28" s="17"/>
    </row>
    <row r="29" spans="1:16" ht="16.899999999999999" customHeight="1" x14ac:dyDescent="0.2">
      <c r="A29" s="28" t="s">
        <v>75</v>
      </c>
      <c r="B29" s="9" t="s">
        <v>43</v>
      </c>
      <c r="C29" s="158"/>
      <c r="D29" s="159"/>
      <c r="E29" s="159"/>
      <c r="F29" s="160"/>
      <c r="P29" s="17"/>
    </row>
    <row r="30" spans="1:16" ht="16.899999999999999" customHeight="1" x14ac:dyDescent="0.2">
      <c r="A30" s="28" t="s">
        <v>76</v>
      </c>
      <c r="B30" s="9" t="s">
        <v>43</v>
      </c>
      <c r="C30" s="144"/>
      <c r="D30" s="145"/>
      <c r="E30" s="145"/>
      <c r="F30" s="146"/>
      <c r="P30" s="17"/>
    </row>
    <row r="31" spans="1:16" ht="16.899999999999999" customHeight="1" x14ac:dyDescent="0.2">
      <c r="A31" s="29" t="s">
        <v>77</v>
      </c>
      <c r="B31" s="9" t="s">
        <v>43</v>
      </c>
      <c r="C31" s="144"/>
      <c r="D31" s="145"/>
      <c r="E31" s="145"/>
      <c r="F31" s="146"/>
      <c r="P31" s="17"/>
    </row>
    <row r="32" spans="1:16" ht="60" customHeight="1" thickBot="1" x14ac:dyDescent="0.25">
      <c r="A32" s="117" t="s">
        <v>79</v>
      </c>
      <c r="B32" s="117"/>
      <c r="C32" s="117"/>
      <c r="D32" s="117"/>
      <c r="E32" s="117"/>
      <c r="F32" s="117"/>
      <c r="P32" s="17"/>
    </row>
    <row r="33" spans="1:16" ht="15" customHeight="1" thickBot="1" x14ac:dyDescent="0.25">
      <c r="A33" s="20" t="s">
        <v>80</v>
      </c>
      <c r="B33" s="21" t="s">
        <v>66</v>
      </c>
      <c r="C33" s="101" t="s">
        <v>78</v>
      </c>
      <c r="D33" s="101"/>
      <c r="E33" s="101"/>
      <c r="F33" s="102"/>
      <c r="P33" s="17"/>
    </row>
    <row r="34" spans="1:16" ht="16.899999999999999" customHeight="1" x14ac:dyDescent="0.2">
      <c r="A34" s="30" t="s">
        <v>81</v>
      </c>
      <c r="B34" s="9" t="s">
        <v>43</v>
      </c>
      <c r="C34" s="158"/>
      <c r="D34" s="159"/>
      <c r="E34" s="159"/>
      <c r="F34" s="160"/>
      <c r="P34" s="17"/>
    </row>
    <row r="35" spans="1:16" ht="16.5" customHeight="1" x14ac:dyDescent="0.2">
      <c r="A35" s="30" t="s">
        <v>82</v>
      </c>
      <c r="B35" s="9" t="s">
        <v>43</v>
      </c>
      <c r="C35" s="162" t="s">
        <v>100</v>
      </c>
      <c r="D35" s="163"/>
      <c r="E35" s="163"/>
      <c r="F35" s="164"/>
      <c r="P35" s="17"/>
    </row>
    <row r="36" spans="1:16" ht="16.899999999999999" customHeight="1" x14ac:dyDescent="0.2">
      <c r="A36" s="30" t="s">
        <v>83</v>
      </c>
      <c r="B36" s="9" t="s">
        <v>43</v>
      </c>
      <c r="C36" s="162"/>
      <c r="D36" s="163"/>
      <c r="E36" s="163"/>
      <c r="F36" s="164"/>
      <c r="P36" s="17"/>
    </row>
    <row r="37" spans="1:16" ht="28.15" customHeight="1" x14ac:dyDescent="0.2">
      <c r="A37" s="31" t="s">
        <v>122</v>
      </c>
      <c r="B37" s="9" t="s">
        <v>43</v>
      </c>
      <c r="C37" s="170"/>
      <c r="D37" s="171"/>
      <c r="E37" s="171"/>
      <c r="F37" s="172"/>
      <c r="P37" s="17"/>
    </row>
    <row r="38" spans="1:16" ht="60" customHeight="1" thickBot="1" x14ac:dyDescent="0.25">
      <c r="A38" s="147" t="s">
        <v>79</v>
      </c>
      <c r="B38" s="147"/>
      <c r="C38" s="147"/>
      <c r="D38" s="147"/>
      <c r="E38" s="147"/>
      <c r="F38" s="147"/>
      <c r="P38" s="17"/>
    </row>
    <row r="39" spans="1:16" s="91" customFormat="1" ht="26.25" thickBot="1" x14ac:dyDescent="0.25">
      <c r="A39" s="88" t="s">
        <v>150</v>
      </c>
      <c r="B39" s="89" t="s">
        <v>160</v>
      </c>
      <c r="C39" s="188" t="s">
        <v>103</v>
      </c>
      <c r="D39" s="189"/>
      <c r="E39" s="189"/>
      <c r="F39" s="190"/>
      <c r="G39" s="90"/>
      <c r="P39" s="92"/>
    </row>
    <row r="40" spans="1:16" s="94" customFormat="1" ht="17.25" customHeight="1" x14ac:dyDescent="0.2">
      <c r="A40" s="151" t="s">
        <v>164</v>
      </c>
      <c r="B40" s="153"/>
      <c r="C40" s="153"/>
      <c r="D40" s="153"/>
      <c r="E40" s="153"/>
      <c r="F40" s="153"/>
      <c r="G40" s="93"/>
      <c r="P40" s="95"/>
    </row>
    <row r="41" spans="1:16" s="93" customFormat="1" ht="17.25" customHeight="1" thickBot="1" x14ac:dyDescent="0.25">
      <c r="A41" s="152"/>
      <c r="B41" s="154"/>
      <c r="C41" s="154"/>
      <c r="D41" s="154"/>
      <c r="E41" s="154"/>
      <c r="F41" s="154"/>
      <c r="P41" s="96"/>
    </row>
    <row r="42" spans="1:16" ht="15" customHeight="1" thickBot="1" x14ac:dyDescent="0.25">
      <c r="A42" s="32" t="s">
        <v>84</v>
      </c>
      <c r="B42" s="98"/>
      <c r="C42" s="118"/>
      <c r="D42" s="119"/>
      <c r="E42" s="119"/>
      <c r="F42" s="120"/>
      <c r="P42" s="17"/>
    </row>
    <row r="43" spans="1:16" ht="28.9" customHeight="1" x14ac:dyDescent="0.2">
      <c r="A43" s="64" t="s">
        <v>104</v>
      </c>
      <c r="B43" s="97"/>
      <c r="C43" s="121" t="s">
        <v>99</v>
      </c>
      <c r="D43" s="122"/>
      <c r="E43" s="122"/>
      <c r="F43" s="123"/>
      <c r="P43" s="17"/>
    </row>
    <row r="44" spans="1:16" ht="16.899999999999999" customHeight="1" x14ac:dyDescent="0.2">
      <c r="A44" s="65" t="s">
        <v>105</v>
      </c>
      <c r="B44" s="85"/>
      <c r="C44" s="155"/>
      <c r="D44" s="156"/>
      <c r="E44" s="156"/>
      <c r="F44" s="157"/>
      <c r="P44" s="17"/>
    </row>
    <row r="45" spans="1:16" ht="28.9" customHeight="1" x14ac:dyDescent="0.2">
      <c r="A45" s="65" t="s">
        <v>85</v>
      </c>
      <c r="B45" s="9" t="s">
        <v>43</v>
      </c>
      <c r="C45" s="124"/>
      <c r="D45" s="125"/>
      <c r="E45" s="125"/>
      <c r="F45" s="126"/>
      <c r="P45" s="17"/>
    </row>
    <row r="46" spans="1:16" ht="28.9" customHeight="1" x14ac:dyDescent="0.2">
      <c r="A46" s="63" t="s">
        <v>88</v>
      </c>
      <c r="B46" s="9" t="s">
        <v>43</v>
      </c>
      <c r="C46" s="124"/>
      <c r="D46" s="125"/>
      <c r="E46" s="125"/>
      <c r="F46" s="126"/>
      <c r="P46" s="17"/>
    </row>
    <row r="47" spans="1:16" ht="60" customHeight="1" thickBot="1" x14ac:dyDescent="0.25">
      <c r="A47" s="161" t="s">
        <v>79</v>
      </c>
      <c r="B47" s="161"/>
      <c r="C47" s="161"/>
      <c r="D47" s="161"/>
      <c r="E47" s="161"/>
      <c r="F47" s="161"/>
      <c r="P47" s="17"/>
    </row>
    <row r="48" spans="1:16" ht="15" customHeight="1" thickBot="1" x14ac:dyDescent="0.25">
      <c r="A48" s="20" t="s">
        <v>32</v>
      </c>
      <c r="B48" s="21" t="s">
        <v>66</v>
      </c>
      <c r="C48" s="101" t="s">
        <v>78</v>
      </c>
      <c r="D48" s="101"/>
      <c r="E48" s="101"/>
      <c r="F48" s="102"/>
      <c r="P48" s="17"/>
    </row>
    <row r="49" spans="1:16" ht="16.899999999999999" customHeight="1" x14ac:dyDescent="0.2">
      <c r="A49" s="66" t="s">
        <v>176</v>
      </c>
      <c r="B49" s="9" t="s">
        <v>43</v>
      </c>
      <c r="C49" s="121" t="s">
        <v>165</v>
      </c>
      <c r="D49" s="122"/>
      <c r="E49" s="122"/>
      <c r="F49" s="123"/>
      <c r="P49" s="17"/>
    </row>
    <row r="50" spans="1:16" ht="16.899999999999999" customHeight="1" x14ac:dyDescent="0.2">
      <c r="A50" s="67" t="s">
        <v>33</v>
      </c>
      <c r="B50" s="13" t="s">
        <v>43</v>
      </c>
      <c r="C50" s="142"/>
      <c r="D50" s="125"/>
      <c r="E50" s="125"/>
      <c r="F50" s="126"/>
      <c r="P50" s="17"/>
    </row>
    <row r="51" spans="1:16" ht="16.899999999999999" customHeight="1" x14ac:dyDescent="0.2">
      <c r="A51" s="68" t="s">
        <v>34</v>
      </c>
      <c r="B51" s="9" t="s">
        <v>43</v>
      </c>
      <c r="C51" s="108"/>
      <c r="D51" s="109"/>
      <c r="E51" s="109"/>
      <c r="F51" s="110"/>
      <c r="P51" s="17"/>
    </row>
    <row r="52" spans="1:16" ht="28.9" customHeight="1" x14ac:dyDescent="0.2">
      <c r="A52" s="69" t="s">
        <v>109</v>
      </c>
      <c r="B52" s="9" t="s">
        <v>43</v>
      </c>
      <c r="C52" s="203"/>
      <c r="D52" s="109"/>
      <c r="E52" s="109"/>
      <c r="F52" s="110"/>
      <c r="P52" s="17"/>
    </row>
    <row r="53" spans="1:16" ht="16.899999999999999" customHeight="1" x14ac:dyDescent="0.2">
      <c r="A53" s="70" t="s">
        <v>58</v>
      </c>
      <c r="B53" s="9" t="s">
        <v>43</v>
      </c>
      <c r="C53" s="108"/>
      <c r="D53" s="109"/>
      <c r="E53" s="109"/>
      <c r="F53" s="110"/>
      <c r="P53" s="17"/>
    </row>
    <row r="54" spans="1:16" ht="16.899999999999999" customHeight="1" x14ac:dyDescent="0.2">
      <c r="A54" s="67" t="s">
        <v>0</v>
      </c>
      <c r="B54" s="9" t="s">
        <v>43</v>
      </c>
      <c r="C54" s="143"/>
      <c r="D54" s="109"/>
      <c r="E54" s="109"/>
      <c r="F54" s="110"/>
      <c r="P54" s="17"/>
    </row>
    <row r="55" spans="1:16" ht="16.899999999999999" customHeight="1" x14ac:dyDescent="0.2">
      <c r="A55" s="67" t="s">
        <v>1</v>
      </c>
      <c r="B55" s="9" t="s">
        <v>43</v>
      </c>
      <c r="C55" s="108"/>
      <c r="D55" s="109"/>
      <c r="E55" s="109"/>
      <c r="F55" s="110"/>
      <c r="P55" s="17"/>
    </row>
    <row r="56" spans="1:16" ht="16.899999999999999" customHeight="1" x14ac:dyDescent="0.2">
      <c r="A56" s="67" t="s">
        <v>2</v>
      </c>
      <c r="B56" s="9" t="s">
        <v>43</v>
      </c>
      <c r="C56" s="133"/>
      <c r="D56" s="134"/>
      <c r="E56" s="134"/>
      <c r="F56" s="135"/>
      <c r="P56" s="17"/>
    </row>
    <row r="57" spans="1:16" ht="16.899999999999999" customHeight="1" x14ac:dyDescent="0.2">
      <c r="A57" s="71" t="s">
        <v>3</v>
      </c>
      <c r="B57" s="9" t="s">
        <v>43</v>
      </c>
      <c r="C57" s="108"/>
      <c r="D57" s="109"/>
      <c r="E57" s="109"/>
      <c r="F57" s="110"/>
      <c r="P57" s="17"/>
    </row>
    <row r="58" spans="1:16" ht="33.75" customHeight="1" thickBot="1" x14ac:dyDescent="0.25">
      <c r="A58" s="72" t="s">
        <v>151</v>
      </c>
      <c r="B58" s="44" t="s">
        <v>43</v>
      </c>
      <c r="C58" s="130"/>
      <c r="D58" s="131"/>
      <c r="E58" s="131"/>
      <c r="F58" s="132"/>
      <c r="P58" s="17"/>
    </row>
    <row r="59" spans="1:16" ht="45" customHeight="1" thickBot="1" x14ac:dyDescent="0.25">
      <c r="A59" s="99" t="s">
        <v>79</v>
      </c>
      <c r="B59" s="99"/>
      <c r="C59" s="100"/>
      <c r="D59" s="100"/>
      <c r="E59" s="100"/>
      <c r="F59" s="100"/>
      <c r="P59" s="17"/>
    </row>
    <row r="60" spans="1:16" ht="13.5" thickBot="1" x14ac:dyDescent="0.25">
      <c r="A60" s="36" t="s">
        <v>4</v>
      </c>
      <c r="B60" s="21" t="s">
        <v>66</v>
      </c>
      <c r="C60" s="101" t="s">
        <v>78</v>
      </c>
      <c r="D60" s="101"/>
      <c r="E60" s="101"/>
      <c r="F60" s="102"/>
      <c r="P60" s="17"/>
    </row>
    <row r="61" spans="1:16" ht="28.35" customHeight="1" x14ac:dyDescent="0.2">
      <c r="A61" s="66" t="s">
        <v>110</v>
      </c>
      <c r="B61" s="13" t="s">
        <v>43</v>
      </c>
      <c r="C61" s="112"/>
      <c r="D61" s="113"/>
      <c r="E61" s="113"/>
      <c r="F61" s="114"/>
      <c r="P61" s="17"/>
    </row>
    <row r="62" spans="1:16" ht="45" customHeight="1" x14ac:dyDescent="0.2">
      <c r="A62" s="73" t="s">
        <v>111</v>
      </c>
      <c r="B62" s="12" t="s">
        <v>43</v>
      </c>
      <c r="C62" s="111"/>
      <c r="D62" s="107"/>
      <c r="E62" s="107"/>
      <c r="F62" s="107"/>
      <c r="P62" s="17"/>
    </row>
    <row r="63" spans="1:16" ht="26.1" customHeight="1" x14ac:dyDescent="0.2">
      <c r="A63" s="206" t="s">
        <v>35</v>
      </c>
      <c r="B63" s="12" t="s">
        <v>43</v>
      </c>
      <c r="C63" s="108"/>
      <c r="D63" s="109"/>
      <c r="E63" s="109"/>
      <c r="F63" s="110"/>
      <c r="P63" s="17"/>
    </row>
    <row r="64" spans="1:16" ht="17.100000000000001" customHeight="1" x14ac:dyDescent="0.2">
      <c r="A64" s="74" t="s">
        <v>59</v>
      </c>
      <c r="B64" s="12" t="s">
        <v>43</v>
      </c>
      <c r="C64" s="111"/>
      <c r="D64" s="107"/>
      <c r="E64" s="107"/>
      <c r="F64" s="107"/>
      <c r="P64" s="17"/>
    </row>
    <row r="65" spans="1:16" ht="57" customHeight="1" x14ac:dyDescent="0.2">
      <c r="A65" s="67" t="s">
        <v>5</v>
      </c>
      <c r="B65" s="12" t="s">
        <v>43</v>
      </c>
      <c r="C65" s="111"/>
      <c r="D65" s="107"/>
      <c r="E65" s="107"/>
      <c r="F65" s="107"/>
      <c r="P65" s="17"/>
    </row>
    <row r="66" spans="1:16" ht="16.899999999999999" customHeight="1" x14ac:dyDescent="0.2">
      <c r="A66" s="75" t="s">
        <v>6</v>
      </c>
      <c r="B66" s="12" t="s">
        <v>43</v>
      </c>
      <c r="C66" s="111"/>
      <c r="D66" s="107"/>
      <c r="E66" s="107"/>
      <c r="F66" s="107"/>
      <c r="P66" s="17"/>
    </row>
    <row r="67" spans="1:16" ht="30" customHeight="1" x14ac:dyDescent="0.2">
      <c r="A67" s="76" t="s">
        <v>87</v>
      </c>
      <c r="B67" s="15" t="s">
        <v>43</v>
      </c>
      <c r="C67" s="108"/>
      <c r="D67" s="109"/>
      <c r="E67" s="109"/>
      <c r="F67" s="110"/>
      <c r="P67" s="17"/>
    </row>
    <row r="68" spans="1:16" ht="30" customHeight="1" x14ac:dyDescent="0.2">
      <c r="A68" s="76" t="s">
        <v>86</v>
      </c>
      <c r="B68" s="12" t="s">
        <v>43</v>
      </c>
      <c r="C68" s="191"/>
      <c r="D68" s="109"/>
      <c r="E68" s="109"/>
      <c r="F68" s="110"/>
      <c r="P68" s="17"/>
    </row>
    <row r="69" spans="1:16" ht="43.15" customHeight="1" x14ac:dyDescent="0.2">
      <c r="A69" s="77" t="s">
        <v>112</v>
      </c>
      <c r="B69" s="12" t="s">
        <v>43</v>
      </c>
      <c r="C69" s="106"/>
      <c r="D69" s="107"/>
      <c r="E69" s="107"/>
      <c r="F69" s="107"/>
      <c r="P69" s="17"/>
    </row>
    <row r="70" spans="1:16" ht="30.75" customHeight="1" x14ac:dyDescent="0.2">
      <c r="A70" s="70" t="s">
        <v>107</v>
      </c>
      <c r="B70" s="12" t="s">
        <v>43</v>
      </c>
      <c r="C70" s="111"/>
      <c r="D70" s="107"/>
      <c r="E70" s="107"/>
      <c r="F70" s="107"/>
      <c r="P70" s="17"/>
    </row>
    <row r="71" spans="1:16" ht="16.899999999999999" customHeight="1" x14ac:dyDescent="0.2">
      <c r="A71" s="78" t="s">
        <v>108</v>
      </c>
      <c r="B71" s="12" t="s">
        <v>43</v>
      </c>
      <c r="C71" s="111"/>
      <c r="D71" s="107"/>
      <c r="E71" s="107"/>
      <c r="F71" s="107"/>
      <c r="P71" s="17"/>
    </row>
    <row r="72" spans="1:16" ht="60" customHeight="1" thickBot="1" x14ac:dyDescent="0.25">
      <c r="A72" s="100" t="s">
        <v>79</v>
      </c>
      <c r="B72" s="100"/>
      <c r="C72" s="100"/>
      <c r="D72" s="100"/>
      <c r="E72" s="100"/>
      <c r="F72" s="100"/>
      <c r="P72" s="17"/>
    </row>
    <row r="73" spans="1:16" s="33" customFormat="1" ht="13.5" thickBot="1" x14ac:dyDescent="0.25">
      <c r="A73" s="196" t="s">
        <v>115</v>
      </c>
      <c r="B73" s="197"/>
      <c r="C73" s="197"/>
      <c r="D73" s="197"/>
      <c r="E73" s="197"/>
      <c r="F73" s="198"/>
      <c r="G73" s="10"/>
      <c r="H73" s="10"/>
      <c r="P73" s="34"/>
    </row>
    <row r="74" spans="1:16" s="33" customFormat="1" ht="15" customHeight="1" x14ac:dyDescent="0.2">
      <c r="A74" s="50" t="s">
        <v>113</v>
      </c>
      <c r="B74" s="50" t="s">
        <v>114</v>
      </c>
      <c r="C74" s="51" t="s">
        <v>116</v>
      </c>
      <c r="D74" s="195" t="s">
        <v>117</v>
      </c>
      <c r="E74" s="195"/>
      <c r="F74" s="195"/>
      <c r="G74" s="10"/>
      <c r="H74" s="10"/>
      <c r="P74" s="34"/>
    </row>
    <row r="75" spans="1:16" s="33" customFormat="1" x14ac:dyDescent="0.2">
      <c r="A75" s="46"/>
      <c r="B75" s="47"/>
      <c r="C75" s="49" t="s">
        <v>119</v>
      </c>
      <c r="D75" s="103"/>
      <c r="E75" s="104"/>
      <c r="F75" s="105"/>
      <c r="G75" s="10"/>
      <c r="H75" s="10"/>
      <c r="P75" s="34"/>
    </row>
    <row r="76" spans="1:16" s="33" customFormat="1" x14ac:dyDescent="0.2">
      <c r="A76" s="47"/>
      <c r="B76" s="47"/>
      <c r="C76" s="49" t="s">
        <v>119</v>
      </c>
      <c r="D76" s="103"/>
      <c r="E76" s="104"/>
      <c r="F76" s="105"/>
      <c r="G76" s="10"/>
      <c r="H76" s="10"/>
    </row>
    <row r="77" spans="1:16" s="33" customFormat="1" x14ac:dyDescent="0.2">
      <c r="A77" s="47"/>
      <c r="B77" s="47"/>
      <c r="C77" s="49" t="s">
        <v>119</v>
      </c>
      <c r="D77" s="103"/>
      <c r="E77" s="104"/>
      <c r="F77" s="105"/>
      <c r="G77" s="10"/>
      <c r="H77" s="10"/>
    </row>
    <row r="78" spans="1:16" s="33" customFormat="1" x14ac:dyDescent="0.2">
      <c r="A78" s="47"/>
      <c r="B78" s="47"/>
      <c r="C78" s="49" t="s">
        <v>119</v>
      </c>
      <c r="D78" s="103"/>
      <c r="E78" s="104"/>
      <c r="F78" s="105"/>
      <c r="G78" s="10"/>
      <c r="H78" s="10"/>
    </row>
    <row r="79" spans="1:16" s="33" customFormat="1" ht="13.5" thickBot="1" x14ac:dyDescent="0.25">
      <c r="A79" s="48"/>
      <c r="B79" s="48"/>
      <c r="C79" s="49" t="s">
        <v>119</v>
      </c>
      <c r="D79" s="199"/>
      <c r="E79" s="200"/>
      <c r="F79" s="201"/>
      <c r="G79" s="10"/>
      <c r="H79" s="10"/>
    </row>
    <row r="80" spans="1:16" s="33" customFormat="1" ht="13.5" thickBot="1" x14ac:dyDescent="0.25">
      <c r="A80" s="192" t="s">
        <v>178</v>
      </c>
      <c r="B80" s="193"/>
      <c r="C80" s="193"/>
      <c r="D80" s="193"/>
      <c r="E80" s="193"/>
      <c r="F80" s="194"/>
      <c r="G80" s="10"/>
      <c r="H80" s="10"/>
    </row>
    <row r="81" spans="1:16" s="33" customFormat="1" ht="15" customHeight="1" x14ac:dyDescent="0.2">
      <c r="A81" s="176"/>
      <c r="B81" s="177"/>
      <c r="C81" s="177"/>
      <c r="D81" s="177"/>
      <c r="E81" s="177"/>
      <c r="F81" s="178"/>
      <c r="G81" s="10"/>
      <c r="H81" s="10"/>
      <c r="P81" s="34"/>
    </row>
    <row r="82" spans="1:16" s="33" customFormat="1" ht="19.899999999999999" customHeight="1" x14ac:dyDescent="0.2">
      <c r="A82" s="179"/>
      <c r="B82" s="180"/>
      <c r="C82" s="180"/>
      <c r="D82" s="180"/>
      <c r="E82" s="180"/>
      <c r="F82" s="181"/>
      <c r="G82" s="10"/>
      <c r="H82" s="10"/>
    </row>
    <row r="83" spans="1:16" s="33" customFormat="1" ht="19.899999999999999" customHeight="1" x14ac:dyDescent="0.2">
      <c r="A83" s="182"/>
      <c r="B83" s="183"/>
      <c r="C83" s="183"/>
      <c r="D83" s="183"/>
      <c r="E83" s="183"/>
      <c r="F83" s="184"/>
      <c r="G83" s="10"/>
      <c r="H83" s="10"/>
    </row>
    <row r="84" spans="1:16" s="33" customFormat="1" ht="19.899999999999999" customHeight="1" x14ac:dyDescent="0.2">
      <c r="A84" s="185"/>
      <c r="B84" s="186"/>
      <c r="C84" s="186"/>
      <c r="D84" s="186"/>
      <c r="E84" s="186"/>
      <c r="F84" s="187"/>
      <c r="G84" s="10"/>
      <c r="H84" s="10"/>
    </row>
    <row r="85" spans="1:16" s="33" customFormat="1" ht="19.899999999999999" customHeight="1" x14ac:dyDescent="0.2">
      <c r="A85" s="182"/>
      <c r="B85" s="183"/>
      <c r="C85" s="183"/>
      <c r="D85" s="183"/>
      <c r="E85" s="183"/>
      <c r="F85" s="184"/>
      <c r="G85" s="10"/>
      <c r="H85" s="10"/>
    </row>
    <row r="86" spans="1:16" s="33" customFormat="1" ht="19.899999999999999" customHeight="1" x14ac:dyDescent="0.2">
      <c r="A86" s="185"/>
      <c r="B86" s="186"/>
      <c r="C86" s="186"/>
      <c r="D86" s="186"/>
      <c r="E86" s="186"/>
      <c r="F86" s="187"/>
      <c r="G86" s="10"/>
      <c r="H86" s="10"/>
    </row>
    <row r="87" spans="1:16" s="54" customFormat="1" ht="19.5" x14ac:dyDescent="0.35">
      <c r="A87" s="129" t="s">
        <v>30</v>
      </c>
      <c r="B87" s="129"/>
      <c r="C87" s="129"/>
      <c r="D87" s="129"/>
      <c r="E87" s="129"/>
      <c r="F87" s="129"/>
      <c r="G87" s="53"/>
      <c r="H87" s="53"/>
    </row>
    <row r="88" spans="1:16" s="35" customFormat="1" ht="37.5" customHeight="1" x14ac:dyDescent="0.2">
      <c r="A88" s="115" t="s">
        <v>161</v>
      </c>
      <c r="B88" s="116"/>
      <c r="C88" s="116"/>
      <c r="D88" s="116"/>
      <c r="E88" s="116"/>
      <c r="F88" s="116"/>
      <c r="G88" s="10"/>
      <c r="H88" s="10"/>
    </row>
    <row r="89" spans="1:16" ht="37.5" customHeight="1" x14ac:dyDescent="0.2">
      <c r="A89" s="115" t="s">
        <v>106</v>
      </c>
      <c r="B89" s="116"/>
      <c r="C89" s="116"/>
      <c r="D89" s="116"/>
      <c r="E89" s="116"/>
      <c r="F89" s="116"/>
    </row>
    <row r="90" spans="1:16" ht="37.5" customHeight="1" x14ac:dyDescent="0.2">
      <c r="A90" s="115" t="s">
        <v>106</v>
      </c>
      <c r="B90" s="116"/>
      <c r="C90" s="116"/>
      <c r="D90" s="116"/>
      <c r="E90" s="116"/>
      <c r="F90" s="116"/>
    </row>
    <row r="91" spans="1:16" ht="20.100000000000001" customHeight="1" x14ac:dyDescent="0.2">
      <c r="A91" s="115"/>
      <c r="B91" s="116"/>
      <c r="C91" s="116"/>
      <c r="D91" s="116"/>
      <c r="E91" s="116"/>
      <c r="F91" s="116"/>
    </row>
    <row r="92" spans="1:16" ht="37.5" customHeight="1" x14ac:dyDescent="0.2">
      <c r="A92" s="115" t="s">
        <v>166</v>
      </c>
      <c r="B92" s="116"/>
      <c r="C92" s="116"/>
      <c r="D92" s="116"/>
      <c r="E92" s="116"/>
      <c r="F92" s="116"/>
    </row>
    <row r="93" spans="1:16" ht="42" customHeight="1" x14ac:dyDescent="0.2">
      <c r="A93" s="115" t="s">
        <v>167</v>
      </c>
      <c r="B93" s="116"/>
      <c r="C93" s="116"/>
      <c r="D93" s="116"/>
      <c r="E93" s="116"/>
      <c r="F93" s="116"/>
    </row>
    <row r="94" spans="1:16" ht="49.5" customHeight="1" x14ac:dyDescent="0.2">
      <c r="A94" s="115" t="s">
        <v>159</v>
      </c>
      <c r="B94" s="116"/>
      <c r="C94" s="116"/>
      <c r="D94" s="116"/>
      <c r="E94" s="116"/>
      <c r="F94" s="116"/>
    </row>
    <row r="95" spans="1:16" ht="17.100000000000001" customHeight="1" x14ac:dyDescent="0.2">
      <c r="A95" s="128"/>
      <c r="B95" s="128"/>
      <c r="C95" s="128"/>
      <c r="D95" s="128"/>
      <c r="E95" s="128"/>
      <c r="F95" s="128"/>
    </row>
    <row r="96" spans="1:16" x14ac:dyDescent="0.2">
      <c r="A96" s="127"/>
      <c r="B96" s="127"/>
      <c r="C96" s="127"/>
      <c r="D96" s="127"/>
      <c r="E96" s="127"/>
      <c r="F96" s="127"/>
    </row>
    <row r="97" spans="1:6" x14ac:dyDescent="0.2">
      <c r="A97" s="127" t="s">
        <v>31</v>
      </c>
      <c r="B97" s="127"/>
      <c r="C97" s="127"/>
      <c r="D97" s="127"/>
      <c r="E97" s="127"/>
      <c r="F97" s="127"/>
    </row>
    <row r="98" spans="1:6" x14ac:dyDescent="0.2">
      <c r="A98" s="127"/>
      <c r="B98" s="127"/>
      <c r="C98" s="127"/>
      <c r="D98" s="127"/>
      <c r="E98" s="127"/>
      <c r="F98" s="127"/>
    </row>
    <row r="99" spans="1:6" x14ac:dyDescent="0.2">
      <c r="A99" s="127"/>
      <c r="B99" s="127"/>
      <c r="C99" s="127"/>
      <c r="D99" s="127"/>
      <c r="E99" s="127"/>
      <c r="F99" s="127"/>
    </row>
    <row r="100" spans="1:6" x14ac:dyDescent="0.2">
      <c r="A100" s="127"/>
      <c r="B100" s="127"/>
      <c r="C100" s="127"/>
      <c r="D100" s="127"/>
      <c r="E100" s="127"/>
      <c r="F100" s="127"/>
    </row>
    <row r="101" spans="1:6" x14ac:dyDescent="0.2">
      <c r="A101" s="127"/>
      <c r="B101" s="127"/>
      <c r="C101" s="127"/>
      <c r="D101" s="127"/>
      <c r="E101" s="127"/>
      <c r="F101" s="127"/>
    </row>
    <row r="102" spans="1:6" x14ac:dyDescent="0.2">
      <c r="A102" s="127"/>
      <c r="B102" s="127"/>
      <c r="C102" s="127"/>
      <c r="D102" s="127"/>
      <c r="E102" s="127"/>
      <c r="F102" s="127"/>
    </row>
    <row r="103" spans="1:6" x14ac:dyDescent="0.2">
      <c r="A103" s="127"/>
      <c r="B103" s="127"/>
      <c r="C103" s="127"/>
      <c r="D103" s="127"/>
      <c r="E103" s="127"/>
      <c r="F103" s="127"/>
    </row>
    <row r="104" spans="1:6" x14ac:dyDescent="0.2">
      <c r="A104" s="127"/>
      <c r="B104" s="127"/>
      <c r="C104" s="127"/>
      <c r="D104" s="127"/>
      <c r="E104" s="127"/>
      <c r="F104" s="127"/>
    </row>
    <row r="105" spans="1:6" hidden="1" x14ac:dyDescent="0.2">
      <c r="A105" s="127"/>
      <c r="B105" s="127"/>
      <c r="C105" s="127"/>
      <c r="D105" s="127"/>
      <c r="E105" s="127"/>
      <c r="F105" s="127"/>
    </row>
    <row r="106" spans="1:6" ht="14.1" hidden="1" customHeight="1" x14ac:dyDescent="0.2">
      <c r="A106" s="127"/>
      <c r="B106" s="127"/>
      <c r="C106" s="127"/>
      <c r="D106" s="127"/>
      <c r="E106" s="127"/>
      <c r="F106" s="127"/>
    </row>
    <row r="107" spans="1:6" ht="14.1" hidden="1" customHeight="1" x14ac:dyDescent="0.2">
      <c r="A107" s="127"/>
      <c r="B107" s="127"/>
      <c r="C107" s="127"/>
      <c r="D107" s="127"/>
      <c r="E107" s="127"/>
      <c r="F107" s="127"/>
    </row>
    <row r="108" spans="1:6" ht="14.1" hidden="1" customHeight="1" x14ac:dyDescent="0.2">
      <c r="A108" s="127"/>
      <c r="B108" s="127"/>
      <c r="C108" s="127"/>
      <c r="D108" s="127"/>
      <c r="E108" s="127"/>
      <c r="F108" s="127"/>
    </row>
    <row r="109" spans="1:6" hidden="1" x14ac:dyDescent="0.2">
      <c r="A109" s="127"/>
      <c r="B109" s="127"/>
      <c r="C109" s="127"/>
      <c r="D109" s="127"/>
      <c r="E109" s="127"/>
      <c r="F109" s="127"/>
    </row>
    <row r="110" spans="1:6" hidden="1" x14ac:dyDescent="0.2">
      <c r="A110" s="127"/>
      <c r="B110" s="127"/>
      <c r="C110" s="127"/>
      <c r="D110" s="127"/>
      <c r="E110" s="127"/>
      <c r="F110" s="127"/>
    </row>
    <row r="111" spans="1:6" hidden="1" x14ac:dyDescent="0.2">
      <c r="A111" s="127"/>
      <c r="B111" s="127"/>
      <c r="C111" s="127"/>
      <c r="D111" s="127"/>
      <c r="E111" s="127"/>
      <c r="F111" s="127"/>
    </row>
    <row r="112" spans="1:6" hidden="1" x14ac:dyDescent="0.2">
      <c r="A112" s="127"/>
      <c r="B112" s="127"/>
      <c r="C112" s="127"/>
      <c r="D112" s="127"/>
      <c r="E112" s="127"/>
      <c r="F112" s="127"/>
    </row>
    <row r="113" hidden="1" x14ac:dyDescent="0.2"/>
    <row r="114" hidden="1" x14ac:dyDescent="0.2"/>
    <row r="115" hidden="1" x14ac:dyDescent="0.2"/>
    <row r="116" hidden="1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</sheetData>
  <sheetProtection formatCells="0" formatRows="0" selectLockedCells="1"/>
  <dataConsolidate/>
  <mergeCells count="105">
    <mergeCell ref="A81:F82"/>
    <mergeCell ref="A83:F84"/>
    <mergeCell ref="A85:F86"/>
    <mergeCell ref="C19:F19"/>
    <mergeCell ref="C31:F31"/>
    <mergeCell ref="C39:F39"/>
    <mergeCell ref="C35:F35"/>
    <mergeCell ref="C68:F68"/>
    <mergeCell ref="A80:F80"/>
    <mergeCell ref="D74:F74"/>
    <mergeCell ref="D75:F75"/>
    <mergeCell ref="D76:F76"/>
    <mergeCell ref="D77:F77"/>
    <mergeCell ref="A73:F73"/>
    <mergeCell ref="D79:F79"/>
    <mergeCell ref="C20:F20"/>
    <mergeCell ref="C52:F52"/>
    <mergeCell ref="A21:F21"/>
    <mergeCell ref="C26:F26"/>
    <mergeCell ref="A27:F27"/>
    <mergeCell ref="C22:F22"/>
    <mergeCell ref="C33:F33"/>
    <mergeCell ref="C34:F34"/>
    <mergeCell ref="C23:F23"/>
    <mergeCell ref="C24:F24"/>
    <mergeCell ref="C25:F25"/>
    <mergeCell ref="A3:C3"/>
    <mergeCell ref="A5:C5"/>
    <mergeCell ref="A9:F9"/>
    <mergeCell ref="A10:F10"/>
    <mergeCell ref="C11:F11"/>
    <mergeCell ref="C55:F55"/>
    <mergeCell ref="A4:F4"/>
    <mergeCell ref="A8:F8"/>
    <mergeCell ref="C37:F37"/>
    <mergeCell ref="C18:F18"/>
    <mergeCell ref="C56:F56"/>
    <mergeCell ref="C57:F57"/>
    <mergeCell ref="C49:F49"/>
    <mergeCell ref="C12:F12"/>
    <mergeCell ref="C48:F48"/>
    <mergeCell ref="C13:F13"/>
    <mergeCell ref="C50:F50"/>
    <mergeCell ref="C51:F51"/>
    <mergeCell ref="C53:F53"/>
    <mergeCell ref="C54:F54"/>
    <mergeCell ref="C14:F14"/>
    <mergeCell ref="A15:F15"/>
    <mergeCell ref="C16:F16"/>
    <mergeCell ref="C17:F17"/>
    <mergeCell ref="A40:A41"/>
    <mergeCell ref="B40:F41"/>
    <mergeCell ref="A38:F38"/>
    <mergeCell ref="C44:F44"/>
    <mergeCell ref="C28:F28"/>
    <mergeCell ref="C29:F29"/>
    <mergeCell ref="C30:F30"/>
    <mergeCell ref="C45:F45"/>
    <mergeCell ref="A47:F47"/>
    <mergeCell ref="C36:F36"/>
    <mergeCell ref="A111:F111"/>
    <mergeCell ref="A112:F112"/>
    <mergeCell ref="A106:F106"/>
    <mergeCell ref="A107:F107"/>
    <mergeCell ref="A108:F108"/>
    <mergeCell ref="A109:F109"/>
    <mergeCell ref="A110:F110"/>
    <mergeCell ref="A103:F103"/>
    <mergeCell ref="A105:F105"/>
    <mergeCell ref="A104:F104"/>
    <mergeCell ref="A91:F91"/>
    <mergeCell ref="A32:F32"/>
    <mergeCell ref="C42:F42"/>
    <mergeCell ref="C43:F43"/>
    <mergeCell ref="C46:F46"/>
    <mergeCell ref="A102:F102"/>
    <mergeCell ref="A101:F101"/>
    <mergeCell ref="A97:F97"/>
    <mergeCell ref="A100:F100"/>
    <mergeCell ref="A94:F94"/>
    <mergeCell ref="A99:F99"/>
    <mergeCell ref="A98:F98"/>
    <mergeCell ref="A96:F96"/>
    <mergeCell ref="A95:F95"/>
    <mergeCell ref="A93:F93"/>
    <mergeCell ref="A90:F90"/>
    <mergeCell ref="A92:F92"/>
    <mergeCell ref="A87:F87"/>
    <mergeCell ref="A88:F88"/>
    <mergeCell ref="A89:F89"/>
    <mergeCell ref="C58:F58"/>
    <mergeCell ref="C65:F65"/>
    <mergeCell ref="C63:F63"/>
    <mergeCell ref="C71:F71"/>
    <mergeCell ref="A59:F59"/>
    <mergeCell ref="C60:F60"/>
    <mergeCell ref="D78:F78"/>
    <mergeCell ref="A72:F72"/>
    <mergeCell ref="C69:F69"/>
    <mergeCell ref="C67:F67"/>
    <mergeCell ref="C70:F70"/>
    <mergeCell ref="C66:F66"/>
    <mergeCell ref="C62:F62"/>
    <mergeCell ref="C61:F61"/>
    <mergeCell ref="C64:F64"/>
  </mergeCells>
  <phoneticPr fontId="4" type="noConversion"/>
  <dataValidations count="2">
    <dataValidation type="list" allowBlank="1" showInputMessage="1" showErrorMessage="1" sqref="B61:B71 B34:B37 B12:B14 B29:B31 B49:B58 B45:B46 B23:B26 B42 B17:B20">
      <formula1>compliance</formula1>
    </dataValidation>
    <dataValidation type="list" showErrorMessage="1" sqref="C76:C79">
      <formula1>Penalty</formula1>
    </dataValidation>
  </dataValidations>
  <printOptions horizontalCentered="1"/>
  <pageMargins left="0.25" right="0.25" top="0.75" bottom="0.75" header="0.3" footer="0.3"/>
  <pageSetup scale="65" firstPageNumber="0" orientation="portrait" r:id="rId1"/>
  <headerFooter alignWithMargins="0">
    <oddHeader>&amp;C&amp;"Times,Italic"&amp;12Bicycle Racing Association of Colorado&amp;"Times,Regular"&amp;11
&amp;"Times,Bold Italic"&amp;16Chief Referee/Chief Judge Report&amp;"Times,Italic"
- Road -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CalcSheet2!$K$12:$K$23</xm:f>
          </x14:formula1>
          <xm:sqref>F3</xm:sqref>
        </x14:dataValidation>
        <x14:dataValidation type="list" allowBlank="1" showInputMessage="1" showErrorMessage="1">
          <x14:formula1>
            <xm:f>CalcSheet2!$K$12:$K$24</xm:f>
          </x14:formula1>
          <xm:sqref>B39</xm:sqref>
        </x14:dataValidation>
        <x14:dataValidation type="list" allowBlank="1" showInputMessage="1" showErrorMessage="1">
          <x14:formula1>
            <xm:f>CalcSheet2!$K$2:$K$9</xm:f>
          </x14:formula1>
          <xm:sqref>B2</xm:sqref>
        </x14:dataValidation>
        <x14:dataValidation type="list" showErrorMessage="1">
          <x14:formula1>
            <xm:f>CalcSheet2!$F$1:$F$5</xm:f>
          </x14:formula1>
          <xm:sqref>C75</xm:sqref>
        </x14:dataValidation>
        <x14:dataValidation type="list" allowBlank="1" showInputMessage="1" showErrorMessage="1">
          <x14:formula1>
            <xm:f>CalcSheet2!$M$2:$M$29</xm:f>
          </x14:formula1>
          <xm:sqref>B1</xm:sqref>
        </x14:dataValidation>
        <x14:dataValidation type="list" allowBlank="1" showInputMessage="1" showErrorMessage="1">
          <x14:formula1>
            <xm:f>CalcSheet2!$K$49:$K$120</xm:f>
          </x14:formula1>
          <xm:sqref>B6:B7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opLeftCell="A48" workbookViewId="0">
      <selection activeCell="K60" sqref="K60"/>
    </sheetView>
  </sheetViews>
  <sheetFormatPr defaultColWidth="8.85546875" defaultRowHeight="15" x14ac:dyDescent="0.25"/>
  <cols>
    <col min="1" max="9" width="8.85546875" style="38"/>
    <col min="10" max="10" width="4.140625" style="38" customWidth="1"/>
    <col min="11" max="11" width="20.7109375" style="38" bestFit="1" customWidth="1"/>
    <col min="12" max="12" width="7.85546875" style="38" customWidth="1"/>
    <col min="13" max="13" width="70.42578125" style="38" bestFit="1" customWidth="1"/>
    <col min="14" max="16" width="8.85546875" style="38"/>
    <col min="17" max="17" width="18.5703125" style="38" customWidth="1"/>
    <col min="18" max="18" width="9.7109375" style="38" bestFit="1" customWidth="1"/>
    <col min="19" max="16384" width="8.85546875" style="38"/>
  </cols>
  <sheetData>
    <row r="1" spans="1:18" x14ac:dyDescent="0.25">
      <c r="A1" s="38" t="s">
        <v>93</v>
      </c>
      <c r="C1" s="38" t="s">
        <v>94</v>
      </c>
      <c r="F1" s="79" t="s">
        <v>160</v>
      </c>
      <c r="K1" s="38" t="s">
        <v>134</v>
      </c>
      <c r="M1" s="38" t="s">
        <v>135</v>
      </c>
      <c r="P1"/>
      <c r="Q1"/>
      <c r="R1" s="62"/>
    </row>
    <row r="2" spans="1:18" x14ac:dyDescent="0.25">
      <c r="A2" s="39" t="s">
        <v>36</v>
      </c>
      <c r="C2" s="38" t="s">
        <v>44</v>
      </c>
      <c r="F2" s="38" t="s">
        <v>119</v>
      </c>
      <c r="K2" s="79" t="s">
        <v>160</v>
      </c>
      <c r="M2" s="79" t="s">
        <v>160</v>
      </c>
      <c r="P2"/>
      <c r="Q2"/>
      <c r="R2" s="62"/>
    </row>
    <row r="3" spans="1:18" x14ac:dyDescent="0.25">
      <c r="A3" s="39" t="s">
        <v>37</v>
      </c>
      <c r="C3" s="38" t="s">
        <v>45</v>
      </c>
      <c r="F3" s="38" t="s">
        <v>118</v>
      </c>
      <c r="K3" s="38" t="s">
        <v>129</v>
      </c>
      <c r="M3" t="s">
        <v>158</v>
      </c>
      <c r="P3"/>
      <c r="Q3"/>
      <c r="R3" s="62"/>
    </row>
    <row r="4" spans="1:18" x14ac:dyDescent="0.25">
      <c r="A4" s="39" t="s">
        <v>38</v>
      </c>
      <c r="C4" s="38" t="s">
        <v>46</v>
      </c>
      <c r="F4" s="38" t="s">
        <v>120</v>
      </c>
      <c r="K4" s="38" t="s">
        <v>131</v>
      </c>
      <c r="M4" s="38" t="s">
        <v>186</v>
      </c>
      <c r="P4"/>
      <c r="Q4"/>
      <c r="R4" s="62"/>
    </row>
    <row r="5" spans="1:18" x14ac:dyDescent="0.25">
      <c r="A5" s="39" t="s">
        <v>39</v>
      </c>
      <c r="C5" s="40" t="s">
        <v>43</v>
      </c>
      <c r="F5" s="52" t="s">
        <v>121</v>
      </c>
      <c r="K5" s="38" t="s">
        <v>133</v>
      </c>
      <c r="M5" t="s">
        <v>125</v>
      </c>
      <c r="P5"/>
      <c r="Q5"/>
      <c r="R5" s="62"/>
    </row>
    <row r="6" spans="1:18" x14ac:dyDescent="0.25">
      <c r="K6" s="38" t="s">
        <v>128</v>
      </c>
      <c r="M6" t="s">
        <v>181</v>
      </c>
      <c r="P6"/>
      <c r="Q6"/>
      <c r="R6" s="62"/>
    </row>
    <row r="7" spans="1:18" x14ac:dyDescent="0.25">
      <c r="A7" s="41" t="s">
        <v>32</v>
      </c>
      <c r="K7" s="38" t="s">
        <v>132</v>
      </c>
      <c r="M7" s="38" t="s">
        <v>184</v>
      </c>
      <c r="P7"/>
      <c r="Q7"/>
      <c r="R7" s="62"/>
    </row>
    <row r="8" spans="1:18" x14ac:dyDescent="0.25">
      <c r="A8" s="41" t="s">
        <v>40</v>
      </c>
      <c r="B8" s="38" t="s">
        <v>41</v>
      </c>
      <c r="C8" s="38" t="s">
        <v>42</v>
      </c>
      <c r="D8" s="38" t="s">
        <v>47</v>
      </c>
      <c r="K8" s="38" t="s">
        <v>130</v>
      </c>
      <c r="M8" t="s">
        <v>183</v>
      </c>
      <c r="P8"/>
      <c r="Q8"/>
      <c r="R8" s="62"/>
    </row>
    <row r="9" spans="1:18" x14ac:dyDescent="0.25">
      <c r="A9" s="38">
        <f>IF('Road CR-CJ Report'!B49="Y: Yes",1,0)</f>
        <v>0</v>
      </c>
      <c r="B9" s="38">
        <f>IF('Road CR-CJ Report'!B49="P: Partial",1,0)</f>
        <v>0</v>
      </c>
      <c r="C9" s="38">
        <f>IF('Road CR-CJ Report'!B49="N: No",1,0)</f>
        <v>0</v>
      </c>
      <c r="D9" s="38">
        <f>IF('Road CR-CJ Report'!B49="N/A: not applicable",1,0)</f>
        <v>1</v>
      </c>
      <c r="M9" s="38" t="s">
        <v>187</v>
      </c>
      <c r="P9"/>
      <c r="Q9"/>
      <c r="R9" s="62"/>
    </row>
    <row r="10" spans="1:18" x14ac:dyDescent="0.25">
      <c r="A10" s="38">
        <f>IF('Road CR-CJ Report'!B50="Y: Yes",1,0)</f>
        <v>0</v>
      </c>
      <c r="B10" s="38">
        <f>IF('Road CR-CJ Report'!B50="P: Partial",1,0)</f>
        <v>0</v>
      </c>
      <c r="C10" s="38">
        <f>IF('Road CR-CJ Report'!B50="N: No",1,0)</f>
        <v>0</v>
      </c>
      <c r="D10" s="38">
        <f>IF('Road CR-CJ Report'!B50="N/A: not applicable",1,0)</f>
        <v>1</v>
      </c>
      <c r="G10" s="38" t="s">
        <v>51</v>
      </c>
      <c r="I10" s="42" t="e">
        <f>(A21+A37+A62)/(I20+I31+I61)</f>
        <v>#DIV/0!</v>
      </c>
      <c r="M10" t="s">
        <v>153</v>
      </c>
      <c r="Q10"/>
      <c r="R10" s="62"/>
    </row>
    <row r="11" spans="1:18" x14ac:dyDescent="0.25">
      <c r="A11" s="38">
        <f>IF('Road CR-CJ Report'!B51="Y: Yes",1,0)</f>
        <v>0</v>
      </c>
      <c r="B11" s="38">
        <f>IF('Road CR-CJ Report'!B51="P: Partial",1,0)</f>
        <v>0</v>
      </c>
      <c r="C11" s="38">
        <f>IF('Road CR-CJ Report'!B51="N: No",1,0)</f>
        <v>0</v>
      </c>
      <c r="D11" s="38">
        <f>IF('Road CR-CJ Report'!B51="N/A: not applicable",1,0)</f>
        <v>1</v>
      </c>
      <c r="G11" s="38" t="s">
        <v>52</v>
      </c>
      <c r="I11" s="42" t="e">
        <f>(B21+B37+B62)/(I20+I31+I61)</f>
        <v>#DIV/0!</v>
      </c>
      <c r="K11" s="38" t="s">
        <v>136</v>
      </c>
      <c r="M11" t="s">
        <v>168</v>
      </c>
      <c r="Q11"/>
      <c r="R11" s="62"/>
    </row>
    <row r="12" spans="1:18" x14ac:dyDescent="0.25">
      <c r="A12" s="38">
        <f>IF('Road CR-CJ Report'!B52="Y: Yes",1,0)</f>
        <v>0</v>
      </c>
      <c r="B12" s="38">
        <f>IF('Road CR-CJ Report'!B52="P: Partial",1,0)</f>
        <v>0</v>
      </c>
      <c r="C12" s="38">
        <f>IF('Road CR-CJ Report'!B52="N: No",1,0)</f>
        <v>0</v>
      </c>
      <c r="D12" s="38">
        <f>IF('Road CR-CJ Report'!B52="N/A: not applicable",1,0)</f>
        <v>1</v>
      </c>
      <c r="G12" s="38" t="s">
        <v>53</v>
      </c>
      <c r="I12" s="42" t="e">
        <f>1-I10-I11</f>
        <v>#DIV/0!</v>
      </c>
      <c r="K12" s="79" t="s">
        <v>160</v>
      </c>
      <c r="M12" t="s">
        <v>124</v>
      </c>
      <c r="Q12"/>
      <c r="R12" s="62"/>
    </row>
    <row r="13" spans="1:18" x14ac:dyDescent="0.25">
      <c r="A13" s="38">
        <f>IF('Road CR-CJ Report'!B53="Y: Yes",1,0)</f>
        <v>0</v>
      </c>
      <c r="B13" s="38">
        <f>IF('Road CR-CJ Report'!B53="P: Partial",1,0)</f>
        <v>0</v>
      </c>
      <c r="C13" s="38">
        <f>IF('Road CR-CJ Report'!B53="N: No",1,0)</f>
        <v>0</v>
      </c>
      <c r="D13" s="38">
        <f>IF('Road CR-CJ Report'!B53="N/A: not applicable",1,0)</f>
        <v>1</v>
      </c>
      <c r="K13" s="38">
        <v>0</v>
      </c>
      <c r="M13" t="s">
        <v>126</v>
      </c>
      <c r="Q13"/>
      <c r="R13" s="62"/>
    </row>
    <row r="14" spans="1:18" x14ac:dyDescent="0.25">
      <c r="A14" s="38">
        <f>IF('Road CR-CJ Report'!B54="Y: Yes",1,0)</f>
        <v>0</v>
      </c>
      <c r="B14" s="38">
        <f>IF('Road CR-CJ Report'!B54="P: Partial",1,0)</f>
        <v>0</v>
      </c>
      <c r="C14" s="38">
        <f>IF('Road CR-CJ Report'!B54="N: No",1,0)</f>
        <v>0</v>
      </c>
      <c r="D14" s="38">
        <f>IF('Road CR-CJ Report'!B54="N/A: not applicable",1,0)</f>
        <v>1</v>
      </c>
      <c r="K14" s="38">
        <v>1</v>
      </c>
      <c r="M14" t="s">
        <v>169</v>
      </c>
      <c r="Q14"/>
      <c r="R14" s="62"/>
    </row>
    <row r="15" spans="1:18" x14ac:dyDescent="0.25">
      <c r="A15" s="38">
        <f>IF('Road CR-CJ Report'!B54="Y: Yes",1,0)</f>
        <v>0</v>
      </c>
      <c r="B15" s="38">
        <f>IF('Road CR-CJ Report'!B54="P: Partial",1,0)</f>
        <v>0</v>
      </c>
      <c r="C15" s="38">
        <f>IF('Road CR-CJ Report'!B54="N: No",1,0)</f>
        <v>0</v>
      </c>
      <c r="D15" s="38">
        <f>IF('Road CR-CJ Report'!B54="N/A: not applicable",1,0)</f>
        <v>1</v>
      </c>
      <c r="K15" s="38">
        <v>2</v>
      </c>
      <c r="M15" t="s">
        <v>157</v>
      </c>
      <c r="Q15"/>
      <c r="R15" s="62"/>
    </row>
    <row r="16" spans="1:18" x14ac:dyDescent="0.25">
      <c r="A16" s="38">
        <f>IF('Road CR-CJ Report'!B55="Y: Yes",1,0)</f>
        <v>0</v>
      </c>
      <c r="B16" s="38">
        <f>IF('Road CR-CJ Report'!B55="P: Partial",1,0)</f>
        <v>0</v>
      </c>
      <c r="C16" s="38">
        <f>IF('Road CR-CJ Report'!B55="N: No",1,0)</f>
        <v>0</v>
      </c>
      <c r="D16" s="38">
        <f>IF('Road CR-CJ Report'!B55="N/A: not applicable",1,0)</f>
        <v>1</v>
      </c>
      <c r="K16" s="38">
        <v>3</v>
      </c>
      <c r="M16" t="s">
        <v>123</v>
      </c>
      <c r="Q16"/>
      <c r="R16" s="62"/>
    </row>
    <row r="17" spans="1:18" x14ac:dyDescent="0.25">
      <c r="A17" s="38">
        <f>IF('Road CR-CJ Report'!B56="Y: Yes",1,0)</f>
        <v>0</v>
      </c>
      <c r="B17" s="38">
        <f>IF('Road CR-CJ Report'!B56="P: Partial",1,0)</f>
        <v>0</v>
      </c>
      <c r="C17" s="38">
        <f>IF('Road CR-CJ Report'!B56="N: No",1,0)</f>
        <v>0</v>
      </c>
      <c r="D17" s="38">
        <f>IF('Road CR-CJ Report'!B56="N/A: not applicable",1,0)</f>
        <v>1</v>
      </c>
      <c r="K17" s="38">
        <v>4</v>
      </c>
      <c r="M17" s="38" t="s">
        <v>188</v>
      </c>
      <c r="Q17"/>
      <c r="R17" s="62"/>
    </row>
    <row r="18" spans="1:18" x14ac:dyDescent="0.25">
      <c r="A18" s="38">
        <f>IF('Road CR-CJ Report'!B57="Y: Yes",1,0)</f>
        <v>0</v>
      </c>
      <c r="B18" s="38">
        <f>IF('Road CR-CJ Report'!B57="P: Partial",1,0)</f>
        <v>0</v>
      </c>
      <c r="C18" s="38">
        <f>IF('Road CR-CJ Report'!B57="N: No",1,0)</f>
        <v>0</v>
      </c>
      <c r="D18" s="38">
        <f>IF('Road CR-CJ Report'!B57="N/A: not applicable",1,0)</f>
        <v>1</v>
      </c>
      <c r="K18" s="38">
        <v>5</v>
      </c>
      <c r="M18" t="s">
        <v>179</v>
      </c>
      <c r="Q18"/>
      <c r="R18" s="62"/>
    </row>
    <row r="19" spans="1:18" x14ac:dyDescent="0.25">
      <c r="A19" s="38">
        <f>IF('Road CR-CJ Report'!B58="Y: Yes",1,0)</f>
        <v>0</v>
      </c>
      <c r="B19" s="38">
        <f>IF('Road CR-CJ Report'!B58="P: Partial",1,0)</f>
        <v>0</v>
      </c>
      <c r="C19" s="38">
        <f>IF('Road CR-CJ Report'!B58="N: No",1,0)</f>
        <v>0</v>
      </c>
      <c r="D19" s="38">
        <f>IF('Road CR-CJ Report'!B58="N/A: not applicable",1,0)</f>
        <v>1</v>
      </c>
      <c r="K19" s="38">
        <v>6</v>
      </c>
      <c r="M19" t="s">
        <v>175</v>
      </c>
      <c r="Q19"/>
      <c r="R19" s="62"/>
    </row>
    <row r="20" spans="1:18" x14ac:dyDescent="0.25">
      <c r="A20" s="38" t="s">
        <v>48</v>
      </c>
      <c r="F20" s="38" t="s">
        <v>50</v>
      </c>
      <c r="I20" s="38">
        <f>11-D21</f>
        <v>0</v>
      </c>
      <c r="K20" s="38">
        <v>7</v>
      </c>
      <c r="M20" t="s">
        <v>154</v>
      </c>
      <c r="Q20"/>
      <c r="R20" s="62"/>
    </row>
    <row r="21" spans="1:18" x14ac:dyDescent="0.25">
      <c r="A21" s="38">
        <f>SUM(A9:A19)</f>
        <v>0</v>
      </c>
      <c r="B21" s="38">
        <f>SUM(B9:B19)</f>
        <v>0</v>
      </c>
      <c r="C21" s="38">
        <f>SUM(C9:C19)</f>
        <v>0</v>
      </c>
      <c r="D21" s="38">
        <f>SUM(D9:D19)</f>
        <v>11</v>
      </c>
      <c r="K21" s="38">
        <v>8</v>
      </c>
      <c r="M21" t="s">
        <v>185</v>
      </c>
      <c r="Q21"/>
      <c r="R21" s="62"/>
    </row>
    <row r="22" spans="1:18" x14ac:dyDescent="0.25">
      <c r="K22" s="38">
        <v>9</v>
      </c>
      <c r="M22" t="s">
        <v>180</v>
      </c>
      <c r="Q22"/>
      <c r="R22" s="62"/>
    </row>
    <row r="23" spans="1:18" x14ac:dyDescent="0.25">
      <c r="A23" s="38" t="s">
        <v>49</v>
      </c>
      <c r="K23" s="38">
        <v>10</v>
      </c>
      <c r="M23" t="s">
        <v>127</v>
      </c>
      <c r="Q23"/>
      <c r="R23" s="62"/>
    </row>
    <row r="24" spans="1:18" x14ac:dyDescent="0.25">
      <c r="A24" s="41" t="s">
        <v>40</v>
      </c>
      <c r="B24" s="38" t="s">
        <v>41</v>
      </c>
      <c r="C24" s="38" t="s">
        <v>42</v>
      </c>
      <c r="D24" s="38" t="s">
        <v>47</v>
      </c>
      <c r="M24" t="s">
        <v>182</v>
      </c>
      <c r="Q24"/>
      <c r="R24" s="62"/>
    </row>
    <row r="25" spans="1:18" x14ac:dyDescent="0.25">
      <c r="A25" s="38">
        <f>IF('Road CR-CJ Report'!B61="Y: Yes",1,0)</f>
        <v>0</v>
      </c>
      <c r="B25" s="38">
        <f>IF('Road CR-CJ Report'!B61="P: Partial",1,0)</f>
        <v>0</v>
      </c>
      <c r="C25" s="38">
        <f>IF('Road CR-CJ Report'!B61="N: No",1,0)</f>
        <v>0</v>
      </c>
      <c r="D25" s="38">
        <f>IF('Road CR-CJ Report'!B61="N/A: not applicable",1,0)</f>
        <v>1</v>
      </c>
      <c r="M25" s="38" t="s">
        <v>172</v>
      </c>
      <c r="Q25"/>
      <c r="R25" s="62"/>
    </row>
    <row r="26" spans="1:18" x14ac:dyDescent="0.25">
      <c r="A26" s="38">
        <f>IF('Road CR-CJ Report'!B62="Y: Yes",1,0)</f>
        <v>0</v>
      </c>
      <c r="B26" s="38">
        <f>IF('Road CR-CJ Report'!B62="P: Partial",1,0)</f>
        <v>0</v>
      </c>
      <c r="C26" s="38">
        <f>IF('Road CR-CJ Report'!B62="N: No",1,0)</f>
        <v>0</v>
      </c>
      <c r="D26" s="38">
        <f>IF('Road CR-CJ Report'!B62="N/A: not applicable",1,0)</f>
        <v>1</v>
      </c>
      <c r="F26" s="39"/>
      <c r="K26" s="38" t="s">
        <v>144</v>
      </c>
      <c r="M26" t="s">
        <v>170</v>
      </c>
      <c r="Q26"/>
      <c r="R26" s="62"/>
    </row>
    <row r="27" spans="1:18" x14ac:dyDescent="0.25">
      <c r="A27" s="38">
        <f>IF('Road CR-CJ Report'!B63="Y: Yes",1,0)</f>
        <v>0</v>
      </c>
      <c r="B27" s="38">
        <f>IF('Road CR-CJ Report'!B63="P: Partial",1,0)</f>
        <v>0</v>
      </c>
      <c r="C27" s="38">
        <f>IF('Road CR-CJ Report'!B63="N: No",1,0)</f>
        <v>0</v>
      </c>
      <c r="D27" s="38">
        <f>IF('Road CR-CJ Report'!B63="N/A: not applicable",1,0)</f>
        <v>1</v>
      </c>
      <c r="K27" s="79" t="s">
        <v>160</v>
      </c>
      <c r="M27" t="s">
        <v>171</v>
      </c>
      <c r="Q27"/>
      <c r="R27" s="62"/>
    </row>
    <row r="28" spans="1:18" x14ac:dyDescent="0.25">
      <c r="A28" s="38">
        <f>IF('Road CR-CJ Report'!B64="Y: Yes",1,0)</f>
        <v>0</v>
      </c>
      <c r="B28" s="38">
        <f>IF('Road CR-CJ Report'!B64="P: Partial",1,0)</f>
        <v>0</v>
      </c>
      <c r="C28" s="38">
        <f>IF('Road CR-CJ Report'!B64="N: No",1,0)</f>
        <v>0</v>
      </c>
      <c r="D28" s="38">
        <f>IF('Road CR-CJ Report'!B64="N/A: not applicable",1,0)</f>
        <v>1</v>
      </c>
      <c r="K28" s="38" t="s">
        <v>145</v>
      </c>
      <c r="M28" t="s">
        <v>156</v>
      </c>
      <c r="Q28"/>
      <c r="R28" s="62"/>
    </row>
    <row r="29" spans="1:18" x14ac:dyDescent="0.25">
      <c r="A29" s="38">
        <f>IF('Road CR-CJ Report'!B65="Y: Yes",1,0)</f>
        <v>0</v>
      </c>
      <c r="B29" s="38">
        <f>IF('Road CR-CJ Report'!B65="P: Partial",1,0)</f>
        <v>0</v>
      </c>
      <c r="C29" s="38">
        <f>IF('Road CR-CJ Report'!B65="N: No",1,0)</f>
        <v>0</v>
      </c>
      <c r="D29" s="38">
        <f>IF('Road CR-CJ Report'!B65="N/A: not applicable",1,0)</f>
        <v>1</v>
      </c>
      <c r="K29" s="38" t="s">
        <v>146</v>
      </c>
      <c r="M29" t="s">
        <v>155</v>
      </c>
      <c r="Q29"/>
      <c r="R29" s="62"/>
    </row>
    <row r="30" spans="1:18" x14ac:dyDescent="0.25">
      <c r="A30" s="38">
        <f>IF('Road CR-CJ Report'!B66="Y: Yes",1,0)</f>
        <v>0</v>
      </c>
      <c r="B30" s="38">
        <f>IF('Road CR-CJ Report'!B66="P: Partial",1,0)</f>
        <v>0</v>
      </c>
      <c r="C30" s="38">
        <f>IF('Road CR-CJ Report'!B66="N: No",1,0)</f>
        <v>0</v>
      </c>
      <c r="D30" s="38">
        <f>IF('Road CR-CJ Report'!B66="N/A: not applicable",1,0)</f>
        <v>1</v>
      </c>
      <c r="K30" s="38" t="s">
        <v>147</v>
      </c>
      <c r="Q30"/>
      <c r="R30" s="62"/>
    </row>
    <row r="31" spans="1:18" x14ac:dyDescent="0.25">
      <c r="A31" s="38">
        <f>IF('Road CR-CJ Report'!B67="Y: Yes",1,0)</f>
        <v>0</v>
      </c>
      <c r="B31" s="38">
        <f>IF('Road CR-CJ Report'!B67="P: Partial",1,0)</f>
        <v>0</v>
      </c>
      <c r="C31" s="38">
        <f>IF('Road CR-CJ Report'!B67="N: No",1,0)</f>
        <v>0</v>
      </c>
      <c r="D31" s="38">
        <f>IF('Road CR-CJ Report'!B67="N/A: not applicable",1,0)</f>
        <v>1</v>
      </c>
      <c r="F31" s="38" t="s">
        <v>50</v>
      </c>
      <c r="I31" s="38">
        <f>11-D37</f>
        <v>0</v>
      </c>
      <c r="K31" s="38" t="s">
        <v>148</v>
      </c>
      <c r="Q31"/>
      <c r="R31" s="62"/>
    </row>
    <row r="32" spans="1:18" x14ac:dyDescent="0.25">
      <c r="A32" s="38">
        <f>IF('Road CR-CJ Report'!B68="Y: Yes",1,0)</f>
        <v>0</v>
      </c>
      <c r="B32" s="38">
        <f>IF('Road CR-CJ Report'!B68="P: Partial",1,0)</f>
        <v>0</v>
      </c>
      <c r="C32" s="38">
        <f>IF('Road CR-CJ Report'!B68="N: No",1,0)</f>
        <v>0</v>
      </c>
      <c r="D32" s="38">
        <f>IF('Road CR-CJ Report'!B68="N/A: not applicable",1,0)</f>
        <v>1</v>
      </c>
      <c r="K32" s="38" t="s">
        <v>149</v>
      </c>
      <c r="M32"/>
      <c r="Q32"/>
      <c r="R32" s="62"/>
    </row>
    <row r="33" spans="1:18" x14ac:dyDescent="0.25">
      <c r="A33" s="38">
        <f>IF('Road CR-CJ Report'!B69="Y: Yes",1,0)</f>
        <v>0</v>
      </c>
      <c r="B33" s="38">
        <f>IF('Road CR-CJ Report'!B69="P: Partial",1,0)</f>
        <v>0</v>
      </c>
      <c r="C33" s="38">
        <f>IF('Road CR-CJ Report'!B69="N: No",1,0)</f>
        <v>0</v>
      </c>
      <c r="D33" s="38">
        <f>IF('Road CR-CJ Report'!B69="N/A: not applicable",1,0)</f>
        <v>1</v>
      </c>
      <c r="K33" s="38" t="s">
        <v>138</v>
      </c>
      <c r="Q33"/>
      <c r="R33" s="62"/>
    </row>
    <row r="34" spans="1:18" x14ac:dyDescent="0.25">
      <c r="A34" s="38">
        <f>IF('Road CR-CJ Report'!B70="Y: Yes",1,0)</f>
        <v>0</v>
      </c>
      <c r="B34" s="38">
        <f>IF('Road CR-CJ Report'!B70="P: Partial",1,0)</f>
        <v>0</v>
      </c>
      <c r="C34" s="38">
        <f>IF('Road CR-CJ Report'!B70="N: No",1,0)</f>
        <v>0</v>
      </c>
      <c r="D34" s="38">
        <f>IF('Road CR-CJ Report'!B70="N/A: not applicable",1,0)</f>
        <v>1</v>
      </c>
      <c r="Q34"/>
      <c r="R34" s="62"/>
    </row>
    <row r="35" spans="1:18" x14ac:dyDescent="0.25">
      <c r="A35" s="38">
        <f>IF('Road CR-CJ Report'!B71="Y: Yes",1,0)</f>
        <v>0</v>
      </c>
      <c r="B35" s="38">
        <f>IF('Road CR-CJ Report'!B71="P: Partial",1,0)</f>
        <v>0</v>
      </c>
      <c r="C35" s="38">
        <f>IF('Road CR-CJ Report'!B71="N: No",1,0)</f>
        <v>0</v>
      </c>
      <c r="D35" s="38">
        <f>IF('Road CR-CJ Report'!B71="N/A: not applicable",1,0)</f>
        <v>1</v>
      </c>
      <c r="M35"/>
      <c r="Q35"/>
      <c r="R35" s="62"/>
    </row>
    <row r="36" spans="1:18" x14ac:dyDescent="0.25">
      <c r="A36" s="38" t="s">
        <v>48</v>
      </c>
      <c r="Q36"/>
      <c r="R36" s="62"/>
    </row>
    <row r="37" spans="1:18" x14ac:dyDescent="0.25">
      <c r="A37" s="38">
        <f>SUM(A25:A35)</f>
        <v>0</v>
      </c>
      <c r="B37" s="38">
        <f>SUM(B25:B35)</f>
        <v>0</v>
      </c>
      <c r="C37" s="38">
        <f>SUM(C25:C35)</f>
        <v>0</v>
      </c>
      <c r="D37" s="38">
        <f>SUM(D25:D35)</f>
        <v>11</v>
      </c>
      <c r="M37"/>
      <c r="Q37"/>
      <c r="R37" s="62"/>
    </row>
    <row r="38" spans="1:18" x14ac:dyDescent="0.25">
      <c r="M38"/>
      <c r="Q38"/>
      <c r="R38" s="62"/>
    </row>
    <row r="39" spans="1:18" x14ac:dyDescent="0.25">
      <c r="A39" s="38" t="s">
        <v>89</v>
      </c>
      <c r="M39"/>
      <c r="Q39"/>
      <c r="R39" s="62"/>
    </row>
    <row r="40" spans="1:18" x14ac:dyDescent="0.25">
      <c r="A40" s="41" t="s">
        <v>40</v>
      </c>
      <c r="B40" s="38" t="s">
        <v>41</v>
      </c>
      <c r="C40" s="38" t="s">
        <v>42</v>
      </c>
      <c r="D40" s="38" t="s">
        <v>47</v>
      </c>
      <c r="Q40"/>
      <c r="R40" s="62"/>
    </row>
    <row r="41" spans="1:18" x14ac:dyDescent="0.25">
      <c r="A41" s="38">
        <f>IF('Road CR-CJ Report'!B12="Y: Yes",1,0)</f>
        <v>0</v>
      </c>
      <c r="B41" s="38">
        <f>IF('Road CR-CJ Report'!B12="P: Partial",1,0)</f>
        <v>0</v>
      </c>
      <c r="C41" s="38">
        <f>IF('Road CR-CJ Report'!B12="N: No",1,0)</f>
        <v>0</v>
      </c>
      <c r="D41" s="38">
        <f>IF('Road CR-CJ Report'!B12="N/A: not applicable",1,0)</f>
        <v>1</v>
      </c>
      <c r="Q41"/>
      <c r="R41" s="62"/>
    </row>
    <row r="42" spans="1:18" x14ac:dyDescent="0.25">
      <c r="A42" s="38">
        <f>IF('Road CR-CJ Report'!B13="Y: Yes",1,0)</f>
        <v>0</v>
      </c>
      <c r="B42" s="38">
        <f>IF('Road CR-CJ Report'!B13="P: Partial",1,0)</f>
        <v>0</v>
      </c>
      <c r="C42" s="38">
        <f>IF('Road CR-CJ Report'!B13="N: No",1,0)</f>
        <v>0</v>
      </c>
      <c r="D42" s="38">
        <f>IF('Road CR-CJ Report'!B13="N/A: not applicable",1,0)</f>
        <v>1</v>
      </c>
      <c r="F42" s="39"/>
      <c r="M42"/>
      <c r="Q42"/>
      <c r="R42" s="62"/>
    </row>
    <row r="43" spans="1:18" x14ac:dyDescent="0.25">
      <c r="A43" s="38">
        <f>IF('Road CR-CJ Report'!B14="Y: Yes",1,0)</f>
        <v>0</v>
      </c>
      <c r="B43" s="38">
        <f>IF('Road CR-CJ Report'!B14="P: Partial",1,0)</f>
        <v>0</v>
      </c>
      <c r="C43" s="38">
        <f>IF('Road CR-CJ Report'!B14="N: No",1,0)</f>
        <v>0</v>
      </c>
      <c r="D43" s="38">
        <f>IF('Road CR-CJ Report'!B14="N/A: not applicable",1,0)</f>
        <v>1</v>
      </c>
      <c r="M43"/>
      <c r="Q43"/>
      <c r="R43" s="62"/>
    </row>
    <row r="44" spans="1:18" x14ac:dyDescent="0.25">
      <c r="A44" s="38">
        <f>IF('Road CR-CJ Report'!B17="Y: Yes",1,0)</f>
        <v>0</v>
      </c>
      <c r="B44" s="38">
        <f>IF('Road CR-CJ Report'!B17="P: Partial",1,0)</f>
        <v>0</v>
      </c>
      <c r="C44" s="38">
        <f>IF('Road CR-CJ Report'!B17="N: No",1,0)</f>
        <v>0</v>
      </c>
      <c r="D44" s="38">
        <f>IF('Road CR-CJ Report'!B17="N/A: not applicable",1,0)</f>
        <v>1</v>
      </c>
      <c r="M44"/>
      <c r="Q44"/>
      <c r="R44" s="62"/>
    </row>
    <row r="45" spans="1:18" x14ac:dyDescent="0.25">
      <c r="A45" s="38">
        <f>IF('Road CR-CJ Report'!B19="Y: Yes",1,0)</f>
        <v>0</v>
      </c>
      <c r="B45" s="38">
        <f>IF('Road CR-CJ Report'!B19="P: Partial",1,0)</f>
        <v>0</v>
      </c>
      <c r="C45" s="38">
        <f>IF('Road CR-CJ Report'!B19="N: No",1,0)</f>
        <v>0</v>
      </c>
      <c r="D45" s="38">
        <f>IF('Road CR-CJ Report'!B19="N/A: not applicable",1,0)</f>
        <v>1</v>
      </c>
      <c r="M45"/>
      <c r="Q45"/>
      <c r="R45" s="62"/>
    </row>
    <row r="46" spans="1:18" x14ac:dyDescent="0.25">
      <c r="A46" s="38">
        <f>IF('Road CR-CJ Report'!B20="Y: Yes",1,0)</f>
        <v>0</v>
      </c>
      <c r="B46" s="38">
        <f>IF('Road CR-CJ Report'!B20="P: Partial",1,0)</f>
        <v>0</v>
      </c>
      <c r="C46" s="38">
        <f>IF('Road CR-CJ Report'!B20="N: No",1,0)</f>
        <v>0</v>
      </c>
      <c r="D46" s="38">
        <f>IF('Road CR-CJ Report'!B20="N/A: not applicable",1,0)</f>
        <v>1</v>
      </c>
      <c r="Q46"/>
      <c r="R46" s="62"/>
    </row>
    <row r="47" spans="1:18" x14ac:dyDescent="0.25">
      <c r="A47" s="38">
        <f>IF('Road CR-CJ Report'!B23="Y: Yes",1,0)</f>
        <v>0</v>
      </c>
      <c r="B47" s="38">
        <f>IF('Road CR-CJ Report'!B23="P: Partial",1,0)</f>
        <v>0</v>
      </c>
      <c r="C47" s="38">
        <f>IF('Road CR-CJ Report'!B23="N: No",1,0)</f>
        <v>0</v>
      </c>
      <c r="D47" s="38">
        <f>IF('Road CR-CJ Report'!B23="N/A: not applicable",1,0)</f>
        <v>1</v>
      </c>
      <c r="M47"/>
      <c r="Q47"/>
      <c r="R47" s="62"/>
    </row>
    <row r="48" spans="1:18" x14ac:dyDescent="0.25">
      <c r="A48" s="38">
        <f>IF('Road CR-CJ Report'!B24="Y: Yes",1,0)</f>
        <v>0</v>
      </c>
      <c r="B48" s="38">
        <f>IF('Road CR-CJ Report'!B24="P: Partial",1,0)</f>
        <v>0</v>
      </c>
      <c r="C48" s="38">
        <f>IF('Road CR-CJ Report'!B24="N: No",1,0)</f>
        <v>0</v>
      </c>
      <c r="D48" s="38">
        <f>IF('Road CR-CJ Report'!B24="N/A: not applicable",1,0)</f>
        <v>1</v>
      </c>
      <c r="K48" s="38" t="s">
        <v>137</v>
      </c>
      <c r="Q48"/>
      <c r="R48" s="62"/>
    </row>
    <row r="49" spans="1:18" x14ac:dyDescent="0.25">
      <c r="A49" s="38">
        <f>IF('Road CR-CJ Report'!B25="Y: Yes",1,0)</f>
        <v>0</v>
      </c>
      <c r="B49" s="38">
        <f>IF('Road CR-CJ Report'!B25="P: Partial",1,0)</f>
        <v>0</v>
      </c>
      <c r="C49" s="38">
        <f>IF('Road CR-CJ Report'!B25="N: No",1,0)</f>
        <v>0</v>
      </c>
      <c r="D49" s="38">
        <f>IF('Road CR-CJ Report'!B25="N/A: not applicable",1,0)</f>
        <v>1</v>
      </c>
      <c r="K49" s="79" t="s">
        <v>160</v>
      </c>
      <c r="Q49"/>
      <c r="R49" s="62"/>
    </row>
    <row r="50" spans="1:18" x14ac:dyDescent="0.25">
      <c r="A50" s="38">
        <f>IF('Road CR-CJ Report'!B26="Y: Yes",1,0)</f>
        <v>0</v>
      </c>
      <c r="B50" s="38">
        <f>IF('Road CR-CJ Report'!B26="P: Partial",1,0)</f>
        <v>0</v>
      </c>
      <c r="C50" s="38">
        <f>IF('Road CR-CJ Report'!B26="N: No",1,0)</f>
        <v>0</v>
      </c>
      <c r="D50" s="38">
        <f>IF('Road CR-CJ Report'!B26="N/A: not applicable",1,0)</f>
        <v>1</v>
      </c>
      <c r="K50" s="38" t="s">
        <v>152</v>
      </c>
    </row>
    <row r="51" spans="1:18" x14ac:dyDescent="0.25">
      <c r="A51" s="38">
        <f>IF('Road CR-CJ Report'!B29="Y: Yes",1,0)</f>
        <v>0</v>
      </c>
      <c r="B51" s="38">
        <f>IF('Road CR-CJ Report'!B29="P: Partial",1,0)</f>
        <v>0</v>
      </c>
      <c r="C51" s="38">
        <f>IF('Road CR-CJ Report'!B29="N: No",1,0)</f>
        <v>0</v>
      </c>
      <c r="D51" s="38">
        <f>IF('Road CR-CJ Report'!B29="N/A: not applicable",1,0)</f>
        <v>1</v>
      </c>
      <c r="K51" s="38" t="s">
        <v>191</v>
      </c>
      <c r="P51"/>
      <c r="Q51"/>
      <c r="R51" s="62"/>
    </row>
    <row r="52" spans="1:18" x14ac:dyDescent="0.25">
      <c r="A52" s="38">
        <f>IF('Road CR-CJ Report'!B30="Y: Yes",1,0)</f>
        <v>0</v>
      </c>
      <c r="B52" s="38">
        <f>IF('Road CR-CJ Report'!B30="P: Partial",1,0)</f>
        <v>0</v>
      </c>
      <c r="C52" s="38">
        <f>IF('Road CR-CJ Report'!B30="N: No",1,0)</f>
        <v>0</v>
      </c>
      <c r="D52" s="38">
        <f>IF('Road CR-CJ Report'!B30="N/A: not applicable",1,0)</f>
        <v>1</v>
      </c>
      <c r="K52" s="38" t="s">
        <v>214</v>
      </c>
      <c r="P52"/>
      <c r="Q52"/>
      <c r="R52" s="62"/>
    </row>
    <row r="53" spans="1:18" x14ac:dyDescent="0.25">
      <c r="A53" s="38">
        <f>IF('Road CR-CJ Report'!B31="Y: Yes",1,0)</f>
        <v>0</v>
      </c>
      <c r="B53" s="38">
        <f>IF('Road CR-CJ Report'!B31="P: Partial",1,0)</f>
        <v>0</v>
      </c>
      <c r="C53" s="38">
        <f>IF('Road CR-CJ Report'!B31="N: No",1,0)</f>
        <v>0</v>
      </c>
      <c r="D53" s="38">
        <f>IF('Road CR-CJ Report'!B31="N/A: not applicable",1,0)</f>
        <v>1</v>
      </c>
      <c r="K53" s="38" t="s">
        <v>208</v>
      </c>
      <c r="P53"/>
      <c r="Q53"/>
      <c r="R53" s="62"/>
    </row>
    <row r="54" spans="1:18" x14ac:dyDescent="0.25">
      <c r="A54" s="38">
        <f>IF('Road CR-CJ Report'!B34="Y: Yes",1,0)</f>
        <v>0</v>
      </c>
      <c r="B54" s="38">
        <f>IF('Road CR-CJ Report'!B34="P: Partial",1,0)</f>
        <v>0</v>
      </c>
      <c r="C54" s="38">
        <f>IF('Road CR-CJ Report'!B34="N: No",1,0)</f>
        <v>0</v>
      </c>
      <c r="D54" s="38">
        <f>IF('Road CR-CJ Report'!B34="N/A: not applicable",1,0)</f>
        <v>1</v>
      </c>
      <c r="K54" s="38" t="s">
        <v>205</v>
      </c>
      <c r="P54"/>
      <c r="Q54"/>
      <c r="R54" s="62"/>
    </row>
    <row r="55" spans="1:18" x14ac:dyDescent="0.25">
      <c r="A55" s="38">
        <f>IF('Road CR-CJ Report'!B35="Y: Yes",1,0)</f>
        <v>0</v>
      </c>
      <c r="B55" s="38">
        <f>IF('Road CR-CJ Report'!B35="P: Partial",1,0)</f>
        <v>0</v>
      </c>
      <c r="C55" s="38">
        <f>IF('Road CR-CJ Report'!B35="N: No",1,0)</f>
        <v>0</v>
      </c>
      <c r="D55" s="38">
        <f>IF('Road CR-CJ Report'!B35="N/A: not applicable",1,0)</f>
        <v>1</v>
      </c>
      <c r="K55" s="38" t="s">
        <v>204</v>
      </c>
      <c r="P55"/>
      <c r="Q55"/>
      <c r="R55" s="62"/>
    </row>
    <row r="56" spans="1:18" x14ac:dyDescent="0.25">
      <c r="A56" s="38">
        <f>IF('Road CR-CJ Report'!B36="Y: Yes",1,0)</f>
        <v>0</v>
      </c>
      <c r="B56" s="38">
        <f>IF('Road CR-CJ Report'!B36="P: Partial",1,0)</f>
        <v>0</v>
      </c>
      <c r="C56" s="38">
        <f>IF('Road CR-CJ Report'!B36="N: No",1,0)</f>
        <v>0</v>
      </c>
      <c r="D56" s="38">
        <f>IF('Road CR-CJ Report'!B36="N/A: not applicable",1,0)</f>
        <v>1</v>
      </c>
      <c r="K56" s="38" t="s">
        <v>197</v>
      </c>
      <c r="P56"/>
      <c r="Q56"/>
      <c r="R56" s="62"/>
    </row>
    <row r="57" spans="1:18" x14ac:dyDescent="0.25">
      <c r="A57" s="38">
        <f>IF('Road CR-CJ Report'!B37="Y: Yes",1,0)</f>
        <v>0</v>
      </c>
      <c r="B57" s="38">
        <f>IF('Road CR-CJ Report'!B37="P: Partial",1,0)</f>
        <v>0</v>
      </c>
      <c r="C57" s="38">
        <f>IF('Road CR-CJ Report'!B37="N: No",1,0)</f>
        <v>0</v>
      </c>
      <c r="D57" s="38">
        <f>IF('Road CR-CJ Report'!B37="N/A: not applicable",1,0)</f>
        <v>1</v>
      </c>
      <c r="K57" s="38" t="s">
        <v>213</v>
      </c>
      <c r="P57"/>
      <c r="Q57"/>
      <c r="R57" s="62"/>
    </row>
    <row r="58" spans="1:18" x14ac:dyDescent="0.25">
      <c r="A58" s="38">
        <f>IF('Road CR-CJ Report'!B45="N: No",1,0)</f>
        <v>0</v>
      </c>
      <c r="B58" s="38">
        <f>IF('Road CR-CJ Report'!B45="P: Partial",1,0)</f>
        <v>0</v>
      </c>
      <c r="C58" s="38">
        <f>IF('Road CR-CJ Report'!B45="Y: Yes",1,0)</f>
        <v>0</v>
      </c>
      <c r="D58" s="38">
        <f>IF('Road CR-CJ Report'!B45="N/A: not applicable",1,0)</f>
        <v>1</v>
      </c>
      <c r="K58" s="38" t="s">
        <v>193</v>
      </c>
      <c r="P58"/>
      <c r="Q58"/>
      <c r="R58" s="62"/>
    </row>
    <row r="59" spans="1:18" x14ac:dyDescent="0.25">
      <c r="A59" s="38">
        <f>IF('Road CR-CJ Report'!B46="Y: Yes",1,0)</f>
        <v>0</v>
      </c>
      <c r="B59" s="38">
        <f>IF('Road CR-CJ Report'!B46="P: Partial",1,0)</f>
        <v>0</v>
      </c>
      <c r="C59" s="38">
        <f>IF('Road CR-CJ Report'!B46="N: No",1,0)</f>
        <v>0</v>
      </c>
      <c r="D59" s="38">
        <f>IF('Road CR-CJ Report'!B46="N/A: not applicable",1,0)</f>
        <v>1</v>
      </c>
      <c r="K59" s="38" t="s">
        <v>209</v>
      </c>
      <c r="P59"/>
      <c r="Q59"/>
      <c r="R59" s="62"/>
    </row>
    <row r="60" spans="1:18" x14ac:dyDescent="0.25">
      <c r="K60" s="38" t="s">
        <v>207</v>
      </c>
      <c r="P60"/>
      <c r="Q60"/>
      <c r="R60" s="62"/>
    </row>
    <row r="61" spans="1:18" x14ac:dyDescent="0.25">
      <c r="A61" s="38" t="s">
        <v>48</v>
      </c>
      <c r="F61" s="38" t="s">
        <v>50</v>
      </c>
      <c r="I61" s="38">
        <f>19-D62</f>
        <v>0</v>
      </c>
      <c r="K61" s="38" t="s">
        <v>196</v>
      </c>
      <c r="P61"/>
      <c r="Q61"/>
      <c r="R61" s="62"/>
    </row>
    <row r="62" spans="1:18" x14ac:dyDescent="0.25">
      <c r="A62" s="38">
        <f>SUM(A41:A59)</f>
        <v>0</v>
      </c>
      <c r="B62" s="38">
        <f t="shared" ref="B62:D62" si="0">SUM(B41:B59)</f>
        <v>0</v>
      </c>
      <c r="C62" s="38">
        <f t="shared" si="0"/>
        <v>0</v>
      </c>
      <c r="D62" s="38">
        <f t="shared" si="0"/>
        <v>19</v>
      </c>
      <c r="K62" s="38" t="s">
        <v>212</v>
      </c>
      <c r="P62"/>
      <c r="Q62"/>
      <c r="R62" s="62"/>
    </row>
    <row r="63" spans="1:18" x14ac:dyDescent="0.25">
      <c r="K63" s="38" t="s">
        <v>211</v>
      </c>
      <c r="P63"/>
      <c r="Q63"/>
      <c r="R63" s="62"/>
    </row>
    <row r="64" spans="1:18" x14ac:dyDescent="0.25">
      <c r="K64" s="38" t="s">
        <v>190</v>
      </c>
      <c r="P64"/>
      <c r="Q64"/>
      <c r="R64" s="62"/>
    </row>
    <row r="65" spans="11:18" x14ac:dyDescent="0.25">
      <c r="K65" s="38" t="s">
        <v>194</v>
      </c>
      <c r="P65"/>
      <c r="Q65"/>
      <c r="R65" s="62"/>
    </row>
    <row r="66" spans="11:18" x14ac:dyDescent="0.25">
      <c r="K66" s="38" t="s">
        <v>199</v>
      </c>
      <c r="P66"/>
      <c r="Q66"/>
      <c r="R66" s="62"/>
    </row>
    <row r="67" spans="11:18" x14ac:dyDescent="0.25">
      <c r="K67" s="38" t="s">
        <v>200</v>
      </c>
      <c r="P67"/>
      <c r="Q67"/>
      <c r="R67" s="62"/>
    </row>
    <row r="68" spans="11:18" x14ac:dyDescent="0.25">
      <c r="K68" s="38" t="s">
        <v>202</v>
      </c>
      <c r="P68"/>
      <c r="Q68"/>
      <c r="R68" s="62"/>
    </row>
    <row r="69" spans="11:18" x14ac:dyDescent="0.25">
      <c r="K69" s="38" t="s">
        <v>203</v>
      </c>
      <c r="P69"/>
      <c r="Q69"/>
      <c r="R69" s="62"/>
    </row>
    <row r="70" spans="11:18" x14ac:dyDescent="0.25">
      <c r="K70" s="38" t="s">
        <v>195</v>
      </c>
      <c r="P70"/>
      <c r="Q70"/>
      <c r="R70" s="62"/>
    </row>
    <row r="71" spans="11:18" x14ac:dyDescent="0.25">
      <c r="K71" s="38" t="s">
        <v>189</v>
      </c>
    </row>
    <row r="72" spans="11:18" x14ac:dyDescent="0.25">
      <c r="K72" s="38" t="s">
        <v>192</v>
      </c>
    </row>
    <row r="73" spans="11:18" x14ac:dyDescent="0.25">
      <c r="K73" s="38" t="s">
        <v>198</v>
      </c>
    </row>
    <row r="74" spans="11:18" x14ac:dyDescent="0.25">
      <c r="K74" s="38" t="s">
        <v>201</v>
      </c>
    </row>
    <row r="75" spans="11:18" x14ac:dyDescent="0.25">
      <c r="K75" s="38" t="s">
        <v>206</v>
      </c>
    </row>
    <row r="76" spans="11:18" x14ac:dyDescent="0.25">
      <c r="K76" s="38" t="s">
        <v>210</v>
      </c>
    </row>
    <row r="77" spans="11:18" x14ac:dyDescent="0.25">
      <c r="K77" s="38" t="s">
        <v>138</v>
      </c>
    </row>
    <row r="81" spans="12:13" x14ac:dyDescent="0.25">
      <c r="L81" s="56"/>
      <c r="M81" s="56"/>
    </row>
    <row r="82" spans="12:13" x14ac:dyDescent="0.25">
      <c r="L82" s="57"/>
      <c r="M82" s="58"/>
    </row>
    <row r="83" spans="12:13" x14ac:dyDescent="0.25">
      <c r="L83" s="56"/>
      <c r="M83" s="56"/>
    </row>
    <row r="84" spans="12:13" x14ac:dyDescent="0.25">
      <c r="L84" s="57"/>
      <c r="M84" s="57"/>
    </row>
    <row r="85" spans="12:13" x14ac:dyDescent="0.25">
      <c r="L85" s="57"/>
      <c r="M85" s="57"/>
    </row>
    <row r="86" spans="12:13" x14ac:dyDescent="0.25">
      <c r="L86" s="57"/>
      <c r="M86" s="57"/>
    </row>
    <row r="87" spans="12:13" x14ac:dyDescent="0.25">
      <c r="L87" s="57"/>
      <c r="M87" s="57"/>
    </row>
    <row r="88" spans="12:13" x14ac:dyDescent="0.25">
      <c r="L88" s="57"/>
      <c r="M88" s="57"/>
    </row>
    <row r="89" spans="12:13" x14ac:dyDescent="0.25">
      <c r="L89" s="57"/>
      <c r="M89" s="57"/>
    </row>
    <row r="90" spans="12:13" x14ac:dyDescent="0.25">
      <c r="L90" s="58"/>
      <c r="M90" s="58"/>
    </row>
    <row r="91" spans="12:13" x14ac:dyDescent="0.25">
      <c r="L91" s="57"/>
      <c r="M91" s="57"/>
    </row>
    <row r="92" spans="12:13" x14ac:dyDescent="0.25">
      <c r="L92" s="57"/>
      <c r="M92" s="57"/>
    </row>
    <row r="93" spans="12:13" x14ac:dyDescent="0.25">
      <c r="L93" s="57"/>
      <c r="M93" s="57"/>
    </row>
    <row r="94" spans="12:13" x14ac:dyDescent="0.25">
      <c r="L94" s="57"/>
      <c r="M94" s="57"/>
    </row>
    <row r="95" spans="12:13" x14ac:dyDescent="0.25">
      <c r="L95" s="57"/>
      <c r="M95" s="57"/>
    </row>
    <row r="96" spans="12:13" x14ac:dyDescent="0.25">
      <c r="L96" s="57"/>
      <c r="M96" s="57"/>
    </row>
    <row r="97" spans="12:13" x14ac:dyDescent="0.25">
      <c r="L97" s="57"/>
      <c r="M97" s="57"/>
    </row>
    <row r="98" spans="12:13" x14ac:dyDescent="0.25">
      <c r="L98" s="57"/>
      <c r="M98" s="57"/>
    </row>
    <row r="99" spans="12:13" x14ac:dyDescent="0.25">
      <c r="L99" s="57"/>
      <c r="M99" s="57"/>
    </row>
    <row r="100" spans="12:13" x14ac:dyDescent="0.25">
      <c r="L100" s="57"/>
      <c r="M100" s="57"/>
    </row>
    <row r="101" spans="12:13" x14ac:dyDescent="0.25">
      <c r="L101" s="57"/>
      <c r="M101" s="57"/>
    </row>
    <row r="102" spans="12:13" x14ac:dyDescent="0.25">
      <c r="L102" s="57"/>
      <c r="M102" s="57"/>
    </row>
    <row r="103" spans="12:13" x14ac:dyDescent="0.25">
      <c r="L103" s="58"/>
      <c r="M103" s="58"/>
    </row>
    <row r="104" spans="12:13" x14ac:dyDescent="0.25">
      <c r="L104" s="57"/>
      <c r="M104" s="57"/>
    </row>
    <row r="105" spans="12:13" x14ac:dyDescent="0.25">
      <c r="L105" s="57"/>
      <c r="M105" s="57"/>
    </row>
    <row r="106" spans="12:13" x14ac:dyDescent="0.25">
      <c r="L106" s="57"/>
      <c r="M106" s="57"/>
    </row>
    <row r="107" spans="12:13" x14ac:dyDescent="0.25">
      <c r="L107" s="57"/>
      <c r="M107" s="57"/>
    </row>
    <row r="108" spans="12:13" x14ac:dyDescent="0.25">
      <c r="L108" s="57"/>
      <c r="M108" s="57"/>
    </row>
    <row r="109" spans="12:13" x14ac:dyDescent="0.25">
      <c r="L109" s="57"/>
      <c r="M109" s="57"/>
    </row>
    <row r="110" spans="12:13" x14ac:dyDescent="0.25">
      <c r="L110" s="57"/>
      <c r="M110" s="57"/>
    </row>
    <row r="111" spans="12:13" x14ac:dyDescent="0.25">
      <c r="L111" s="56"/>
      <c r="M111" s="56"/>
    </row>
    <row r="112" spans="12:13" x14ac:dyDescent="0.25">
      <c r="L112" s="58"/>
      <c r="M112" s="58"/>
    </row>
    <row r="113" spans="12:13" x14ac:dyDescent="0.25">
      <c r="L113" s="61"/>
      <c r="M113" s="61"/>
    </row>
    <row r="114" spans="12:13" x14ac:dyDescent="0.25">
      <c r="L114" s="57"/>
      <c r="M114" s="57"/>
    </row>
    <row r="115" spans="12:13" x14ac:dyDescent="0.25">
      <c r="L115" s="57"/>
      <c r="M115" s="57"/>
    </row>
    <row r="116" spans="12:13" x14ac:dyDescent="0.25">
      <c r="L116" s="57"/>
      <c r="M116" s="57"/>
    </row>
    <row r="117" spans="12:13" x14ac:dyDescent="0.25">
      <c r="L117" s="57"/>
      <c r="M117" s="57"/>
    </row>
    <row r="118" spans="12:13" x14ac:dyDescent="0.25">
      <c r="L118" s="57"/>
      <c r="M118" s="57"/>
    </row>
    <row r="119" spans="12:13" x14ac:dyDescent="0.25">
      <c r="L119" s="61"/>
      <c r="M119" s="61"/>
    </row>
    <row r="120" spans="12:13" x14ac:dyDescent="0.25">
      <c r="L120" s="56"/>
      <c r="M120" s="56"/>
    </row>
    <row r="126" spans="12:13" x14ac:dyDescent="0.25">
      <c r="M126"/>
    </row>
    <row r="127" spans="12:13" x14ac:dyDescent="0.25">
      <c r="M127"/>
    </row>
    <row r="128" spans="12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7" spans="13:13" x14ac:dyDescent="0.25">
      <c r="M147"/>
    </row>
    <row r="148" spans="13:13" x14ac:dyDescent="0.25">
      <c r="M148"/>
    </row>
  </sheetData>
  <sheetProtection password="CAA3" sheet="1" objects="1" scenarios="1" selectLockedCells="1" selectUnlockedCells="1"/>
  <sortState ref="K50:K76">
    <sortCondition ref="K50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7"/>
  <sheetViews>
    <sheetView topLeftCell="A16" workbookViewId="0"/>
  </sheetViews>
  <sheetFormatPr defaultColWidth="8.7109375" defaultRowHeight="15" x14ac:dyDescent="0.25"/>
  <cols>
    <col min="1" max="1" width="43.28515625" customWidth="1"/>
  </cols>
  <sheetData>
    <row r="1" spans="1:4" x14ac:dyDescent="0.25">
      <c r="D1" s="1"/>
    </row>
    <row r="2" spans="1:4" ht="15.75" thickBot="1" x14ac:dyDescent="0.3"/>
    <row r="3" spans="1:4" x14ac:dyDescent="0.25">
      <c r="A3" s="8" t="s">
        <v>23</v>
      </c>
    </row>
    <row r="4" spans="1:4" x14ac:dyDescent="0.25">
      <c r="A4" s="5" t="s">
        <v>22</v>
      </c>
    </row>
    <row r="5" spans="1:4" x14ac:dyDescent="0.25">
      <c r="A5" s="4" t="s">
        <v>21</v>
      </c>
    </row>
    <row r="6" spans="1:4" x14ac:dyDescent="0.25">
      <c r="A6" s="6" t="s">
        <v>17</v>
      </c>
    </row>
    <row r="7" spans="1:4" x14ac:dyDescent="0.25">
      <c r="A7" s="4" t="s">
        <v>20</v>
      </c>
    </row>
    <row r="8" spans="1:4" x14ac:dyDescent="0.25">
      <c r="A8" s="6" t="s">
        <v>18</v>
      </c>
    </row>
    <row r="9" spans="1:4" ht="15.75" thickBot="1" x14ac:dyDescent="0.3">
      <c r="A9" s="7" t="s">
        <v>19</v>
      </c>
    </row>
    <row r="13" spans="1:4" x14ac:dyDescent="0.25">
      <c r="A13" s="3" t="s">
        <v>16</v>
      </c>
    </row>
    <row r="14" spans="1:4" x14ac:dyDescent="0.25">
      <c r="A14" t="s">
        <v>14</v>
      </c>
    </row>
    <row r="15" spans="1:4" x14ac:dyDescent="0.25">
      <c r="A15" s="2" t="s">
        <v>10</v>
      </c>
    </row>
    <row r="16" spans="1:4" x14ac:dyDescent="0.25">
      <c r="A16" s="2" t="s">
        <v>24</v>
      </c>
    </row>
    <row r="17" spans="1:1" x14ac:dyDescent="0.25">
      <c r="A17" s="2" t="s">
        <v>7</v>
      </c>
    </row>
    <row r="18" spans="1:1" x14ac:dyDescent="0.25">
      <c r="A18" s="2" t="s">
        <v>8</v>
      </c>
    </row>
    <row r="19" spans="1:1" x14ac:dyDescent="0.25">
      <c r="A19" s="2" t="s">
        <v>9</v>
      </c>
    </row>
    <row r="20" spans="1:1" x14ac:dyDescent="0.25">
      <c r="A20" s="2" t="s">
        <v>11</v>
      </c>
    </row>
    <row r="21" spans="1:1" x14ac:dyDescent="0.25">
      <c r="A21" s="2" t="s">
        <v>12</v>
      </c>
    </row>
    <row r="22" spans="1:1" x14ac:dyDescent="0.25">
      <c r="A22" s="2" t="s">
        <v>13</v>
      </c>
    </row>
    <row r="23" spans="1:1" x14ac:dyDescent="0.25">
      <c r="A23" s="2" t="s">
        <v>15</v>
      </c>
    </row>
    <row r="25" spans="1:1" x14ac:dyDescent="0.25">
      <c r="A25" t="s">
        <v>25</v>
      </c>
    </row>
    <row r="26" spans="1:1" x14ac:dyDescent="0.25">
      <c r="A26" s="2" t="s">
        <v>26</v>
      </c>
    </row>
    <row r="27" spans="1:1" x14ac:dyDescent="0.25">
      <c r="A27" s="2" t="s">
        <v>29</v>
      </c>
    </row>
    <row r="28" spans="1:1" x14ac:dyDescent="0.25">
      <c r="A28" s="2"/>
    </row>
    <row r="29" spans="1:1" x14ac:dyDescent="0.25">
      <c r="A29" t="s">
        <v>27</v>
      </c>
    </row>
    <row r="30" spans="1:1" x14ac:dyDescent="0.25">
      <c r="A30" s="2" t="s">
        <v>28</v>
      </c>
    </row>
    <row r="32" spans="1:1" x14ac:dyDescent="0.25">
      <c r="A32" t="s">
        <v>91</v>
      </c>
    </row>
    <row r="33" spans="1:1" x14ac:dyDescent="0.25">
      <c r="A33" s="2" t="s">
        <v>92</v>
      </c>
    </row>
    <row r="34" spans="1:1" x14ac:dyDescent="0.25">
      <c r="A34" s="2" t="s">
        <v>97</v>
      </c>
    </row>
    <row r="35" spans="1:1" x14ac:dyDescent="0.25">
      <c r="A35" s="37" t="s">
        <v>95</v>
      </c>
    </row>
    <row r="36" spans="1:1" x14ac:dyDescent="0.25">
      <c r="A36" s="2" t="s">
        <v>96</v>
      </c>
    </row>
    <row r="37" spans="1:1" x14ac:dyDescent="0.25">
      <c r="A37" s="2" t="s">
        <v>98</v>
      </c>
    </row>
  </sheetData>
  <sheetProtection selectLockedCells="1" selectUnlockedCells="1"/>
  <pageMargins left="0.7" right="0.7" top="0.75" bottom="0.75" header="0.51180555555555551" footer="0.51180555555555551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Road CR-CJ Report</vt:lpstr>
      <vt:lpstr>CalcSheet2</vt:lpstr>
      <vt:lpstr>Notes</vt:lpstr>
      <vt:lpstr>compliance</vt:lpstr>
      <vt:lpstr>cuplevel</vt:lpstr>
      <vt:lpstr>Penalty</vt:lpstr>
    </vt:vector>
  </TitlesOfParts>
  <Company>ACA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 van Gent</dc:creator>
  <cp:lastModifiedBy>Tom Foss</cp:lastModifiedBy>
  <cp:lastPrinted>2021-04-01T17:03:02Z</cp:lastPrinted>
  <dcterms:created xsi:type="dcterms:W3CDTF">2011-03-29T20:42:51Z</dcterms:created>
  <dcterms:modified xsi:type="dcterms:W3CDTF">2021-04-01T17:06:45Z</dcterms:modified>
</cp:coreProperties>
</file>