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D:\Data Analytics\Github1\Data-Analytics-Portfolio-Project\Case Study\"/>
    </mc:Choice>
  </mc:AlternateContent>
  <xr:revisionPtr revIDLastSave="0" documentId="13_ncr:1_{561FD90C-0E2D-49C4-AAA2-F65102398395}" xr6:coauthVersionLast="47" xr6:coauthVersionMax="47" xr10:uidLastSave="{00000000-0000-0000-0000-000000000000}"/>
  <bookViews>
    <workbookView xWindow="12885" yWindow="30" windowWidth="14730" windowHeight="15420" firstSheet="2" activeTab="3" xr2:uid="{00000000-000D-0000-FFFF-FFFF00000000}"/>
  </bookViews>
  <sheets>
    <sheet name="SaleDataP" sheetId="5" r:id="rId1"/>
    <sheet name="Sales Data" sheetId="1" r:id="rId2"/>
    <sheet name="Customer Churn" sheetId="2" r:id="rId3"/>
    <sheet name="Employee Performance" sheetId="3" r:id="rId4"/>
    <sheet name="Data Cleaning" sheetId="4" r:id="rId5"/>
  </sheets>
  <definedNames>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 i="3" l="1" a="1"/>
  <c r="A15" i="3" s="1"/>
  <c r="A20" i="2"/>
  <c r="A17" i="2"/>
  <c r="B14" i="2"/>
  <c r="A14" i="2"/>
  <c r="A40" i="5"/>
  <c r="A39" i="5"/>
  <c r="A38" i="5"/>
  <c r="A37" i="5"/>
  <c r="A36" i="5"/>
  <c r="B15" i="5"/>
  <c r="B13" i="5"/>
  <c r="B14" i="5"/>
  <c r="B12" i="5"/>
  <c r="A12" i="5" a="1"/>
  <c r="A1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<sst xmlns="http://schemas.openxmlformats.org/spreadsheetml/2006/main" count="143" uniqueCount="100">
  <si>
    <t>Date</t>
  </si>
  <si>
    <t>Product</t>
  </si>
  <si>
    <t>Region</t>
  </si>
  <si>
    <t>Sales Rep</t>
  </si>
  <si>
    <t>Quantity</t>
  </si>
  <si>
    <t>Unit Price</t>
  </si>
  <si>
    <t>Revenue</t>
  </si>
  <si>
    <t>Laptop</t>
  </si>
  <si>
    <t>Phone</t>
  </si>
  <si>
    <t>Tablet</t>
  </si>
  <si>
    <t>NSW</t>
  </si>
  <si>
    <t>VIC</t>
  </si>
  <si>
    <t>QLD</t>
  </si>
  <si>
    <t>John</t>
  </si>
  <si>
    <t>Sarah</t>
  </si>
  <si>
    <t>Mike</t>
  </si>
  <si>
    <t>Customer ID</t>
  </si>
  <si>
    <t>Join Date</t>
  </si>
  <si>
    <t>Last Activity Date</t>
  </si>
  <si>
    <t>Monthly Plan ($)</t>
  </si>
  <si>
    <t>Status</t>
  </si>
  <si>
    <t>C001</t>
  </si>
  <si>
    <t>C002</t>
  </si>
  <si>
    <t>C003</t>
  </si>
  <si>
    <t>C004</t>
  </si>
  <si>
    <t>C005</t>
  </si>
  <si>
    <t>C006</t>
  </si>
  <si>
    <t>C007</t>
  </si>
  <si>
    <t>C008</t>
  </si>
  <si>
    <t>C009</t>
  </si>
  <si>
    <t>C010</t>
  </si>
  <si>
    <t>2021-06</t>
  </si>
  <si>
    <t>2021-12</t>
  </si>
  <si>
    <t>2022-06</t>
  </si>
  <si>
    <t>2022-12</t>
  </si>
  <si>
    <t>2023-06</t>
  </si>
  <si>
    <t>2023-12</t>
  </si>
  <si>
    <t>2024-06</t>
  </si>
  <si>
    <t>2024-12</t>
  </si>
  <si>
    <t>2025-06</t>
  </si>
  <si>
    <t>2025-12</t>
  </si>
  <si>
    <t>2023-07</t>
  </si>
  <si>
    <t>2023-08</t>
  </si>
  <si>
    <t>2023-09</t>
  </si>
  <si>
    <t>2023-10</t>
  </si>
  <si>
    <t>2023-11</t>
  </si>
  <si>
    <t>2024-01</t>
  </si>
  <si>
    <t>2024-02</t>
  </si>
  <si>
    <t>2024-03</t>
  </si>
  <si>
    <t>Active</t>
  </si>
  <si>
    <t>Churned</t>
  </si>
  <si>
    <t>Employee</t>
  </si>
  <si>
    <t>Department</t>
  </si>
  <si>
    <t>Tasks Completed</t>
  </si>
  <si>
    <t>Hours Worked</t>
  </si>
  <si>
    <t>Efficiency (%)</t>
  </si>
  <si>
    <t>Alice</t>
  </si>
  <si>
    <t>Bob</t>
  </si>
  <si>
    <t>Charlie</t>
  </si>
  <si>
    <t>David</t>
  </si>
  <si>
    <t>Eva</t>
  </si>
  <si>
    <t>Frank</t>
  </si>
  <si>
    <t>Grace</t>
  </si>
  <si>
    <t>Helen</t>
  </si>
  <si>
    <t>Ivy</t>
  </si>
  <si>
    <t>Jack</t>
  </si>
  <si>
    <t>Sales</t>
  </si>
  <si>
    <t>HR</t>
  </si>
  <si>
    <t>IT</t>
  </si>
  <si>
    <t>Finance</t>
  </si>
  <si>
    <t>Marketing</t>
  </si>
  <si>
    <t>Name</t>
  </si>
  <si>
    <t>Phone Number</t>
  </si>
  <si>
    <t>Email</t>
  </si>
  <si>
    <t>john smith</t>
  </si>
  <si>
    <t>SARAH CONNOR</t>
  </si>
  <si>
    <t>michael brown</t>
  </si>
  <si>
    <t>LISA WHITE</t>
  </si>
  <si>
    <t>david black</t>
  </si>
  <si>
    <t>123-456-7890</t>
  </si>
  <si>
    <t>987 654 3210</t>
  </si>
  <si>
    <t>456-789-1234</t>
  </si>
  <si>
    <t>321.654.9870</t>
  </si>
  <si>
    <t>7894561230</t>
  </si>
  <si>
    <t xml:space="preserve"> john.smith@email.com </t>
  </si>
  <si>
    <t>SARAH.CONNOR@email.com</t>
  </si>
  <si>
    <t xml:space="preserve"> michael.brown@email.com </t>
  </si>
  <si>
    <t>lisa.white@email.com</t>
  </si>
  <si>
    <t xml:space="preserve">DAVID.BLACK@email.com </t>
  </si>
  <si>
    <t>Grand Total</t>
  </si>
  <si>
    <t>Row Labels</t>
  </si>
  <si>
    <t>Sum of Revenue</t>
  </si>
  <si>
    <t>Total Sale</t>
  </si>
  <si>
    <t>Top 5 Sales transaction</t>
  </si>
  <si>
    <t>Column1</t>
  </si>
  <si>
    <t>Sum</t>
  </si>
  <si>
    <t>Average</t>
  </si>
  <si>
    <t>Running Total</t>
  </si>
  <si>
    <t>Count</t>
  </si>
  <si>
    <t>Average Monthly Plan Value of Churned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</si>
</sst>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yyyy\-mm\-dd\ hh:mm:ss"/>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1" fillId="0" borderId="2" xfId="0" applyFont="1" applyBorder="1" applyAlignment="1">
      <alignment horizontal="center" vertical="top"/>
    </xf>
    <xf numFmtId="44" fontId="0" fillId="0" borderId="0" xfId="1" applyFont="1"/>
    <xf numFmtId="44" fontId="0" fillId="0" borderId="0" xfId="0" applyNumberFormat="1"/>
    <xf numFmtId="0" fontId="0" fillId="0" borderId="0" xfId="0" applyNumberFormat="1"/>
    <xf numFmtId="14" fontId="0" fillId="0" borderId="0" xfId="0" applyNumberFormat="1"/>
    <xf numFmtId="9" fontId="0" fillId="0" borderId="0" xfId="2" applyFont="1"/>
  </cellXfs>
  <cellStyles count="3">
    <cellStyle name="Currency" xfId="1" builtinId="4"/>
    <cellStyle name="Normal" xfId="0" builtinId="0"/>
    <cellStyle name="Percent" xfId="2" builtinId="5"/>
  </cellStyles>
  <dxfs count="1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color rgb="FF9C0006"/>
      </font>
      <fill>
        <patternFill>
          <bgColor rgb="FFFFC7CE"/>
        </patternFill>
      </fill>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[Excel_Interview_Practice.xlsx]SaleDataP!PivotTable1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SaleDataP!$B$3</c:f>
              <c:strCache>
                <c:ptCount val="1"/>
                <c:pt idx="0">
                  <c:v>Total</c:v>
                </c:pt>
              </c:strCache>
            </c:strRef>
          </c:tx>
          <c:spPr>
            <a:solidFill>
              <a:schemeClr val="accent1"/>
            </a:solidFill>
            <a:ln>
              <a:noFill/>
            </a:ln>
            <a:effectLst/>
          </c:spPr>
          <c:invertIfNegative val="0"/>
          <c:cat>
            <c:strRef>
              <c:f>SaleDataP!$A$4:$A$7</c:f>
              <c:strCache>
                <c:ptCount val="3"/>
                <c:pt idx="0">
                  <c:v>NSW</c:v>
                </c:pt>
                <c:pt idx="1">
                  <c:v>QLD</c:v>
                </c:pt>
                <c:pt idx="2">
                  <c:v>VIC</c:v>
                </c:pt>
              </c:strCache>
            </c:strRef>
          </c:cat>
          <c:val>
            <c:numRef>
              <c:f>SaleDataP!$B$4:$B$7</c:f>
              <c:numCache>
                <c:formatCode>General</c:formatCode>
                <c:ptCount val="3"/>
                <c:pt idx="0">
                  <c:v>10800</c:v>
                </c:pt>
                <c:pt idx="1">
                  <c:v>7000</c:v>
                </c:pt>
                <c:pt idx="2">
                  <c:v>8000</c:v>
                </c:pt>
              </c:numCache>
            </c:numRef>
          </c:val>
          <c:extLst>
            <c:ext xmlns:c16="http://schemas.microsoft.com/office/drawing/2014/chart" uri="{C3380CC4-5D6E-409C-BE32-E72D297353CC}">
              <c16:uniqueId val="{00000000-70C4-4ED0-B2A3-CAE1E58F10A8}"/>
            </c:ext>
          </c:extLst>
        </c:ser>
        <c:dLbls>
          <c:showLegendKey val="0"/>
          <c:showVal val="0"/>
          <c:showCatName val="0"/>
          <c:showSerName val="0"/>
          <c:showPercent val="0"/>
          <c:showBubbleSize val="0"/>
        </c:dLbls>
        <c:gapWidth val="219"/>
        <c:overlap val="-27"/>
        <c:axId val="622426736"/>
        <c:axId val="622423856"/>
      </c:barChart>
      <c:catAx>
        <c:axId val="62242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423856"/>
        <c:crosses val="autoZero"/>
        <c:auto val="1"/>
        <c:lblAlgn val="ctr"/>
        <c:lblOffset val="100"/>
        <c:noMultiLvlLbl val="0"/>
      </c:catAx>
      <c:valAx>
        <c:axId val="622423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42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1</xdr:row>
      <xdr:rowOff>47625</xdr:rowOff>
    </xdr:from>
    <xdr:to>
      <xdr:col>8</xdr:col>
      <xdr:colOff>180975</xdr:colOff>
      <xdr:row>8</xdr:row>
      <xdr:rowOff>114300</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5D85C395-45D0-3882-B8F5-4F7418BA46A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819400" y="238125"/>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xdr:colOff>
      <xdr:row>17</xdr:row>
      <xdr:rowOff>47625</xdr:rowOff>
    </xdr:from>
    <xdr:to>
      <xdr:col>9</xdr:col>
      <xdr:colOff>333375</xdr:colOff>
      <xdr:row>31</xdr:row>
      <xdr:rowOff>123825</xdr:rowOff>
    </xdr:to>
    <xdr:graphicFrame macro="">
      <xdr:nvGraphicFramePr>
        <xdr:cNvPr id="3" name="Chart 2">
          <a:extLst>
            <a:ext uri="{FF2B5EF4-FFF2-40B4-BE49-F238E27FC236}">
              <a16:creationId xmlns:a16="http://schemas.microsoft.com/office/drawing/2014/main" id="{75822147-6AE9-6FF0-B5D4-AFA1C5BE64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831.775926851849" createdVersion="8" refreshedVersion="8" minRefreshableVersion="3" recordCount="10" xr:uid="{B8C370C0-0EE9-488C-927B-27656F68CE6B}">
  <cacheSource type="worksheet">
    <worksheetSource ref="A1:G11" sheet="Sales Data"/>
  </cacheSource>
  <cacheFields count="7">
    <cacheField name="Date" numFmtId="164">
      <sharedItems containsSemiMixedTypes="0" containsNonDate="0" containsDate="1" containsString="0" minDate="2024-01-01T00:00:00" maxDate="2024-01-11T00:00:00"/>
    </cacheField>
    <cacheField name="Product" numFmtId="0">
      <sharedItems/>
    </cacheField>
    <cacheField name="Region" numFmtId="0">
      <sharedItems count="3">
        <s v="NSW"/>
        <s v="VIC"/>
        <s v="QLD"/>
      </sharedItems>
    </cacheField>
    <cacheField name="Sales Rep" numFmtId="0">
      <sharedItems/>
    </cacheField>
    <cacheField name="Quantity" numFmtId="0">
      <sharedItems containsSemiMixedTypes="0" containsString="0" containsNumber="1" containsInteger="1" minValue="1" maxValue="6"/>
    </cacheField>
    <cacheField name="Unit Price" numFmtId="0">
      <sharedItems containsSemiMixedTypes="0" containsString="0" containsNumber="1" containsInteger="1" minValue="500" maxValue="1200"/>
    </cacheField>
    <cacheField name="Revenue" numFmtId="0">
      <sharedItems containsSemiMixedTypes="0" containsString="0" containsNumber="1" containsInteger="1" minValue="1200" maxValue="4800" count="8">
        <n v="2400"/>
        <n v="4000"/>
        <n v="1500"/>
        <n v="4800"/>
        <n v="1600"/>
        <n v="3000"/>
        <n v="1200"/>
        <n v="2500"/>
      </sharedItems>
    </cacheField>
  </cacheFields>
  <extLst>
    <ext xmlns:x14="http://schemas.microsoft.com/office/spreadsheetml/2009/9/main" uri="{725AE2AE-9491-48be-B2B4-4EB974FC3084}">
      <x14:pivotCacheDefinition pivotCacheId="16440236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24-01-01T00:00:00"/>
    <s v="Laptop"/>
    <x v="0"/>
    <s v="John"/>
    <n v="2"/>
    <n v="1200"/>
    <x v="0"/>
  </r>
  <r>
    <d v="2024-01-02T00:00:00"/>
    <s v="Phone"/>
    <x v="1"/>
    <s v="Sarah"/>
    <n v="5"/>
    <n v="800"/>
    <x v="1"/>
  </r>
  <r>
    <d v="2024-01-03T00:00:00"/>
    <s v="Tablet"/>
    <x v="2"/>
    <s v="Mike"/>
    <n v="3"/>
    <n v="500"/>
    <x v="2"/>
  </r>
  <r>
    <d v="2024-01-04T00:00:00"/>
    <s v="Laptop"/>
    <x v="0"/>
    <s v="John"/>
    <n v="4"/>
    <n v="1200"/>
    <x v="3"/>
  </r>
  <r>
    <d v="2024-01-05T00:00:00"/>
    <s v="Phone"/>
    <x v="1"/>
    <s v="Sarah"/>
    <n v="2"/>
    <n v="800"/>
    <x v="4"/>
  </r>
  <r>
    <d v="2024-01-06T00:00:00"/>
    <s v="Tablet"/>
    <x v="2"/>
    <s v="Mike"/>
    <n v="6"/>
    <n v="500"/>
    <x v="5"/>
  </r>
  <r>
    <d v="2024-01-07T00:00:00"/>
    <s v="Laptop"/>
    <x v="0"/>
    <s v="John"/>
    <n v="1"/>
    <n v="1200"/>
    <x v="6"/>
  </r>
  <r>
    <d v="2024-01-08T00:00:00"/>
    <s v="Phone"/>
    <x v="1"/>
    <s v="Sarah"/>
    <n v="3"/>
    <n v="800"/>
    <x v="0"/>
  </r>
  <r>
    <d v="2024-01-09T00:00:00"/>
    <s v="Tablet"/>
    <x v="2"/>
    <s v="Mike"/>
    <n v="5"/>
    <n v="500"/>
    <x v="7"/>
  </r>
  <r>
    <d v="2024-01-10T00:00:00"/>
    <s v="Laptop"/>
    <x v="0"/>
    <s v="John"/>
    <n v="2"/>
    <n v="12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DD60F7-A2AC-4103-B3E7-3EA639FDC3A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7">
    <pivotField numFmtId="164" showAll="0"/>
    <pivotField showAll="0"/>
    <pivotField axis="axisRow" showAll="0">
      <items count="4">
        <item x="0"/>
        <item x="2"/>
        <item x="1"/>
        <item t="default"/>
      </items>
    </pivotField>
    <pivotField showAll="0"/>
    <pivotField showAll="0"/>
    <pivotField showAll="0"/>
    <pivotField dataField="1" showAll="0">
      <items count="9">
        <item x="6"/>
        <item x="2"/>
        <item x="4"/>
        <item x="0"/>
        <item x="7"/>
        <item x="5"/>
        <item x="1"/>
        <item x="3"/>
        <item t="default"/>
      </items>
    </pivotField>
  </pivotFields>
  <rowFields count="1">
    <field x="2"/>
  </rowFields>
  <rowItems count="4">
    <i>
      <x/>
    </i>
    <i>
      <x v="1"/>
    </i>
    <i>
      <x v="2"/>
    </i>
    <i t="grand">
      <x/>
    </i>
  </rowItems>
  <colItems count="1">
    <i/>
  </colItems>
  <dataFields count="1">
    <dataField name="Sum of Revenue"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736F02D-C25C-468F-9E1F-B39037379AD7}" sourceName="Region">
  <pivotTables>
    <pivotTable tabId="5" name="PivotTable1"/>
  </pivotTables>
  <data>
    <tabular pivotCacheId="164402362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ED33862-2816-4DF8-9CF4-807DE764D3CB}"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80CCE8-4D5B-4AF5-BAC0-05D3296D81C9}" name="SalesData" displayName="SalesData" ref="A1:G11" totalsRowShown="0" headerRowDxfId="10" headerRowBorderDxfId="9" tableBorderDxfId="8">
  <autoFilter ref="A1:G11" xr:uid="{5A80CCE8-4D5B-4AF5-BAC0-05D3296D81C9}"/>
  <tableColumns count="7">
    <tableColumn id="1" xr3:uid="{BF1E8A1E-9F2C-437D-9171-62926BC7B82C}" name="Date" dataDxfId="7"/>
    <tableColumn id="2" xr3:uid="{B896D909-3C8B-4EC5-9E89-A961D48B84F6}" name="Product"/>
    <tableColumn id="3" xr3:uid="{EF06E848-CDB6-4299-8FA9-92C90D99E7A5}" name="Region"/>
    <tableColumn id="4" xr3:uid="{7F040D97-99D4-4219-AAB9-C7A1C096A0DC}" name="Sales Rep"/>
    <tableColumn id="5" xr3:uid="{85F4F64F-08B9-43D5-A3B5-6677DF482A90}" name="Quantity"/>
    <tableColumn id="6" xr3:uid="{23380B2D-DFBB-4E73-BA22-9A19101F865F}" name="Unit Price"/>
    <tableColumn id="7" xr3:uid="{7C330B48-F8D9-48BD-A68C-D344F4FF0D0C}" name="Reven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5F68C8-3204-4AE6-B8F3-E73660CD72D9}" name="CC" displayName="CC" ref="A1:E11" totalsRowShown="0" headerRowDxfId="3" headerRowBorderDxfId="4" tableBorderDxfId="5">
  <autoFilter ref="A1:E11" xr:uid="{2E5F68C8-3204-4AE6-B8F3-E73660CD72D9}"/>
  <tableColumns count="5">
    <tableColumn id="1" xr3:uid="{F0DD0F6D-EB91-40CD-8FF3-FE7AFC0B0214}" name="Customer ID"/>
    <tableColumn id="2" xr3:uid="{340198E2-94C5-46A6-A70B-577B3F08B7C9}" name="Join Date"/>
    <tableColumn id="3" xr3:uid="{E19AD28E-B27F-48F0-A88E-E260BD2C2328}" name="Last Activity Date"/>
    <tableColumn id="4" xr3:uid="{3C99B9AF-63E3-42D6-A6B4-61973C2ABD25}" name="Monthly Plan ($)"/>
    <tableColumn id="5" xr3:uid="{49B855ED-5590-466F-BBD3-6C2F42EB6ABD}" name="Statu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AE9579-FD59-44D6-A3CB-D65C823FC6F5}" name="EP" displayName="EP" ref="A1:E11" totalsRowShown="0" headerRowDxfId="0" headerRowBorderDxfId="1" tableBorderDxfId="2">
  <autoFilter ref="A1:E11" xr:uid="{26AE9579-FD59-44D6-A3CB-D65C823FC6F5}"/>
  <tableColumns count="5">
    <tableColumn id="1" xr3:uid="{7BE01C32-7F1F-47A1-BA15-4C430551CB6A}" name="Employee"/>
    <tableColumn id="2" xr3:uid="{6B31EA7E-6F9C-4A29-8FE6-F6443F7D9928}" name="Department"/>
    <tableColumn id="3" xr3:uid="{A921D10A-6DDF-4998-84FE-84A87E9F9EDF}" name="Tasks Completed"/>
    <tableColumn id="4" xr3:uid="{487E61D5-A1C4-4E0A-827A-46C6CAA1E0D0}" name="Hours Worked"/>
    <tableColumn id="5" xr3:uid="{36253B2E-4B20-4C48-99CB-2860A9D3E65D}" name="Efficiency (%)"/>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011A-0403-4B88-9D5B-D4A317BE22C6}">
  <dimension ref="A2:B40"/>
  <sheetViews>
    <sheetView topLeftCell="A10" workbookViewId="0">
      <selection activeCell="A36" sqref="A36"/>
    </sheetView>
  </sheetViews>
  <sheetFormatPr defaultRowHeight="15" x14ac:dyDescent="0.25"/>
  <cols>
    <col min="1" max="1" width="21.42578125" bestFit="1" customWidth="1"/>
    <col min="2" max="2" width="15.5703125" bestFit="1" customWidth="1"/>
    <col min="3" max="9" width="5" bestFit="1" customWidth="1"/>
    <col min="10" max="10" width="11.28515625" bestFit="1" customWidth="1"/>
  </cols>
  <sheetData>
    <row r="2" spans="1:2" x14ac:dyDescent="0.25">
      <c r="A2">
        <v>1</v>
      </c>
    </row>
    <row r="3" spans="1:2" x14ac:dyDescent="0.25">
      <c r="A3" s="3" t="s">
        <v>90</v>
      </c>
      <c r="B3" t="s">
        <v>91</v>
      </c>
    </row>
    <row r="4" spans="1:2" x14ac:dyDescent="0.25">
      <c r="A4" s="4" t="s">
        <v>10</v>
      </c>
      <c r="B4" s="8">
        <v>10800</v>
      </c>
    </row>
    <row r="5" spans="1:2" x14ac:dyDescent="0.25">
      <c r="A5" s="4" t="s">
        <v>12</v>
      </c>
      <c r="B5" s="8">
        <v>7000</v>
      </c>
    </row>
    <row r="6" spans="1:2" x14ac:dyDescent="0.25">
      <c r="A6" s="4" t="s">
        <v>11</v>
      </c>
      <c r="B6" s="8">
        <v>8000</v>
      </c>
    </row>
    <row r="7" spans="1:2" x14ac:dyDescent="0.25">
      <c r="A7" s="4" t="s">
        <v>89</v>
      </c>
      <c r="B7" s="8">
        <v>25800</v>
      </c>
    </row>
    <row r="9" spans="1:2" x14ac:dyDescent="0.25">
      <c r="A9">
        <v>2</v>
      </c>
    </row>
    <row r="11" spans="1:2" x14ac:dyDescent="0.25">
      <c r="A11" t="s">
        <v>3</v>
      </c>
      <c r="B11" t="s">
        <v>92</v>
      </c>
    </row>
    <row r="12" spans="1:2" x14ac:dyDescent="0.25">
      <c r="A12" t="str" cm="1">
        <f t="array" ref="A12:A14">_xlfn.UNIQUE(SalesData[Sales Rep])</f>
        <v>John</v>
      </c>
      <c r="B12" s="6">
        <f>SUMIFS(SalesData[Revenue],SalesData[Sales Rep],A12)</f>
        <v>10800</v>
      </c>
    </row>
    <row r="13" spans="1:2" x14ac:dyDescent="0.25">
      <c r="A13" t="str">
        <v>Sarah</v>
      </c>
      <c r="B13" s="6">
        <f>SUMIFS(SalesData[Revenue],SalesData[Sales Rep],A13)</f>
        <v>8000</v>
      </c>
    </row>
    <row r="14" spans="1:2" x14ac:dyDescent="0.25">
      <c r="A14" t="str">
        <v>Mike</v>
      </c>
      <c r="B14" s="6">
        <f>SUMIFS(SalesData[Revenue],SalesData[Sales Rep],A14)</f>
        <v>7000</v>
      </c>
    </row>
    <row r="15" spans="1:2" x14ac:dyDescent="0.25">
      <c r="B15" s="7">
        <f>SUM(B12:B14)</f>
        <v>25800</v>
      </c>
    </row>
    <row r="17" spans="1:1" x14ac:dyDescent="0.25">
      <c r="A17">
        <v>3</v>
      </c>
    </row>
    <row r="34" spans="1:1" x14ac:dyDescent="0.25">
      <c r="A34">
        <v>4</v>
      </c>
    </row>
    <row r="35" spans="1:1" x14ac:dyDescent="0.25">
      <c r="A35" t="s">
        <v>93</v>
      </c>
    </row>
    <row r="36" spans="1:1" x14ac:dyDescent="0.25">
      <c r="A36">
        <f>LARGE(SalesData[Revenue],1)</f>
        <v>4800</v>
      </c>
    </row>
    <row r="37" spans="1:1" x14ac:dyDescent="0.25">
      <c r="A37">
        <f>LARGE(SalesData[Revenue],2)</f>
        <v>4000</v>
      </c>
    </row>
    <row r="38" spans="1:1" x14ac:dyDescent="0.25">
      <c r="A38">
        <f>LARGE(SalesData[Revenue],3)</f>
        <v>3000</v>
      </c>
    </row>
    <row r="39" spans="1:1" x14ac:dyDescent="0.25">
      <c r="A39">
        <f>LARGE(SalesData[Revenue],4)</f>
        <v>2500</v>
      </c>
    </row>
    <row r="40" spans="1:1" x14ac:dyDescent="0.25">
      <c r="A40">
        <f>LARGE(SalesData[Revenue],5)</f>
        <v>2400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F24" sqref="F24:G24"/>
    </sheetView>
  </sheetViews>
  <sheetFormatPr defaultRowHeight="15" x14ac:dyDescent="0.25"/>
  <cols>
    <col min="1" max="1" width="18.28515625" bestFit="1" customWidth="1"/>
    <col min="2" max="2" width="10" customWidth="1"/>
    <col min="3" max="3" width="9.28515625" customWidth="1"/>
    <col min="4" max="4" width="11.5703125" customWidth="1"/>
    <col min="5" max="5" width="10.85546875" customWidth="1"/>
    <col min="6" max="6" width="11.85546875" customWidth="1"/>
    <col min="7" max="7" width="11" customWidth="1"/>
  </cols>
  <sheetData>
    <row r="1" spans="1:7" x14ac:dyDescent="0.25">
      <c r="A1" s="5" t="s">
        <v>0</v>
      </c>
      <c r="B1" s="5" t="s">
        <v>1</v>
      </c>
      <c r="C1" s="5" t="s">
        <v>2</v>
      </c>
      <c r="D1" s="5" t="s">
        <v>3</v>
      </c>
      <c r="E1" s="5" t="s">
        <v>4</v>
      </c>
      <c r="F1" s="5" t="s">
        <v>5</v>
      </c>
      <c r="G1" s="5" t="s">
        <v>6</v>
      </c>
    </row>
    <row r="2" spans="1:7" x14ac:dyDescent="0.25">
      <c r="A2" s="2">
        <v>45292</v>
      </c>
      <c r="B2" t="s">
        <v>7</v>
      </c>
      <c r="C2" t="s">
        <v>10</v>
      </c>
      <c r="D2" t="s">
        <v>13</v>
      </c>
      <c r="E2">
        <v>2</v>
      </c>
      <c r="F2">
        <v>1200</v>
      </c>
      <c r="G2">
        <v>2400</v>
      </c>
    </row>
    <row r="3" spans="1:7" x14ac:dyDescent="0.25">
      <c r="A3" s="2">
        <v>45293</v>
      </c>
      <c r="B3" t="s">
        <v>8</v>
      </c>
      <c r="C3" t="s">
        <v>11</v>
      </c>
      <c r="D3" t="s">
        <v>14</v>
      </c>
      <c r="E3">
        <v>5</v>
      </c>
      <c r="F3">
        <v>800</v>
      </c>
      <c r="G3">
        <v>4000</v>
      </c>
    </row>
    <row r="4" spans="1:7" x14ac:dyDescent="0.25">
      <c r="A4" s="2">
        <v>45294</v>
      </c>
      <c r="B4" t="s">
        <v>9</v>
      </c>
      <c r="C4" t="s">
        <v>12</v>
      </c>
      <c r="D4" t="s">
        <v>15</v>
      </c>
      <c r="E4">
        <v>3</v>
      </c>
      <c r="F4">
        <v>500</v>
      </c>
      <c r="G4">
        <v>1500</v>
      </c>
    </row>
    <row r="5" spans="1:7" x14ac:dyDescent="0.25">
      <c r="A5" s="2">
        <v>45295</v>
      </c>
      <c r="B5" t="s">
        <v>7</v>
      </c>
      <c r="C5" t="s">
        <v>10</v>
      </c>
      <c r="D5" t="s">
        <v>13</v>
      </c>
      <c r="E5">
        <v>4</v>
      </c>
      <c r="F5">
        <v>1200</v>
      </c>
      <c r="G5">
        <v>4800</v>
      </c>
    </row>
    <row r="6" spans="1:7" x14ac:dyDescent="0.25">
      <c r="A6" s="2">
        <v>45296</v>
      </c>
      <c r="B6" t="s">
        <v>8</v>
      </c>
      <c r="C6" t="s">
        <v>11</v>
      </c>
      <c r="D6" t="s">
        <v>14</v>
      </c>
      <c r="E6">
        <v>2</v>
      </c>
      <c r="F6">
        <v>800</v>
      </c>
      <c r="G6">
        <v>1600</v>
      </c>
    </row>
    <row r="7" spans="1:7" x14ac:dyDescent="0.25">
      <c r="A7" s="2">
        <v>45297</v>
      </c>
      <c r="B7" t="s">
        <v>9</v>
      </c>
      <c r="C7" t="s">
        <v>12</v>
      </c>
      <c r="D7" t="s">
        <v>15</v>
      </c>
      <c r="E7">
        <v>6</v>
      </c>
      <c r="F7">
        <v>500</v>
      </c>
      <c r="G7">
        <v>3000</v>
      </c>
    </row>
    <row r="8" spans="1:7" x14ac:dyDescent="0.25">
      <c r="A8" s="2">
        <v>45298</v>
      </c>
      <c r="B8" t="s">
        <v>7</v>
      </c>
      <c r="C8" t="s">
        <v>10</v>
      </c>
      <c r="D8" t="s">
        <v>13</v>
      </c>
      <c r="E8">
        <v>1</v>
      </c>
      <c r="F8">
        <v>1200</v>
      </c>
      <c r="G8">
        <v>1200</v>
      </c>
    </row>
    <row r="9" spans="1:7" x14ac:dyDescent="0.25">
      <c r="A9" s="2">
        <v>45299</v>
      </c>
      <c r="B9" t="s">
        <v>8</v>
      </c>
      <c r="C9" t="s">
        <v>11</v>
      </c>
      <c r="D9" t="s">
        <v>14</v>
      </c>
      <c r="E9">
        <v>3</v>
      </c>
      <c r="F9">
        <v>800</v>
      </c>
      <c r="G9">
        <v>2400</v>
      </c>
    </row>
    <row r="10" spans="1:7" x14ac:dyDescent="0.25">
      <c r="A10" s="2">
        <v>45300</v>
      </c>
      <c r="B10" t="s">
        <v>9</v>
      </c>
      <c r="C10" t="s">
        <v>12</v>
      </c>
      <c r="D10" t="s">
        <v>15</v>
      </c>
      <c r="E10">
        <v>5</v>
      </c>
      <c r="F10">
        <v>500</v>
      </c>
      <c r="G10">
        <v>2500</v>
      </c>
    </row>
    <row r="11" spans="1:7" x14ac:dyDescent="0.25">
      <c r="A11" s="2">
        <v>45301</v>
      </c>
      <c r="B11" t="s">
        <v>7</v>
      </c>
      <c r="C11" t="s">
        <v>10</v>
      </c>
      <c r="D11" t="s">
        <v>13</v>
      </c>
      <c r="E11">
        <v>2</v>
      </c>
      <c r="F11">
        <v>1200</v>
      </c>
      <c r="G11">
        <v>2400</v>
      </c>
    </row>
  </sheetData>
  <conditionalFormatting sqref="G1">
    <cfRule type="colorScale" priority="5">
      <colorScale>
        <cfvo type="min"/>
        <cfvo type="max"/>
        <color rgb="FFFF7128"/>
        <color rgb="FFFFEF9C"/>
      </colorScale>
    </cfRule>
  </conditionalFormatting>
  <conditionalFormatting sqref="G2:G11">
    <cfRule type="top10" dxfId="6" priority="1" rank="5"/>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A24" sqref="A24"/>
    </sheetView>
  </sheetViews>
  <sheetFormatPr defaultRowHeight="15" x14ac:dyDescent="0.25"/>
  <cols>
    <col min="1" max="1" width="14" customWidth="1"/>
    <col min="2" max="2" width="13.7109375" bestFit="1" customWidth="1"/>
    <col min="3" max="3" width="18.28515625" customWidth="1"/>
    <col min="4" max="4" width="20.42578125" bestFit="1" customWidth="1"/>
    <col min="5" max="5" width="8.5703125" bestFit="1" customWidth="1"/>
  </cols>
  <sheetData>
    <row r="1" spans="1:5" x14ac:dyDescent="0.25">
      <c r="A1" s="5" t="s">
        <v>16</v>
      </c>
      <c r="B1" s="5" t="s">
        <v>17</v>
      </c>
      <c r="C1" s="5" t="s">
        <v>18</v>
      </c>
      <c r="D1" s="5" t="s">
        <v>19</v>
      </c>
      <c r="E1" s="5" t="s">
        <v>20</v>
      </c>
    </row>
    <row r="2" spans="1:5" x14ac:dyDescent="0.25">
      <c r="A2" t="s">
        <v>21</v>
      </c>
      <c r="B2" t="s">
        <v>31</v>
      </c>
      <c r="C2" t="s">
        <v>35</v>
      </c>
      <c r="D2">
        <v>50</v>
      </c>
      <c r="E2" t="s">
        <v>49</v>
      </c>
    </row>
    <row r="3" spans="1:5" x14ac:dyDescent="0.25">
      <c r="A3" t="s">
        <v>22</v>
      </c>
      <c r="B3" t="s">
        <v>32</v>
      </c>
      <c r="C3" t="s">
        <v>41</v>
      </c>
      <c r="D3">
        <v>70</v>
      </c>
      <c r="E3" t="s">
        <v>50</v>
      </c>
    </row>
    <row r="4" spans="1:5" x14ac:dyDescent="0.25">
      <c r="A4" t="s">
        <v>23</v>
      </c>
      <c r="B4" t="s">
        <v>33</v>
      </c>
      <c r="C4" t="s">
        <v>42</v>
      </c>
      <c r="D4">
        <v>60</v>
      </c>
      <c r="E4" t="s">
        <v>49</v>
      </c>
    </row>
    <row r="5" spans="1:5" x14ac:dyDescent="0.25">
      <c r="A5" t="s">
        <v>24</v>
      </c>
      <c r="B5" t="s">
        <v>34</v>
      </c>
      <c r="C5" t="s">
        <v>43</v>
      </c>
      <c r="D5">
        <v>40</v>
      </c>
      <c r="E5" t="s">
        <v>50</v>
      </c>
    </row>
    <row r="6" spans="1:5" x14ac:dyDescent="0.25">
      <c r="A6" t="s">
        <v>25</v>
      </c>
      <c r="B6" t="s">
        <v>35</v>
      </c>
      <c r="C6" t="s">
        <v>44</v>
      </c>
      <c r="D6">
        <v>55</v>
      </c>
      <c r="E6" t="s">
        <v>49</v>
      </c>
    </row>
    <row r="7" spans="1:5" x14ac:dyDescent="0.25">
      <c r="A7" t="s">
        <v>26</v>
      </c>
      <c r="B7" t="s">
        <v>36</v>
      </c>
      <c r="C7" t="s">
        <v>45</v>
      </c>
      <c r="D7">
        <v>65</v>
      </c>
      <c r="E7" t="s">
        <v>50</v>
      </c>
    </row>
    <row r="8" spans="1:5" x14ac:dyDescent="0.25">
      <c r="A8" t="s">
        <v>27</v>
      </c>
      <c r="B8" t="s">
        <v>37</v>
      </c>
      <c r="C8" t="s">
        <v>36</v>
      </c>
      <c r="D8">
        <v>75</v>
      </c>
      <c r="E8" t="s">
        <v>49</v>
      </c>
    </row>
    <row r="9" spans="1:5" x14ac:dyDescent="0.25">
      <c r="A9" t="s">
        <v>28</v>
      </c>
      <c r="B9" t="s">
        <v>38</v>
      </c>
      <c r="C9" t="s">
        <v>46</v>
      </c>
      <c r="D9">
        <v>80</v>
      </c>
      <c r="E9" t="s">
        <v>50</v>
      </c>
    </row>
    <row r="10" spans="1:5" x14ac:dyDescent="0.25">
      <c r="A10" t="s">
        <v>29</v>
      </c>
      <c r="B10" t="s">
        <v>39</v>
      </c>
      <c r="C10" t="s">
        <v>47</v>
      </c>
      <c r="D10">
        <v>45</v>
      </c>
      <c r="E10" t="s">
        <v>49</v>
      </c>
    </row>
    <row r="11" spans="1:5" x14ac:dyDescent="0.25">
      <c r="A11" t="s">
        <v>30</v>
      </c>
      <c r="B11" t="s">
        <v>40</v>
      </c>
      <c r="C11" t="s">
        <v>48</v>
      </c>
      <c r="D11">
        <v>90</v>
      </c>
      <c r="E11" t="s">
        <v>50</v>
      </c>
    </row>
    <row r="13" spans="1:5" x14ac:dyDescent="0.25">
      <c r="A13" t="s">
        <v>49</v>
      </c>
      <c r="B13" t="s">
        <v>50</v>
      </c>
    </row>
    <row r="14" spans="1:5" x14ac:dyDescent="0.25">
      <c r="A14">
        <f>COUNTIFS(CC[Status],"Active")</f>
        <v>5</v>
      </c>
      <c r="B14">
        <f>COUNTIFS(CC[Status],B13)</f>
        <v>5</v>
      </c>
    </row>
    <row r="16" spans="1:5" x14ac:dyDescent="0.25">
      <c r="A16" t="s">
        <v>99</v>
      </c>
    </row>
    <row r="17" spans="1:1" x14ac:dyDescent="0.25">
      <c r="A17" s="6">
        <f>AVERAGEIFS(CC[Monthly Plan ($)],CC[Status],B13)</f>
        <v>69</v>
      </c>
    </row>
    <row r="20" spans="1:1" x14ac:dyDescent="0.25">
      <c r="A20" s="9">
        <f ca="1">TODAY()</f>
        <v>45831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
  <sheetViews>
    <sheetView tabSelected="1" workbookViewId="0">
      <selection activeCell="D26" sqref="D26"/>
    </sheetView>
  </sheetViews>
  <sheetFormatPr defaultRowHeight="15" x14ac:dyDescent="0.25"/>
  <cols>
    <col min="1" max="1" width="12" customWidth="1"/>
    <col min="2" max="2" width="13.85546875" customWidth="1"/>
    <col min="3" max="3" width="18.140625" customWidth="1"/>
    <col min="4" max="4" width="15.85546875" customWidth="1"/>
    <col min="5" max="5" width="15.140625" customWidth="1"/>
  </cols>
  <sheetData>
    <row r="1" spans="1:5" x14ac:dyDescent="0.25">
      <c r="A1" s="5" t="s">
        <v>51</v>
      </c>
      <c r="B1" s="5" t="s">
        <v>52</v>
      </c>
      <c r="C1" s="5" t="s">
        <v>53</v>
      </c>
      <c r="D1" s="5" t="s">
        <v>54</v>
      </c>
      <c r="E1" s="5" t="s">
        <v>55</v>
      </c>
    </row>
    <row r="2" spans="1:5" x14ac:dyDescent="0.25">
      <c r="A2" t="s">
        <v>56</v>
      </c>
      <c r="B2" t="s">
        <v>66</v>
      </c>
      <c r="C2">
        <v>50</v>
      </c>
      <c r="D2">
        <v>160</v>
      </c>
      <c r="E2">
        <v>31.25</v>
      </c>
    </row>
    <row r="3" spans="1:5" x14ac:dyDescent="0.25">
      <c r="A3" t="s">
        <v>57</v>
      </c>
      <c r="B3" t="s">
        <v>67</v>
      </c>
      <c r="C3">
        <v>30</v>
      </c>
      <c r="D3">
        <v>140</v>
      </c>
      <c r="E3">
        <v>21.428571428571431</v>
      </c>
    </row>
    <row r="4" spans="1:5" x14ac:dyDescent="0.25">
      <c r="A4" t="s">
        <v>58</v>
      </c>
      <c r="B4" t="s">
        <v>68</v>
      </c>
      <c r="C4">
        <v>45</v>
      </c>
      <c r="D4">
        <v>150</v>
      </c>
      <c r="E4">
        <v>30</v>
      </c>
    </row>
    <row r="5" spans="1:5" x14ac:dyDescent="0.25">
      <c r="A5" t="s">
        <v>59</v>
      </c>
      <c r="B5" t="s">
        <v>69</v>
      </c>
      <c r="C5">
        <v>60</v>
      </c>
      <c r="D5">
        <v>170</v>
      </c>
      <c r="E5">
        <v>35.294117647058833</v>
      </c>
    </row>
    <row r="6" spans="1:5" x14ac:dyDescent="0.25">
      <c r="A6" t="s">
        <v>60</v>
      </c>
      <c r="B6" t="s">
        <v>70</v>
      </c>
      <c r="C6">
        <v>55</v>
      </c>
      <c r="D6">
        <v>165</v>
      </c>
      <c r="E6">
        <v>33.333333333333329</v>
      </c>
    </row>
    <row r="7" spans="1:5" x14ac:dyDescent="0.25">
      <c r="A7" t="s">
        <v>61</v>
      </c>
      <c r="B7" t="s">
        <v>66</v>
      </c>
      <c r="C7">
        <v>40</v>
      </c>
      <c r="D7">
        <v>155</v>
      </c>
      <c r="E7">
        <v>25.806451612903221</v>
      </c>
    </row>
    <row r="8" spans="1:5" x14ac:dyDescent="0.25">
      <c r="A8" t="s">
        <v>62</v>
      </c>
      <c r="B8" t="s">
        <v>67</v>
      </c>
      <c r="C8">
        <v>35</v>
      </c>
      <c r="D8">
        <v>145</v>
      </c>
      <c r="E8">
        <v>24.137931034482762</v>
      </c>
    </row>
    <row r="9" spans="1:5" x14ac:dyDescent="0.25">
      <c r="A9" t="s">
        <v>63</v>
      </c>
      <c r="B9" t="s">
        <v>68</v>
      </c>
      <c r="C9">
        <v>48</v>
      </c>
      <c r="D9">
        <v>148</v>
      </c>
      <c r="E9">
        <v>32.432432432432442</v>
      </c>
    </row>
    <row r="10" spans="1:5" x14ac:dyDescent="0.25">
      <c r="A10" t="s">
        <v>64</v>
      </c>
      <c r="B10" t="s">
        <v>69</v>
      </c>
      <c r="C10">
        <v>52</v>
      </c>
      <c r="D10">
        <v>162</v>
      </c>
      <c r="E10">
        <v>32.098765432098773</v>
      </c>
    </row>
    <row r="11" spans="1:5" x14ac:dyDescent="0.25">
      <c r="A11" t="s">
        <v>65</v>
      </c>
      <c r="B11" t="s">
        <v>70</v>
      </c>
      <c r="C11">
        <v>58</v>
      </c>
      <c r="D11">
        <v>175</v>
      </c>
      <c r="E11">
        <v>33.142857142857139</v>
      </c>
    </row>
    <row r="14" spans="1:5" x14ac:dyDescent="0.25">
      <c r="A14" t="s">
        <v>55</v>
      </c>
    </row>
    <row r="15" spans="1:5" x14ac:dyDescent="0.25">
      <c r="A15" s="10" cm="1">
        <f t="array" ref="A15:A24">(EP[Tasks Completed]/ EP[Hours Worked])</f>
        <v>0.3125</v>
      </c>
    </row>
    <row r="16" spans="1:5" x14ac:dyDescent="0.25">
      <c r="A16" s="10">
        <v>0.21428571428571427</v>
      </c>
    </row>
    <row r="17" spans="1:1" x14ac:dyDescent="0.25">
      <c r="A17" s="10">
        <v>0.3</v>
      </c>
    </row>
    <row r="18" spans="1:1" x14ac:dyDescent="0.25">
      <c r="A18" s="10">
        <v>0.35294117647058826</v>
      </c>
    </row>
    <row r="19" spans="1:1" x14ac:dyDescent="0.25">
      <c r="A19" s="10">
        <v>0.33333333333333331</v>
      </c>
    </row>
    <row r="20" spans="1:1" x14ac:dyDescent="0.25">
      <c r="A20" s="10">
        <v>0.25806451612903225</v>
      </c>
    </row>
    <row r="21" spans="1:1" x14ac:dyDescent="0.25">
      <c r="A21" s="10">
        <v>0.2413793103448276</v>
      </c>
    </row>
    <row r="22" spans="1:1" x14ac:dyDescent="0.25">
      <c r="A22" s="10">
        <v>0.32432432432432434</v>
      </c>
    </row>
    <row r="23" spans="1:1" x14ac:dyDescent="0.25">
      <c r="A23" s="10">
        <v>0.32098765432098764</v>
      </c>
    </row>
    <row r="24" spans="1:1" x14ac:dyDescent="0.25">
      <c r="A24" s="10">
        <v>0.33142857142857141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sheetData>
    <row r="1" spans="1:3" x14ac:dyDescent="0.25">
      <c r="A1" s="1" t="s">
        <v>71</v>
      </c>
      <c r="B1" s="1" t="s">
        <v>72</v>
      </c>
      <c r="C1" s="1" t="s">
        <v>73</v>
      </c>
    </row>
    <row r="2" spans="1:3" x14ac:dyDescent="0.25">
      <c r="A2" t="s">
        <v>74</v>
      </c>
      <c r="B2" t="s">
        <v>79</v>
      </c>
      <c r="C2" t="s">
        <v>84</v>
      </c>
    </row>
    <row r="3" spans="1:3" x14ac:dyDescent="0.25">
      <c r="A3" t="s">
        <v>75</v>
      </c>
      <c r="B3" t="s">
        <v>80</v>
      </c>
      <c r="C3" t="s">
        <v>85</v>
      </c>
    </row>
    <row r="4" spans="1:3" x14ac:dyDescent="0.25">
      <c r="A4" t="s">
        <v>76</v>
      </c>
      <c r="B4" t="s">
        <v>81</v>
      </c>
      <c r="C4" t="s">
        <v>86</v>
      </c>
    </row>
    <row r="5" spans="1:3" x14ac:dyDescent="0.25">
      <c r="A5" t="s">
        <v>77</v>
      </c>
      <c r="B5" t="s">
        <v>82</v>
      </c>
      <c r="C5" t="s">
        <v>87</v>
      </c>
    </row>
    <row r="6" spans="1:3" x14ac:dyDescent="0.25">
      <c r="A6" t="s">
        <v>78</v>
      </c>
      <c r="B6" t="s">
        <v>83</v>
      </c>
      <c r="C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SaleDataP</vt:lpstr>
      <vt:lpstr>Sales Data</vt:lpstr>
      <vt:lpstr>Customer Churn</vt:lpstr>
      <vt:lpstr>Employee Performance</vt:lpstr>
      <vt:lpstr>Data 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Sulav Shrestha</cp:lastModifiedBy>
  <dcterms:created xsi:type="dcterms:W3CDTF">2025-02-22T05:18:28Z</dcterms:created>
  <dcterms:modified xsi:type="dcterms:W3CDTF">2025-06-23T09:07:09Z</dcterms:modified>
</cp:coreProperties>
</file>