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Data Analytics\Github1\Data-Analytics-Portfolio-Project\Property_Dataset\"/>
    </mc:Choice>
  </mc:AlternateContent>
  <xr:revisionPtr revIDLastSave="0" documentId="13_ncr:1_{B762246F-4A26-47D8-A0EF-116F3EFC77AE}" xr6:coauthVersionLast="47" xr6:coauthVersionMax="47" xr10:uidLastSave="{00000000-0000-0000-0000-000000000000}"/>
  <bookViews>
    <workbookView xWindow="-120" yWindow="-120" windowWidth="29040" windowHeight="15720" activeTab="1" xr2:uid="{4A5C7FF8-9BCA-4BE7-AF95-CDDBA9711284}"/>
  </bookViews>
  <sheets>
    <sheet name="Dashboard" sheetId="5" r:id="rId1"/>
    <sheet name="Sheet3" sheetId="14" r:id="rId2"/>
    <sheet name="Combined Dataset" sheetId="4" r:id="rId3"/>
    <sheet name="Rutherford" sheetId="3" r:id="rId4"/>
    <sheet name="Jesmond" sheetId="8" r:id="rId5"/>
    <sheet name="Maitland" sheetId="2" r:id="rId6"/>
  </sheets>
  <definedNames>
    <definedName name="ExternalData_1" localSheetId="5" hidden="1">Maitland!$A$1:$Q$51</definedName>
    <definedName name="ExternalData_2" localSheetId="2" hidden="1">'Combined Dataset'!$A$1:$P$81</definedName>
    <definedName name="ExternalData_2" localSheetId="4" hidden="1">Jesmond!$A$1:$P$16</definedName>
    <definedName name="ExternalData_2" localSheetId="3" hidden="1">'Rutherford'!$A$1:$Q$16</definedName>
    <definedName name="Slicer_Price_Range1">#N/A</definedName>
    <definedName name="Slicer_Suburb">#N/A</definedName>
  </definedNames>
  <calcPr calcId="191029"/>
  <pivotCaches>
    <pivotCache cacheId="24"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3" i="4" l="1"/>
  <c r="Q64" i="4"/>
  <c r="Q65" i="4"/>
  <c r="Q66" i="4"/>
  <c r="Q67" i="4"/>
  <c r="Q2" i="4"/>
  <c r="Q68" i="4"/>
  <c r="Q3" i="4"/>
  <c r="Q69" i="4"/>
  <c r="Q70" i="4"/>
  <c r="Q73" i="4"/>
  <c r="Q74" i="4"/>
  <c r="Q75" i="4"/>
  <c r="Q76" i="4"/>
  <c r="Q4" i="4"/>
  <c r="Q80" i="4"/>
  <c r="Q6" i="4"/>
  <c r="Q7" i="4"/>
  <c r="Q8" i="4"/>
  <c r="Q9" i="4"/>
  <c r="Q10" i="4"/>
  <c r="Q11" i="4"/>
  <c r="Q12" i="4"/>
  <c r="Q13" i="4"/>
  <c r="Q14" i="4"/>
  <c r="Q15" i="4"/>
  <c r="Q17" i="4"/>
  <c r="Q18" i="4"/>
  <c r="Q19" i="4"/>
  <c r="Q20" i="4"/>
  <c r="Q21" i="4"/>
  <c r="Q22" i="4"/>
  <c r="Q23" i="4"/>
  <c r="Q24" i="4"/>
  <c r="Q25" i="4"/>
  <c r="Q27" i="4"/>
  <c r="Q29" i="4"/>
  <c r="Q30" i="4"/>
  <c r="Q31" i="4"/>
  <c r="Q32" i="4"/>
  <c r="Q33" i="4"/>
  <c r="Q34" i="4"/>
  <c r="Q36" i="4"/>
  <c r="Q37" i="4"/>
  <c r="Q38" i="4"/>
  <c r="Q39" i="4"/>
  <c r="Q40" i="4"/>
  <c r="Q41" i="4"/>
  <c r="Q42" i="4"/>
  <c r="Q44" i="4"/>
  <c r="Q45" i="4"/>
  <c r="Q46" i="4"/>
  <c r="Q47" i="4"/>
  <c r="Q48" i="4"/>
  <c r="Q49" i="4"/>
  <c r="Q50" i="4"/>
  <c r="Q51" i="4"/>
  <c r="Q53" i="4"/>
  <c r="Q54" i="4"/>
  <c r="Q55" i="4"/>
  <c r="Q56" i="4"/>
  <c r="Q58" i="4"/>
  <c r="Q59" i="4"/>
  <c r="Q60" i="4"/>
  <c r="Q61" i="4"/>
  <c r="Q16" i="4"/>
  <c r="Q26" i="4"/>
  <c r="Q28" i="4"/>
  <c r="Q35" i="4"/>
  <c r="Q52" i="4"/>
  <c r="Q57" i="4"/>
  <c r="Q62" i="4"/>
  <c r="Q63" i="4"/>
  <c r="Q71" i="4"/>
  <c r="Q72" i="4"/>
  <c r="Q77" i="4"/>
  <c r="Q78" i="4"/>
  <c r="Q79" i="4"/>
  <c r="Q81" i="4"/>
  <c r="Q5" i="4"/>
  <c r="L86" i="4" a="1"/>
  <c r="L86" i="4" s="1"/>
  <c r="L85" i="4"/>
  <c r="L8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4F6D29-2DA6-430A-84BA-B46FDAB5987D}" keepAlive="1" name="Query - Combined Dataset" description="Connection to the 'Combined Dataset' query in the workbook." type="5" refreshedVersion="8" background="1" saveData="1">
    <dbPr connection="Provider=Microsoft.Mashup.OleDb.1;Data Source=$Workbook$;Location=&quot;Combined Dataset&quot;;Extended Properties=&quot;&quot;" command="SELECT * FROM [Combined Dataset]"/>
  </connection>
  <connection id="2" xr16:uid="{2F30F0D2-D930-4ABB-899D-0A1FC26D2FD1}" keepAlive="1" name="Query - Jesmond" description="Connection to the 'Jesmond' query in the workbook." type="5" refreshedVersion="8" background="1" saveData="1">
    <dbPr connection="Provider=Microsoft.Mashup.OleDb.1;Data Source=$Workbook$;Location=Jesmond;Extended Properties=&quot;&quot;" command="SELECT * FROM [Jesmond]"/>
  </connection>
  <connection id="3" xr16:uid="{8539C66F-AB11-47F2-9689-94479C203B1A}" keepAlive="1" name="Query - Maitland" description="Connection to the 'Maitland' query in the workbook." type="5" refreshedVersion="8" background="1" saveData="1">
    <dbPr connection="Provider=Microsoft.Mashup.OleDb.1;Data Source=$Workbook$;Location=Maitland;Extended Properties=&quot;&quot;" command="SELECT * FROM [Maitland]"/>
  </connection>
  <connection id="4" xr16:uid="{B7D6EBFF-00BB-4BC9-BB7A-694A44F5FF61}" keepAlive="1" name="Query - Rutherford" description="Connection to the 'Rutherford' query in the workbook." type="5" refreshedVersion="8" background="1" saveData="1">
    <dbPr connection="Provider=Microsoft.Mashup.OleDb.1;Data Source=$Workbook$;Location=Rutherford;Extended Properties=&quot;&quot;" command="SELECT * FROM [Rutherfor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<sst xmlns="http://schemas.openxmlformats.org/spreadsheetml/2006/main" count="1464" uniqueCount="269">
  <si>
    <t>Price</t>
  </si>
  <si>
    <t>Address</t>
  </si>
  <si>
    <t>Suburb</t>
  </si>
  <si>
    <t>Postcode</t>
  </si>
  <si>
    <t>Property_Type</t>
  </si>
  <si>
    <t>Agent_Name</t>
  </si>
  <si>
    <t>Agency_Name</t>
  </si>
  <si>
    <t>Conditon</t>
  </si>
  <si>
    <t>State</t>
  </si>
  <si>
    <t>Number of Bedroom</t>
  </si>
  <si>
    <t>Number of Bathroom</t>
  </si>
  <si>
    <t>Price_Cleanup</t>
  </si>
  <si>
    <t>Number of Bedroom Cleanup</t>
  </si>
  <si>
    <t>Number of Bathroom Cleanup</t>
  </si>
  <si>
    <t>$250,000</t>
  </si>
  <si>
    <t>97/333 Cessnock Road</t>
  </si>
  <si>
    <t>Gillieston Heights</t>
  </si>
  <si>
    <t>House</t>
  </si>
  <si>
    <t>Kim Hassall</t>
  </si>
  <si>
    <t>James Henry Real Estate</t>
  </si>
  <si>
    <t/>
  </si>
  <si>
    <t>NSW</t>
  </si>
  <si>
    <t>$330,000</t>
  </si>
  <si>
    <t>21 Marlowe Avenue</t>
  </si>
  <si>
    <t>Anambah</t>
  </si>
  <si>
    <t>Land</t>
  </si>
  <si>
    <t>Lewis Elliott</t>
  </si>
  <si>
    <t>Urban Real Estate Australia</t>
  </si>
  <si>
    <t>$348,000</t>
  </si>
  <si>
    <t>Lochinvar</t>
  </si>
  <si>
    <t>Jennifer Symes - Hereford Hill</t>
  </si>
  <si>
    <t>McCloy Project Management Pty Ltd | Hereford Hill</t>
  </si>
  <si>
    <t>Offer</t>
  </si>
  <si>
    <t>Price Guide $350,000</t>
  </si>
  <si>
    <t>116 Dalveen Road</t>
  </si>
  <si>
    <t>Largs</t>
  </si>
  <si>
    <t>Renee Bean-Wyper &amp; Jorja Pauling</t>
  </si>
  <si>
    <t>Stone Real Estate Hunter Valley</t>
  </si>
  <si>
    <t>$350,000</t>
  </si>
  <si>
    <t>25 Leyland Circuit</t>
  </si>
  <si>
    <t>David Podmore</t>
  </si>
  <si>
    <t>Real Estate Newcastle</t>
  </si>
  <si>
    <t>$358,000</t>
  </si>
  <si>
    <t>Guide $360,000</t>
  </si>
  <si>
    <t>$368,000</t>
  </si>
  <si>
    <t>Guide $370,000</t>
  </si>
  <si>
    <t>$383,000</t>
  </si>
  <si>
    <t>13 Linden Street</t>
  </si>
  <si>
    <t>buymyplace .</t>
  </si>
  <si>
    <t>buymyplace</t>
  </si>
  <si>
    <t>$387,000</t>
  </si>
  <si>
    <t>$391,000</t>
  </si>
  <si>
    <t>$395,000</t>
  </si>
  <si>
    <t>Guide $400,000</t>
  </si>
  <si>
    <t>66 Lilac Avenue</t>
  </si>
  <si>
    <t>$410,000</t>
  </si>
  <si>
    <t>Price Guide $420,000.00</t>
  </si>
  <si>
    <t>Farley</t>
  </si>
  <si>
    <t>Joshi John</t>
  </si>
  <si>
    <t>Move Realty</t>
  </si>
  <si>
    <t>New</t>
  </si>
  <si>
    <t>$455,000</t>
  </si>
  <si>
    <t>Thornton</t>
  </si>
  <si>
    <t>$460,000</t>
  </si>
  <si>
    <t>38 Hewitt Road</t>
  </si>
  <si>
    <t>Chisholm</t>
  </si>
  <si>
    <t>Allam Property Group Chisholm</t>
  </si>
  <si>
    <t>Allam Homes</t>
  </si>
  <si>
    <t>$469,900</t>
  </si>
  <si>
    <t>117/1 Clydesdale Street</t>
  </si>
  <si>
    <t>Lochinvar Ridge Sales Team</t>
  </si>
  <si>
    <t>$470,000</t>
  </si>
  <si>
    <t>$475,000</t>
  </si>
  <si>
    <t>(no street name provided)</t>
  </si>
  <si>
    <t>Jason Dutch &amp; Paul Wrigley</t>
  </si>
  <si>
    <t>Ray White North Lake Macquarie</t>
  </si>
  <si>
    <t>$485,000</t>
  </si>
  <si>
    <t>309/9 Clydesdale Street</t>
  </si>
  <si>
    <t>512/6 Dexter Road</t>
  </si>
  <si>
    <t>318/37 Sanctuary Drive</t>
  </si>
  <si>
    <t>$490,000 - $520,000</t>
  </si>
  <si>
    <t>4/7 Justine  Parade</t>
  </si>
  <si>
    <t>Rutherford</t>
  </si>
  <si>
    <t>Apartment</t>
  </si>
  <si>
    <t>David Cowan</t>
  </si>
  <si>
    <t>EXP Australia - NSW</t>
  </si>
  <si>
    <t>$495,000</t>
  </si>
  <si>
    <t>16 Greenhills Avenue</t>
  </si>
  <si>
    <t>Woodberry</t>
  </si>
  <si>
    <t>Troy Graham</t>
  </si>
  <si>
    <t>Dowling Real Estate Beresfield</t>
  </si>
  <si>
    <t>7/530 High Street</t>
  </si>
  <si>
    <t>Maitland</t>
  </si>
  <si>
    <t>Roseanne Gaut &amp; Monique Campbell</t>
  </si>
  <si>
    <t>Altitude Real Estate Maitland</t>
  </si>
  <si>
    <t>$500,000</t>
  </si>
  <si>
    <t>1 Adams Street</t>
  </si>
  <si>
    <t>East Maitland</t>
  </si>
  <si>
    <t>Kristen Miller</t>
  </si>
  <si>
    <t>Raine &amp; Horne New Lambton &amp; Wallsend</t>
  </si>
  <si>
    <t>Guide $525,000</t>
  </si>
  <si>
    <t>25 Tangerine Street</t>
  </si>
  <si>
    <t>Lisa  Osborn</t>
  </si>
  <si>
    <t>OSBORN REAL ESTATE</t>
  </si>
  <si>
    <t>$540,000</t>
  </si>
  <si>
    <t>Guide: $550,000</t>
  </si>
  <si>
    <t>56 Telarah Street</t>
  </si>
  <si>
    <t>Telarah</t>
  </si>
  <si>
    <t>$550,000</t>
  </si>
  <si>
    <t>Condition</t>
  </si>
  <si>
    <t>Number of Parking</t>
  </si>
  <si>
    <t>Address_Cleanup</t>
  </si>
  <si>
    <t>$630,000 - $660,000</t>
  </si>
  <si>
    <t>37 Endeavour Street</t>
  </si>
  <si>
    <t>Roseanne Gaut</t>
  </si>
  <si>
    <t>$655,000</t>
  </si>
  <si>
    <t>. .</t>
  </si>
  <si>
    <t>Nick Voutos &amp; Sekou Seasay</t>
  </si>
  <si>
    <t>Epic Property Marketing</t>
  </si>
  <si>
    <t>No Address</t>
  </si>
  <si>
    <t>From $684,000</t>
  </si>
  <si>
    <t>47 Aberglasslyn Road</t>
  </si>
  <si>
    <t>House and Land Package</t>
  </si>
  <si>
    <t>House and land</t>
  </si>
  <si>
    <t>Dixonbuild Pty Ltd</t>
  </si>
  <si>
    <t>From $693,900</t>
  </si>
  <si>
    <t>Lot 16 Marlowe Avenue</t>
  </si>
  <si>
    <t>From $745,200</t>
  </si>
  <si>
    <t>54 Vindin St</t>
  </si>
  <si>
    <t>8 Ruby Road</t>
  </si>
  <si>
    <t>Michael Haggarty</t>
  </si>
  <si>
    <t>First National Real Estate Maitland</t>
  </si>
  <si>
    <t>From $795,800</t>
  </si>
  <si>
    <t>34 Tournament Street</t>
  </si>
  <si>
    <t>2 Sellers Avenue</t>
  </si>
  <si>
    <t>Brooke Fallins</t>
  </si>
  <si>
    <t>Global Property International Warners Bay</t>
  </si>
  <si>
    <t>$879,000</t>
  </si>
  <si>
    <t>Price Guide $900,000 - $950,000</t>
  </si>
  <si>
    <t>7 Pitch Street</t>
  </si>
  <si>
    <t>Charlie Lund &amp; Shae Hartigan</t>
  </si>
  <si>
    <t>The Agency Hunter Valley</t>
  </si>
  <si>
    <t>$925,000</t>
  </si>
  <si>
    <t>62 Grand Parade</t>
  </si>
  <si>
    <t>Kevin Phillips</t>
  </si>
  <si>
    <t>Ray White Cessnock</t>
  </si>
  <si>
    <t>*FIXED PRICE</t>
  </si>
  <si>
    <t>Litsa Meleti</t>
  </si>
  <si>
    <t>REMAX Lifestyle Marketing</t>
  </si>
  <si>
    <t>Row Labels</t>
  </si>
  <si>
    <t>Grand Total</t>
  </si>
  <si>
    <t>Count of Address</t>
  </si>
  <si>
    <t>$398,000</t>
  </si>
  <si>
    <t>20 Getty Street</t>
  </si>
  <si>
    <t>Con Elfes</t>
  </si>
  <si>
    <t>Freeman Realty</t>
  </si>
  <si>
    <t>$565,000</t>
  </si>
  <si>
    <t>40 Michael Hill Avenue</t>
  </si>
  <si>
    <t>Andrew Walker</t>
  </si>
  <si>
    <t>Street Property</t>
  </si>
  <si>
    <t>$590,000 - $620,000</t>
  </si>
  <si>
    <t>4 Ellesmere Street</t>
  </si>
  <si>
    <t>Kim Hammond &amp; Liam Higgins</t>
  </si>
  <si>
    <t>Dowling Real Estate Raymond Terrace</t>
  </si>
  <si>
    <t>$599,000</t>
  </si>
  <si>
    <t>14 Marshall Avenue</t>
  </si>
  <si>
    <t>Metford</t>
  </si>
  <si>
    <t>John Hassall</t>
  </si>
  <si>
    <t>$370,000 - $399,000</t>
  </si>
  <si>
    <t>187-191 Michael Street</t>
  </si>
  <si>
    <t>Justin Redpath &amp; Andrew Smaus</t>
  </si>
  <si>
    <t>McGrath Estate Agents Newcastle City</t>
  </si>
  <si>
    <t>Jesmond</t>
  </si>
  <si>
    <t>3/154 Michael Street</t>
  </si>
  <si>
    <t>Sale by home owner</t>
  </si>
  <si>
    <t>Sale by Home Owner</t>
  </si>
  <si>
    <t>$445,000 - $495,000</t>
  </si>
  <si>
    <t>101/187-191 Michael Street</t>
  </si>
  <si>
    <t>Justin Redpath</t>
  </si>
  <si>
    <t>38A William St</t>
  </si>
  <si>
    <t>Robert Rees</t>
  </si>
  <si>
    <t>Rees Real Estate</t>
  </si>
  <si>
    <t>$535,000 to $565,000</t>
  </si>
  <si>
    <t>1/35 William Street</t>
  </si>
  <si>
    <t>Villa</t>
  </si>
  <si>
    <t>Allen Reece</t>
  </si>
  <si>
    <t>Reece Realty Newcastle</t>
  </si>
  <si>
    <t>$580,000 to $620,000</t>
  </si>
  <si>
    <t>6/48 Robert Street</t>
  </si>
  <si>
    <t>Townhouse</t>
  </si>
  <si>
    <t>Price Guide $599,999</t>
  </si>
  <si>
    <t>2 Goodwin Street</t>
  </si>
  <si>
    <t>Liam Cromarty</t>
  </si>
  <si>
    <t>Love Realty Speers Point</t>
  </si>
  <si>
    <t>$600,000 - $660,000</t>
  </si>
  <si>
    <t>1/11a Janet Street</t>
  </si>
  <si>
    <t>Jesse Mulligan &amp; Ella Bennett</t>
  </si>
  <si>
    <t>Mulligan Property Group</t>
  </si>
  <si>
    <t>$835,000 - $865,000</t>
  </si>
  <si>
    <t>236 Newcastle  Road</t>
  </si>
  <si>
    <t>$980,000 to $1,050,000</t>
  </si>
  <si>
    <t>2/16 Cameron  Street</t>
  </si>
  <si>
    <t>$980,000 - $1,050,000</t>
  </si>
  <si>
    <t>1/16 Cameron Street</t>
  </si>
  <si>
    <t>Guide $1,590,000</t>
  </si>
  <si>
    <t>93 Blue Gum Road</t>
  </si>
  <si>
    <t>11/181-183 Michael Street</t>
  </si>
  <si>
    <t>Michael Montano</t>
  </si>
  <si>
    <t>Montano Group</t>
  </si>
  <si>
    <t>Expressions of Interest</t>
  </si>
  <si>
    <t>38A William Street</t>
  </si>
  <si>
    <t>Chris Sessions</t>
  </si>
  <si>
    <t>Ray White Newcastle Lake Macquarie</t>
  </si>
  <si>
    <t>41 Fraser Street</t>
  </si>
  <si>
    <t>Tony Gough</t>
  </si>
  <si>
    <t>517 Herdsman Road</t>
  </si>
  <si>
    <t>523 Caputar Way</t>
  </si>
  <si>
    <t>619 Linden Drive</t>
  </si>
  <si>
    <t>606 Linden Street</t>
  </si>
  <si>
    <t>601 Longwool Road</t>
  </si>
  <si>
    <t>623 Linden Street</t>
  </si>
  <si>
    <t>607 Longwool Road</t>
  </si>
  <si>
    <t>604 Longwool Road</t>
  </si>
  <si>
    <t>409 Lilac Avenue</t>
  </si>
  <si>
    <t>519 Springfield Drive</t>
  </si>
  <si>
    <t>616 Livistona Drive</t>
  </si>
  <si>
    <t>419 Lilac Avenue</t>
  </si>
  <si>
    <t>404 Lilac Avenue</t>
  </si>
  <si>
    <t>221/10 Becher Road</t>
  </si>
  <si>
    <t>1 Government Road</t>
  </si>
  <si>
    <t>401 Leenan Drive</t>
  </si>
  <si>
    <t>NA</t>
  </si>
  <si>
    <t>232 Redgate Road</t>
  </si>
  <si>
    <t>120 Leenan Drive</t>
  </si>
  <si>
    <t>403 Leenan Drive</t>
  </si>
  <si>
    <t>225 Redgate Road</t>
  </si>
  <si>
    <t>402 Leenan Drive</t>
  </si>
  <si>
    <t>220 Redgate Road</t>
  </si>
  <si>
    <t>$795,000</t>
  </si>
  <si>
    <t>$849,000 - $899,000</t>
  </si>
  <si>
    <t>Number of Parking Cleanup</t>
  </si>
  <si>
    <t>Mean</t>
  </si>
  <si>
    <t>Median</t>
  </si>
  <si>
    <t>Mode</t>
  </si>
  <si>
    <t>Price_Range</t>
  </si>
  <si>
    <t>Australian Housing Dashboard</t>
  </si>
  <si>
    <t>$725,000 to $750,000</t>
  </si>
  <si>
    <t>12 Walter Street</t>
  </si>
  <si>
    <t>Todd Fisher &amp; Jack Fisher</t>
  </si>
  <si>
    <t>LJ Hooker Maitland</t>
  </si>
  <si>
    <t>Buyers Guide $750,000</t>
  </si>
  <si>
    <t>21 Brittany Avenue</t>
  </si>
  <si>
    <t>Todd Fisher &amp; Ben Cotton</t>
  </si>
  <si>
    <t>Auction 09/08/25</t>
  </si>
  <si>
    <t>35 High Street</t>
  </si>
  <si>
    <t>Patrick Skinner &amp; Donna Spillane</t>
  </si>
  <si>
    <t>Spillane Property</t>
  </si>
  <si>
    <t>221 Redgate Road</t>
  </si>
  <si>
    <t>407 Redgate Road</t>
  </si>
  <si>
    <t>11 Sage Crescent</t>
  </si>
  <si>
    <t>Michael Haggarty &amp; Aiden Procopis</t>
  </si>
  <si>
    <t>9 Sage Crescent</t>
  </si>
  <si>
    <t>Patrick Howard &amp; Aiden Procopis</t>
  </si>
  <si>
    <t>Guide $820,000</t>
  </si>
  <si>
    <t>Open Cancelled this Saturday</t>
  </si>
  <si>
    <t>(blank)</t>
  </si>
  <si>
    <t>Average of Price_Cleanup</t>
  </si>
  <si>
    <t>Column Labels</t>
  </si>
  <si>
    <t>Average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</si>
</sst>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1"/>
      <color theme="1"/>
      <name val="Aptos Narrow"/>
      <family val="2"/>
      <scheme val="minor"/>
    </font>
    <font>
      <sz val="8"/>
      <name val="Aptos Narrow"/>
      <family val="2"/>
      <scheme val="minor"/>
    </font>
    <font>
      <sz val="11"/>
      <color theme="1"/>
      <name val="Aptos Narrow"/>
      <family val="2"/>
      <scheme val="minor"/>
    </font>
    <font>
      <b/>
      <sz val="11"/>
      <color theme="1"/>
      <name val="Aptos Narrow"/>
      <family val="2"/>
      <scheme val="minor"/>
    </font>
    <font>
      <b/>
      <sz val="22"/>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8">
    <xf numFmtId="0" fontId="0" fillId="0" borderId="0" xfId="0"/>
    <xf numFmtId="0" fontId="0" fillId="0" borderId="0" xfId="0" pivotButton="1"/>
    <xf numFmtId="0" fontId="0" fillId="0" borderId="0" xfId="0" applyAlignment="1">
      <alignment horizontal="left"/>
    </xf>
    <xf numFmtId="44" fontId="0" fillId="0" borderId="0" xfId="1" applyFont="1"/>
    <xf numFmtId="0" fontId="3" fillId="0" borderId="0" xfId="0" applyFont="1"/>
    <xf numFmtId="44" fontId="3" fillId="0" borderId="0" xfId="1" applyFont="1"/>
    <xf numFmtId="0" fontId="4" fillId="2" borderId="0" xfId="0" applyFont="1" applyFill="1" applyAlignment="1">
      <alignment horizontal="left" vertical="center" indent="9"/>
    </xf>
    <xf numFmtId="0" fontId="0" fillId="0" borderId="0" xfId="0" applyNumberFormat="1"/>
  </cellXfs>
  <cellStyles count="2">
    <cellStyle name="Currency" xfId="1" builtinId="4"/>
    <cellStyle name="Normal" xfId="0" builtinId="0"/>
  </cellStyles>
  <dxfs count="35">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[Property_Dataset (version 2).xlsx]Sheet3!PivotTable5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Sheet3!$B$21:$B$22</c:f>
              <c:strCache>
                <c:ptCount val="1"/>
                <c:pt idx="0">
                  <c:v>Apartment</c:v>
                </c:pt>
              </c:strCache>
            </c:strRef>
          </c:tx>
          <c:spPr>
            <a:solidFill>
              <a:schemeClr val="accent1"/>
            </a:solidFill>
            <a:ln>
              <a:noFill/>
            </a:ln>
            <a:effectLst/>
          </c:spPr>
          <c:invertIfNegative val="0"/>
          <c:cat>
            <c:strRef>
              <c:f>Sheet3!$A$23</c:f>
              <c:strCache>
                <c:ptCount val="1"/>
                <c:pt idx="0">
                  <c:v>Total</c:v>
                </c:pt>
              </c:strCache>
            </c:strRef>
          </c:cat>
          <c:val>
            <c:numRef>
              <c:f>Sheet3!$B$23</c:f>
              <c:numCache>
                <c:formatCode>General</c:formatCode>
                <c:ptCount val="1"/>
                <c:pt idx="0">
                  <c:v>9</c:v>
                </c:pt>
              </c:numCache>
            </c:numRef>
          </c:val>
          <c:extLst>
            <c:ext xmlns:c16="http://schemas.microsoft.com/office/drawing/2014/chart" uri="{C3380CC4-5D6E-409C-BE32-E72D297353CC}">
              <c16:uniqueId val="{00000000-A9C9-4AAC-9E76-B35D0D1E7A25}"/>
            </c:ext>
          </c:extLst>
        </c:ser>
        <c:ser>
          <c:idx val="1"/>
          <c:order val="1"/>
          <c:tx>
            <c:strRef>
              <c:f>Sheet3!$C$21:$C$22</c:f>
              <c:strCache>
                <c:ptCount val="1"/>
                <c:pt idx="0">
                  <c:v>House</c:v>
                </c:pt>
              </c:strCache>
            </c:strRef>
          </c:tx>
          <c:spPr>
            <a:solidFill>
              <a:schemeClr val="accent2"/>
            </a:solidFill>
            <a:ln>
              <a:noFill/>
            </a:ln>
            <a:effectLst/>
          </c:spPr>
          <c:invertIfNegative val="0"/>
          <c:cat>
            <c:strRef>
              <c:f>Sheet3!$A$23</c:f>
              <c:strCache>
                <c:ptCount val="1"/>
                <c:pt idx="0">
                  <c:v>Total</c:v>
                </c:pt>
              </c:strCache>
            </c:strRef>
          </c:cat>
          <c:val>
            <c:numRef>
              <c:f>Sheet3!$C$23</c:f>
              <c:numCache>
                <c:formatCode>General</c:formatCode>
                <c:ptCount val="1"/>
                <c:pt idx="0">
                  <c:v>23</c:v>
                </c:pt>
              </c:numCache>
            </c:numRef>
          </c:val>
          <c:extLst>
            <c:ext xmlns:c16="http://schemas.microsoft.com/office/drawing/2014/chart" uri="{C3380CC4-5D6E-409C-BE32-E72D297353CC}">
              <c16:uniqueId val="{0000000A-A9C9-4AAC-9E76-B35D0D1E7A25}"/>
            </c:ext>
          </c:extLst>
        </c:ser>
        <c:ser>
          <c:idx val="2"/>
          <c:order val="2"/>
          <c:tx>
            <c:strRef>
              <c:f>Sheet3!$D$21:$D$22</c:f>
              <c:strCache>
                <c:ptCount val="1"/>
                <c:pt idx="0">
                  <c:v>House and Land Package</c:v>
                </c:pt>
              </c:strCache>
            </c:strRef>
          </c:tx>
          <c:spPr>
            <a:solidFill>
              <a:schemeClr val="accent3"/>
            </a:solidFill>
            <a:ln>
              <a:noFill/>
            </a:ln>
            <a:effectLst/>
          </c:spPr>
          <c:invertIfNegative val="0"/>
          <c:cat>
            <c:strRef>
              <c:f>Sheet3!$A$23</c:f>
              <c:strCache>
                <c:ptCount val="1"/>
                <c:pt idx="0">
                  <c:v>Total</c:v>
                </c:pt>
              </c:strCache>
            </c:strRef>
          </c:cat>
          <c:val>
            <c:numRef>
              <c:f>Sheet3!$D$23</c:f>
              <c:numCache>
                <c:formatCode>General</c:formatCode>
                <c:ptCount val="1"/>
                <c:pt idx="0">
                  <c:v>5</c:v>
                </c:pt>
              </c:numCache>
            </c:numRef>
          </c:val>
          <c:extLst>
            <c:ext xmlns:c16="http://schemas.microsoft.com/office/drawing/2014/chart" uri="{C3380CC4-5D6E-409C-BE32-E72D297353CC}">
              <c16:uniqueId val="{00000011-A9C9-4AAC-9E76-B35D0D1E7A25}"/>
            </c:ext>
          </c:extLst>
        </c:ser>
        <c:ser>
          <c:idx val="3"/>
          <c:order val="3"/>
          <c:tx>
            <c:strRef>
              <c:f>Sheet3!$E$21:$E$22</c:f>
              <c:strCache>
                <c:ptCount val="1"/>
                <c:pt idx="0">
                  <c:v>Land</c:v>
                </c:pt>
              </c:strCache>
            </c:strRef>
          </c:tx>
          <c:spPr>
            <a:solidFill>
              <a:schemeClr val="accent4"/>
            </a:solidFill>
            <a:ln>
              <a:noFill/>
            </a:ln>
            <a:effectLst/>
          </c:spPr>
          <c:invertIfNegative val="0"/>
          <c:cat>
            <c:strRef>
              <c:f>Sheet3!$A$23</c:f>
              <c:strCache>
                <c:ptCount val="1"/>
                <c:pt idx="0">
                  <c:v>Total</c:v>
                </c:pt>
              </c:strCache>
            </c:strRef>
          </c:cat>
          <c:val>
            <c:numRef>
              <c:f>Sheet3!$E$23</c:f>
              <c:numCache>
                <c:formatCode>General</c:formatCode>
                <c:ptCount val="1"/>
                <c:pt idx="0">
                  <c:v>41</c:v>
                </c:pt>
              </c:numCache>
            </c:numRef>
          </c:val>
          <c:extLst>
            <c:ext xmlns:c16="http://schemas.microsoft.com/office/drawing/2014/chart" uri="{C3380CC4-5D6E-409C-BE32-E72D297353CC}">
              <c16:uniqueId val="{00000012-A9C9-4AAC-9E76-B35D0D1E7A25}"/>
            </c:ext>
          </c:extLst>
        </c:ser>
        <c:ser>
          <c:idx val="4"/>
          <c:order val="4"/>
          <c:tx>
            <c:strRef>
              <c:f>Sheet3!$F$21:$F$22</c:f>
              <c:strCache>
                <c:ptCount val="1"/>
                <c:pt idx="0">
                  <c:v>Townhouse</c:v>
                </c:pt>
              </c:strCache>
            </c:strRef>
          </c:tx>
          <c:spPr>
            <a:solidFill>
              <a:schemeClr val="accent5"/>
            </a:solidFill>
            <a:ln>
              <a:noFill/>
            </a:ln>
            <a:effectLst/>
          </c:spPr>
          <c:invertIfNegative val="0"/>
          <c:cat>
            <c:strRef>
              <c:f>Sheet3!$A$23</c:f>
              <c:strCache>
                <c:ptCount val="1"/>
                <c:pt idx="0">
                  <c:v>Total</c:v>
                </c:pt>
              </c:strCache>
            </c:strRef>
          </c:cat>
          <c:val>
            <c:numRef>
              <c:f>Sheet3!$F$23</c:f>
              <c:numCache>
                <c:formatCode>General</c:formatCode>
                <c:ptCount val="1"/>
                <c:pt idx="0">
                  <c:v>1</c:v>
                </c:pt>
              </c:numCache>
            </c:numRef>
          </c:val>
          <c:extLst>
            <c:ext xmlns:c16="http://schemas.microsoft.com/office/drawing/2014/chart" uri="{C3380CC4-5D6E-409C-BE32-E72D297353CC}">
              <c16:uniqueId val="{00000013-A9C9-4AAC-9E76-B35D0D1E7A25}"/>
            </c:ext>
          </c:extLst>
        </c:ser>
        <c:ser>
          <c:idx val="5"/>
          <c:order val="5"/>
          <c:tx>
            <c:strRef>
              <c:f>Sheet3!$G$21:$G$22</c:f>
              <c:strCache>
                <c:ptCount val="1"/>
                <c:pt idx="0">
                  <c:v>Villa</c:v>
                </c:pt>
              </c:strCache>
            </c:strRef>
          </c:tx>
          <c:spPr>
            <a:solidFill>
              <a:schemeClr val="accent6"/>
            </a:solidFill>
            <a:ln>
              <a:noFill/>
            </a:ln>
            <a:effectLst/>
          </c:spPr>
          <c:invertIfNegative val="0"/>
          <c:cat>
            <c:strRef>
              <c:f>Sheet3!$A$23</c:f>
              <c:strCache>
                <c:ptCount val="1"/>
                <c:pt idx="0">
                  <c:v>Total</c:v>
                </c:pt>
              </c:strCache>
            </c:strRef>
          </c:cat>
          <c:val>
            <c:numRef>
              <c:f>Sheet3!$G$23</c:f>
              <c:numCache>
                <c:formatCode>General</c:formatCode>
                <c:ptCount val="1"/>
                <c:pt idx="0">
                  <c:v>1</c:v>
                </c:pt>
              </c:numCache>
            </c:numRef>
          </c:val>
          <c:extLst>
            <c:ext xmlns:c16="http://schemas.microsoft.com/office/drawing/2014/chart" uri="{C3380CC4-5D6E-409C-BE32-E72D297353CC}">
              <c16:uniqueId val="{00000014-A9C9-4AAC-9E76-B35D0D1E7A25}"/>
            </c:ext>
          </c:extLst>
        </c:ser>
        <c:ser>
          <c:idx val="6"/>
          <c:order val="6"/>
          <c:tx>
            <c:strRef>
              <c:f>Sheet3!$H$21:$H$22</c:f>
              <c:strCache>
                <c:ptCount val="1"/>
                <c:pt idx="0">
                  <c:v>(blank)</c:v>
                </c:pt>
              </c:strCache>
            </c:strRef>
          </c:tx>
          <c:spPr>
            <a:solidFill>
              <a:schemeClr val="accent1">
                <a:lumMod val="60000"/>
              </a:schemeClr>
            </a:solidFill>
            <a:ln>
              <a:noFill/>
            </a:ln>
            <a:effectLst/>
          </c:spPr>
          <c:invertIfNegative val="0"/>
          <c:cat>
            <c:strRef>
              <c:f>Sheet3!$A$23</c:f>
              <c:strCache>
                <c:ptCount val="1"/>
                <c:pt idx="0">
                  <c:v>Total</c:v>
                </c:pt>
              </c:strCache>
            </c:strRef>
          </c:cat>
          <c:val>
            <c:numRef>
              <c:f>Sheet3!$H$23</c:f>
              <c:numCache>
                <c:formatCode>General</c:formatCode>
                <c:ptCount val="1"/>
              </c:numCache>
            </c:numRef>
          </c:val>
          <c:extLst>
            <c:ext xmlns:c16="http://schemas.microsoft.com/office/drawing/2014/chart" uri="{C3380CC4-5D6E-409C-BE32-E72D297353CC}">
              <c16:uniqueId val="{00000015-A9C9-4AAC-9E76-B35D0D1E7A25}"/>
            </c:ext>
          </c:extLst>
        </c:ser>
        <c:dLbls>
          <c:showLegendKey val="0"/>
          <c:showVal val="0"/>
          <c:showCatName val="0"/>
          <c:showSerName val="0"/>
          <c:showPercent val="0"/>
          <c:showBubbleSize val="0"/>
        </c:dLbls>
        <c:gapWidth val="219"/>
        <c:overlap val="-27"/>
        <c:axId val="436148815"/>
        <c:axId val="436132495"/>
      </c:barChart>
      <c:catAx>
        <c:axId val="436148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132495"/>
        <c:crosses val="autoZero"/>
        <c:auto val="1"/>
        <c:lblAlgn val="ctr"/>
        <c:lblOffset val="100"/>
        <c:noMultiLvlLbl val="0"/>
      </c:catAx>
      <c:valAx>
        <c:axId val="436132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148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[Property_Dataset (version 2).xlsx]Sheet3!PivotTable5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Sheet3!$B$21:$B$22</c:f>
              <c:strCache>
                <c:ptCount val="1"/>
                <c:pt idx="0">
                  <c:v>Apartment</c:v>
                </c:pt>
              </c:strCache>
            </c:strRef>
          </c:tx>
          <c:spPr>
            <a:solidFill>
              <a:schemeClr val="accent1"/>
            </a:solidFill>
            <a:ln>
              <a:noFill/>
            </a:ln>
            <a:effectLst/>
          </c:spPr>
          <c:invertIfNegative val="0"/>
          <c:cat>
            <c:strRef>
              <c:f>Sheet3!$A$23</c:f>
              <c:strCache>
                <c:ptCount val="1"/>
                <c:pt idx="0">
                  <c:v>Total</c:v>
                </c:pt>
              </c:strCache>
            </c:strRef>
          </c:cat>
          <c:val>
            <c:numRef>
              <c:f>Sheet3!$B$23</c:f>
              <c:numCache>
                <c:formatCode>General</c:formatCode>
                <c:ptCount val="1"/>
                <c:pt idx="0">
                  <c:v>9</c:v>
                </c:pt>
              </c:numCache>
            </c:numRef>
          </c:val>
          <c:extLst>
            <c:ext xmlns:c16="http://schemas.microsoft.com/office/drawing/2014/chart" uri="{C3380CC4-5D6E-409C-BE32-E72D297353CC}">
              <c16:uniqueId val="{00000000-9A72-46E8-9EC7-891A6C0B033A}"/>
            </c:ext>
          </c:extLst>
        </c:ser>
        <c:ser>
          <c:idx val="1"/>
          <c:order val="1"/>
          <c:tx>
            <c:strRef>
              <c:f>Sheet3!$C$21:$C$22</c:f>
              <c:strCache>
                <c:ptCount val="1"/>
                <c:pt idx="0">
                  <c:v>House</c:v>
                </c:pt>
              </c:strCache>
            </c:strRef>
          </c:tx>
          <c:spPr>
            <a:solidFill>
              <a:schemeClr val="accent2"/>
            </a:solidFill>
            <a:ln>
              <a:noFill/>
            </a:ln>
            <a:effectLst/>
          </c:spPr>
          <c:invertIfNegative val="0"/>
          <c:cat>
            <c:strRef>
              <c:f>Sheet3!$A$23</c:f>
              <c:strCache>
                <c:ptCount val="1"/>
                <c:pt idx="0">
                  <c:v>Total</c:v>
                </c:pt>
              </c:strCache>
            </c:strRef>
          </c:cat>
          <c:val>
            <c:numRef>
              <c:f>Sheet3!$C$23</c:f>
              <c:numCache>
                <c:formatCode>General</c:formatCode>
                <c:ptCount val="1"/>
                <c:pt idx="0">
                  <c:v>23</c:v>
                </c:pt>
              </c:numCache>
            </c:numRef>
          </c:val>
          <c:extLst>
            <c:ext xmlns:c16="http://schemas.microsoft.com/office/drawing/2014/chart" uri="{C3380CC4-5D6E-409C-BE32-E72D297353CC}">
              <c16:uniqueId val="{0000000B-9A72-46E8-9EC7-891A6C0B033A}"/>
            </c:ext>
          </c:extLst>
        </c:ser>
        <c:ser>
          <c:idx val="2"/>
          <c:order val="2"/>
          <c:tx>
            <c:strRef>
              <c:f>Sheet3!$D$21:$D$22</c:f>
              <c:strCache>
                <c:ptCount val="1"/>
                <c:pt idx="0">
                  <c:v>House and Land Package</c:v>
                </c:pt>
              </c:strCache>
            </c:strRef>
          </c:tx>
          <c:spPr>
            <a:solidFill>
              <a:schemeClr val="accent3"/>
            </a:solidFill>
            <a:ln>
              <a:noFill/>
            </a:ln>
            <a:effectLst/>
          </c:spPr>
          <c:invertIfNegative val="0"/>
          <c:cat>
            <c:strRef>
              <c:f>Sheet3!$A$23</c:f>
              <c:strCache>
                <c:ptCount val="1"/>
                <c:pt idx="0">
                  <c:v>Total</c:v>
                </c:pt>
              </c:strCache>
            </c:strRef>
          </c:cat>
          <c:val>
            <c:numRef>
              <c:f>Sheet3!$D$23</c:f>
              <c:numCache>
                <c:formatCode>General</c:formatCode>
                <c:ptCount val="1"/>
                <c:pt idx="0">
                  <c:v>5</c:v>
                </c:pt>
              </c:numCache>
            </c:numRef>
          </c:val>
          <c:extLst>
            <c:ext xmlns:c16="http://schemas.microsoft.com/office/drawing/2014/chart" uri="{C3380CC4-5D6E-409C-BE32-E72D297353CC}">
              <c16:uniqueId val="{00000011-9A72-46E8-9EC7-891A6C0B033A}"/>
            </c:ext>
          </c:extLst>
        </c:ser>
        <c:ser>
          <c:idx val="3"/>
          <c:order val="3"/>
          <c:tx>
            <c:strRef>
              <c:f>Sheet3!$E$21:$E$22</c:f>
              <c:strCache>
                <c:ptCount val="1"/>
                <c:pt idx="0">
                  <c:v>Land</c:v>
                </c:pt>
              </c:strCache>
            </c:strRef>
          </c:tx>
          <c:spPr>
            <a:solidFill>
              <a:schemeClr val="accent4"/>
            </a:solidFill>
            <a:ln>
              <a:noFill/>
            </a:ln>
            <a:effectLst/>
          </c:spPr>
          <c:invertIfNegative val="0"/>
          <c:cat>
            <c:strRef>
              <c:f>Sheet3!$A$23</c:f>
              <c:strCache>
                <c:ptCount val="1"/>
                <c:pt idx="0">
                  <c:v>Total</c:v>
                </c:pt>
              </c:strCache>
            </c:strRef>
          </c:cat>
          <c:val>
            <c:numRef>
              <c:f>Sheet3!$E$23</c:f>
              <c:numCache>
                <c:formatCode>General</c:formatCode>
                <c:ptCount val="1"/>
                <c:pt idx="0">
                  <c:v>41</c:v>
                </c:pt>
              </c:numCache>
            </c:numRef>
          </c:val>
          <c:extLst>
            <c:ext xmlns:c16="http://schemas.microsoft.com/office/drawing/2014/chart" uri="{C3380CC4-5D6E-409C-BE32-E72D297353CC}">
              <c16:uniqueId val="{00000012-9A72-46E8-9EC7-891A6C0B033A}"/>
            </c:ext>
          </c:extLst>
        </c:ser>
        <c:ser>
          <c:idx val="4"/>
          <c:order val="4"/>
          <c:tx>
            <c:strRef>
              <c:f>Sheet3!$F$21:$F$22</c:f>
              <c:strCache>
                <c:ptCount val="1"/>
                <c:pt idx="0">
                  <c:v>Townhouse</c:v>
                </c:pt>
              </c:strCache>
            </c:strRef>
          </c:tx>
          <c:spPr>
            <a:solidFill>
              <a:schemeClr val="accent5"/>
            </a:solidFill>
            <a:ln>
              <a:noFill/>
            </a:ln>
            <a:effectLst/>
          </c:spPr>
          <c:invertIfNegative val="0"/>
          <c:cat>
            <c:strRef>
              <c:f>Sheet3!$A$23</c:f>
              <c:strCache>
                <c:ptCount val="1"/>
                <c:pt idx="0">
                  <c:v>Total</c:v>
                </c:pt>
              </c:strCache>
            </c:strRef>
          </c:cat>
          <c:val>
            <c:numRef>
              <c:f>Sheet3!$F$23</c:f>
              <c:numCache>
                <c:formatCode>General</c:formatCode>
                <c:ptCount val="1"/>
                <c:pt idx="0">
                  <c:v>1</c:v>
                </c:pt>
              </c:numCache>
            </c:numRef>
          </c:val>
          <c:extLst>
            <c:ext xmlns:c16="http://schemas.microsoft.com/office/drawing/2014/chart" uri="{C3380CC4-5D6E-409C-BE32-E72D297353CC}">
              <c16:uniqueId val="{00000013-9A72-46E8-9EC7-891A6C0B033A}"/>
            </c:ext>
          </c:extLst>
        </c:ser>
        <c:ser>
          <c:idx val="5"/>
          <c:order val="5"/>
          <c:tx>
            <c:strRef>
              <c:f>Sheet3!$G$21:$G$22</c:f>
              <c:strCache>
                <c:ptCount val="1"/>
                <c:pt idx="0">
                  <c:v>Villa</c:v>
                </c:pt>
              </c:strCache>
            </c:strRef>
          </c:tx>
          <c:spPr>
            <a:solidFill>
              <a:schemeClr val="accent6"/>
            </a:solidFill>
            <a:ln>
              <a:noFill/>
            </a:ln>
            <a:effectLst/>
          </c:spPr>
          <c:invertIfNegative val="0"/>
          <c:cat>
            <c:strRef>
              <c:f>Sheet3!$A$23</c:f>
              <c:strCache>
                <c:ptCount val="1"/>
                <c:pt idx="0">
                  <c:v>Total</c:v>
                </c:pt>
              </c:strCache>
            </c:strRef>
          </c:cat>
          <c:val>
            <c:numRef>
              <c:f>Sheet3!$G$23</c:f>
              <c:numCache>
                <c:formatCode>General</c:formatCode>
                <c:ptCount val="1"/>
                <c:pt idx="0">
                  <c:v>1</c:v>
                </c:pt>
              </c:numCache>
            </c:numRef>
          </c:val>
          <c:extLst>
            <c:ext xmlns:c16="http://schemas.microsoft.com/office/drawing/2014/chart" uri="{C3380CC4-5D6E-409C-BE32-E72D297353CC}">
              <c16:uniqueId val="{00000014-9A72-46E8-9EC7-891A6C0B033A}"/>
            </c:ext>
          </c:extLst>
        </c:ser>
        <c:ser>
          <c:idx val="6"/>
          <c:order val="6"/>
          <c:tx>
            <c:strRef>
              <c:f>Sheet3!$H$21:$H$22</c:f>
              <c:strCache>
                <c:ptCount val="1"/>
                <c:pt idx="0">
                  <c:v>(blank)</c:v>
                </c:pt>
              </c:strCache>
            </c:strRef>
          </c:tx>
          <c:spPr>
            <a:solidFill>
              <a:schemeClr val="accent1">
                <a:lumMod val="60000"/>
              </a:schemeClr>
            </a:solidFill>
            <a:ln>
              <a:noFill/>
            </a:ln>
            <a:effectLst/>
          </c:spPr>
          <c:invertIfNegative val="0"/>
          <c:cat>
            <c:strRef>
              <c:f>Sheet3!$A$23</c:f>
              <c:strCache>
                <c:ptCount val="1"/>
                <c:pt idx="0">
                  <c:v>Total</c:v>
                </c:pt>
              </c:strCache>
            </c:strRef>
          </c:cat>
          <c:val>
            <c:numRef>
              <c:f>Sheet3!$H$23</c:f>
              <c:numCache>
                <c:formatCode>General</c:formatCode>
                <c:ptCount val="1"/>
              </c:numCache>
            </c:numRef>
          </c:val>
          <c:extLst>
            <c:ext xmlns:c16="http://schemas.microsoft.com/office/drawing/2014/chart" uri="{C3380CC4-5D6E-409C-BE32-E72D297353CC}">
              <c16:uniqueId val="{00000015-9A72-46E8-9EC7-891A6C0B033A}"/>
            </c:ext>
          </c:extLst>
        </c:ser>
        <c:dLbls>
          <c:showLegendKey val="0"/>
          <c:showVal val="0"/>
          <c:showCatName val="0"/>
          <c:showSerName val="0"/>
          <c:showPercent val="0"/>
          <c:showBubbleSize val="0"/>
        </c:dLbls>
        <c:gapWidth val="219"/>
        <c:overlap val="-27"/>
        <c:axId val="436148815"/>
        <c:axId val="436132495"/>
      </c:barChart>
      <c:catAx>
        <c:axId val="436148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132495"/>
        <c:crosses val="autoZero"/>
        <c:auto val="1"/>
        <c:lblAlgn val="ctr"/>
        <c:lblOffset val="100"/>
        <c:noMultiLvlLbl val="0"/>
      </c:catAx>
      <c:valAx>
        <c:axId val="436132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148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2491227</xdr:colOff>
      <xdr:row>2</xdr:row>
      <xdr:rowOff>71518</xdr:rowOff>
    </xdr:from>
    <xdr:to>
      <xdr:col>5</xdr:col>
      <xdr:colOff>828311</xdr:colOff>
      <xdr:row>6</xdr:row>
      <xdr:rowOff>22639</xdr:rowOff>
    </xdr:to>
    <xdr:sp macro="" textlink="">
      <xdr:nvSpPr>
        <xdr:cNvPr id="2" name="Rectangle: Rounded Corners 1">
          <a:extLst>
            <a:ext uri="{FF2B5EF4-FFF2-40B4-BE49-F238E27FC236}">
              <a16:creationId xmlns:a16="http://schemas.microsoft.com/office/drawing/2014/main" id="{F7F5567F-EEB2-DE38-4E08-1A7C36176B27}"/>
            </a:ext>
          </a:extLst>
        </xdr:cNvPr>
        <xdr:cNvSpPr/>
      </xdr:nvSpPr>
      <xdr:spPr>
        <a:xfrm>
          <a:off x="4554977" y="446745"/>
          <a:ext cx="1829584" cy="7015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2659193</xdr:colOff>
      <xdr:row>2</xdr:row>
      <xdr:rowOff>81043</xdr:rowOff>
    </xdr:from>
    <xdr:to>
      <xdr:col>5</xdr:col>
      <xdr:colOff>824672</xdr:colOff>
      <xdr:row>6</xdr:row>
      <xdr:rowOff>13113</xdr:rowOff>
    </xdr:to>
    <xdr:sp macro="" textlink="">
      <xdr:nvSpPr>
        <xdr:cNvPr id="4" name="Rectangle: Single Corner Rounded 3">
          <a:extLst>
            <a:ext uri="{FF2B5EF4-FFF2-40B4-BE49-F238E27FC236}">
              <a16:creationId xmlns:a16="http://schemas.microsoft.com/office/drawing/2014/main" id="{4A24711C-D04E-0C9D-2AE1-0CE6805CC1A4}"/>
            </a:ext>
          </a:extLst>
        </xdr:cNvPr>
        <xdr:cNvSpPr/>
      </xdr:nvSpPr>
      <xdr:spPr>
        <a:xfrm>
          <a:off x="4722943" y="456270"/>
          <a:ext cx="1657979" cy="682525"/>
        </a:xfrm>
        <a:prstGeom prst="round1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3066134</xdr:colOff>
      <xdr:row>2</xdr:row>
      <xdr:rowOff>147718</xdr:rowOff>
    </xdr:from>
    <xdr:to>
      <xdr:col>4</xdr:col>
      <xdr:colOff>3066134</xdr:colOff>
      <xdr:row>5</xdr:row>
      <xdr:rowOff>162627</xdr:rowOff>
    </xdr:to>
    <xdr:cxnSp macro="">
      <xdr:nvCxnSpPr>
        <xdr:cNvPr id="6" name="Straight Connector 5">
          <a:extLst>
            <a:ext uri="{FF2B5EF4-FFF2-40B4-BE49-F238E27FC236}">
              <a16:creationId xmlns:a16="http://schemas.microsoft.com/office/drawing/2014/main" id="{18A15BE3-CD6F-FF64-98F7-EED2EAF3CC1F}"/>
            </a:ext>
          </a:extLst>
        </xdr:cNvPr>
        <xdr:cNvCxnSpPr/>
      </xdr:nvCxnSpPr>
      <xdr:spPr>
        <a:xfrm>
          <a:off x="5129884" y="522945"/>
          <a:ext cx="0" cy="5777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2694209</xdr:colOff>
      <xdr:row>3</xdr:row>
      <xdr:rowOff>65858</xdr:rowOff>
    </xdr:from>
    <xdr:to>
      <xdr:col>4</xdr:col>
      <xdr:colOff>3059331</xdr:colOff>
      <xdr:row>5</xdr:row>
      <xdr:rowOff>36505</xdr:rowOff>
    </xdr:to>
    <xdr:grpSp>
      <xdr:nvGrpSpPr>
        <xdr:cNvPr id="38" name="Graphic 8" descr="House outline">
          <a:extLst>
            <a:ext uri="{FF2B5EF4-FFF2-40B4-BE49-F238E27FC236}">
              <a16:creationId xmlns:a16="http://schemas.microsoft.com/office/drawing/2014/main" id="{05CF9C00-6ECE-65B7-14A3-F666F1FF6F73}"/>
            </a:ext>
          </a:extLst>
        </xdr:cNvPr>
        <xdr:cNvGrpSpPr/>
      </xdr:nvGrpSpPr>
      <xdr:grpSpPr>
        <a:xfrm>
          <a:off x="4757959" y="628699"/>
          <a:ext cx="365122" cy="345874"/>
          <a:chOff x="7059053" y="684222"/>
          <a:chExt cx="1185457" cy="351647"/>
        </a:xfrm>
        <a:solidFill>
          <a:srgbClr val="000000"/>
        </a:solidFill>
      </xdr:grpSpPr>
      <xdr:sp macro="" textlink="">
        <xdr:nvSpPr>
          <xdr:cNvPr id="40" name="Freeform: Shape 39">
            <a:extLst>
              <a:ext uri="{FF2B5EF4-FFF2-40B4-BE49-F238E27FC236}">
                <a16:creationId xmlns:a16="http://schemas.microsoft.com/office/drawing/2014/main" id="{581FEFCF-D7E6-BDD9-8156-7249D13E4F29}"/>
              </a:ext>
            </a:extLst>
          </xdr:cNvPr>
          <xdr:cNvSpPr/>
        </xdr:nvSpPr>
        <xdr:spPr>
          <a:xfrm>
            <a:off x="7059053" y="684222"/>
            <a:ext cx="1185457" cy="351647"/>
          </a:xfrm>
          <a:custGeom>
            <a:avLst/>
            <a:gdLst>
              <a:gd name="connsiteX0" fmla="*/ 950372 w 1185457"/>
              <a:gd name="connsiteY0" fmla="*/ 25765 h 351647"/>
              <a:gd name="connsiteX1" fmla="*/ 807315 w 1185457"/>
              <a:gd name="connsiteY1" fmla="*/ 25765 h 351647"/>
              <a:gd name="connsiteX2" fmla="*/ 807315 w 1185457"/>
              <a:gd name="connsiteY2" fmla="*/ 68250 h 351647"/>
              <a:gd name="connsiteX3" fmla="*/ 592729 w 1185457"/>
              <a:gd name="connsiteY3" fmla="*/ 0 h 351647"/>
              <a:gd name="connsiteX4" fmla="*/ 0 w 1185457"/>
              <a:gd name="connsiteY4" fmla="*/ 188558 h 351647"/>
              <a:gd name="connsiteX5" fmla="*/ 92830 w 1185457"/>
              <a:gd name="connsiteY5" fmla="*/ 219641 h 351647"/>
              <a:gd name="connsiteX6" fmla="*/ 163557 w 1185457"/>
              <a:gd name="connsiteY6" fmla="*/ 197210 h 351647"/>
              <a:gd name="connsiteX7" fmla="*/ 163557 w 1185457"/>
              <a:gd name="connsiteY7" fmla="*/ 351533 h 351647"/>
              <a:gd name="connsiteX8" fmla="*/ 521200 w 1185457"/>
              <a:gd name="connsiteY8" fmla="*/ 351581 h 351647"/>
              <a:gd name="connsiteX9" fmla="*/ 521200 w 1185457"/>
              <a:gd name="connsiteY9" fmla="*/ 231848 h 351647"/>
              <a:gd name="connsiteX10" fmla="*/ 664257 w 1185457"/>
              <a:gd name="connsiteY10" fmla="*/ 231848 h 351647"/>
              <a:gd name="connsiteX11" fmla="*/ 664257 w 1185457"/>
              <a:gd name="connsiteY11" fmla="*/ 351619 h 351647"/>
              <a:gd name="connsiteX12" fmla="*/ 1021900 w 1185457"/>
              <a:gd name="connsiteY12" fmla="*/ 351648 h 351647"/>
              <a:gd name="connsiteX13" fmla="*/ 1021900 w 1185457"/>
              <a:gd name="connsiteY13" fmla="*/ 197009 h 351647"/>
              <a:gd name="connsiteX14" fmla="*/ 1092986 w 1185457"/>
              <a:gd name="connsiteY14" fmla="*/ 219526 h 351647"/>
              <a:gd name="connsiteX15" fmla="*/ 1185458 w 1185457"/>
              <a:gd name="connsiteY15" fmla="*/ 188563 h 351647"/>
              <a:gd name="connsiteX16" fmla="*/ 950372 w 1185457"/>
              <a:gd name="connsiteY16" fmla="*/ 113763 h 351647"/>
              <a:gd name="connsiteX17" fmla="*/ 835926 w 1185457"/>
              <a:gd name="connsiteY17" fmla="*/ 35347 h 351647"/>
              <a:gd name="connsiteX18" fmla="*/ 921760 w 1185457"/>
              <a:gd name="connsiteY18" fmla="*/ 35347 h 351647"/>
              <a:gd name="connsiteX19" fmla="*/ 921760 w 1185457"/>
              <a:gd name="connsiteY19" fmla="*/ 104661 h 351647"/>
              <a:gd name="connsiteX20" fmla="*/ 835926 w 1185457"/>
              <a:gd name="connsiteY20" fmla="*/ 77353 h 351647"/>
              <a:gd name="connsiteX21" fmla="*/ 993289 w 1185457"/>
              <a:gd name="connsiteY21" fmla="*/ 342066 h 351647"/>
              <a:gd name="connsiteX22" fmla="*/ 692869 w 1185457"/>
              <a:gd name="connsiteY22" fmla="*/ 342023 h 351647"/>
              <a:gd name="connsiteX23" fmla="*/ 692869 w 1185457"/>
              <a:gd name="connsiteY23" fmla="*/ 222252 h 351647"/>
              <a:gd name="connsiteX24" fmla="*/ 492589 w 1185457"/>
              <a:gd name="connsiteY24" fmla="*/ 222252 h 351647"/>
              <a:gd name="connsiteX25" fmla="*/ 492589 w 1185457"/>
              <a:gd name="connsiteY25" fmla="*/ 341994 h 351647"/>
              <a:gd name="connsiteX26" fmla="*/ 192169 w 1185457"/>
              <a:gd name="connsiteY26" fmla="*/ 341956 h 351647"/>
              <a:gd name="connsiteX27" fmla="*/ 192169 w 1185457"/>
              <a:gd name="connsiteY27" fmla="*/ 188136 h 351647"/>
              <a:gd name="connsiteX28" fmla="*/ 592729 w 1185457"/>
              <a:gd name="connsiteY28" fmla="*/ 61102 h 351647"/>
              <a:gd name="connsiteX29" fmla="*/ 993289 w 1185457"/>
              <a:gd name="connsiteY29" fmla="*/ 187950 h 351647"/>
              <a:gd name="connsiteX30" fmla="*/ 93359 w 1185457"/>
              <a:gd name="connsiteY30" fmla="*/ 206275 h 351647"/>
              <a:gd name="connsiteX31" fmla="*/ 41000 w 1185457"/>
              <a:gd name="connsiteY31" fmla="*/ 188759 h 351647"/>
              <a:gd name="connsiteX32" fmla="*/ 592729 w 1185457"/>
              <a:gd name="connsiteY32" fmla="*/ 13204 h 351647"/>
              <a:gd name="connsiteX33" fmla="*/ 1144458 w 1185457"/>
              <a:gd name="connsiteY33" fmla="*/ 188759 h 351647"/>
              <a:gd name="connsiteX34" fmla="*/ 1092428 w 1185457"/>
              <a:gd name="connsiteY34" fmla="*/ 206160 h 351647"/>
              <a:gd name="connsiteX35" fmla="*/ 592729 w 1185457"/>
              <a:gd name="connsiteY35" fmla="*/ 47908 h 3516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Lst>
            <a:rect l="l" t="t" r="r" b="b"/>
            <a:pathLst>
              <a:path w="1185457" h="351647">
                <a:moveTo>
                  <a:pt x="950372" y="25765"/>
                </a:moveTo>
                <a:lnTo>
                  <a:pt x="807315" y="25765"/>
                </a:lnTo>
                <a:lnTo>
                  <a:pt x="807315" y="68250"/>
                </a:lnTo>
                <a:lnTo>
                  <a:pt x="592729" y="0"/>
                </a:lnTo>
                <a:lnTo>
                  <a:pt x="0" y="188558"/>
                </a:lnTo>
                <a:lnTo>
                  <a:pt x="92830" y="219641"/>
                </a:lnTo>
                <a:lnTo>
                  <a:pt x="163557" y="197210"/>
                </a:lnTo>
                <a:lnTo>
                  <a:pt x="163557" y="351533"/>
                </a:lnTo>
                <a:lnTo>
                  <a:pt x="521200" y="351581"/>
                </a:lnTo>
                <a:lnTo>
                  <a:pt x="521200" y="231848"/>
                </a:lnTo>
                <a:lnTo>
                  <a:pt x="664257" y="231848"/>
                </a:lnTo>
                <a:lnTo>
                  <a:pt x="664257" y="351619"/>
                </a:lnTo>
                <a:lnTo>
                  <a:pt x="1021900" y="351648"/>
                </a:lnTo>
                <a:lnTo>
                  <a:pt x="1021900" y="197009"/>
                </a:lnTo>
                <a:lnTo>
                  <a:pt x="1092986" y="219526"/>
                </a:lnTo>
                <a:lnTo>
                  <a:pt x="1185458" y="188563"/>
                </a:lnTo>
                <a:lnTo>
                  <a:pt x="950372" y="113763"/>
                </a:lnTo>
                <a:close/>
                <a:moveTo>
                  <a:pt x="835926" y="35347"/>
                </a:moveTo>
                <a:lnTo>
                  <a:pt x="921760" y="35347"/>
                </a:lnTo>
                <a:lnTo>
                  <a:pt x="921760" y="104661"/>
                </a:lnTo>
                <a:lnTo>
                  <a:pt x="835926" y="77353"/>
                </a:lnTo>
                <a:close/>
                <a:moveTo>
                  <a:pt x="993289" y="342066"/>
                </a:moveTo>
                <a:lnTo>
                  <a:pt x="692869" y="342023"/>
                </a:lnTo>
                <a:lnTo>
                  <a:pt x="692869" y="222252"/>
                </a:lnTo>
                <a:lnTo>
                  <a:pt x="492589" y="222252"/>
                </a:lnTo>
                <a:lnTo>
                  <a:pt x="492589" y="341994"/>
                </a:lnTo>
                <a:lnTo>
                  <a:pt x="192169" y="341956"/>
                </a:lnTo>
                <a:lnTo>
                  <a:pt x="192169" y="188136"/>
                </a:lnTo>
                <a:lnTo>
                  <a:pt x="592729" y="61102"/>
                </a:lnTo>
                <a:lnTo>
                  <a:pt x="993289" y="187950"/>
                </a:lnTo>
                <a:close/>
                <a:moveTo>
                  <a:pt x="93359" y="206275"/>
                </a:moveTo>
                <a:lnTo>
                  <a:pt x="41000" y="188759"/>
                </a:lnTo>
                <a:lnTo>
                  <a:pt x="592729" y="13204"/>
                </a:lnTo>
                <a:lnTo>
                  <a:pt x="1144458" y="188759"/>
                </a:lnTo>
                <a:lnTo>
                  <a:pt x="1092428" y="206160"/>
                </a:lnTo>
                <a:lnTo>
                  <a:pt x="592729" y="47908"/>
                </a:lnTo>
                <a:close/>
              </a:path>
            </a:pathLst>
          </a:custGeom>
          <a:solidFill>
            <a:srgbClr val="000000"/>
          </a:solidFill>
          <a:ln w="14288" cap="flat">
            <a:noFill/>
            <a:prstDash val="solid"/>
            <a:miter/>
          </a:ln>
        </xdr:spPr>
        <xdr:txBody>
          <a:bodyPr rtlCol="0" anchor="ctr"/>
          <a:lstStyle/>
          <a:p>
            <a:endParaRPr lang="en-US"/>
          </a:p>
        </xdr:txBody>
      </xdr:sp>
      <xdr:sp macro="" textlink="">
        <xdr:nvSpPr>
          <xdr:cNvPr id="42" name="Freeform: Shape 41">
            <a:extLst>
              <a:ext uri="{FF2B5EF4-FFF2-40B4-BE49-F238E27FC236}">
                <a16:creationId xmlns:a16="http://schemas.microsoft.com/office/drawing/2014/main" id="{94EBCA77-7883-812E-35BF-966C0990C11A}"/>
              </a:ext>
            </a:extLst>
          </xdr:cNvPr>
          <xdr:cNvSpPr/>
        </xdr:nvSpPr>
        <xdr:spPr>
          <a:xfrm>
            <a:off x="7308445" y="906412"/>
            <a:ext cx="171668" cy="57490"/>
          </a:xfrm>
          <a:custGeom>
            <a:avLst/>
            <a:gdLst>
              <a:gd name="connsiteX0" fmla="*/ 0 w 171668"/>
              <a:gd name="connsiteY0" fmla="*/ 57490 h 57490"/>
              <a:gd name="connsiteX1" fmla="*/ 171669 w 171668"/>
              <a:gd name="connsiteY1" fmla="*/ 57490 h 57490"/>
              <a:gd name="connsiteX2" fmla="*/ 171669 w 171668"/>
              <a:gd name="connsiteY2" fmla="*/ 0 h 57490"/>
              <a:gd name="connsiteX3" fmla="*/ 0 w 171668"/>
              <a:gd name="connsiteY3" fmla="*/ 0 h 57490"/>
              <a:gd name="connsiteX4" fmla="*/ 28611 w 171668"/>
              <a:gd name="connsiteY4" fmla="*/ 9582 h 57490"/>
              <a:gd name="connsiteX5" fmla="*/ 143057 w 171668"/>
              <a:gd name="connsiteY5" fmla="*/ 9582 h 57490"/>
              <a:gd name="connsiteX6" fmla="*/ 143057 w 171668"/>
              <a:gd name="connsiteY6" fmla="*/ 47908 h 57490"/>
              <a:gd name="connsiteX7" fmla="*/ 28611 w 171668"/>
              <a:gd name="connsiteY7" fmla="*/ 47908 h 574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71668" h="57490">
                <a:moveTo>
                  <a:pt x="0" y="57490"/>
                </a:moveTo>
                <a:lnTo>
                  <a:pt x="171669" y="57490"/>
                </a:lnTo>
                <a:lnTo>
                  <a:pt x="171669" y="0"/>
                </a:lnTo>
                <a:lnTo>
                  <a:pt x="0" y="0"/>
                </a:lnTo>
                <a:close/>
                <a:moveTo>
                  <a:pt x="28611" y="9582"/>
                </a:moveTo>
                <a:lnTo>
                  <a:pt x="143057" y="9582"/>
                </a:lnTo>
                <a:lnTo>
                  <a:pt x="143057" y="47908"/>
                </a:lnTo>
                <a:lnTo>
                  <a:pt x="28611" y="47908"/>
                </a:lnTo>
                <a:close/>
              </a:path>
            </a:pathLst>
          </a:custGeom>
          <a:solidFill>
            <a:srgbClr val="000000"/>
          </a:solidFill>
          <a:ln w="14288" cap="flat">
            <a:noFill/>
            <a:prstDash val="solid"/>
            <a:miter/>
          </a:ln>
        </xdr:spPr>
        <xdr:txBody>
          <a:bodyPr rtlCol="0" anchor="ctr"/>
          <a:lstStyle/>
          <a:p>
            <a:endParaRPr lang="en-US"/>
          </a:p>
        </xdr:txBody>
      </xdr:sp>
      <xdr:sp macro="" textlink="">
        <xdr:nvSpPr>
          <xdr:cNvPr id="43" name="Freeform: Shape 42">
            <a:extLst>
              <a:ext uri="{FF2B5EF4-FFF2-40B4-BE49-F238E27FC236}">
                <a16:creationId xmlns:a16="http://schemas.microsoft.com/office/drawing/2014/main" id="{64450E9A-A186-A551-E869-F7D670612EB5}"/>
              </a:ext>
            </a:extLst>
          </xdr:cNvPr>
          <xdr:cNvSpPr/>
        </xdr:nvSpPr>
        <xdr:spPr>
          <a:xfrm>
            <a:off x="7823451" y="906412"/>
            <a:ext cx="171668" cy="57490"/>
          </a:xfrm>
          <a:custGeom>
            <a:avLst/>
            <a:gdLst>
              <a:gd name="connsiteX0" fmla="*/ 171669 w 171668"/>
              <a:gd name="connsiteY0" fmla="*/ 0 h 57490"/>
              <a:gd name="connsiteX1" fmla="*/ 0 w 171668"/>
              <a:gd name="connsiteY1" fmla="*/ 0 h 57490"/>
              <a:gd name="connsiteX2" fmla="*/ 0 w 171668"/>
              <a:gd name="connsiteY2" fmla="*/ 57490 h 57490"/>
              <a:gd name="connsiteX3" fmla="*/ 171669 w 171668"/>
              <a:gd name="connsiteY3" fmla="*/ 57490 h 57490"/>
              <a:gd name="connsiteX4" fmla="*/ 143057 w 171668"/>
              <a:gd name="connsiteY4" fmla="*/ 47908 h 57490"/>
              <a:gd name="connsiteX5" fmla="*/ 28611 w 171668"/>
              <a:gd name="connsiteY5" fmla="*/ 47908 h 57490"/>
              <a:gd name="connsiteX6" fmla="*/ 28611 w 171668"/>
              <a:gd name="connsiteY6" fmla="*/ 9582 h 57490"/>
              <a:gd name="connsiteX7" fmla="*/ 143057 w 171668"/>
              <a:gd name="connsiteY7" fmla="*/ 9582 h 574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71668" h="57490">
                <a:moveTo>
                  <a:pt x="171669" y="0"/>
                </a:moveTo>
                <a:lnTo>
                  <a:pt x="0" y="0"/>
                </a:lnTo>
                <a:lnTo>
                  <a:pt x="0" y="57490"/>
                </a:lnTo>
                <a:lnTo>
                  <a:pt x="171669" y="57490"/>
                </a:lnTo>
                <a:close/>
                <a:moveTo>
                  <a:pt x="143057" y="47908"/>
                </a:moveTo>
                <a:lnTo>
                  <a:pt x="28611" y="47908"/>
                </a:lnTo>
                <a:lnTo>
                  <a:pt x="28611" y="9582"/>
                </a:lnTo>
                <a:lnTo>
                  <a:pt x="143057" y="9582"/>
                </a:lnTo>
                <a:close/>
              </a:path>
            </a:pathLst>
          </a:custGeom>
          <a:solidFill>
            <a:srgbClr val="000000"/>
          </a:solidFill>
          <a:ln w="14288" cap="flat">
            <a:noFill/>
            <a:prstDash val="solid"/>
            <a:miter/>
          </a:ln>
        </xdr:spPr>
        <xdr:txBody>
          <a:bodyPr rtlCol="0" anchor="ctr"/>
          <a:lstStyle/>
          <a:p>
            <a:endParaRPr lang="en-US"/>
          </a:p>
        </xdr:txBody>
      </xdr:sp>
    </xdr:grpSp>
    <xdr:clientData/>
  </xdr:twoCellAnchor>
  <xdr:twoCellAnchor>
    <xdr:from>
      <xdr:col>4</xdr:col>
      <xdr:colOff>3189959</xdr:colOff>
      <xdr:row>4</xdr:row>
      <xdr:rowOff>157863</xdr:rowOff>
    </xdr:from>
    <xdr:to>
      <xdr:col>5</xdr:col>
      <xdr:colOff>771161</xdr:colOff>
      <xdr:row>5</xdr:row>
      <xdr:rowOff>172152</xdr:rowOff>
    </xdr:to>
    <xdr:sp macro="" textlink="">
      <xdr:nvSpPr>
        <xdr:cNvPr id="12" name="TextBox 11">
          <a:extLst>
            <a:ext uri="{FF2B5EF4-FFF2-40B4-BE49-F238E27FC236}">
              <a16:creationId xmlns:a16="http://schemas.microsoft.com/office/drawing/2014/main" id="{8FD699DE-29FB-9DA7-065C-F043B448EF54}"/>
            </a:ext>
          </a:extLst>
        </xdr:cNvPr>
        <xdr:cNvSpPr txBox="1"/>
      </xdr:nvSpPr>
      <xdr:spPr>
        <a:xfrm>
          <a:off x="5253709" y="908318"/>
          <a:ext cx="1073702" cy="2019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Property Sold</a:t>
          </a:r>
        </a:p>
      </xdr:txBody>
    </xdr:sp>
    <xdr:clientData/>
  </xdr:twoCellAnchor>
  <xdr:twoCellAnchor>
    <xdr:from>
      <xdr:col>4</xdr:col>
      <xdr:colOff>3180434</xdr:colOff>
      <xdr:row>3</xdr:row>
      <xdr:rowOff>38180</xdr:rowOff>
    </xdr:from>
    <xdr:to>
      <xdr:col>5</xdr:col>
      <xdr:colOff>685022</xdr:colOff>
      <xdr:row>4</xdr:row>
      <xdr:rowOff>138193</xdr:rowOff>
    </xdr:to>
    <xdr:sp macro="" textlink="#REF!">
      <xdr:nvSpPr>
        <xdr:cNvPr id="14" name="TextBox 13">
          <a:extLst>
            <a:ext uri="{FF2B5EF4-FFF2-40B4-BE49-F238E27FC236}">
              <a16:creationId xmlns:a16="http://schemas.microsoft.com/office/drawing/2014/main" id="{5327A8B6-1A54-0DCD-B900-88108992B4CF}"/>
            </a:ext>
          </a:extLst>
        </xdr:cNvPr>
        <xdr:cNvSpPr txBox="1"/>
      </xdr:nvSpPr>
      <xdr:spPr>
        <a:xfrm>
          <a:off x="5244184" y="601021"/>
          <a:ext cx="997088" cy="287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929154C-193D-465B-BBFB-F426CD8E4AAF}" type="TxLink">
            <a:rPr lang="en-US" sz="1400" b="1" i="0" u="none" strike="noStrike">
              <a:solidFill>
                <a:srgbClr val="000000"/>
              </a:solidFill>
              <a:latin typeface="Aptos Narrow"/>
            </a:rPr>
            <a:pPr algn="ctr"/>
            <a:t>80</a:t>
          </a:fld>
          <a:endParaRPr lang="en-US" sz="4400" b="1"/>
        </a:p>
      </xdr:txBody>
    </xdr:sp>
    <xdr:clientData/>
  </xdr:twoCellAnchor>
  <xdr:twoCellAnchor>
    <xdr:from>
      <xdr:col>5</xdr:col>
      <xdr:colOff>1078444</xdr:colOff>
      <xdr:row>2</xdr:row>
      <xdr:rowOff>61993</xdr:rowOff>
    </xdr:from>
    <xdr:to>
      <xdr:col>7</xdr:col>
      <xdr:colOff>113219</xdr:colOff>
      <xdr:row>6</xdr:row>
      <xdr:rowOff>13114</xdr:rowOff>
    </xdr:to>
    <xdr:grpSp>
      <xdr:nvGrpSpPr>
        <xdr:cNvPr id="13" name="Group 12">
          <a:extLst>
            <a:ext uri="{FF2B5EF4-FFF2-40B4-BE49-F238E27FC236}">
              <a16:creationId xmlns:a16="http://schemas.microsoft.com/office/drawing/2014/main" id="{9D5B0DA3-4727-244B-F629-CD8397868E4A}"/>
            </a:ext>
          </a:extLst>
        </xdr:cNvPr>
        <xdr:cNvGrpSpPr/>
      </xdr:nvGrpSpPr>
      <xdr:grpSpPr>
        <a:xfrm>
          <a:off x="6634694" y="437220"/>
          <a:ext cx="1834548" cy="701576"/>
          <a:chOff x="5048249" y="638175"/>
          <a:chExt cx="1866901" cy="714376"/>
        </a:xfrm>
      </xdr:grpSpPr>
      <xdr:sp macro="" textlink="">
        <xdr:nvSpPr>
          <xdr:cNvPr id="7" name="Rectangle: Rounded Corners 6">
            <a:extLst>
              <a:ext uri="{FF2B5EF4-FFF2-40B4-BE49-F238E27FC236}">
                <a16:creationId xmlns:a16="http://schemas.microsoft.com/office/drawing/2014/main" id="{CCE0276C-03AB-45BB-B2FA-46E4F9C8335F}"/>
              </a:ext>
            </a:extLst>
          </xdr:cNvPr>
          <xdr:cNvSpPr/>
        </xdr:nvSpPr>
        <xdr:spPr>
          <a:xfrm>
            <a:off x="5048249" y="638175"/>
            <a:ext cx="1866901" cy="7143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Single Corner Rounded 7">
            <a:extLst>
              <a:ext uri="{FF2B5EF4-FFF2-40B4-BE49-F238E27FC236}">
                <a16:creationId xmlns:a16="http://schemas.microsoft.com/office/drawing/2014/main" id="{8504744C-E46A-4682-8D00-894713EA9CE4}"/>
              </a:ext>
            </a:extLst>
          </xdr:cNvPr>
          <xdr:cNvSpPr/>
        </xdr:nvSpPr>
        <xdr:spPr>
          <a:xfrm>
            <a:off x="5457824" y="647700"/>
            <a:ext cx="1457325" cy="695325"/>
          </a:xfrm>
          <a:prstGeom prst="round1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xnSp macro="">
        <xdr:nvCxnSpPr>
          <xdr:cNvPr id="10" name="Straight Connector 9">
            <a:extLst>
              <a:ext uri="{FF2B5EF4-FFF2-40B4-BE49-F238E27FC236}">
                <a16:creationId xmlns:a16="http://schemas.microsoft.com/office/drawing/2014/main" id="{17FBCADC-C464-4F82-A50A-78715735D8D0}"/>
              </a:ext>
            </a:extLst>
          </xdr:cNvPr>
          <xdr:cNvCxnSpPr/>
        </xdr:nvCxnSpPr>
        <xdr:spPr>
          <a:xfrm>
            <a:off x="5876925" y="714375"/>
            <a:ext cx="0" cy="590550"/>
          </a:xfrm>
          <a:prstGeom prst="line">
            <a:avLst/>
          </a:prstGeom>
        </xdr:spPr>
        <xdr:style>
          <a:lnRef idx="1">
            <a:schemeClr val="accent2"/>
          </a:lnRef>
          <a:fillRef idx="0">
            <a:schemeClr val="accent2"/>
          </a:fillRef>
          <a:effectRef idx="0">
            <a:schemeClr val="accent2"/>
          </a:effectRef>
          <a:fontRef idx="minor">
            <a:schemeClr val="tx1"/>
          </a:fontRef>
        </xdr:style>
      </xdr:cxnSp>
      <xdr:sp macro="" textlink="#REF!">
        <xdr:nvSpPr>
          <xdr:cNvPr id="11" name="TextBox 10">
            <a:extLst>
              <a:ext uri="{FF2B5EF4-FFF2-40B4-BE49-F238E27FC236}">
                <a16:creationId xmlns:a16="http://schemas.microsoft.com/office/drawing/2014/main" id="{FCE5157F-CE22-46D3-9F3F-2D506323F276}"/>
              </a:ext>
            </a:extLst>
          </xdr:cNvPr>
          <xdr:cNvSpPr txBox="1"/>
        </xdr:nvSpPr>
        <xdr:spPr>
          <a:xfrm>
            <a:off x="5991225" y="795337"/>
            <a:ext cx="828675" cy="290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E5C0A65-A61F-46D4-9A35-A17786FEBC71}" type="TxLink">
              <a:rPr lang="en-US" sz="900" b="1" i="0" u="none" strike="noStrike">
                <a:solidFill>
                  <a:srgbClr val="000000"/>
                </a:solidFill>
                <a:latin typeface="Aptos Narrow"/>
              </a:rPr>
              <a:pPr algn="ctr"/>
              <a:t> $485,000.00 </a:t>
            </a:fld>
            <a:endParaRPr lang="en-US" sz="2400" b="1"/>
          </a:p>
        </xdr:txBody>
      </xdr:sp>
    </xdr:grpSp>
    <xdr:clientData/>
  </xdr:twoCellAnchor>
  <xdr:twoCellAnchor editAs="oneCell">
    <xdr:from>
      <xdr:col>5</xdr:col>
      <xdr:colOff>1495475</xdr:colOff>
      <xdr:row>3</xdr:row>
      <xdr:rowOff>3588</xdr:rowOff>
    </xdr:from>
    <xdr:to>
      <xdr:col>6</xdr:col>
      <xdr:colOff>417882</xdr:colOff>
      <xdr:row>5</xdr:row>
      <xdr:rowOff>81043</xdr:rowOff>
    </xdr:to>
    <xdr:pic>
      <xdr:nvPicPr>
        <xdr:cNvPr id="16" name="Graphic 15" descr="Dollar outline">
          <a:extLst>
            <a:ext uri="{FF2B5EF4-FFF2-40B4-BE49-F238E27FC236}">
              <a16:creationId xmlns:a16="http://schemas.microsoft.com/office/drawing/2014/main" id="{BDCB4CC2-AC04-4D4B-7FE8-B1621D833E6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51725" y="566429"/>
          <a:ext cx="452180" cy="452682"/>
        </a:xfrm>
        <a:prstGeom prst="rect">
          <a:avLst/>
        </a:prstGeom>
      </xdr:spPr>
    </xdr:pic>
    <xdr:clientData/>
  </xdr:twoCellAnchor>
  <xdr:twoCellAnchor>
    <xdr:from>
      <xdr:col>6</xdr:col>
      <xdr:colOff>484970</xdr:colOff>
      <xdr:row>4</xdr:row>
      <xdr:rowOff>152480</xdr:rowOff>
    </xdr:from>
    <xdr:to>
      <xdr:col>7</xdr:col>
      <xdr:colOff>63110</xdr:colOff>
      <xdr:row>5</xdr:row>
      <xdr:rowOff>162627</xdr:rowOff>
    </xdr:to>
    <xdr:sp macro="" textlink="">
      <xdr:nvSpPr>
        <xdr:cNvPr id="17" name="TextBox 16">
          <a:extLst>
            <a:ext uri="{FF2B5EF4-FFF2-40B4-BE49-F238E27FC236}">
              <a16:creationId xmlns:a16="http://schemas.microsoft.com/office/drawing/2014/main" id="{A1D14F51-FCBC-4E81-B40A-02DE7B452958}"/>
            </a:ext>
          </a:extLst>
        </xdr:cNvPr>
        <xdr:cNvSpPr txBox="1"/>
      </xdr:nvSpPr>
      <xdr:spPr>
        <a:xfrm>
          <a:off x="7570993" y="902935"/>
          <a:ext cx="848140" cy="1977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Median Price</a:t>
          </a:r>
        </a:p>
      </xdr:txBody>
    </xdr:sp>
    <xdr:clientData/>
  </xdr:twoCellAnchor>
  <xdr:twoCellAnchor>
    <xdr:from>
      <xdr:col>7</xdr:col>
      <xdr:colOff>375339</xdr:colOff>
      <xdr:row>2</xdr:row>
      <xdr:rowOff>81043</xdr:rowOff>
    </xdr:from>
    <xdr:to>
      <xdr:col>9</xdr:col>
      <xdr:colOff>197115</xdr:colOff>
      <xdr:row>6</xdr:row>
      <xdr:rowOff>33419</xdr:rowOff>
    </xdr:to>
    <xdr:grpSp>
      <xdr:nvGrpSpPr>
        <xdr:cNvPr id="15" name="Group 14">
          <a:extLst>
            <a:ext uri="{FF2B5EF4-FFF2-40B4-BE49-F238E27FC236}">
              <a16:creationId xmlns:a16="http://schemas.microsoft.com/office/drawing/2014/main" id="{91AE7EEA-40F6-4034-8826-95799AF2F09C}"/>
            </a:ext>
          </a:extLst>
        </xdr:cNvPr>
        <xdr:cNvGrpSpPr/>
      </xdr:nvGrpSpPr>
      <xdr:grpSpPr>
        <a:xfrm>
          <a:off x="8731362" y="456270"/>
          <a:ext cx="2506094" cy="702831"/>
          <a:chOff x="5048249" y="638175"/>
          <a:chExt cx="1866901" cy="714376"/>
        </a:xfrm>
      </xdr:grpSpPr>
      <xdr:sp macro="" textlink="">
        <xdr:nvSpPr>
          <xdr:cNvPr id="18" name="Rectangle: Rounded Corners 17">
            <a:extLst>
              <a:ext uri="{FF2B5EF4-FFF2-40B4-BE49-F238E27FC236}">
                <a16:creationId xmlns:a16="http://schemas.microsoft.com/office/drawing/2014/main" id="{60B62319-C27F-1ACF-5DED-A77F8DA36A6A}"/>
              </a:ext>
            </a:extLst>
          </xdr:cNvPr>
          <xdr:cNvSpPr/>
        </xdr:nvSpPr>
        <xdr:spPr>
          <a:xfrm>
            <a:off x="5048249" y="638175"/>
            <a:ext cx="1866901" cy="7143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Single Corner Rounded 18">
            <a:extLst>
              <a:ext uri="{FF2B5EF4-FFF2-40B4-BE49-F238E27FC236}">
                <a16:creationId xmlns:a16="http://schemas.microsoft.com/office/drawing/2014/main" id="{FE97F121-70E4-09B8-FCFD-5A1269B8D2C3}"/>
              </a:ext>
            </a:extLst>
          </xdr:cNvPr>
          <xdr:cNvSpPr/>
        </xdr:nvSpPr>
        <xdr:spPr>
          <a:xfrm>
            <a:off x="5457824" y="647700"/>
            <a:ext cx="1457325" cy="695325"/>
          </a:xfrm>
          <a:prstGeom prst="round1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xnSp macro="">
        <xdr:nvCxnSpPr>
          <xdr:cNvPr id="20" name="Straight Connector 19">
            <a:extLst>
              <a:ext uri="{FF2B5EF4-FFF2-40B4-BE49-F238E27FC236}">
                <a16:creationId xmlns:a16="http://schemas.microsoft.com/office/drawing/2014/main" id="{5F9F835A-41E8-2C41-5EDA-5C87B8C04961}"/>
              </a:ext>
            </a:extLst>
          </xdr:cNvPr>
          <xdr:cNvCxnSpPr/>
        </xdr:nvCxnSpPr>
        <xdr:spPr>
          <a:xfrm>
            <a:off x="5876925" y="714375"/>
            <a:ext cx="0" cy="590550"/>
          </a:xfrm>
          <a:prstGeom prst="line">
            <a:avLst/>
          </a:prstGeom>
        </xdr:spPr>
        <xdr:style>
          <a:lnRef idx="1">
            <a:schemeClr val="accent2"/>
          </a:lnRef>
          <a:fillRef idx="0">
            <a:schemeClr val="accent2"/>
          </a:fillRef>
          <a:effectRef idx="0">
            <a:schemeClr val="accent2"/>
          </a:effectRef>
          <a:fontRef idx="minor">
            <a:schemeClr val="tx1"/>
          </a:fontRef>
        </xdr:style>
      </xdr:cxnSp>
      <xdr:sp macro="" textlink="#REF!">
        <xdr:nvSpPr>
          <xdr:cNvPr id="23" name="TextBox 22">
            <a:extLst>
              <a:ext uri="{FF2B5EF4-FFF2-40B4-BE49-F238E27FC236}">
                <a16:creationId xmlns:a16="http://schemas.microsoft.com/office/drawing/2014/main" id="{8B34A6BD-B7D3-CF88-8DB4-EED35A7239DA}"/>
              </a:ext>
            </a:extLst>
          </xdr:cNvPr>
          <xdr:cNvSpPr txBox="1"/>
        </xdr:nvSpPr>
        <xdr:spPr>
          <a:xfrm>
            <a:off x="5991225" y="795337"/>
            <a:ext cx="864668" cy="290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BB0B7D7-D0E8-4A47-81B5-08794A39CADE}" type="TxLink">
              <a:rPr lang="en-US" sz="800" b="0" i="0" u="none" strike="noStrike">
                <a:solidFill>
                  <a:srgbClr val="000000"/>
                </a:solidFill>
                <a:latin typeface="Aptos Narrow"/>
              </a:rPr>
              <a:pPr algn="ctr"/>
              <a:t> $17,740,900.00 </a:t>
            </a:fld>
            <a:endParaRPr lang="en-US" sz="1400" b="1"/>
          </a:p>
        </xdr:txBody>
      </xdr:sp>
    </xdr:grpSp>
    <xdr:clientData/>
  </xdr:twoCellAnchor>
  <xdr:twoCellAnchor>
    <xdr:from>
      <xdr:col>9</xdr:col>
      <xdr:colOff>523686</xdr:colOff>
      <xdr:row>2</xdr:row>
      <xdr:rowOff>100092</xdr:rowOff>
    </xdr:from>
    <xdr:to>
      <xdr:col>12</xdr:col>
      <xdr:colOff>136806</xdr:colOff>
      <xdr:row>6</xdr:row>
      <xdr:rowOff>52468</xdr:rowOff>
    </xdr:to>
    <xdr:grpSp>
      <xdr:nvGrpSpPr>
        <xdr:cNvPr id="24" name="Group 23">
          <a:extLst>
            <a:ext uri="{FF2B5EF4-FFF2-40B4-BE49-F238E27FC236}">
              <a16:creationId xmlns:a16="http://schemas.microsoft.com/office/drawing/2014/main" id="{A194C6E1-0C49-4BD8-9FA2-AC273C1A7703}"/>
            </a:ext>
          </a:extLst>
        </xdr:cNvPr>
        <xdr:cNvGrpSpPr/>
      </xdr:nvGrpSpPr>
      <xdr:grpSpPr>
        <a:xfrm>
          <a:off x="11564027" y="475319"/>
          <a:ext cx="2181984" cy="702831"/>
          <a:chOff x="5048249" y="638175"/>
          <a:chExt cx="1866901" cy="714376"/>
        </a:xfrm>
      </xdr:grpSpPr>
      <xdr:sp macro="" textlink="">
        <xdr:nvSpPr>
          <xdr:cNvPr id="25" name="Rectangle: Rounded Corners 24">
            <a:extLst>
              <a:ext uri="{FF2B5EF4-FFF2-40B4-BE49-F238E27FC236}">
                <a16:creationId xmlns:a16="http://schemas.microsoft.com/office/drawing/2014/main" id="{98E9C966-288A-B696-7441-A2C5E910C898}"/>
              </a:ext>
            </a:extLst>
          </xdr:cNvPr>
          <xdr:cNvSpPr/>
        </xdr:nvSpPr>
        <xdr:spPr>
          <a:xfrm>
            <a:off x="5048249" y="638175"/>
            <a:ext cx="1866901" cy="71437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Single Corner Rounded 25">
            <a:extLst>
              <a:ext uri="{FF2B5EF4-FFF2-40B4-BE49-F238E27FC236}">
                <a16:creationId xmlns:a16="http://schemas.microsoft.com/office/drawing/2014/main" id="{0E8D05FF-B35C-8147-BC16-24B2F526615E}"/>
              </a:ext>
            </a:extLst>
          </xdr:cNvPr>
          <xdr:cNvSpPr/>
        </xdr:nvSpPr>
        <xdr:spPr>
          <a:xfrm>
            <a:off x="5457824" y="647700"/>
            <a:ext cx="1457325" cy="695325"/>
          </a:xfrm>
          <a:prstGeom prst="round1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xnSp macro="">
        <xdr:nvCxnSpPr>
          <xdr:cNvPr id="27" name="Straight Connector 26">
            <a:extLst>
              <a:ext uri="{FF2B5EF4-FFF2-40B4-BE49-F238E27FC236}">
                <a16:creationId xmlns:a16="http://schemas.microsoft.com/office/drawing/2014/main" id="{BB94C91D-FC50-7A65-AFBB-7AEC3E838D55}"/>
              </a:ext>
            </a:extLst>
          </xdr:cNvPr>
          <xdr:cNvCxnSpPr/>
        </xdr:nvCxnSpPr>
        <xdr:spPr>
          <a:xfrm>
            <a:off x="5876925" y="714375"/>
            <a:ext cx="0" cy="590550"/>
          </a:xfrm>
          <a:prstGeom prst="line">
            <a:avLst/>
          </a:prstGeom>
        </xdr:spPr>
        <xdr:style>
          <a:lnRef idx="1">
            <a:schemeClr val="accent2"/>
          </a:lnRef>
          <a:fillRef idx="0">
            <a:schemeClr val="accent2"/>
          </a:fillRef>
          <a:effectRef idx="0">
            <a:schemeClr val="accent2"/>
          </a:effectRef>
          <a:fontRef idx="minor">
            <a:schemeClr val="tx1"/>
          </a:fontRef>
        </xdr:style>
      </xdr:cxnSp>
      <xdr:sp macro="" textlink="#REF!">
        <xdr:nvSpPr>
          <xdr:cNvPr id="28" name="TextBox 27">
            <a:extLst>
              <a:ext uri="{FF2B5EF4-FFF2-40B4-BE49-F238E27FC236}">
                <a16:creationId xmlns:a16="http://schemas.microsoft.com/office/drawing/2014/main" id="{AA04835A-52B7-EC0C-B56F-FBB29DE41D74}"/>
              </a:ext>
            </a:extLst>
          </xdr:cNvPr>
          <xdr:cNvSpPr txBox="1"/>
        </xdr:nvSpPr>
        <xdr:spPr>
          <a:xfrm>
            <a:off x="5991225" y="795337"/>
            <a:ext cx="828675" cy="290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D07A44-ABF3-4F30-AD74-43DD30F4A07F}" type="TxLink">
              <a:rPr lang="en-US" sz="900" b="0" i="0" u="none" strike="noStrike">
                <a:solidFill>
                  <a:srgbClr val="000000"/>
                </a:solidFill>
                <a:latin typeface="Aptos Narrow"/>
              </a:rPr>
              <a:pPr algn="ctr"/>
              <a:t> $17,740,900.00 </a:t>
            </a:fld>
            <a:endParaRPr lang="en-US" sz="1600" b="1"/>
          </a:p>
        </xdr:txBody>
      </xdr:sp>
    </xdr:grpSp>
    <xdr:clientData/>
  </xdr:twoCellAnchor>
  <xdr:twoCellAnchor>
    <xdr:from>
      <xdr:col>8</xdr:col>
      <xdr:colOff>183015</xdr:colOff>
      <xdr:row>4</xdr:row>
      <xdr:rowOff>180995</xdr:rowOff>
    </xdr:from>
    <xdr:to>
      <xdr:col>8</xdr:col>
      <xdr:colOff>1040883</xdr:colOff>
      <xdr:row>5</xdr:row>
      <xdr:rowOff>143636</xdr:rowOff>
    </xdr:to>
    <xdr:sp macro="" textlink="">
      <xdr:nvSpPr>
        <xdr:cNvPr id="35" name="TextBox 34">
          <a:extLst>
            <a:ext uri="{FF2B5EF4-FFF2-40B4-BE49-F238E27FC236}">
              <a16:creationId xmlns:a16="http://schemas.microsoft.com/office/drawing/2014/main" id="{0D40E161-836E-4191-8CBF-86F8678B715E}"/>
            </a:ext>
          </a:extLst>
        </xdr:cNvPr>
        <xdr:cNvSpPr txBox="1"/>
      </xdr:nvSpPr>
      <xdr:spPr>
        <a:xfrm>
          <a:off x="10169833" y="931450"/>
          <a:ext cx="857868" cy="1502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700"/>
            <a:t>Total Appartments</a:t>
          </a:r>
        </a:p>
      </xdr:txBody>
    </xdr:sp>
    <xdr:clientData/>
  </xdr:twoCellAnchor>
  <xdr:twoCellAnchor>
    <xdr:from>
      <xdr:col>10</xdr:col>
      <xdr:colOff>456060</xdr:colOff>
      <xdr:row>4</xdr:row>
      <xdr:rowOff>181517</xdr:rowOff>
    </xdr:from>
    <xdr:to>
      <xdr:col>11</xdr:col>
      <xdr:colOff>485213</xdr:colOff>
      <xdr:row>6</xdr:row>
      <xdr:rowOff>8192</xdr:rowOff>
    </xdr:to>
    <xdr:sp macro="" textlink="">
      <xdr:nvSpPr>
        <xdr:cNvPr id="36" name="TextBox 35">
          <a:extLst>
            <a:ext uri="{FF2B5EF4-FFF2-40B4-BE49-F238E27FC236}">
              <a16:creationId xmlns:a16="http://schemas.microsoft.com/office/drawing/2014/main" id="{C48AC508-1D5B-4135-A8E2-DC081C690607}"/>
            </a:ext>
          </a:extLst>
        </xdr:cNvPr>
        <xdr:cNvSpPr txBox="1"/>
      </xdr:nvSpPr>
      <xdr:spPr>
        <a:xfrm>
          <a:off x="12852992" y="931972"/>
          <a:ext cx="635289" cy="2019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Total Land</a:t>
          </a:r>
        </a:p>
      </xdr:txBody>
    </xdr:sp>
    <xdr:clientData/>
  </xdr:twoCellAnchor>
  <xdr:twoCellAnchor editAs="oneCell">
    <xdr:from>
      <xdr:col>7</xdr:col>
      <xdr:colOff>817324</xdr:colOff>
      <xdr:row>2</xdr:row>
      <xdr:rowOff>139925</xdr:rowOff>
    </xdr:from>
    <xdr:to>
      <xdr:col>7</xdr:col>
      <xdr:colOff>1400493</xdr:colOff>
      <xdr:row>5</xdr:row>
      <xdr:rowOff>153102</xdr:rowOff>
    </xdr:to>
    <xdr:pic>
      <xdr:nvPicPr>
        <xdr:cNvPr id="39" name="Graphic 38" descr="Building outline">
          <a:extLst>
            <a:ext uri="{FF2B5EF4-FFF2-40B4-BE49-F238E27FC236}">
              <a16:creationId xmlns:a16="http://schemas.microsoft.com/office/drawing/2014/main" id="{21B08A90-9182-5350-7034-7C27E25293B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173347" y="515152"/>
          <a:ext cx="583169" cy="576018"/>
        </a:xfrm>
        <a:prstGeom prst="rect">
          <a:avLst/>
        </a:prstGeom>
      </xdr:spPr>
    </xdr:pic>
    <xdr:clientData/>
  </xdr:twoCellAnchor>
  <xdr:twoCellAnchor editAs="oneCell">
    <xdr:from>
      <xdr:col>9</xdr:col>
      <xdr:colOff>1115213</xdr:colOff>
      <xdr:row>3</xdr:row>
      <xdr:rowOff>53457</xdr:rowOff>
    </xdr:from>
    <xdr:to>
      <xdr:col>10</xdr:col>
      <xdr:colOff>138933</xdr:colOff>
      <xdr:row>5</xdr:row>
      <xdr:rowOff>47121</xdr:rowOff>
    </xdr:to>
    <xdr:pic>
      <xdr:nvPicPr>
        <xdr:cNvPr id="41" name="Graphic 40" descr="Rolling hills outline">
          <a:extLst>
            <a:ext uri="{FF2B5EF4-FFF2-40B4-BE49-F238E27FC236}">
              <a16:creationId xmlns:a16="http://schemas.microsoft.com/office/drawing/2014/main" id="{85F8F5CF-5A83-C310-DB45-385AA0F313D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155554" y="616298"/>
          <a:ext cx="380311" cy="368891"/>
        </a:xfrm>
        <a:prstGeom prst="rect">
          <a:avLst/>
        </a:prstGeom>
      </xdr:spPr>
    </xdr:pic>
    <xdr:clientData/>
  </xdr:twoCellAnchor>
  <xdr:twoCellAnchor editAs="oneCell">
    <xdr:from>
      <xdr:col>0</xdr:col>
      <xdr:colOff>0</xdr:colOff>
      <xdr:row>10</xdr:row>
      <xdr:rowOff>0</xdr:rowOff>
    </xdr:from>
    <xdr:to>
      <xdr:col>3</xdr:col>
      <xdr:colOff>27333</xdr:colOff>
      <xdr:row>24</xdr:row>
      <xdr:rowOff>57978</xdr:rowOff>
    </xdr:to>
    <mc:AlternateContent xmlns:mc="http://schemas.openxmlformats.org/markup-compatibility/2006">
      <mc:Choice xmlns:a14="http://schemas.microsoft.com/office/drawing/2010/main" Requires="a14">
        <xdr:graphicFrame macro="">
          <xdr:nvGraphicFramePr>
            <xdr:cNvPr id="65" name="Suburb 1">
              <a:extLst>
                <a:ext uri="{FF2B5EF4-FFF2-40B4-BE49-F238E27FC236}">
                  <a16:creationId xmlns:a16="http://schemas.microsoft.com/office/drawing/2014/main" id="{36FFFDF7-2822-4078-96C2-716385485F5B}"/>
                </a:ext>
              </a:extLst>
            </xdr:cNvPr>
            <xdr:cNvGraphicFramePr/>
          </xdr:nvGraphicFramePr>
          <xdr:xfrm>
            <a:off x="0" y="0"/>
            <a:ext cx="0" cy="0"/>
          </xdr:xfrm>
          <a:graphic>
            <a:graphicData uri="http://schemas.microsoft.com/office/drawing/2010/slicer">
              <sle:slicer xmlns:sle="http://schemas.microsoft.com/office/drawing/2010/slicer" name="Suburb 1"/>
            </a:graphicData>
          </a:graphic>
        </xdr:graphicFrame>
      </mc:Choice>
      <mc:Fallback>
        <xdr:sp macro="" textlink="">
          <xdr:nvSpPr>
            <xdr:cNvPr id="0" name=""/>
            <xdr:cNvSpPr>
              <a:spLocks noTextEdit="1"/>
            </xdr:cNvSpPr>
          </xdr:nvSpPr>
          <xdr:spPr>
            <a:xfrm>
              <a:off x="0" y="1876136"/>
              <a:ext cx="1845742" cy="26845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216477</xdr:colOff>
      <xdr:row>28</xdr:row>
      <xdr:rowOff>158749</xdr:rowOff>
    </xdr:from>
    <xdr:to>
      <xdr:col>7</xdr:col>
      <xdr:colOff>28862</xdr:colOff>
      <xdr:row>44</xdr:row>
      <xdr:rowOff>129886</xdr:rowOff>
    </xdr:to>
    <xdr:graphicFrame macro="">
      <xdr:nvGraphicFramePr>
        <xdr:cNvPr id="68" name="Chart 67">
          <a:extLst>
            <a:ext uri="{FF2B5EF4-FFF2-40B4-BE49-F238E27FC236}">
              <a16:creationId xmlns:a16="http://schemas.microsoft.com/office/drawing/2014/main" id="{CD97AFBD-9689-4884-8D52-9328FEE581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43296</xdr:colOff>
      <xdr:row>25</xdr:row>
      <xdr:rowOff>72159</xdr:rowOff>
    </xdr:from>
    <xdr:to>
      <xdr:col>3</xdr:col>
      <xdr:colOff>53687</xdr:colOff>
      <xdr:row>39</xdr:row>
      <xdr:rowOff>112568</xdr:rowOff>
    </xdr:to>
    <mc:AlternateContent xmlns:mc="http://schemas.openxmlformats.org/markup-compatibility/2006">
      <mc:Choice xmlns:a14="http://schemas.microsoft.com/office/drawing/2010/main" Requires="a14">
        <xdr:graphicFrame macro="">
          <xdr:nvGraphicFramePr>
            <xdr:cNvPr id="69" name="Price_Range 3">
              <a:extLst>
                <a:ext uri="{FF2B5EF4-FFF2-40B4-BE49-F238E27FC236}">
                  <a16:creationId xmlns:a16="http://schemas.microsoft.com/office/drawing/2014/main" id="{6805052D-E399-43BE-9CC1-50C750636BEC}"/>
                </a:ext>
              </a:extLst>
            </xdr:cNvPr>
            <xdr:cNvGraphicFramePr/>
          </xdr:nvGraphicFramePr>
          <xdr:xfrm>
            <a:off x="0" y="0"/>
            <a:ext cx="0" cy="0"/>
          </xdr:xfrm>
          <a:graphic>
            <a:graphicData uri="http://schemas.microsoft.com/office/drawing/2010/slicer">
              <sle:slicer xmlns:sle="http://schemas.microsoft.com/office/drawing/2010/slicer" name="Price_Range 3"/>
            </a:graphicData>
          </a:graphic>
        </xdr:graphicFrame>
      </mc:Choice>
      <mc:Fallback>
        <xdr:sp macro="" textlink="">
          <xdr:nvSpPr>
            <xdr:cNvPr id="0" name=""/>
            <xdr:cNvSpPr>
              <a:spLocks noTextEdit="1"/>
            </xdr:cNvSpPr>
          </xdr:nvSpPr>
          <xdr:spPr>
            <a:xfrm>
              <a:off x="43296" y="47625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33</xdr:row>
      <xdr:rowOff>185737</xdr:rowOff>
    </xdr:from>
    <xdr:to>
      <xdr:col>4</xdr:col>
      <xdr:colOff>314325</xdr:colOff>
      <xdr:row>48</xdr:row>
      <xdr:rowOff>71437</xdr:rowOff>
    </xdr:to>
    <xdr:graphicFrame macro="">
      <xdr:nvGraphicFramePr>
        <xdr:cNvPr id="3" name="Chart 2">
          <a:extLst>
            <a:ext uri="{FF2B5EF4-FFF2-40B4-BE49-F238E27FC236}">
              <a16:creationId xmlns:a16="http://schemas.microsoft.com/office/drawing/2014/main" id="{6F46D8CD-6891-A175-9668-A42E56E6E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38100</xdr:colOff>
      <xdr:row>16</xdr:row>
      <xdr:rowOff>28575</xdr:rowOff>
    </xdr:from>
    <xdr:to>
      <xdr:col>1</xdr:col>
      <xdr:colOff>752475</xdr:colOff>
      <xdr:row>30</xdr:row>
      <xdr:rowOff>28575</xdr:rowOff>
    </xdr:to>
    <mc:AlternateContent xmlns:mc="http://schemas.openxmlformats.org/markup-compatibility/2006">
      <mc:Choice xmlns:a14="http://schemas.microsoft.com/office/drawing/2010/main" Requires="a14">
        <xdr:graphicFrame macro="">
          <xdr:nvGraphicFramePr>
            <xdr:cNvPr id="4" name="Suburb">
              <a:extLst>
                <a:ext uri="{FF2B5EF4-FFF2-40B4-BE49-F238E27FC236}">
                  <a16:creationId xmlns:a16="http://schemas.microsoft.com/office/drawing/2014/main" id="{44CD4D42-301B-0420-F064-39B342BB2ED6}"/>
                </a:ext>
              </a:extLst>
            </xdr:cNvPr>
            <xdr:cNvGraphicFramePr/>
          </xdr:nvGraphicFramePr>
          <xdr:xfrm>
            <a:off x="0" y="0"/>
            <a:ext cx="0" cy="0"/>
          </xdr:xfrm>
          <a:graphic>
            <a:graphicData uri="http://schemas.microsoft.com/office/drawing/2010/slicer">
              <sle:slicer xmlns:sle="http://schemas.microsoft.com/office/drawing/2010/slicer" name="Suburb"/>
            </a:graphicData>
          </a:graphic>
        </xdr:graphicFrame>
      </mc:Choice>
      <mc:Fallback>
        <xdr:sp macro="" textlink="">
          <xdr:nvSpPr>
            <xdr:cNvPr id="0" name=""/>
            <xdr:cNvSpPr>
              <a:spLocks noTextEdit="1"/>
            </xdr:cNvSpPr>
          </xdr:nvSpPr>
          <xdr:spPr>
            <a:xfrm>
              <a:off x="38100" y="30765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1</xdr:row>
      <xdr:rowOff>28575</xdr:rowOff>
    </xdr:from>
    <xdr:to>
      <xdr:col>1</xdr:col>
      <xdr:colOff>781050</xdr:colOff>
      <xdr:row>15</xdr:row>
      <xdr:rowOff>28575</xdr:rowOff>
    </xdr:to>
    <mc:AlternateContent xmlns:mc="http://schemas.openxmlformats.org/markup-compatibility/2006">
      <mc:Choice xmlns:a14="http://schemas.microsoft.com/office/drawing/2010/main" Requires="a14">
        <xdr:graphicFrame macro="">
          <xdr:nvGraphicFramePr>
            <xdr:cNvPr id="6" name="Price_Range 2">
              <a:extLst>
                <a:ext uri="{FF2B5EF4-FFF2-40B4-BE49-F238E27FC236}">
                  <a16:creationId xmlns:a16="http://schemas.microsoft.com/office/drawing/2014/main" id="{EB9F5C2D-B6BD-C221-403B-DD48575E7BE6}"/>
                </a:ext>
              </a:extLst>
            </xdr:cNvPr>
            <xdr:cNvGraphicFramePr/>
          </xdr:nvGraphicFramePr>
          <xdr:xfrm>
            <a:off x="0" y="0"/>
            <a:ext cx="0" cy="0"/>
          </xdr:xfrm>
          <a:graphic>
            <a:graphicData uri="http://schemas.microsoft.com/office/drawing/2010/slicer">
              <sle:slicer xmlns:sle="http://schemas.microsoft.com/office/drawing/2010/slicer" name="Price_Range 2"/>
            </a:graphicData>
          </a:graphic>
        </xdr:graphicFrame>
      </mc:Choice>
      <mc:Fallback>
        <xdr:sp macro="" textlink="">
          <xdr:nvSpPr>
            <xdr:cNvPr id="0" name=""/>
            <xdr:cNvSpPr>
              <a:spLocks noTextEdit="1"/>
            </xdr:cNvSpPr>
          </xdr:nvSpPr>
          <xdr:spPr>
            <a:xfrm>
              <a:off x="66675" y="219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853.621434837965" createdVersion="8" refreshedVersion="8" minRefreshableVersion="3" recordCount="86" xr:uid="{A628EB33-B3B1-4EF3-B03E-345F61734481}">
  <cacheSource type="worksheet">
    <worksheetSource ref="A1:Q1048576" sheet="Combined Dataset"/>
  </cacheSource>
  <cacheFields count="17">
    <cacheField name="Price" numFmtId="0">
      <sharedItems containsBlank="1"/>
    </cacheField>
    <cacheField name="Address" numFmtId="0">
      <sharedItems containsBlank="1"/>
    </cacheField>
    <cacheField name="Property_Type" numFmtId="0">
      <sharedItems containsBlank="1" count="7">
        <s v="House"/>
        <s v="House and Land Package"/>
        <s v="Land"/>
        <s v="Apartment"/>
        <s v="Villa"/>
        <s v="Townhouse"/>
        <m/>
      </sharedItems>
    </cacheField>
    <cacheField name="Agent_Name" numFmtId="0">
      <sharedItems containsBlank="1"/>
    </cacheField>
    <cacheField name="Agency_Name" numFmtId="0">
      <sharedItems containsBlank="1" count="35">
        <s v="LJ Hooker Maitland"/>
        <s v="REMAX Lifestyle Marketing"/>
        <s v="Ray White Newcastle Lake Macquarie"/>
        <s v="James Henry Real Estate"/>
        <s v="Urban Real Estate Australia"/>
        <s v="McCloy Project Management Pty Ltd | Hereford Hill"/>
        <s v="Stone Real Estate Hunter Valley"/>
        <s v="Real Estate Newcastle"/>
        <s v="McGrath Estate Agents Newcastle City"/>
        <s v="buymyplace"/>
        <s v="Sale by Home Owner"/>
        <s v="Move Realty"/>
        <s v="Allam Homes"/>
        <s v="Ray White North Lake Macquarie"/>
        <s v="Rees Real Estate"/>
        <s v="EXP Australia - NSW"/>
        <s v="Dowling Real Estate Beresfield"/>
        <s v="Altitude Real Estate Maitland"/>
        <s v="Raine &amp; Horne New Lambton &amp; Wallsend"/>
        <s v="OSBORN REAL ESTATE"/>
        <s v="Reece Realty Newcastle"/>
        <s v="Freeman Realty"/>
        <s v="Street Property"/>
        <s v="Dowling Real Estate Raymond Terrace"/>
        <s v="First National Real Estate Maitland"/>
        <s v="Love Realty Speers Point"/>
        <s v="Mulligan Property Group"/>
        <s v="Epic Property Marketing"/>
        <s v="Dixonbuild Pty Ltd"/>
        <s v="Global Property International Warners Bay"/>
        <s v="The Agency Hunter Valley"/>
        <s v="Ray White Cessnock"/>
        <s v="Spillane Property"/>
        <s v="Montano Group"/>
        <m/>
      </sharedItems>
    </cacheField>
    <cacheField name="Number of Bedroom" numFmtId="0">
      <sharedItems containsString="0" containsBlank="1" containsNumber="1" containsInteger="1" minValue="0" maxValue="8"/>
    </cacheField>
    <cacheField name="Number of Bathroom" numFmtId="0">
      <sharedItems containsString="0" containsBlank="1" containsNumber="1" containsInteger="1" minValue="1" maxValue="4"/>
    </cacheField>
    <cacheField name="Number of Parking" numFmtId="0">
      <sharedItems containsString="0" containsBlank="1" containsNumber="1" containsInteger="1" minValue="1" maxValue="4"/>
    </cacheField>
    <cacheField name="Suburb" numFmtId="0">
      <sharedItems containsBlank="1" count="15">
        <s v="Rutherford"/>
        <s v="Jesmond"/>
        <s v="Gillieston Heights"/>
        <s v="Anambah"/>
        <s v="Lochinvar"/>
        <s v="Largs"/>
        <s v="Farley"/>
        <s v="Thornton"/>
        <s v="Chisholm"/>
        <s v="Woodberry"/>
        <s v="Maitland"/>
        <s v="East Maitland"/>
        <s v="Telarah"/>
        <s v="Metford"/>
        <m/>
      </sharedItems>
    </cacheField>
    <cacheField name="State" numFmtId="0">
      <sharedItems containsBlank="1"/>
    </cacheField>
    <cacheField name="Postcode" numFmtId="0">
      <sharedItems containsBlank="1" containsMixedTypes="1" containsNumber="1" containsInteger="1" minValue="2299" maxValue="2323"/>
    </cacheField>
    <cacheField name="Price_Cleanup" numFmtId="44">
      <sharedItems containsString="0" containsBlank="1" containsNumber="1" minValue="0" maxValue="1590000"/>
    </cacheField>
    <cacheField name="Address_Cleanup" numFmtId="0">
      <sharedItems containsBlank="1"/>
    </cacheField>
    <cacheField name="Number of Bedroom Cleanup" numFmtId="0">
      <sharedItems containsString="0" containsBlank="1" containsNumber="1" containsInteger="1" minValue="0" maxValue="8"/>
    </cacheField>
    <cacheField name="Number of Bathroom Cleanup" numFmtId="0">
      <sharedItems containsString="0" containsBlank="1" containsNumber="1" containsInteger="1" minValue="0" maxValue="4"/>
    </cacheField>
    <cacheField name="Number of Parking Cleanup" numFmtId="0">
      <sharedItems containsString="0" containsBlank="1" containsNumber="1" containsInteger="1" minValue="0" maxValue="4"/>
    </cacheField>
    <cacheField name="Price_Range" numFmtId="0">
      <sharedItems containsBlank="1" containsMixedTypes="1" containsNumber="1" containsInteger="1" minValue="0" maxValue="0" count="10">
        <n v="0"/>
        <s v="300K-400K"/>
        <s v="400K-500K"/>
        <s v="500K-600K"/>
        <s v="600K-700K"/>
        <s v="700K-800K"/>
        <s v="800K-900K"/>
        <s v="900K-1M"/>
        <s v="1M+"/>
        <m/>
      </sharedItems>
    </cacheField>
  </cacheFields>
  <extLst>
    <ext xmlns:x14="http://schemas.microsoft.com/office/spreadsheetml/2009/9/main" uri="{725AE2AE-9491-48be-B2B4-4EB974FC3084}">
      <x14:pivotCacheDefinition pivotCacheId="10733185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
  <r>
    <s v="$725,000 to $750,000"/>
    <s v="12 Walter Street"/>
    <x v="0"/>
    <s v="Todd Fisher &amp; Jack Fisher"/>
    <x v="0"/>
    <n v="4"/>
    <n v="2"/>
    <n v="2"/>
    <x v="0"/>
    <s v="NSW"/>
    <n v="2320"/>
    <n v="0"/>
    <s v="12 Walter Street"/>
    <n v="4"/>
    <n v="2"/>
    <n v="2"/>
    <x v="0"/>
  </r>
  <r>
    <s v="Buyers Guide $750,000"/>
    <s v="21 Brittany Avenue"/>
    <x v="0"/>
    <s v="Todd Fisher &amp; Ben Cotton"/>
    <x v="0"/>
    <n v="4"/>
    <n v="3"/>
    <n v="2"/>
    <x v="0"/>
    <s v="NSW"/>
    <n v="2320"/>
    <n v="0"/>
    <s v="21 Brittany Avenue"/>
    <n v="4"/>
    <n v="3"/>
    <n v="2"/>
    <x v="0"/>
  </r>
  <r>
    <s v="*FIXED PRICE"/>
    <s v="(no street name provided)"/>
    <x v="1"/>
    <s v="Litsa Meleti"/>
    <x v="1"/>
    <n v="3"/>
    <n v="2"/>
    <n v="2"/>
    <x v="0"/>
    <s v="NSW"/>
    <n v="2320"/>
    <n v="0"/>
    <s v="(no street name provided)"/>
    <n v="3"/>
    <n v="2"/>
    <n v="2"/>
    <x v="0"/>
  </r>
  <r>
    <s v="Expressions of Interest"/>
    <s v="38A William Street"/>
    <x v="2"/>
    <s v="Chris Sessions"/>
    <x v="2"/>
    <m/>
    <m/>
    <m/>
    <x v="1"/>
    <s v="NSW"/>
    <n v="2299"/>
    <n v="0"/>
    <s v="38A William Street"/>
    <n v="0"/>
    <n v="0"/>
    <n v="0"/>
    <x v="0"/>
  </r>
  <r>
    <s v="$250,000"/>
    <s v="97/333 Cessnock Road"/>
    <x v="0"/>
    <s v="Kim Hassall"/>
    <x v="3"/>
    <n v="2"/>
    <n v="1"/>
    <n v="1"/>
    <x v="2"/>
    <s v="NSW"/>
    <n v="2321"/>
    <n v="250000"/>
    <s v="97/333 Cessnock Road"/>
    <n v="2"/>
    <n v="1"/>
    <n v="1"/>
    <x v="0"/>
  </r>
  <r>
    <s v="$330,000"/>
    <s v="21 Marlowe Avenue"/>
    <x v="2"/>
    <s v="Lewis Elliott"/>
    <x v="4"/>
    <m/>
    <m/>
    <m/>
    <x v="3"/>
    <s v="NSW"/>
    <n v="2320"/>
    <n v="330000"/>
    <s v="21 Marlowe Avenue"/>
    <n v="0"/>
    <n v="0"/>
    <n v="0"/>
    <x v="1"/>
  </r>
  <r>
    <s v="$348,000"/>
    <s v="517 Herdsman Road"/>
    <x v="2"/>
    <s v="Jennifer Symes - Hereford Hill"/>
    <x v="5"/>
    <m/>
    <m/>
    <m/>
    <x v="4"/>
    <s v="NSW"/>
    <n v="2321"/>
    <n v="348000"/>
    <s v="517 Herdsman Road"/>
    <n v="0"/>
    <n v="0"/>
    <n v="0"/>
    <x v="1"/>
  </r>
  <r>
    <s v="Price Guide $350,000"/>
    <s v="116 Dalveen Road"/>
    <x v="2"/>
    <s v="Renee Bean-Wyper &amp; Jorja Pauling"/>
    <x v="6"/>
    <m/>
    <m/>
    <m/>
    <x v="5"/>
    <s v="NSW"/>
    <n v="2320"/>
    <n v="350000"/>
    <s v="116 Dalveen Road"/>
    <n v="0"/>
    <n v="0"/>
    <n v="0"/>
    <x v="1"/>
  </r>
  <r>
    <s v="$350,000"/>
    <s v="523 Caputar Way"/>
    <x v="2"/>
    <s v="Jennifer Symes - Hereford Hill"/>
    <x v="5"/>
    <m/>
    <m/>
    <m/>
    <x v="4"/>
    <s v="NSW"/>
    <n v="2321"/>
    <n v="350000"/>
    <s v="523 Caputar Way"/>
    <n v="0"/>
    <n v="0"/>
    <n v="0"/>
    <x v="1"/>
  </r>
  <r>
    <s v="$350,000"/>
    <s v="25 Leyland Circuit"/>
    <x v="2"/>
    <s v="David Podmore"/>
    <x v="7"/>
    <m/>
    <m/>
    <m/>
    <x v="4"/>
    <s v="NSW"/>
    <n v="2321"/>
    <n v="350000"/>
    <s v="25 Leyland Circuit"/>
    <n v="0"/>
    <n v="0"/>
    <n v="0"/>
    <x v="1"/>
  </r>
  <r>
    <s v="$358,000"/>
    <s v="619 Linden Drive"/>
    <x v="2"/>
    <s v="David Podmore"/>
    <x v="7"/>
    <m/>
    <m/>
    <m/>
    <x v="4"/>
    <s v="NSW"/>
    <n v="2321"/>
    <n v="358000"/>
    <s v="619 Linden Drive"/>
    <n v="0"/>
    <n v="0"/>
    <n v="0"/>
    <x v="1"/>
  </r>
  <r>
    <s v="Guide $360,000"/>
    <s v="606 Linden Street"/>
    <x v="2"/>
    <s v="David Podmore"/>
    <x v="7"/>
    <m/>
    <m/>
    <m/>
    <x v="4"/>
    <s v="NSW"/>
    <n v="2321"/>
    <n v="360000"/>
    <s v="606 Linden Street"/>
    <n v="0"/>
    <n v="0"/>
    <n v="0"/>
    <x v="1"/>
  </r>
  <r>
    <s v="$368,000"/>
    <s v="601 Longwool Road"/>
    <x v="2"/>
    <s v="Jennifer Symes - Hereford Hill"/>
    <x v="5"/>
    <m/>
    <m/>
    <m/>
    <x v="4"/>
    <s v="NSW"/>
    <n v="2321"/>
    <n v="368000"/>
    <s v="601 Longwool Road"/>
    <n v="0"/>
    <n v="0"/>
    <n v="0"/>
    <x v="1"/>
  </r>
  <r>
    <s v="Guide $370,000"/>
    <s v="623 Linden Street"/>
    <x v="2"/>
    <s v="David Podmore"/>
    <x v="7"/>
    <m/>
    <m/>
    <m/>
    <x v="4"/>
    <s v="NSW"/>
    <n v="2321"/>
    <n v="370000"/>
    <s v="623 Linden Street"/>
    <n v="0"/>
    <n v="0"/>
    <n v="0"/>
    <x v="1"/>
  </r>
  <r>
    <s v="$370,000 - $399,000"/>
    <s v="187-191 Michael Street"/>
    <x v="3"/>
    <s v="Justin Redpath &amp; Andrew Smaus"/>
    <x v="8"/>
    <n v="1"/>
    <n v="1"/>
    <n v="1"/>
    <x v="1"/>
    <s v="NSW"/>
    <n v="2299"/>
    <n v="370000"/>
    <s v="187-191 Michael Street"/>
    <n v="1"/>
    <n v="1"/>
    <n v="1"/>
    <x v="1"/>
  </r>
  <r>
    <s v="$383,000"/>
    <s v="13 Linden Street"/>
    <x v="2"/>
    <s v="buymyplace ."/>
    <x v="9"/>
    <m/>
    <m/>
    <m/>
    <x v="4"/>
    <s v="NSW"/>
    <n v="2321"/>
    <n v="383000"/>
    <s v="13 Linden Street"/>
    <n v="0"/>
    <n v="0"/>
    <n v="0"/>
    <x v="1"/>
  </r>
  <r>
    <s v="$387,000"/>
    <s v="607 Longwool Road"/>
    <x v="2"/>
    <s v="Jennifer Symes - Hereford Hill"/>
    <x v="5"/>
    <m/>
    <m/>
    <m/>
    <x v="4"/>
    <s v="NSW"/>
    <n v="2321"/>
    <n v="387000"/>
    <s v="607 Longwool Road"/>
    <n v="0"/>
    <n v="0"/>
    <n v="0"/>
    <x v="1"/>
  </r>
  <r>
    <s v="$391,000"/>
    <s v="604 Longwool Road"/>
    <x v="2"/>
    <s v="Jennifer Symes - Hereford Hill"/>
    <x v="5"/>
    <m/>
    <m/>
    <m/>
    <x v="4"/>
    <s v="NSW"/>
    <n v="2321"/>
    <n v="391000"/>
    <s v="604 Longwool Road"/>
    <n v="0"/>
    <n v="0"/>
    <n v="0"/>
    <x v="1"/>
  </r>
  <r>
    <s v="$395,000"/>
    <s v="409 Lilac Avenue"/>
    <x v="2"/>
    <s v="David Podmore"/>
    <x v="7"/>
    <m/>
    <m/>
    <m/>
    <x v="4"/>
    <s v="NSW"/>
    <n v="2321"/>
    <n v="395000"/>
    <s v="409 Lilac Avenue"/>
    <n v="0"/>
    <n v="0"/>
    <n v="0"/>
    <x v="1"/>
  </r>
  <r>
    <s v="$398,000"/>
    <s v="519 Springfield Drive"/>
    <x v="2"/>
    <s v="Jennifer Symes - Hereford Hill"/>
    <x v="5"/>
    <m/>
    <m/>
    <m/>
    <x v="4"/>
    <s v="NSW"/>
    <n v="2321"/>
    <n v="398000"/>
    <s v="519 Springfield Drive"/>
    <n v="0"/>
    <n v="0"/>
    <n v="0"/>
    <x v="1"/>
  </r>
  <r>
    <s v="Guide $400,000"/>
    <s v="66 Lilac Avenue"/>
    <x v="2"/>
    <s v="David Podmore"/>
    <x v="7"/>
    <m/>
    <m/>
    <m/>
    <x v="4"/>
    <s v="NSW"/>
    <n v="2321"/>
    <n v="400000"/>
    <s v="66 Lilac Avenue"/>
    <n v="0"/>
    <n v="0"/>
    <n v="0"/>
    <x v="1"/>
  </r>
  <r>
    <s v="$410,000"/>
    <s v="616 Livistona Drive"/>
    <x v="2"/>
    <s v="David Podmore"/>
    <x v="7"/>
    <m/>
    <m/>
    <m/>
    <x v="4"/>
    <s v="NSW"/>
    <n v="2321"/>
    <n v="410000"/>
    <s v="616 Livistona Drive"/>
    <n v="0"/>
    <n v="0"/>
    <n v="0"/>
    <x v="2"/>
  </r>
  <r>
    <s v="$410,000"/>
    <s v="419 Lilac Avenue"/>
    <x v="2"/>
    <s v="David Podmore"/>
    <x v="7"/>
    <m/>
    <m/>
    <m/>
    <x v="4"/>
    <s v="NSW"/>
    <n v="2321"/>
    <n v="410000"/>
    <s v="419 Lilac Avenue"/>
    <n v="0"/>
    <n v="0"/>
    <n v="0"/>
    <x v="2"/>
  </r>
  <r>
    <s v="$410,000"/>
    <s v="404 Lilac Avenue"/>
    <x v="2"/>
    <s v="David Podmore"/>
    <x v="7"/>
    <m/>
    <m/>
    <m/>
    <x v="4"/>
    <s v="NSW"/>
    <n v="2321"/>
    <n v="410000"/>
    <s v="404 Lilac Avenue"/>
    <n v="0"/>
    <n v="0"/>
    <n v="0"/>
    <x v="2"/>
  </r>
  <r>
    <s v="$410,000"/>
    <s v="3/154 Michael Street"/>
    <x v="3"/>
    <s v="Sale by home owner"/>
    <x v="10"/>
    <n v="1"/>
    <n v="1"/>
    <n v="1"/>
    <x v="1"/>
    <s v="NSW"/>
    <n v="2299"/>
    <n v="410000"/>
    <s v="3/154 Michael Street"/>
    <n v="1"/>
    <n v="1"/>
    <n v="1"/>
    <x v="2"/>
  </r>
  <r>
    <s v="Price Guide $420,000.00"/>
    <s v="221/10 Becher Road"/>
    <x v="2"/>
    <s v="Joshi John"/>
    <x v="11"/>
    <m/>
    <m/>
    <m/>
    <x v="6"/>
    <s v="NSW"/>
    <n v="2320"/>
    <n v="420000"/>
    <s v="221/10 Becher Road"/>
    <n v="0"/>
    <n v="0"/>
    <n v="0"/>
    <x v="2"/>
  </r>
  <r>
    <s v="$445,000 - $495,000"/>
    <s v="101/187-191 Michael Street"/>
    <x v="3"/>
    <s v="Justin Redpath"/>
    <x v="8"/>
    <n v="2"/>
    <n v="1"/>
    <n v="1"/>
    <x v="1"/>
    <s v="NSW"/>
    <n v="2299"/>
    <n v="445000"/>
    <s v="101/187-191 Michael Street"/>
    <n v="2"/>
    <n v="1"/>
    <n v="1"/>
    <x v="2"/>
  </r>
  <r>
    <s v="$455,000"/>
    <s v="1 Government Road"/>
    <x v="2"/>
    <s v="buymyplace ."/>
    <x v="9"/>
    <m/>
    <m/>
    <m/>
    <x v="7"/>
    <s v="NSW"/>
    <n v="2322"/>
    <n v="455000"/>
    <s v="1 Government Road"/>
    <n v="0"/>
    <n v="0"/>
    <n v="0"/>
    <x v="2"/>
  </r>
  <r>
    <s v="$460,000"/>
    <s v="38 Hewitt Road"/>
    <x v="2"/>
    <s v="David Podmore"/>
    <x v="7"/>
    <m/>
    <m/>
    <m/>
    <x v="4"/>
    <s v="NSW"/>
    <n v="2321"/>
    <n v="460000"/>
    <s v="38 Hewitt Road"/>
    <n v="0"/>
    <n v="0"/>
    <n v="0"/>
    <x v="2"/>
  </r>
  <r>
    <s v="$460,000"/>
    <s v="221 Redgate Road"/>
    <x v="2"/>
    <s v="Allam Property Group Chisholm"/>
    <x v="12"/>
    <m/>
    <m/>
    <m/>
    <x v="8"/>
    <s v="NSW"/>
    <n v="2322"/>
    <n v="460000"/>
    <s v="221 Redgate Road"/>
    <n v="0"/>
    <n v="0"/>
    <n v="0"/>
    <x v="2"/>
  </r>
  <r>
    <s v="$469,900"/>
    <s v="117/1 Clydesdale Street"/>
    <x v="2"/>
    <s v="Lochinvar Ridge Sales Team"/>
    <x v="4"/>
    <m/>
    <m/>
    <m/>
    <x v="4"/>
    <s v="NSW"/>
    <n v="2321"/>
    <n v="469900"/>
    <s v="117/1 Clydesdale Street"/>
    <n v="0"/>
    <n v="0"/>
    <n v="0"/>
    <x v="2"/>
  </r>
  <r>
    <s v="$470,000"/>
    <s v="401 Leenan Drive"/>
    <x v="2"/>
    <s v="Allam Property Group Chisholm"/>
    <x v="12"/>
    <m/>
    <m/>
    <m/>
    <x v="8"/>
    <s v="NSW"/>
    <n v="2322"/>
    <n v="470000"/>
    <s v="401 Leenan Drive"/>
    <n v="0"/>
    <n v="0"/>
    <n v="0"/>
    <x v="2"/>
  </r>
  <r>
    <s v="$475,000"/>
    <s v="NA"/>
    <x v="2"/>
    <s v="Jason Dutch &amp; Paul Wrigley"/>
    <x v="13"/>
    <m/>
    <m/>
    <m/>
    <x v="6"/>
    <s v="NSW"/>
    <n v="2320"/>
    <n v="475000"/>
    <s v="NA"/>
    <n v="0"/>
    <n v="0"/>
    <n v="0"/>
    <x v="2"/>
  </r>
  <r>
    <s v="$475,000"/>
    <s v="38A William St"/>
    <x v="2"/>
    <s v="Robert Rees"/>
    <x v="14"/>
    <m/>
    <m/>
    <m/>
    <x v="1"/>
    <s v="NSW"/>
    <n v="2299"/>
    <n v="475000"/>
    <s v="38A William St"/>
    <n v="0"/>
    <n v="0"/>
    <n v="0"/>
    <x v="2"/>
  </r>
  <r>
    <s v="$485,000"/>
    <s v="309/9 Clydesdale Street"/>
    <x v="2"/>
    <s v="Lochinvar Ridge Sales Team"/>
    <x v="4"/>
    <m/>
    <m/>
    <m/>
    <x v="4"/>
    <s v="NSW"/>
    <n v="2321"/>
    <n v="485000"/>
    <s v="309/9 Clydesdale Street"/>
    <n v="0"/>
    <n v="0"/>
    <n v="0"/>
    <x v="2"/>
  </r>
  <r>
    <s v="$485,000"/>
    <s v="512/6 Dexter Road"/>
    <x v="2"/>
    <s v="Lochinvar Ridge Sales Team"/>
    <x v="4"/>
    <m/>
    <m/>
    <m/>
    <x v="4"/>
    <s v="NSW"/>
    <n v="2321"/>
    <n v="485000"/>
    <s v="512/6 Dexter Road"/>
    <n v="0"/>
    <n v="0"/>
    <n v="0"/>
    <x v="2"/>
  </r>
  <r>
    <s v="$485,000"/>
    <s v="318/37 Sanctuary Drive"/>
    <x v="2"/>
    <s v="Lochinvar Ridge Sales Team"/>
    <x v="4"/>
    <m/>
    <m/>
    <m/>
    <x v="4"/>
    <s v="NSW"/>
    <n v="2321"/>
    <n v="485000"/>
    <s v="318/37 Sanctuary Drive"/>
    <n v="0"/>
    <n v="0"/>
    <n v="0"/>
    <x v="2"/>
  </r>
  <r>
    <s v="$485,000"/>
    <s v="232 Redgate Road"/>
    <x v="2"/>
    <s v="Allam Property Group Chisholm"/>
    <x v="12"/>
    <m/>
    <m/>
    <m/>
    <x v="8"/>
    <s v="NSW"/>
    <n v="2322"/>
    <n v="485000"/>
    <s v="232 Redgate Road"/>
    <n v="0"/>
    <n v="0"/>
    <n v="0"/>
    <x v="2"/>
  </r>
  <r>
    <s v="$485,000"/>
    <s v="120 Leenan Drive"/>
    <x v="2"/>
    <s v="Allam Property Group Chisholm"/>
    <x v="12"/>
    <m/>
    <m/>
    <m/>
    <x v="8"/>
    <s v="NSW"/>
    <n v="2322"/>
    <n v="485000"/>
    <s v="120 Leenan Drive"/>
    <n v="0"/>
    <n v="0"/>
    <n v="0"/>
    <x v="2"/>
  </r>
  <r>
    <s v="$485,000"/>
    <s v="403 Leenan Drive"/>
    <x v="2"/>
    <s v="Allam Property Group Chisholm"/>
    <x v="12"/>
    <m/>
    <m/>
    <m/>
    <x v="8"/>
    <s v="NSW"/>
    <n v="2322"/>
    <n v="485000"/>
    <s v="403 Leenan Drive"/>
    <n v="0"/>
    <n v="0"/>
    <n v="0"/>
    <x v="2"/>
  </r>
  <r>
    <s v="$485,000"/>
    <s v="225 Redgate Road"/>
    <x v="2"/>
    <s v="Allam Property Group Chisholm"/>
    <x v="12"/>
    <m/>
    <m/>
    <m/>
    <x v="8"/>
    <s v="NSW"/>
    <n v="2322"/>
    <n v="485000"/>
    <s v="225 Redgate Road"/>
    <n v="0"/>
    <n v="0"/>
    <n v="0"/>
    <x v="2"/>
  </r>
  <r>
    <s v="$490,000 - $520,000"/>
    <s v="4/7 Justine  Parade"/>
    <x v="3"/>
    <s v="David Cowan"/>
    <x v="15"/>
    <n v="2"/>
    <n v="1"/>
    <n v="1"/>
    <x v="0"/>
    <s v="NSW"/>
    <n v="2320"/>
    <n v="490000"/>
    <s v="4/7 Justine  Parade"/>
    <n v="2"/>
    <n v="1"/>
    <n v="1"/>
    <x v="2"/>
  </r>
  <r>
    <s v="$490,000 - $520,000"/>
    <s v="4/7 Justine  Parade"/>
    <x v="3"/>
    <s v="David Cowan"/>
    <x v="15"/>
    <n v="2"/>
    <n v="1"/>
    <n v="1"/>
    <x v="0"/>
    <s v="NSW"/>
    <n v="2320"/>
    <n v="490000"/>
    <s v="4/7 Justine  Parade"/>
    <n v="2"/>
    <n v="1"/>
    <n v="1"/>
    <x v="2"/>
  </r>
  <r>
    <s v="$495,000"/>
    <s v="16 Greenhills Avenue"/>
    <x v="0"/>
    <s v="Troy Graham"/>
    <x v="16"/>
    <n v="3"/>
    <n v="1"/>
    <n v="2"/>
    <x v="9"/>
    <s v="NSW"/>
    <n v="2322"/>
    <n v="495000"/>
    <s v="16 Greenhills Avenue"/>
    <n v="3"/>
    <n v="1"/>
    <n v="2"/>
    <x v="2"/>
  </r>
  <r>
    <s v="$495,000"/>
    <s v="7/530 High Street"/>
    <x v="3"/>
    <s v="Roseanne Gaut &amp; Monique Campbell"/>
    <x v="17"/>
    <n v="2"/>
    <n v="2"/>
    <n v="1"/>
    <x v="10"/>
    <s v="NSW"/>
    <n v="2320"/>
    <n v="495000"/>
    <s v="7/530 High Street"/>
    <n v="2"/>
    <n v="2"/>
    <n v="1"/>
    <x v="2"/>
  </r>
  <r>
    <s v="$495,000"/>
    <s v="7/530 High Street"/>
    <x v="3"/>
    <s v="Roseanne Gaut &amp; Monique Campbell"/>
    <x v="17"/>
    <n v="2"/>
    <n v="2"/>
    <n v="1"/>
    <x v="10"/>
    <s v="NSW"/>
    <n v="2320"/>
    <n v="495000"/>
    <s v="7/530 High Street"/>
    <n v="2"/>
    <n v="2"/>
    <n v="1"/>
    <x v="2"/>
  </r>
  <r>
    <s v="$495,000"/>
    <s v="402 Leenan Drive"/>
    <x v="2"/>
    <s v="Allam Property Group Chisholm"/>
    <x v="12"/>
    <m/>
    <m/>
    <m/>
    <x v="8"/>
    <s v="NSW"/>
    <n v="2322"/>
    <n v="495000"/>
    <s v="402 Leenan Drive"/>
    <n v="0"/>
    <n v="0"/>
    <n v="0"/>
    <x v="2"/>
  </r>
  <r>
    <s v="$500,000"/>
    <s v="1 Adams Street"/>
    <x v="0"/>
    <s v="Kristen Miller"/>
    <x v="18"/>
    <n v="3"/>
    <n v="1"/>
    <n v="1"/>
    <x v="11"/>
    <s v="NSW"/>
    <n v="2323"/>
    <n v="500000"/>
    <s v="1 Adams Street"/>
    <n v="3"/>
    <n v="1"/>
    <n v="1"/>
    <x v="2"/>
  </r>
  <r>
    <s v="$500,000"/>
    <s v="407 Redgate Road"/>
    <x v="2"/>
    <s v="Allam Property Group Chisholm"/>
    <x v="12"/>
    <m/>
    <m/>
    <m/>
    <x v="8"/>
    <s v="NSW"/>
    <n v="2322"/>
    <n v="500000"/>
    <s v="407 Redgate Road"/>
    <n v="0"/>
    <n v="0"/>
    <n v="0"/>
    <x v="2"/>
  </r>
  <r>
    <s v="Guide $525,000"/>
    <s v="25 Tangerine Street"/>
    <x v="2"/>
    <s v="Lisa  Osborn"/>
    <x v="19"/>
    <n v="0"/>
    <m/>
    <m/>
    <x v="2"/>
    <s v="NSW"/>
    <n v="2321"/>
    <n v="525000"/>
    <s v="25 Tangerine Street"/>
    <n v="0"/>
    <n v="0"/>
    <n v="0"/>
    <x v="3"/>
  </r>
  <r>
    <s v="$535,000 to $565,000"/>
    <s v="1/35 William Street"/>
    <x v="4"/>
    <s v="Allen Reece"/>
    <x v="20"/>
    <n v="2"/>
    <n v="1"/>
    <n v="1"/>
    <x v="1"/>
    <s v="NSW"/>
    <n v="2299"/>
    <n v="535000"/>
    <s v="1/35 William Street"/>
    <n v="2"/>
    <n v="1"/>
    <n v="1"/>
    <x v="3"/>
  </r>
  <r>
    <s v="$540,000"/>
    <s v="220 Redgate Road"/>
    <x v="2"/>
    <s v="Allam Property Group Chisholm"/>
    <x v="12"/>
    <m/>
    <m/>
    <m/>
    <x v="8"/>
    <s v="NSW"/>
    <n v="2322"/>
    <n v="540000"/>
    <s v="220 Redgate Road"/>
    <n v="0"/>
    <n v="0"/>
    <n v="0"/>
    <x v="3"/>
  </r>
  <r>
    <s v="Guide: $550,000"/>
    <s v="56 Telarah Street"/>
    <x v="0"/>
    <s v="Roseanne Gaut &amp; Monique Campbell"/>
    <x v="17"/>
    <n v="3"/>
    <n v="1"/>
    <n v="2"/>
    <x v="12"/>
    <s v="NSW"/>
    <n v="2320"/>
    <n v="550000"/>
    <s v="56 Telarah Street"/>
    <n v="3"/>
    <n v="1"/>
    <n v="2"/>
    <x v="3"/>
  </r>
  <r>
    <s v="$550,000"/>
    <s v="20 Getty Street"/>
    <x v="2"/>
    <s v="Con Elfes"/>
    <x v="21"/>
    <m/>
    <m/>
    <m/>
    <x v="7"/>
    <s v="NSW"/>
    <n v="2322"/>
    <n v="550000"/>
    <s v="20 Getty Street"/>
    <n v="0"/>
    <n v="0"/>
    <n v="0"/>
    <x v="3"/>
  </r>
  <r>
    <s v="$565,000"/>
    <s v="40 Michael Hill Avenue"/>
    <x v="0"/>
    <s v="Andrew Walker"/>
    <x v="22"/>
    <n v="3"/>
    <n v="1"/>
    <n v="1"/>
    <x v="9"/>
    <s v="NSW"/>
    <n v="2322"/>
    <n v="565000"/>
    <s v="40 Michael Hill Avenue"/>
    <n v="3"/>
    <n v="1"/>
    <n v="1"/>
    <x v="3"/>
  </r>
  <r>
    <s v="$580,000 to $620,000"/>
    <s v="6/48 Robert Street"/>
    <x v="5"/>
    <s v="Allen Reece"/>
    <x v="20"/>
    <n v="3"/>
    <n v="2"/>
    <n v="1"/>
    <x v="1"/>
    <s v="NSW"/>
    <n v="2299"/>
    <n v="580000"/>
    <s v="6/48 Robert Street"/>
    <n v="3"/>
    <n v="2"/>
    <n v="1"/>
    <x v="3"/>
  </r>
  <r>
    <s v="$590,000 - $620,000"/>
    <s v="4 Ellesmere Street"/>
    <x v="0"/>
    <s v="Kim Hammond &amp; Liam Higgins"/>
    <x v="23"/>
    <n v="4"/>
    <n v="1"/>
    <n v="4"/>
    <x v="7"/>
    <s v="NSW"/>
    <n v="2322"/>
    <n v="590000"/>
    <s v="4 Ellesmere Street"/>
    <n v="4"/>
    <n v="1"/>
    <n v="4"/>
    <x v="3"/>
  </r>
  <r>
    <s v="$599,000"/>
    <s v="14 Marshall Avenue"/>
    <x v="0"/>
    <s v="John Hassall"/>
    <x v="3"/>
    <n v="4"/>
    <n v="1"/>
    <n v="1"/>
    <x v="13"/>
    <s v="NSW"/>
    <n v="2323"/>
    <n v="599000"/>
    <s v="14 Marshall Avenue"/>
    <n v="4"/>
    <n v="1"/>
    <n v="1"/>
    <x v="3"/>
  </r>
  <r>
    <s v="$599,000"/>
    <s v="11 Sage Crescent"/>
    <x v="2"/>
    <s v="Michael Haggarty &amp; Aiden Procopis"/>
    <x v="24"/>
    <m/>
    <m/>
    <m/>
    <x v="8"/>
    <s v="NSW"/>
    <n v="2322"/>
    <n v="599000"/>
    <s v="11 Sage Crescent"/>
    <n v="0"/>
    <n v="0"/>
    <n v="0"/>
    <x v="3"/>
  </r>
  <r>
    <s v="$599,000"/>
    <s v="9 Sage Crescent"/>
    <x v="2"/>
    <s v="Patrick Howard &amp; Aiden Procopis"/>
    <x v="24"/>
    <m/>
    <m/>
    <m/>
    <x v="8"/>
    <s v="NSW"/>
    <n v="2322"/>
    <n v="599000"/>
    <s v="9 Sage Crescent"/>
    <n v="0"/>
    <n v="0"/>
    <n v="0"/>
    <x v="3"/>
  </r>
  <r>
    <s v="Price Guide $599,999"/>
    <s v="2 Goodwin Street"/>
    <x v="0"/>
    <s v="Liam Cromarty"/>
    <x v="25"/>
    <n v="3"/>
    <n v="1"/>
    <n v="1"/>
    <x v="1"/>
    <s v="NSW"/>
    <n v="2299"/>
    <n v="599999"/>
    <s v="2 Goodwin Street"/>
    <n v="3"/>
    <n v="1"/>
    <n v="1"/>
    <x v="3"/>
  </r>
  <r>
    <s v="$600,000 - $660,000"/>
    <s v="1/11a Janet Street"/>
    <x v="3"/>
    <s v="Jesse Mulligan &amp; Ella Bennett"/>
    <x v="26"/>
    <n v="3"/>
    <n v="1"/>
    <n v="1"/>
    <x v="1"/>
    <s v="NSW"/>
    <n v="2299"/>
    <n v="600000"/>
    <s v="1/11a Janet Street"/>
    <n v="3"/>
    <n v="1"/>
    <n v="1"/>
    <x v="3"/>
  </r>
  <r>
    <s v="$630,000 - $660,000"/>
    <s v="37 Endeavour Street"/>
    <x v="0"/>
    <s v="Roseanne Gaut"/>
    <x v="17"/>
    <n v="3"/>
    <n v="1"/>
    <n v="1"/>
    <x v="0"/>
    <s v="NSW"/>
    <n v="2320"/>
    <n v="630000"/>
    <s v="37 Endeavour Street"/>
    <n v="3"/>
    <n v="1"/>
    <n v="1"/>
    <x v="4"/>
  </r>
  <r>
    <s v="$655,000"/>
    <s v=". ."/>
    <x v="0"/>
    <s v="Nick Voutos &amp; Sekou Seasay"/>
    <x v="27"/>
    <n v="2"/>
    <n v="2"/>
    <n v="1"/>
    <x v="0"/>
    <s v="NSW"/>
    <n v="2320"/>
    <n v="655000"/>
    <s v="No Address"/>
    <n v="2"/>
    <n v="2"/>
    <n v="1"/>
    <x v="4"/>
  </r>
  <r>
    <s v="From $684,000"/>
    <s v="47 Aberglasslyn Road"/>
    <x v="1"/>
    <s v="House and land"/>
    <x v="28"/>
    <n v="4"/>
    <n v="2"/>
    <n v="2"/>
    <x v="0"/>
    <s v="NSW"/>
    <n v="2320"/>
    <n v="684000"/>
    <s v="47 Aberglasslyn Road"/>
    <n v="4"/>
    <n v="2"/>
    <n v="2"/>
    <x v="4"/>
  </r>
  <r>
    <s v="From $693,900"/>
    <s v="Lot 16 Marlowe Avenue"/>
    <x v="1"/>
    <s v="House and land"/>
    <x v="28"/>
    <n v="4"/>
    <n v="2"/>
    <n v="2"/>
    <x v="0"/>
    <s v="NSW"/>
    <n v="2320"/>
    <n v="693900"/>
    <s v="Lot 16 Marlowe Avenue"/>
    <n v="4"/>
    <n v="2"/>
    <n v="2"/>
    <x v="4"/>
  </r>
  <r>
    <s v="From $745,200"/>
    <s v="54 Vindin St"/>
    <x v="1"/>
    <s v="House and land"/>
    <x v="28"/>
    <n v="4"/>
    <n v="2"/>
    <n v="2"/>
    <x v="0"/>
    <s v="NSW"/>
    <n v="2320"/>
    <n v="745200"/>
    <s v="54 Vindin St"/>
    <n v="4"/>
    <n v="2"/>
    <n v="2"/>
    <x v="5"/>
  </r>
  <r>
    <s v="$795,000"/>
    <s v="8 Ruby Road"/>
    <x v="0"/>
    <s v="Michael Haggarty"/>
    <x v="24"/>
    <n v="4"/>
    <n v="2"/>
    <n v="2"/>
    <x v="0"/>
    <s v="NSW"/>
    <n v="2320"/>
    <n v="795000"/>
    <s v="8 Ruby Road"/>
    <n v="4"/>
    <n v="2"/>
    <n v="2"/>
    <x v="5"/>
  </r>
  <r>
    <s v="From $795,800"/>
    <s v="34 Tournament Street"/>
    <x v="1"/>
    <s v="House and land"/>
    <x v="28"/>
    <n v="4"/>
    <n v="2"/>
    <n v="2"/>
    <x v="0"/>
    <s v="NSW"/>
    <n v="2320"/>
    <n v="795800"/>
    <s v="34 Tournament Street"/>
    <n v="4"/>
    <n v="2"/>
    <n v="2"/>
    <x v="5"/>
  </r>
  <r>
    <s v="Guide $820,000"/>
    <s v="41 Fraser Street"/>
    <x v="0"/>
    <s v="Tony Gough"/>
    <x v="2"/>
    <n v="3"/>
    <n v="1"/>
    <n v="1"/>
    <x v="1"/>
    <s v="NSW"/>
    <n v="2299"/>
    <n v="820000"/>
    <s v="41 Fraser Street"/>
    <n v="3"/>
    <n v="1"/>
    <n v="1"/>
    <x v="6"/>
  </r>
  <r>
    <s v="$835,000 - $865,000"/>
    <s v="236 Newcastle  Road"/>
    <x v="0"/>
    <s v="Allen Reece"/>
    <x v="20"/>
    <n v="4"/>
    <n v="1"/>
    <n v="3"/>
    <x v="1"/>
    <s v="NSW"/>
    <n v="2299"/>
    <n v="835000"/>
    <s v="236 Newcastle  Road"/>
    <n v="4"/>
    <n v="1"/>
    <n v="3"/>
    <x v="6"/>
  </r>
  <r>
    <s v="$849,000 - $899,000"/>
    <s v="2 Sellers Avenue"/>
    <x v="0"/>
    <s v="Brooke Fallins"/>
    <x v="29"/>
    <n v="5"/>
    <n v="3"/>
    <n v="3"/>
    <x v="0"/>
    <s v="NSW"/>
    <n v="2320"/>
    <n v="849000"/>
    <s v="2 Sellers Avenue"/>
    <n v="5"/>
    <n v="3"/>
    <n v="3"/>
    <x v="6"/>
  </r>
  <r>
    <s v="$879,000"/>
    <s v=". ."/>
    <x v="0"/>
    <s v="Nick Voutos &amp; Sekou Seasay"/>
    <x v="27"/>
    <n v="4"/>
    <n v="3"/>
    <n v="2"/>
    <x v="0"/>
    <s v="NSW"/>
    <n v="2320"/>
    <n v="879000"/>
    <s v="No Address"/>
    <n v="4"/>
    <n v="3"/>
    <n v="2"/>
    <x v="6"/>
  </r>
  <r>
    <s v="Price Guide $900,000 - $950,000"/>
    <s v="7 Pitch Street"/>
    <x v="0"/>
    <s v="Charlie Lund &amp; Shae Hartigan"/>
    <x v="30"/>
    <n v="4"/>
    <n v="2"/>
    <n v="2"/>
    <x v="0"/>
    <s v="NSW"/>
    <n v="2320"/>
    <n v="900000"/>
    <s v="7 Pitch Street"/>
    <n v="4"/>
    <n v="2"/>
    <n v="2"/>
    <x v="6"/>
  </r>
  <r>
    <s v="$925,000"/>
    <s v="62 Grand Parade"/>
    <x v="0"/>
    <s v="Kevin Phillips"/>
    <x v="31"/>
    <n v="4"/>
    <n v="2"/>
    <n v="2"/>
    <x v="0"/>
    <s v="NSW"/>
    <n v="2320"/>
    <n v="925000"/>
    <s v="62 Grand Parade"/>
    <n v="4"/>
    <n v="2"/>
    <n v="2"/>
    <x v="7"/>
  </r>
  <r>
    <s v="$980,000 to $1,050,000"/>
    <s v="2/16 Cameron  Street"/>
    <x v="0"/>
    <s v="Allen Reece"/>
    <x v="20"/>
    <n v="8"/>
    <n v="4"/>
    <n v="2"/>
    <x v="1"/>
    <s v="NSW"/>
    <n v="2299"/>
    <n v="980000"/>
    <s v="2/16 Cameron  Street"/>
    <n v="8"/>
    <n v="4"/>
    <n v="2"/>
    <x v="7"/>
  </r>
  <r>
    <s v="$980,000 - $1,050,000"/>
    <s v="1/16 Cameron Street"/>
    <x v="0"/>
    <s v="Allen Reece"/>
    <x v="20"/>
    <n v="8"/>
    <n v="4"/>
    <n v="2"/>
    <x v="1"/>
    <s v="NSW"/>
    <n v="2299"/>
    <n v="980000"/>
    <s v="1/16 Cameron Street"/>
    <n v="8"/>
    <n v="4"/>
    <n v="2"/>
    <x v="7"/>
  </r>
  <r>
    <s v="Guide $1,590,000"/>
    <s v="93 Blue Gum Road"/>
    <x v="0"/>
    <s v="Allen Reece"/>
    <x v="20"/>
    <n v="4"/>
    <n v="1"/>
    <m/>
    <x v="1"/>
    <s v="NSW"/>
    <n v="2299"/>
    <n v="1590000"/>
    <s v="93 Blue Gum Road"/>
    <n v="4"/>
    <n v="1"/>
    <n v="0"/>
    <x v="8"/>
  </r>
  <r>
    <s v="Auction 09/08/25"/>
    <s v="35 High Street"/>
    <x v="0"/>
    <s v="Patrick Skinner &amp; Donna Spillane"/>
    <x v="32"/>
    <n v="5"/>
    <n v="2"/>
    <n v="2"/>
    <x v="11"/>
    <s v="NSW"/>
    <n v="2323"/>
    <m/>
    <s v="35 High Street"/>
    <n v="5"/>
    <n v="2"/>
    <n v="2"/>
    <x v="0"/>
  </r>
  <r>
    <s v="Open Cancelled this Saturday"/>
    <s v="11/181-183 Michael Street"/>
    <x v="3"/>
    <s v="Michael Montano"/>
    <x v="33"/>
    <n v="2"/>
    <n v="1"/>
    <n v="1"/>
    <x v="1"/>
    <s v="NSW"/>
    <n v="2299"/>
    <m/>
    <s v="11/181-183 Michael Street"/>
    <n v="2"/>
    <n v="1"/>
    <n v="1"/>
    <x v="0"/>
  </r>
  <r>
    <m/>
    <m/>
    <x v="6"/>
    <m/>
    <x v="34"/>
    <m/>
    <m/>
    <m/>
    <x v="14"/>
    <m/>
    <m/>
    <m/>
    <m/>
    <m/>
    <m/>
    <m/>
    <x v="9"/>
  </r>
  <r>
    <m/>
    <m/>
    <x v="6"/>
    <m/>
    <x v="34"/>
    <m/>
    <m/>
    <m/>
    <x v="14"/>
    <m/>
    <m/>
    <m/>
    <m/>
    <m/>
    <m/>
    <m/>
    <x v="9"/>
  </r>
  <r>
    <m/>
    <m/>
    <x v="6"/>
    <m/>
    <x v="34"/>
    <m/>
    <m/>
    <m/>
    <x v="14"/>
    <m/>
    <s v="Mean"/>
    <n v="518869.21794871794"/>
    <m/>
    <m/>
    <m/>
    <m/>
    <x v="9"/>
  </r>
  <r>
    <m/>
    <m/>
    <x v="6"/>
    <m/>
    <x v="34"/>
    <m/>
    <m/>
    <m/>
    <x v="14"/>
    <m/>
    <s v="Median"/>
    <n v="485000"/>
    <m/>
    <m/>
    <m/>
    <m/>
    <x v="9"/>
  </r>
  <r>
    <m/>
    <m/>
    <x v="6"/>
    <m/>
    <x v="34"/>
    <m/>
    <m/>
    <m/>
    <x v="14"/>
    <m/>
    <s v="Mode"/>
    <n v="485000"/>
    <m/>
    <m/>
    <m/>
    <m/>
    <x v="9"/>
  </r>
  <r>
    <m/>
    <m/>
    <x v="6"/>
    <m/>
    <x v="34"/>
    <m/>
    <m/>
    <m/>
    <x v="14"/>
    <m/>
    <m/>
    <m/>
    <m/>
    <m/>
    <m/>
    <m/>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BFE3F9-D401-480C-8F8C-A7200DFE73C1}" name="PivotTable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1:G27" firstHeaderRow="0" firstDataRow="1" firstDataCol="1"/>
  <pivotFields count="17">
    <pivotField showAll="0"/>
    <pivotField dataField="1" showAll="0"/>
    <pivotField showAll="0"/>
    <pivotField showAll="0"/>
    <pivotField axis="axisRow" showAll="0" measureFilter="1">
      <items count="36">
        <item x="12"/>
        <item x="17"/>
        <item x="9"/>
        <item x="28"/>
        <item x="16"/>
        <item x="23"/>
        <item x="27"/>
        <item x="15"/>
        <item x="24"/>
        <item x="21"/>
        <item x="29"/>
        <item x="3"/>
        <item x="0"/>
        <item x="25"/>
        <item x="5"/>
        <item x="8"/>
        <item x="33"/>
        <item x="11"/>
        <item x="26"/>
        <item x="19"/>
        <item x="18"/>
        <item x="31"/>
        <item x="2"/>
        <item x="13"/>
        <item x="7"/>
        <item x="20"/>
        <item x="14"/>
        <item x="1"/>
        <item x="10"/>
        <item x="32"/>
        <item x="6"/>
        <item x="22"/>
        <item x="30"/>
        <item x="4"/>
        <item x="34"/>
        <item t="default"/>
      </items>
    </pivotField>
    <pivotField showAll="0"/>
    <pivotField showAll="0"/>
    <pivotField showAll="0"/>
    <pivotField showAll="0">
      <items count="16">
        <item x="3"/>
        <item x="8"/>
        <item x="11"/>
        <item x="6"/>
        <item x="2"/>
        <item x="1"/>
        <item x="5"/>
        <item x="4"/>
        <item x="10"/>
        <item x="13"/>
        <item x="0"/>
        <item x="12"/>
        <item x="7"/>
        <item x="9"/>
        <item x="14"/>
        <item t="default"/>
      </items>
    </pivotField>
    <pivotField showAll="0"/>
    <pivotField showAll="0"/>
    <pivotField dataField="1" showAll="0"/>
    <pivotField showAll="0"/>
    <pivotField showAll="0"/>
    <pivotField showAll="0"/>
    <pivotField showAll="0"/>
    <pivotField showAll="0"/>
  </pivotFields>
  <rowFields count="1">
    <field x="4"/>
  </rowFields>
  <rowItems count="16">
    <i>
      <x/>
    </i>
    <i>
      <x v="1"/>
    </i>
    <i>
      <x v="2"/>
    </i>
    <i>
      <x v="3"/>
    </i>
    <i>
      <x v="6"/>
    </i>
    <i>
      <x v="7"/>
    </i>
    <i>
      <x v="8"/>
    </i>
    <i>
      <x v="11"/>
    </i>
    <i>
      <x v="12"/>
    </i>
    <i>
      <x v="14"/>
    </i>
    <i>
      <x v="15"/>
    </i>
    <i>
      <x v="22"/>
    </i>
    <i>
      <x v="24"/>
    </i>
    <i>
      <x v="25"/>
    </i>
    <i>
      <x v="33"/>
    </i>
    <i t="grand">
      <x/>
    </i>
  </rowItems>
  <colFields count="1">
    <field x="-2"/>
  </colFields>
  <colItems count="2">
    <i>
      <x/>
    </i>
    <i i="1">
      <x v="1"/>
    </i>
  </colItems>
  <dataFields count="2">
    <dataField name="Count of Address" fld="1" subtotal="count" baseField="0" baseItem="0"/>
    <dataField name="Average Price" fld="11" subtotal="average" baseField="4" baseItem="0"/>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6782BD-DBAA-46C4-943A-427D6B9EABCE}"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I23" firstHeaderRow="1" firstDataRow="2" firstDataCol="1"/>
  <pivotFields count="17">
    <pivotField showAll="0"/>
    <pivotField dataField="1" showAll="0"/>
    <pivotField axis="axisCol" showAll="0">
      <items count="8">
        <item x="3"/>
        <item x="0"/>
        <item x="1"/>
        <item x="2"/>
        <item x="5"/>
        <item x="4"/>
        <item x="6"/>
        <item t="default"/>
      </items>
    </pivotField>
    <pivotField showAll="0"/>
    <pivotField showAll="0">
      <items count="36">
        <item x="12"/>
        <item x="17"/>
        <item x="9"/>
        <item x="28"/>
        <item x="16"/>
        <item x="23"/>
        <item x="27"/>
        <item x="15"/>
        <item x="24"/>
        <item x="21"/>
        <item x="29"/>
        <item x="3"/>
        <item x="0"/>
        <item x="25"/>
        <item x="5"/>
        <item x="8"/>
        <item x="33"/>
        <item x="11"/>
        <item x="26"/>
        <item x="19"/>
        <item x="18"/>
        <item x="31"/>
        <item x="2"/>
        <item x="13"/>
        <item x="7"/>
        <item x="20"/>
        <item x="14"/>
        <item x="1"/>
        <item x="10"/>
        <item x="32"/>
        <item x="6"/>
        <item x="22"/>
        <item x="30"/>
        <item x="4"/>
        <item x="34"/>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1">
        <item x="0"/>
        <item x="8"/>
        <item x="1"/>
        <item x="2"/>
        <item x="3"/>
        <item x="4"/>
        <item x="5"/>
        <item x="6"/>
        <item x="7"/>
        <item x="9"/>
        <item t="default"/>
      </items>
    </pivotField>
  </pivotFields>
  <rowItems count="1">
    <i/>
  </rowItems>
  <colFields count="1">
    <field x="2"/>
  </colFields>
  <colItems count="8">
    <i>
      <x/>
    </i>
    <i>
      <x v="1"/>
    </i>
    <i>
      <x v="2"/>
    </i>
    <i>
      <x v="3"/>
    </i>
    <i>
      <x v="4"/>
    </i>
    <i>
      <x v="5"/>
    </i>
    <i>
      <x v="6"/>
    </i>
    <i t="grand">
      <x/>
    </i>
  </colItems>
  <dataFields count="1">
    <dataField name="Count of Address" fld="1" subtotal="count" baseField="0" baseItem="0"/>
  </dataFields>
  <chartFormats count="1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3" format="14" series="1">
      <pivotArea type="data" outline="0" fieldPosition="0">
        <references count="2">
          <reference field="4294967294" count="1" selected="0">
            <x v="0"/>
          </reference>
          <reference field="2" count="1" selected="0">
            <x v="0"/>
          </reference>
        </references>
      </pivotArea>
    </chartFormat>
    <chartFormat chart="3" format="15" series="1">
      <pivotArea type="data" outline="0" fieldPosition="0">
        <references count="2">
          <reference field="4294967294" count="1" selected="0">
            <x v="0"/>
          </reference>
          <reference field="2" count="1" selected="0">
            <x v="1"/>
          </reference>
        </references>
      </pivotArea>
    </chartFormat>
    <chartFormat chart="3" format="16" series="1">
      <pivotArea type="data" outline="0" fieldPosition="0">
        <references count="2">
          <reference field="4294967294" count="1" selected="0">
            <x v="0"/>
          </reference>
          <reference field="2" count="1" selected="0">
            <x v="2"/>
          </reference>
        </references>
      </pivotArea>
    </chartFormat>
    <chartFormat chart="3" format="17" series="1">
      <pivotArea type="data" outline="0" fieldPosition="0">
        <references count="2">
          <reference field="4294967294" count="1" selected="0">
            <x v="0"/>
          </reference>
          <reference field="2" count="1" selected="0">
            <x v="3"/>
          </reference>
        </references>
      </pivotArea>
    </chartFormat>
    <chartFormat chart="3" format="18" series="1">
      <pivotArea type="data" outline="0" fieldPosition="0">
        <references count="2">
          <reference field="4294967294" count="1" selected="0">
            <x v="0"/>
          </reference>
          <reference field="2" count="1" selected="0">
            <x v="4"/>
          </reference>
        </references>
      </pivotArea>
    </chartFormat>
    <chartFormat chart="3" format="19" series="1">
      <pivotArea type="data" outline="0" fieldPosition="0">
        <references count="2">
          <reference field="4294967294" count="1" selected="0">
            <x v="0"/>
          </reference>
          <reference field="2" count="1" selected="0">
            <x v="5"/>
          </reference>
        </references>
      </pivotArea>
    </chartFormat>
    <chartFormat chart="3" format="20"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A5DB00-42B9-4137-8C1E-404205159236}"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F18" firstHeaderRow="0" firstDataRow="1" firstDataCol="1"/>
  <pivotFields count="17">
    <pivotField showAll="0"/>
    <pivotField dataField="1" showAll="0"/>
    <pivotField showAll="0"/>
    <pivotField showAll="0"/>
    <pivotField axis="axisRow" showAll="0" measureFilter="1">
      <items count="36">
        <item x="12"/>
        <item x="17"/>
        <item x="9"/>
        <item x="28"/>
        <item x="16"/>
        <item x="23"/>
        <item x="27"/>
        <item x="15"/>
        <item x="24"/>
        <item x="21"/>
        <item x="29"/>
        <item x="3"/>
        <item x="0"/>
        <item x="25"/>
        <item x="5"/>
        <item x="8"/>
        <item x="33"/>
        <item x="11"/>
        <item x="26"/>
        <item x="19"/>
        <item x="18"/>
        <item x="31"/>
        <item x="2"/>
        <item x="13"/>
        <item x="7"/>
        <item x="20"/>
        <item x="14"/>
        <item x="1"/>
        <item x="10"/>
        <item x="32"/>
        <item x="6"/>
        <item x="22"/>
        <item x="30"/>
        <item x="4"/>
        <item x="34"/>
        <item t="default"/>
      </items>
    </pivotField>
    <pivotField showAll="0"/>
    <pivotField showAll="0"/>
    <pivotField showAll="0"/>
    <pivotField showAll="0">
      <items count="16">
        <item x="3"/>
        <item x="8"/>
        <item x="11"/>
        <item x="6"/>
        <item x="2"/>
        <item x="1"/>
        <item x="5"/>
        <item x="4"/>
        <item x="10"/>
        <item x="13"/>
        <item x="0"/>
        <item x="12"/>
        <item x="7"/>
        <item x="9"/>
        <item x="14"/>
        <item t="default"/>
      </items>
    </pivotField>
    <pivotField showAll="0"/>
    <pivotField showAll="0"/>
    <pivotField dataField="1" showAll="0"/>
    <pivotField showAll="0"/>
    <pivotField showAll="0"/>
    <pivotField showAll="0"/>
    <pivotField showAll="0"/>
    <pivotField showAll="0"/>
  </pivotFields>
  <rowFields count="1">
    <field x="4"/>
  </rowFields>
  <rowItems count="16">
    <i>
      <x/>
    </i>
    <i>
      <x v="1"/>
    </i>
    <i>
      <x v="2"/>
    </i>
    <i>
      <x v="3"/>
    </i>
    <i>
      <x v="6"/>
    </i>
    <i>
      <x v="7"/>
    </i>
    <i>
      <x v="8"/>
    </i>
    <i>
      <x v="11"/>
    </i>
    <i>
      <x v="12"/>
    </i>
    <i>
      <x v="14"/>
    </i>
    <i>
      <x v="15"/>
    </i>
    <i>
      <x v="22"/>
    </i>
    <i>
      <x v="24"/>
    </i>
    <i>
      <x v="25"/>
    </i>
    <i>
      <x v="33"/>
    </i>
    <i t="grand">
      <x/>
    </i>
  </rowItems>
  <colFields count="1">
    <field x="-2"/>
  </colFields>
  <colItems count="2">
    <i>
      <x/>
    </i>
    <i i="1">
      <x v="1"/>
    </i>
  </colItems>
  <dataFields count="2">
    <dataField name="Count of Address" fld="1" subtotal="count" baseField="0" baseItem="0"/>
    <dataField name="Average of Price_Cleanup" fld="11" subtotal="average" baseField="4" baseItem="0"/>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9011FBFF-5B8A-41C3-9171-4FB522E809CE}" autoFormatId="16" applyNumberFormats="0" applyBorderFormats="0" applyFontFormats="0" applyPatternFormats="0" applyAlignmentFormats="0" applyWidthHeightFormats="0">
  <queryTableRefresh nextId="22" unboundColumnsRight="1">
    <queryTableFields count="17">
      <queryTableField id="1" name="Price" tableColumnId="1"/>
      <queryTableField id="2" name="Address" tableColumnId="2"/>
      <queryTableField id="3" name="Property_Type" tableColumnId="3"/>
      <queryTableField id="4" name="Agent_Name" tableColumnId="4"/>
      <queryTableField id="5" name="Agency_Name" tableColumnId="5"/>
      <queryTableField id="7" name="Number of Bedroom" tableColumnId="7"/>
      <queryTableField id="8" name="Number of Bathroom" tableColumnId="8"/>
      <queryTableField id="9" name="Number of Parking" tableColumnId="9"/>
      <queryTableField id="10" name="Suburb" tableColumnId="10"/>
      <queryTableField id="11" name="State" tableColumnId="11"/>
      <queryTableField id="12" name="Postcode" tableColumnId="12"/>
      <queryTableField id="13" name="Price_Cleanup" tableColumnId="13"/>
      <queryTableField id="14" name="Address_Cleanup" tableColumnId="14"/>
      <queryTableField id="17" name="Number of Bedroom Cleanup" tableColumnId="17"/>
      <queryTableField id="18" name="Number of Bathroom Cleanup" tableColumnId="18"/>
      <queryTableField id="20" name="Number of Parking Cleanup" tableColumnId="6"/>
      <queryTableField id="21" dataBound="0"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98962430-864A-4013-B647-7142CE9BF29A}" autoFormatId="16" applyNumberFormats="0" applyBorderFormats="0" applyFontFormats="0" applyPatternFormats="0" applyAlignmentFormats="0" applyWidthHeightFormats="0">
  <queryTableRefresh nextId="24">
    <queryTableFields count="17">
      <queryTableField id="1" name="Price" tableColumnId="1"/>
      <queryTableField id="2" name="Address" tableColumnId="2"/>
      <queryTableField id="15" name="Property_Type" tableColumnId="15"/>
      <queryTableField id="16" name="Agent_Name" tableColumnId="16"/>
      <queryTableField id="17" name="Agency_Name" tableColumnId="17"/>
      <queryTableField id="6" name="Condition" tableColumnId="6"/>
      <queryTableField id="7" name="Number of Bedroom" tableColumnId="7"/>
      <queryTableField id="8" name="Number of Bathroom" tableColumnId="8"/>
      <queryTableField id="9" name="Number of Parking" tableColumnId="9"/>
      <queryTableField id="10" name="Suburb" tableColumnId="10"/>
      <queryTableField id="11" name="State" tableColumnId="11"/>
      <queryTableField id="12" name="Postcode" tableColumnId="12"/>
      <queryTableField id="13" name="Price_Cleanup" tableColumnId="13"/>
      <queryTableField id="14" name="Address_Cleanup" tableColumnId="14"/>
      <queryTableField id="21" name="Number of Bedroom Cleanup" tableColumnId="3"/>
      <queryTableField id="22" name="Number of Bathroom Cleanup" tableColumnId="4"/>
      <queryTableField id="23" name="Number of Parking Cleanup"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2BE63DE4-4D64-404D-B026-9F68B50773A4}" autoFormatId="16" applyNumberFormats="0" applyBorderFormats="0" applyFontFormats="0" applyPatternFormats="0" applyAlignmentFormats="0" applyWidthHeightFormats="0">
  <queryTableRefresh nextId="17">
    <queryTableFields count="16">
      <queryTableField id="1" name="Price" tableColumnId="1"/>
      <queryTableField id="2" name="Address" tableColumnId="2"/>
      <queryTableField id="3" name="Property_Type" tableColumnId="3"/>
      <queryTableField id="4" name="Agent_Name" tableColumnId="4"/>
      <queryTableField id="5" name="Agency_Name" tableColumnId="5"/>
      <queryTableField id="6" name="Suburb" tableColumnId="6"/>
      <queryTableField id="7" name="State" tableColumnId="7"/>
      <queryTableField id="8" name="Postcode" tableColumnId="8"/>
      <queryTableField id="9" name="Number of Bedroom" tableColumnId="9"/>
      <queryTableField id="10" name="Number of Bathroom" tableColumnId="10"/>
      <queryTableField id="11" name="Number of Parking" tableColumnId="11"/>
      <queryTableField id="12" name="Price_Cleanup" tableColumnId="12"/>
      <queryTableField id="13" name="Number of Bedroom Cleanup" tableColumnId="13"/>
      <queryTableField id="14" name="Number of Bathroom Cleanup" tableColumnId="14"/>
      <queryTableField id="15" name="Number of Parking Cleanup" tableColumnId="15"/>
      <queryTableField id="16" name="Address_Cleanup"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76805915-301A-4C86-AC2B-CFEBD47E8D90}" autoFormatId="16" applyNumberFormats="0" applyBorderFormats="0" applyFontFormats="0" applyPatternFormats="0" applyAlignmentFormats="0" applyWidthHeightFormats="0">
  <queryTableRefresh nextId="20">
    <queryTableFields count="17">
      <queryTableField id="1" name="Price" tableColumnId="1"/>
      <queryTableField id="2" name="Address" tableColumnId="2"/>
      <queryTableField id="3" name="Suburb" tableColumnId="3"/>
      <queryTableField id="4" name="Postcode" tableColumnId="4"/>
      <queryTableField id="5" name="Property_Type" tableColumnId="5"/>
      <queryTableField id="6" name="Agent_Name" tableColumnId="6"/>
      <queryTableField id="7" name="Agency_Name" tableColumnId="7"/>
      <queryTableField id="8" name="Conditon" tableColumnId="8"/>
      <queryTableField id="9" name="State" tableColumnId="9"/>
      <queryTableField id="10" name="Number of Bedroom" tableColumnId="10"/>
      <queryTableField id="11" name="Number of Bathroom" tableColumnId="11"/>
      <queryTableField id="16" name="Number of Parking" tableColumnId="16"/>
      <queryTableField id="13" name="Price_Cleanup" tableColumnId="13"/>
      <queryTableField id="14" name="Number of Bedroom Cleanup" tableColumnId="14"/>
      <queryTableField id="15" name="Number of Bathroom Cleanup" tableColumnId="15"/>
      <queryTableField id="18" name="Address_Cleanup" tableColumnId="12"/>
      <queryTableField id="19" name="Number of Parking Cleanup"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urb" xr10:uid="{2E50D6D9-8751-41DE-835E-0BC20A50B9A5}" sourceName="Suburb">
  <pivotTables>
    <pivotTable tabId="14" name="PivotTable4"/>
    <pivotTable tabId="5" name="PivotTable8"/>
  </pivotTables>
  <data>
    <tabular pivotCacheId="1073318511">
      <items count="15">
        <i x="3" s="1"/>
        <i x="8" s="1"/>
        <i x="11" s="1"/>
        <i x="6" s="1"/>
        <i x="2" s="1"/>
        <i x="1" s="1"/>
        <i x="5" s="1"/>
        <i x="4" s="1"/>
        <i x="10" s="1"/>
        <i x="13" s="1"/>
        <i x="0" s="1"/>
        <i x="12" s="1"/>
        <i x="7" s="1"/>
        <i x="9" s="1"/>
        <i x="1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Range1" xr10:uid="{6A0197A0-6E2B-496F-B6C1-7E0211C98831}" sourceName="Price_Range">
  <pivotTables>
    <pivotTable tabId="14" name="PivotTable5"/>
  </pivotTables>
  <data>
    <tabular pivotCacheId="1073318511">
      <items count="10">
        <i x="0" s="1"/>
        <i x="8" s="1"/>
        <i x="1" s="1"/>
        <i x="2" s="1"/>
        <i x="3" s="1"/>
        <i x="4" s="1"/>
        <i x="5" s="1"/>
        <i x="6" s="1"/>
        <i x="7"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1" xr10:uid="{1DD0C6B4-E0B5-40AA-AEB1-5304E89E71E6}" cache="Slicer_Suburb" caption="Suburb" rowHeight="257175"/>
  <slicer name="Price_Range 3" xr10:uid="{BC70B22F-7A65-48EE-BA07-5EB3301BDED4}" cache="Slicer_Price_Range1" caption="Price_Rang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xr10:uid="{05E506DA-984B-4809-A978-3B5B76CCB156}" cache="Slicer_Suburb" caption="Suburb" rowHeight="257175"/>
  <slicer name="Price_Range 2" xr10:uid="{B8EB29B0-B72C-45C6-8371-F7F36BA37C83}" cache="Slicer_Price_Range1" caption="Price_Rang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6ECE88-69F9-4191-936A-DFE5B3BF6E25}" name="Combined_Dataset" displayName="Combined_Dataset" ref="A1:Q81" tableType="queryTable" totalsRowShown="0">
  <autoFilter ref="A1:Q81" xr:uid="{BA6ECE88-69F9-4191-936A-DFE5B3BF6E25}"/>
  <sortState xmlns:xlrd2="http://schemas.microsoft.com/office/spreadsheetml/2017/richdata2" ref="A2:Q81">
    <sortCondition ref="L1:L81"/>
  </sortState>
  <tableColumns count="17">
    <tableColumn id="1" xr3:uid="{8C0FE1E0-6141-4C2A-B920-1072B2A663AD}" uniqueName="1" name="Price" queryTableFieldId="1" dataDxfId="34"/>
    <tableColumn id="2" xr3:uid="{4E569CFC-4F9B-4E87-9648-887F3AC75EF3}" uniqueName="2" name="Address" queryTableFieldId="2" dataDxfId="33"/>
    <tableColumn id="3" xr3:uid="{9D97EE5B-29B8-4A8F-B413-E56DE2BABD8C}" uniqueName="3" name="Property_Type" queryTableFieldId="3" dataDxfId="32"/>
    <tableColumn id="4" xr3:uid="{CB2ADE2B-4B58-4437-8AE9-FAFC46C45C49}" uniqueName="4" name="Agent_Name" queryTableFieldId="4" dataDxfId="31"/>
    <tableColumn id="5" xr3:uid="{B9809972-4C0A-4179-B6B9-F528E66C7634}" uniqueName="5" name="Agency_Name" queryTableFieldId="5" dataDxfId="30"/>
    <tableColumn id="7" xr3:uid="{DE90C594-AC5E-499E-A174-350D2BB96123}" uniqueName="7" name="Number of Bedroom" queryTableFieldId="7"/>
    <tableColumn id="8" xr3:uid="{6DC4756A-703F-4342-AACC-8485A7831376}" uniqueName="8" name="Number of Bathroom" queryTableFieldId="8"/>
    <tableColumn id="9" xr3:uid="{66FC83AA-B079-4786-AC4F-5CFABC09AC1E}" uniqueName="9" name="Number of Parking" queryTableFieldId="9"/>
    <tableColumn id="10" xr3:uid="{605DB806-3220-4F6C-B4FE-3EE0EF036340}" uniqueName="10" name="Suburb" queryTableFieldId="10" dataDxfId="29"/>
    <tableColumn id="11" xr3:uid="{C301244E-6BFB-439A-BB41-15902688D92C}" uniqueName="11" name="State" queryTableFieldId="11" dataDxfId="28"/>
    <tableColumn id="12" xr3:uid="{DAF14F60-11F9-4EFD-9B25-A3557FC82021}" uniqueName="12" name="Postcode" queryTableFieldId="12"/>
    <tableColumn id="13" xr3:uid="{62C5B813-7022-41C3-A49D-18D54A00C480}" uniqueName="13" name="Price_Cleanup" queryTableFieldId="13" dataDxfId="2" dataCellStyle="Currency"/>
    <tableColumn id="14" xr3:uid="{59AC72B2-2935-402D-9AAC-B0DC718EF5D4}" uniqueName="14" name="Address_Cleanup" queryTableFieldId="14"/>
    <tableColumn id="17" xr3:uid="{3F5EA918-7DB2-4F7C-8425-1633BE098017}" uniqueName="17" name="Number of Bedroom Cleanup" queryTableFieldId="17"/>
    <tableColumn id="18" xr3:uid="{4A1EB5D2-329E-4169-AAC1-12B018E02B45}" uniqueName="18" name="Number of Bathroom Cleanup" queryTableFieldId="18"/>
    <tableColumn id="6" xr3:uid="{72B28A0C-B977-4EE4-891A-F6ED612E12B3}" uniqueName="6" name="Number of Parking Cleanup" queryTableFieldId="20"/>
    <tableColumn id="15" xr3:uid="{295FE3DC-E1BB-4753-9EEA-6750C427472E}" uniqueName="15" name="Price_Range" queryTableFieldId="21" dataDxfId="4">
      <calculatedColumnFormula>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7E4F36-3145-4E99-8DE6-A61E3E364F84}" name="Rutherford" displayName="Rutherford" ref="A1:Q16" tableType="queryTable" totalsRowShown="0">
  <autoFilter ref="A1:Q16" xr:uid="{AB7E4F36-3145-4E99-8DE6-A61E3E364F84}"/>
  <tableColumns count="17">
    <tableColumn id="1" xr3:uid="{B7A2AB0F-E1EE-46CA-A19F-76321B59B8CF}" uniqueName="1" name="Price" queryTableFieldId="1" dataDxfId="27"/>
    <tableColumn id="2" xr3:uid="{5C3CD98B-377A-4AC1-970C-FC1E3AC60DDC}" uniqueName="2" name="Address" queryTableFieldId="2" dataDxfId="26"/>
    <tableColumn id="15" xr3:uid="{6795C19F-E7D7-4251-BBA5-3EE8F980DC14}" uniqueName="15" name="Property_Type" queryTableFieldId="15" dataDxfId="25"/>
    <tableColumn id="16" xr3:uid="{6C489297-1E01-4714-B34C-0A6017E8E525}" uniqueName="16" name="Agent_Name" queryTableFieldId="16" dataDxfId="24"/>
    <tableColumn id="17" xr3:uid="{C93A40D2-7424-4E54-A164-5A20565DACF9}" uniqueName="17" name="Agency_Name" queryTableFieldId="17" dataDxfId="23"/>
    <tableColumn id="6" xr3:uid="{881E6DB8-B644-4C70-BAFC-68560B88ED66}" uniqueName="6" name="Condition" queryTableFieldId="6" dataDxfId="22"/>
    <tableColumn id="7" xr3:uid="{6F0D18ED-CEB8-40C3-B55C-8A51F195CC14}" uniqueName="7" name="Number of Bedroom" queryTableFieldId="7"/>
    <tableColumn id="8" xr3:uid="{F38F27E5-549E-476E-B330-BDA186E98066}" uniqueName="8" name="Number of Bathroom" queryTableFieldId="8"/>
    <tableColumn id="9" xr3:uid="{F017715B-C2B5-4388-A54B-DF8122A28B11}" uniqueName="9" name="Number of Parking" queryTableFieldId="9"/>
    <tableColumn id="10" xr3:uid="{3D11F711-8DDE-43E2-8C60-7215962168BA}" uniqueName="10" name="Suburb" queryTableFieldId="10" dataDxfId="21"/>
    <tableColumn id="11" xr3:uid="{7ED423C9-507D-47BE-86FB-4A7BF3B878CB}" uniqueName="11" name="State" queryTableFieldId="11" dataDxfId="20"/>
    <tableColumn id="12" xr3:uid="{ECC1CE05-AD73-45DE-9D3F-398CCC4D976B}" uniqueName="12" name="Postcode" queryTableFieldId="12"/>
    <tableColumn id="13" xr3:uid="{5DC4E885-5479-47E0-B2F2-AC2898BAE39A}" uniqueName="13" name="Price_Cleanup" queryTableFieldId="13" dataDxfId="3" dataCellStyle="Currency"/>
    <tableColumn id="14" xr3:uid="{14099FE4-DCEE-445A-B411-4AFD41287F8A}" uniqueName="14" name="Address_Cleanup" queryTableFieldId="14"/>
    <tableColumn id="3" xr3:uid="{0EEAC279-B159-442C-8CA4-BD9C1783768F}" uniqueName="3" name="Number of Bedroom Cleanup" queryTableFieldId="21"/>
    <tableColumn id="4" xr3:uid="{0A9E7A91-989D-48B7-9949-EB72432F0A05}" uniqueName="4" name="Number of Bathroom Cleanup" queryTableFieldId="22"/>
    <tableColumn id="5" xr3:uid="{E3480F23-E009-4DC3-AA21-D1A8EB1D1051}" uniqueName="5" name="Number of Parking Cleanup" queryTableFieldId="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63A6CB-7C93-41C5-B6CC-E30CA1D702F4}" name="Jesmond" displayName="Jesmond" ref="A1:P16" tableType="queryTable" totalsRowShown="0">
  <autoFilter ref="A1:P16" xr:uid="{1063A6CB-7C93-41C5-B6CC-E30CA1D702F4}"/>
  <tableColumns count="16">
    <tableColumn id="1" xr3:uid="{B2D50CBC-F34C-4541-9679-FB6249BF1B2B}" uniqueName="1" name="Price" queryTableFieldId="1" dataDxfId="19"/>
    <tableColumn id="2" xr3:uid="{88301431-6289-4FAA-A017-4808CD4FB8C3}" uniqueName="2" name="Address" queryTableFieldId="2" dataDxfId="18"/>
    <tableColumn id="3" xr3:uid="{15FD2F3B-273D-4D96-9F74-0BA0817CD61F}" uniqueName="3" name="Property_Type" queryTableFieldId="3" dataDxfId="17"/>
    <tableColumn id="4" xr3:uid="{24118DD7-133C-4FC7-99B0-9948754F2E3E}" uniqueName="4" name="Agent_Name" queryTableFieldId="4" dataDxfId="16"/>
    <tableColumn id="5" xr3:uid="{AEC7ACEA-0390-49B8-8ED7-5F77DD1247DF}" uniqueName="5" name="Agency_Name" queryTableFieldId="5" dataDxfId="15"/>
    <tableColumn id="6" xr3:uid="{248F8B33-9768-44F3-A67B-710737BCDC9A}" uniqueName="6" name="Suburb" queryTableFieldId="6" dataDxfId="14"/>
    <tableColumn id="7" xr3:uid="{9EEA6391-D4DB-4EE6-B70C-8BEB57755B5E}" uniqueName="7" name="State" queryTableFieldId="7" dataDxfId="13"/>
    <tableColumn id="8" xr3:uid="{6E7B9044-85E3-43D7-82F3-2A8B86679766}" uniqueName="8" name="Postcode" queryTableFieldId="8"/>
    <tableColumn id="9" xr3:uid="{39A23DEC-29DA-4AD6-9D99-8078A78C192E}" uniqueName="9" name="Number of Bedroom" queryTableFieldId="9"/>
    <tableColumn id="10" xr3:uid="{6A843877-CBDF-42BC-ABD3-4BF7B7845027}" uniqueName="10" name="Number of Bathroom" queryTableFieldId="10"/>
    <tableColumn id="11" xr3:uid="{A537580C-1E30-4AD4-84C0-29A19D0D13C3}" uniqueName="11" name="Number of Parking" queryTableFieldId="11"/>
    <tableColumn id="12" xr3:uid="{E7699D72-64CF-4B8B-B027-5AE842AB59C2}" uniqueName="12" name="Price_Cleanup" queryTableFieldId="12" dataDxfId="1" dataCellStyle="Currency"/>
    <tableColumn id="13" xr3:uid="{70F85985-62EF-4FE0-B044-E720A039744C}" uniqueName="13" name="Number of Bedroom Cleanup" queryTableFieldId="13"/>
    <tableColumn id="14" xr3:uid="{AA260AA3-63DA-4B36-B1B4-AA38CFECDCE6}" uniqueName="14" name="Number of Bathroom Cleanup" queryTableFieldId="14"/>
    <tableColumn id="15" xr3:uid="{14DB89E1-B3B7-4158-957B-EFC2533980A5}" uniqueName="15" name="Number of Parking Cleanup" queryTableFieldId="15"/>
    <tableColumn id="16" xr3:uid="{38D4F331-1389-42B7-AE23-9ED138CA204F}" uniqueName="16" name="Address_Cleanup" queryTableField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0BA893-182C-4B89-98B7-93559B1B04AE}" name="Maitland" displayName="Maitland" ref="A1:Q51" tableType="queryTable" totalsRowShown="0">
  <autoFilter ref="A1:Q51" xr:uid="{390BA893-182C-4B89-98B7-93559B1B04AE}"/>
  <tableColumns count="17">
    <tableColumn id="1" xr3:uid="{70B03739-1EF5-4EA2-B4E9-BFC388E2904A}" uniqueName="1" name="Price" queryTableFieldId="1" dataDxfId="12"/>
    <tableColumn id="2" xr3:uid="{6E2BADB8-6378-43DC-8CCE-C2E1D862DDF7}" uniqueName="2" name="Address" queryTableFieldId="2" dataDxfId="11"/>
    <tableColumn id="3" xr3:uid="{D1EA4001-407C-43C0-9F2F-1DC4956A0720}" uniqueName="3" name="Suburb" queryTableFieldId="3" dataDxfId="10"/>
    <tableColumn id="4" xr3:uid="{A624E9DE-C9E8-4422-94B3-5C13371FA9E3}" uniqueName="4" name="Postcode" queryTableFieldId="4"/>
    <tableColumn id="5" xr3:uid="{5CD5ECDF-958F-4DFB-9D39-4F8A4A8E47F1}" uniqueName="5" name="Property_Type" queryTableFieldId="5" dataDxfId="9"/>
    <tableColumn id="6" xr3:uid="{2956739B-31F4-4104-8209-06185FB7A575}" uniqueName="6" name="Agent_Name" queryTableFieldId="6" dataDxfId="8"/>
    <tableColumn id="7" xr3:uid="{11E66ABA-2AA5-4CC0-B10F-03BA1576E16D}" uniqueName="7" name="Agency_Name" queryTableFieldId="7" dataDxfId="7"/>
    <tableColumn id="8" xr3:uid="{7945E083-19F9-4ADD-9D36-209CC97419CA}" uniqueName="8" name="Conditon" queryTableFieldId="8" dataDxfId="6"/>
    <tableColumn id="9" xr3:uid="{583BC472-649F-4A2D-9E83-916FF888C621}" uniqueName="9" name="State" queryTableFieldId="9" dataDxfId="5"/>
    <tableColumn id="10" xr3:uid="{4CE1FFEA-AAC0-4AF8-AD76-22FC286577F7}" uniqueName="10" name="Number of Bedroom" queryTableFieldId="10"/>
    <tableColumn id="11" xr3:uid="{F46FA135-332D-49A8-89BE-A0E84687BEA3}" uniqueName="11" name="Number of Bathroom" queryTableFieldId="11"/>
    <tableColumn id="16" xr3:uid="{618B913C-E1EA-492F-8D6D-75F95BE599E2}" uniqueName="16" name="Number of Parking" queryTableFieldId="16"/>
    <tableColumn id="13" xr3:uid="{FD8FBCD2-F2F2-4B64-A36A-2CB7CC5ED62B}" uniqueName="13" name="Price_Cleanup" queryTableFieldId="13" dataDxfId="0" dataCellStyle="Currency"/>
    <tableColumn id="14" xr3:uid="{2F7AB8E0-1EFD-4E3B-A137-4F31B9AFC5F4}" uniqueName="14" name="Number of Bedroom Cleanup" queryTableFieldId="14"/>
    <tableColumn id="15" xr3:uid="{74B3AEA9-4377-451D-8D62-7FF9EB7EC612}" uniqueName="15" name="Number of Bathroom Cleanup" queryTableFieldId="15"/>
    <tableColumn id="12" xr3:uid="{06EBBDE4-9EE3-4B32-B6FF-E193B3A7A9E7}" uniqueName="12" name="Address_Cleanup" queryTableFieldId="18"/>
    <tableColumn id="17" xr3:uid="{297F7AB1-3ACF-4A25-80E8-CA39830A7AB0}" uniqueName="17" name="Number of Parking Cleanup" queryTableField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787CE-0BAD-4D74-BF5F-552CB3479B1D}">
  <dimension ref="A1:G27"/>
  <sheetViews>
    <sheetView showGridLines="0" zoomScale="66" zoomScaleNormal="66" workbookViewId="0">
      <selection activeCell="L26" sqref="L26"/>
    </sheetView>
  </sheetViews>
  <sheetFormatPr defaultRowHeight="15" x14ac:dyDescent="0.25"/>
  <cols>
    <col min="4" max="4" width="3.5703125" customWidth="1"/>
    <col min="5" max="5" width="52.28515625" bestFit="1" customWidth="1"/>
    <col min="6" max="6" width="22.85546875" bestFit="1" customWidth="1"/>
    <col min="7" max="7" width="19" bestFit="1" customWidth="1"/>
    <col min="8" max="8" width="24.42578125" bestFit="1" customWidth="1"/>
    <col min="9" max="9" width="15.85546875" bestFit="1" customWidth="1"/>
    <col min="10" max="10" width="20.28515625" bestFit="1" customWidth="1"/>
    <col min="17" max="17" width="16.140625" customWidth="1"/>
    <col min="18" max="18" width="45.7109375" bestFit="1" customWidth="1"/>
    <col min="19" max="19" width="16.28515625" bestFit="1" customWidth="1"/>
    <col min="20" max="20" width="17.28515625" bestFit="1" customWidth="1"/>
  </cols>
  <sheetData>
    <row r="1" spans="1:7" s="6" customFormat="1" ht="15" customHeight="1" x14ac:dyDescent="0.25">
      <c r="A1" s="6" t="s">
        <v>245</v>
      </c>
    </row>
    <row r="2" spans="1:7" s="6" customFormat="1" ht="15" customHeight="1" x14ac:dyDescent="0.25"/>
    <row r="3" spans="1:7" s="6" customFormat="1" ht="15" customHeight="1" x14ac:dyDescent="0.25"/>
    <row r="4" spans="1:7" s="6" customFormat="1" ht="15" customHeight="1" x14ac:dyDescent="0.25"/>
    <row r="5" spans="1:7" s="6" customFormat="1" ht="15" customHeight="1" x14ac:dyDescent="0.25"/>
    <row r="6" spans="1:7" s="6" customFormat="1" ht="15" customHeight="1" x14ac:dyDescent="0.25"/>
    <row r="7" spans="1:7" s="6" customFormat="1" ht="15" customHeight="1" x14ac:dyDescent="0.25"/>
    <row r="8" spans="1:7" s="6" customFormat="1" ht="15" customHeight="1" x14ac:dyDescent="0.25"/>
    <row r="11" spans="1:7" x14ac:dyDescent="0.25">
      <c r="E11" s="1" t="s">
        <v>149</v>
      </c>
      <c r="F11" t="s">
        <v>151</v>
      </c>
      <c r="G11" t="s">
        <v>268</v>
      </c>
    </row>
    <row r="12" spans="1:7" x14ac:dyDescent="0.25">
      <c r="E12" s="2" t="s">
        <v>67</v>
      </c>
      <c r="F12" s="7">
        <v>9</v>
      </c>
      <c r="G12" s="7">
        <v>489444.44444444444</v>
      </c>
    </row>
    <row r="13" spans="1:7" x14ac:dyDescent="0.25">
      <c r="E13" s="2" t="s">
        <v>94</v>
      </c>
      <c r="F13" s="7">
        <v>4</v>
      </c>
      <c r="G13" s="7">
        <v>542500</v>
      </c>
    </row>
    <row r="14" spans="1:7" x14ac:dyDescent="0.25">
      <c r="E14" s="2" t="s">
        <v>49</v>
      </c>
      <c r="F14" s="7">
        <v>2</v>
      </c>
      <c r="G14" s="7">
        <v>419000</v>
      </c>
    </row>
    <row r="15" spans="1:7" x14ac:dyDescent="0.25">
      <c r="E15" s="2" t="s">
        <v>124</v>
      </c>
      <c r="F15" s="7">
        <v>4</v>
      </c>
      <c r="G15" s="7">
        <v>729725</v>
      </c>
    </row>
    <row r="16" spans="1:7" x14ac:dyDescent="0.25">
      <c r="E16" s="2" t="s">
        <v>118</v>
      </c>
      <c r="F16" s="7">
        <v>2</v>
      </c>
      <c r="G16" s="7">
        <v>767000</v>
      </c>
    </row>
    <row r="17" spans="5:7" x14ac:dyDescent="0.25">
      <c r="E17" s="2" t="s">
        <v>85</v>
      </c>
      <c r="F17" s="7">
        <v>2</v>
      </c>
      <c r="G17" s="7">
        <v>490000</v>
      </c>
    </row>
    <row r="18" spans="5:7" x14ac:dyDescent="0.25">
      <c r="E18" s="2" t="s">
        <v>131</v>
      </c>
      <c r="F18" s="7">
        <v>3</v>
      </c>
      <c r="G18" s="7">
        <v>664333.33333333337</v>
      </c>
    </row>
    <row r="19" spans="5:7" x14ac:dyDescent="0.25">
      <c r="E19" s="2" t="s">
        <v>19</v>
      </c>
      <c r="F19" s="7">
        <v>2</v>
      </c>
      <c r="G19" s="7">
        <v>424500</v>
      </c>
    </row>
    <row r="20" spans="5:7" x14ac:dyDescent="0.25">
      <c r="E20" s="2" t="s">
        <v>249</v>
      </c>
      <c r="F20" s="7">
        <v>2</v>
      </c>
      <c r="G20" s="7">
        <v>0</v>
      </c>
    </row>
    <row r="21" spans="5:7" x14ac:dyDescent="0.25">
      <c r="E21" s="2" t="s">
        <v>31</v>
      </c>
      <c r="F21" s="7">
        <v>6</v>
      </c>
      <c r="G21" s="7">
        <v>373666.66666666669</v>
      </c>
    </row>
    <row r="22" spans="5:7" x14ac:dyDescent="0.25">
      <c r="E22" s="2" t="s">
        <v>171</v>
      </c>
      <c r="F22" s="7">
        <v>2</v>
      </c>
      <c r="G22" s="7">
        <v>407500</v>
      </c>
    </row>
    <row r="23" spans="5:7" x14ac:dyDescent="0.25">
      <c r="E23" s="2" t="s">
        <v>212</v>
      </c>
      <c r="F23" s="7">
        <v>2</v>
      </c>
      <c r="G23" s="7">
        <v>410000</v>
      </c>
    </row>
    <row r="24" spans="5:7" x14ac:dyDescent="0.25">
      <c r="E24" s="2" t="s">
        <v>41</v>
      </c>
      <c r="F24" s="7">
        <v>10</v>
      </c>
      <c r="G24" s="7">
        <v>392300</v>
      </c>
    </row>
    <row r="25" spans="5:7" x14ac:dyDescent="0.25">
      <c r="E25" s="2" t="s">
        <v>186</v>
      </c>
      <c r="F25" s="7">
        <v>6</v>
      </c>
      <c r="G25" s="7">
        <v>916666.66666666663</v>
      </c>
    </row>
    <row r="26" spans="5:7" x14ac:dyDescent="0.25">
      <c r="E26" s="2" t="s">
        <v>27</v>
      </c>
      <c r="F26" s="7">
        <v>5</v>
      </c>
      <c r="G26" s="7">
        <v>450980</v>
      </c>
    </row>
    <row r="27" spans="5:7" x14ac:dyDescent="0.25">
      <c r="E27" s="2" t="s">
        <v>150</v>
      </c>
      <c r="F27" s="7">
        <v>61</v>
      </c>
      <c r="G27" s="7">
        <v>512177.04918032786</v>
      </c>
    </row>
  </sheetData>
  <mergeCells count="1">
    <mergeCell ref="A1:XFD8"/>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28C21-8DE3-47F5-A29E-C53C20D30F72}">
  <dimension ref="A2:I23"/>
  <sheetViews>
    <sheetView tabSelected="1" workbookViewId="0">
      <selection activeCell="D34" sqref="D34"/>
    </sheetView>
  </sheetViews>
  <sheetFormatPr defaultRowHeight="15" x14ac:dyDescent="0.25"/>
  <cols>
    <col min="1" max="1" width="16.7109375" bestFit="1" customWidth="1"/>
    <col min="2" max="2" width="16.85546875" bestFit="1" customWidth="1"/>
    <col min="3" max="3" width="6.85546875" bestFit="1" customWidth="1"/>
    <col min="4" max="4" width="45.7109375" bestFit="1" customWidth="1"/>
    <col min="5" max="5" width="16.7109375" bestFit="1" customWidth="1"/>
    <col min="6" max="6" width="24.28515625" bestFit="1" customWidth="1"/>
    <col min="7" max="7" width="4.85546875" bestFit="1" customWidth="1"/>
    <col min="8" max="8" width="7.28515625" bestFit="1" customWidth="1"/>
    <col min="9" max="9" width="11.28515625" bestFit="1" customWidth="1"/>
  </cols>
  <sheetData>
    <row r="2" spans="4:6" x14ac:dyDescent="0.25">
      <c r="D2" s="1" t="s">
        <v>149</v>
      </c>
      <c r="E2" t="s">
        <v>151</v>
      </c>
      <c r="F2" t="s">
        <v>266</v>
      </c>
    </row>
    <row r="3" spans="4:6" x14ac:dyDescent="0.25">
      <c r="D3" s="2" t="s">
        <v>67</v>
      </c>
      <c r="E3" s="7">
        <v>9</v>
      </c>
      <c r="F3" s="7">
        <v>489444.44444444444</v>
      </c>
    </row>
    <row r="4" spans="4:6" x14ac:dyDescent="0.25">
      <c r="D4" s="2" t="s">
        <v>94</v>
      </c>
      <c r="E4" s="7">
        <v>4</v>
      </c>
      <c r="F4" s="7">
        <v>542500</v>
      </c>
    </row>
    <row r="5" spans="4:6" x14ac:dyDescent="0.25">
      <c r="D5" s="2" t="s">
        <v>49</v>
      </c>
      <c r="E5" s="7">
        <v>2</v>
      </c>
      <c r="F5" s="7">
        <v>419000</v>
      </c>
    </row>
    <row r="6" spans="4:6" x14ac:dyDescent="0.25">
      <c r="D6" s="2" t="s">
        <v>124</v>
      </c>
      <c r="E6" s="7">
        <v>4</v>
      </c>
      <c r="F6" s="7">
        <v>729725</v>
      </c>
    </row>
    <row r="7" spans="4:6" x14ac:dyDescent="0.25">
      <c r="D7" s="2" t="s">
        <v>118</v>
      </c>
      <c r="E7" s="7">
        <v>2</v>
      </c>
      <c r="F7" s="7">
        <v>767000</v>
      </c>
    </row>
    <row r="8" spans="4:6" x14ac:dyDescent="0.25">
      <c r="D8" s="2" t="s">
        <v>85</v>
      </c>
      <c r="E8" s="7">
        <v>2</v>
      </c>
      <c r="F8" s="7">
        <v>490000</v>
      </c>
    </row>
    <row r="9" spans="4:6" x14ac:dyDescent="0.25">
      <c r="D9" s="2" t="s">
        <v>131</v>
      </c>
      <c r="E9" s="7">
        <v>3</v>
      </c>
      <c r="F9" s="7">
        <v>664333.33333333337</v>
      </c>
    </row>
    <row r="10" spans="4:6" x14ac:dyDescent="0.25">
      <c r="D10" s="2" t="s">
        <v>19</v>
      </c>
      <c r="E10" s="7">
        <v>2</v>
      </c>
      <c r="F10" s="7">
        <v>424500</v>
      </c>
    </row>
    <row r="11" spans="4:6" x14ac:dyDescent="0.25">
      <c r="D11" s="2" t="s">
        <v>249</v>
      </c>
      <c r="E11" s="7">
        <v>2</v>
      </c>
      <c r="F11" s="7">
        <v>0</v>
      </c>
    </row>
    <row r="12" spans="4:6" x14ac:dyDescent="0.25">
      <c r="D12" s="2" t="s">
        <v>31</v>
      </c>
      <c r="E12" s="7">
        <v>6</v>
      </c>
      <c r="F12" s="7">
        <v>373666.66666666669</v>
      </c>
    </row>
    <row r="13" spans="4:6" x14ac:dyDescent="0.25">
      <c r="D13" s="2" t="s">
        <v>171</v>
      </c>
      <c r="E13" s="7">
        <v>2</v>
      </c>
      <c r="F13" s="7">
        <v>407500</v>
      </c>
    </row>
    <row r="14" spans="4:6" x14ac:dyDescent="0.25">
      <c r="D14" s="2" t="s">
        <v>212</v>
      </c>
      <c r="E14" s="7">
        <v>2</v>
      </c>
      <c r="F14" s="7">
        <v>410000</v>
      </c>
    </row>
    <row r="15" spans="4:6" x14ac:dyDescent="0.25">
      <c r="D15" s="2" t="s">
        <v>41</v>
      </c>
      <c r="E15" s="7">
        <v>10</v>
      </c>
      <c r="F15" s="7">
        <v>392300</v>
      </c>
    </row>
    <row r="16" spans="4:6" x14ac:dyDescent="0.25">
      <c r="D16" s="2" t="s">
        <v>186</v>
      </c>
      <c r="E16" s="7">
        <v>6</v>
      </c>
      <c r="F16" s="7">
        <v>916666.66666666663</v>
      </c>
    </row>
    <row r="17" spans="1:9" x14ac:dyDescent="0.25">
      <c r="D17" s="2" t="s">
        <v>27</v>
      </c>
      <c r="E17" s="7">
        <v>5</v>
      </c>
      <c r="F17" s="7">
        <v>450980</v>
      </c>
    </row>
    <row r="18" spans="1:9" x14ac:dyDescent="0.25">
      <c r="D18" s="2" t="s">
        <v>150</v>
      </c>
      <c r="E18" s="7">
        <v>61</v>
      </c>
      <c r="F18" s="7">
        <v>512177.04918032786</v>
      </c>
    </row>
    <row r="21" spans="1:9" x14ac:dyDescent="0.25">
      <c r="B21" s="1" t="s">
        <v>267</v>
      </c>
    </row>
    <row r="22" spans="1:9" x14ac:dyDescent="0.25">
      <c r="B22" t="s">
        <v>83</v>
      </c>
      <c r="C22" t="s">
        <v>17</v>
      </c>
      <c r="D22" t="s">
        <v>122</v>
      </c>
      <c r="E22" t="s">
        <v>25</v>
      </c>
      <c r="F22" t="s">
        <v>189</v>
      </c>
      <c r="G22" t="s">
        <v>184</v>
      </c>
      <c r="H22" t="s">
        <v>265</v>
      </c>
      <c r="I22" t="s">
        <v>150</v>
      </c>
    </row>
    <row r="23" spans="1:9" x14ac:dyDescent="0.25">
      <c r="A23" t="s">
        <v>151</v>
      </c>
      <c r="B23" s="7">
        <v>9</v>
      </c>
      <c r="C23" s="7">
        <v>23</v>
      </c>
      <c r="D23" s="7">
        <v>5</v>
      </c>
      <c r="E23" s="7">
        <v>41</v>
      </c>
      <c r="F23" s="7">
        <v>1</v>
      </c>
      <c r="G23" s="7">
        <v>1</v>
      </c>
      <c r="H23" s="7"/>
      <c r="I23" s="7">
        <v>80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C0FFF-B3C5-48CA-A8C6-CDC4F3786795}">
  <dimension ref="A1:Q86"/>
  <sheetViews>
    <sheetView topLeftCell="A2" workbookViewId="0">
      <selection activeCell="A2" sqref="A1:XFD1048576"/>
    </sheetView>
  </sheetViews>
  <sheetFormatPr defaultRowHeight="15" outlineLevelRow="1" x14ac:dyDescent="0.25"/>
  <cols>
    <col min="1" max="1" width="28.85546875" bestFit="1" customWidth="1"/>
    <col min="2" max="2" width="24.7109375" bestFit="1" customWidth="1"/>
    <col min="3" max="3" width="23.5703125" bestFit="1" customWidth="1"/>
    <col min="4" max="4" width="34.5703125" bestFit="1" customWidth="1"/>
    <col min="5" max="5" width="45.85546875" bestFit="1" customWidth="1"/>
    <col min="6" max="6" width="21.85546875" bestFit="1" customWidth="1"/>
    <col min="7" max="7" width="22.42578125" bestFit="1" customWidth="1"/>
    <col min="8" max="8" width="20.28515625" bestFit="1" customWidth="1"/>
    <col min="9" max="9" width="16.7109375" bestFit="1" customWidth="1"/>
    <col min="10" max="10" width="8.140625" bestFit="1" customWidth="1"/>
    <col min="11" max="11" width="11.85546875" bestFit="1" customWidth="1"/>
    <col min="12" max="12" width="17.85546875" style="3" bestFit="1" customWidth="1"/>
    <col min="13" max="13" width="24.7109375" bestFit="1" customWidth="1"/>
    <col min="14" max="14" width="30.140625" bestFit="1" customWidth="1"/>
    <col min="15" max="15" width="30.7109375" bestFit="1" customWidth="1"/>
    <col min="16" max="16" width="28.5703125" bestFit="1" customWidth="1"/>
    <col min="17" max="17" width="14.42578125" bestFit="1" customWidth="1"/>
    <col min="18" max="19" width="30.5703125" bestFit="1" customWidth="1"/>
    <col min="21" max="21" width="23.42578125" bestFit="1" customWidth="1"/>
    <col min="22" max="22" width="16.7109375" bestFit="1" customWidth="1"/>
  </cols>
  <sheetData>
    <row r="1" spans="1:17" x14ac:dyDescent="0.25">
      <c r="A1" t="s">
        <v>0</v>
      </c>
      <c r="B1" t="s">
        <v>1</v>
      </c>
      <c r="C1" t="s">
        <v>4</v>
      </c>
      <c r="D1" t="s">
        <v>5</v>
      </c>
      <c r="E1" t="s">
        <v>6</v>
      </c>
      <c r="F1" t="s">
        <v>9</v>
      </c>
      <c r="G1" t="s">
        <v>10</v>
      </c>
      <c r="H1" t="s">
        <v>110</v>
      </c>
      <c r="I1" t="s">
        <v>2</v>
      </c>
      <c r="J1" t="s">
        <v>8</v>
      </c>
      <c r="K1" t="s">
        <v>3</v>
      </c>
      <c r="L1" s="3" t="s">
        <v>11</v>
      </c>
      <c r="M1" t="s">
        <v>111</v>
      </c>
      <c r="N1" t="s">
        <v>12</v>
      </c>
      <c r="O1" t="s">
        <v>13</v>
      </c>
      <c r="P1" t="s">
        <v>240</v>
      </c>
      <c r="Q1" t="s">
        <v>244</v>
      </c>
    </row>
    <row r="2" spans="1:17" outlineLevel="1" x14ac:dyDescent="0.25">
      <c r="A2" t="s">
        <v>246</v>
      </c>
      <c r="B2" t="s">
        <v>247</v>
      </c>
      <c r="C2" t="s">
        <v>17</v>
      </c>
      <c r="D2" t="s">
        <v>248</v>
      </c>
      <c r="E2" t="s">
        <v>249</v>
      </c>
      <c r="F2">
        <v>4</v>
      </c>
      <c r="G2">
        <v>2</v>
      </c>
      <c r="H2">
        <v>2</v>
      </c>
      <c r="I2" t="s">
        <v>82</v>
      </c>
      <c r="J2" t="s">
        <v>21</v>
      </c>
      <c r="K2">
        <v>2320</v>
      </c>
      <c r="L2" s="3">
        <v>0</v>
      </c>
      <c r="M2" t="s">
        <v>247</v>
      </c>
      <c r="N2">
        <v>4</v>
      </c>
      <c r="O2">
        <v>2</v>
      </c>
      <c r="P2">
        <v>2</v>
      </c>
      <c r="Q2">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0</v>
      </c>
    </row>
    <row r="3" spans="1:17" outlineLevel="1" x14ac:dyDescent="0.25">
      <c r="A3" t="s">
        <v>250</v>
      </c>
      <c r="B3" t="s">
        <v>251</v>
      </c>
      <c r="C3" t="s">
        <v>17</v>
      </c>
      <c r="D3" t="s">
        <v>252</v>
      </c>
      <c r="E3" t="s">
        <v>249</v>
      </c>
      <c r="F3">
        <v>4</v>
      </c>
      <c r="G3">
        <v>3</v>
      </c>
      <c r="H3">
        <v>2</v>
      </c>
      <c r="I3" t="s">
        <v>82</v>
      </c>
      <c r="J3" t="s">
        <v>21</v>
      </c>
      <c r="K3">
        <v>2320</v>
      </c>
      <c r="L3" s="3">
        <v>0</v>
      </c>
      <c r="M3" t="s">
        <v>251</v>
      </c>
      <c r="N3">
        <v>4</v>
      </c>
      <c r="O3">
        <v>3</v>
      </c>
      <c r="P3">
        <v>2</v>
      </c>
      <c r="Q3">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0</v>
      </c>
    </row>
    <row r="4" spans="1:17" outlineLevel="1" x14ac:dyDescent="0.25">
      <c r="A4" t="s">
        <v>146</v>
      </c>
      <c r="B4" t="s">
        <v>73</v>
      </c>
      <c r="C4" t="s">
        <v>122</v>
      </c>
      <c r="D4" t="s">
        <v>147</v>
      </c>
      <c r="E4" t="s">
        <v>148</v>
      </c>
      <c r="F4">
        <v>3</v>
      </c>
      <c r="G4">
        <v>2</v>
      </c>
      <c r="H4">
        <v>2</v>
      </c>
      <c r="I4" t="s">
        <v>82</v>
      </c>
      <c r="J4" t="s">
        <v>21</v>
      </c>
      <c r="K4">
        <v>2320</v>
      </c>
      <c r="L4" s="3">
        <v>0</v>
      </c>
      <c r="M4" t="s">
        <v>73</v>
      </c>
      <c r="N4">
        <v>3</v>
      </c>
      <c r="O4">
        <v>2</v>
      </c>
      <c r="P4">
        <v>2</v>
      </c>
      <c r="Q4">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0</v>
      </c>
    </row>
    <row r="5" spans="1:17" outlineLevel="1" x14ac:dyDescent="0.25">
      <c r="A5" t="s">
        <v>209</v>
      </c>
      <c r="B5" t="s">
        <v>210</v>
      </c>
      <c r="C5" t="s">
        <v>25</v>
      </c>
      <c r="D5" t="s">
        <v>211</v>
      </c>
      <c r="E5" t="s">
        <v>212</v>
      </c>
      <c r="I5" t="s">
        <v>172</v>
      </c>
      <c r="J5" t="s">
        <v>21</v>
      </c>
      <c r="K5">
        <v>2299</v>
      </c>
      <c r="L5" s="3">
        <v>0</v>
      </c>
      <c r="M5" t="s">
        <v>210</v>
      </c>
      <c r="N5">
        <v>0</v>
      </c>
      <c r="O5">
        <v>0</v>
      </c>
      <c r="P5">
        <v>0</v>
      </c>
      <c r="Q5">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0</v>
      </c>
    </row>
    <row r="6" spans="1:17" outlineLevel="1" x14ac:dyDescent="0.25">
      <c r="A6" t="s">
        <v>14</v>
      </c>
      <c r="B6" t="s">
        <v>15</v>
      </c>
      <c r="C6" t="s">
        <v>17</v>
      </c>
      <c r="D6" t="s">
        <v>18</v>
      </c>
      <c r="E6" t="s">
        <v>19</v>
      </c>
      <c r="F6">
        <v>2</v>
      </c>
      <c r="G6">
        <v>1</v>
      </c>
      <c r="H6">
        <v>1</v>
      </c>
      <c r="I6" t="s">
        <v>16</v>
      </c>
      <c r="J6" t="s">
        <v>21</v>
      </c>
      <c r="K6">
        <v>2321</v>
      </c>
      <c r="L6" s="3">
        <v>250000</v>
      </c>
      <c r="M6" t="s">
        <v>15</v>
      </c>
      <c r="N6">
        <v>2</v>
      </c>
      <c r="O6">
        <v>1</v>
      </c>
      <c r="P6">
        <v>1</v>
      </c>
      <c r="Q6">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0</v>
      </c>
    </row>
    <row r="7" spans="1:17" outlineLevel="1" x14ac:dyDescent="0.25">
      <c r="A7" t="s">
        <v>22</v>
      </c>
      <c r="B7" t="s">
        <v>23</v>
      </c>
      <c r="C7" t="s">
        <v>25</v>
      </c>
      <c r="D7" t="s">
        <v>26</v>
      </c>
      <c r="E7" t="s">
        <v>27</v>
      </c>
      <c r="I7" t="s">
        <v>24</v>
      </c>
      <c r="J7" t="s">
        <v>21</v>
      </c>
      <c r="K7">
        <v>2320</v>
      </c>
      <c r="L7" s="3">
        <v>330000</v>
      </c>
      <c r="M7" t="s">
        <v>23</v>
      </c>
      <c r="N7">
        <v>0</v>
      </c>
      <c r="O7">
        <v>0</v>
      </c>
      <c r="P7">
        <v>0</v>
      </c>
      <c r="Q7"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8" spans="1:17" outlineLevel="1" x14ac:dyDescent="0.25">
      <c r="A8" t="s">
        <v>28</v>
      </c>
      <c r="B8" t="s">
        <v>215</v>
      </c>
      <c r="C8" t="s">
        <v>25</v>
      </c>
      <c r="D8" t="s">
        <v>30</v>
      </c>
      <c r="E8" t="s">
        <v>31</v>
      </c>
      <c r="I8" t="s">
        <v>29</v>
      </c>
      <c r="J8" t="s">
        <v>21</v>
      </c>
      <c r="K8">
        <v>2321</v>
      </c>
      <c r="L8" s="3">
        <v>348000</v>
      </c>
      <c r="M8" t="s">
        <v>215</v>
      </c>
      <c r="N8">
        <v>0</v>
      </c>
      <c r="O8">
        <v>0</v>
      </c>
      <c r="P8">
        <v>0</v>
      </c>
      <c r="Q8"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9" spans="1:17" outlineLevel="1" x14ac:dyDescent="0.25">
      <c r="A9" t="s">
        <v>33</v>
      </c>
      <c r="B9" t="s">
        <v>34</v>
      </c>
      <c r="C9" t="s">
        <v>25</v>
      </c>
      <c r="D9" t="s">
        <v>36</v>
      </c>
      <c r="E9" t="s">
        <v>37</v>
      </c>
      <c r="I9" t="s">
        <v>35</v>
      </c>
      <c r="J9" t="s">
        <v>21</v>
      </c>
      <c r="K9">
        <v>2320</v>
      </c>
      <c r="L9" s="3">
        <v>350000</v>
      </c>
      <c r="M9" t="s">
        <v>34</v>
      </c>
      <c r="N9">
        <v>0</v>
      </c>
      <c r="O9">
        <v>0</v>
      </c>
      <c r="P9">
        <v>0</v>
      </c>
      <c r="Q9"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10" spans="1:17" outlineLevel="1" x14ac:dyDescent="0.25">
      <c r="A10" t="s">
        <v>38</v>
      </c>
      <c r="B10" t="s">
        <v>216</v>
      </c>
      <c r="C10" t="s">
        <v>25</v>
      </c>
      <c r="D10" t="s">
        <v>30</v>
      </c>
      <c r="E10" t="s">
        <v>31</v>
      </c>
      <c r="I10" t="s">
        <v>29</v>
      </c>
      <c r="J10" t="s">
        <v>21</v>
      </c>
      <c r="K10">
        <v>2321</v>
      </c>
      <c r="L10" s="3">
        <v>350000</v>
      </c>
      <c r="M10" t="s">
        <v>216</v>
      </c>
      <c r="N10">
        <v>0</v>
      </c>
      <c r="O10">
        <v>0</v>
      </c>
      <c r="P10">
        <v>0</v>
      </c>
      <c r="Q10"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11" spans="1:17" outlineLevel="1" x14ac:dyDescent="0.25">
      <c r="A11" t="s">
        <v>38</v>
      </c>
      <c r="B11" t="s">
        <v>39</v>
      </c>
      <c r="C11" t="s">
        <v>25</v>
      </c>
      <c r="D11" t="s">
        <v>40</v>
      </c>
      <c r="E11" t="s">
        <v>41</v>
      </c>
      <c r="I11" t="s">
        <v>29</v>
      </c>
      <c r="J11" t="s">
        <v>21</v>
      </c>
      <c r="K11">
        <v>2321</v>
      </c>
      <c r="L11" s="3">
        <v>350000</v>
      </c>
      <c r="M11" t="s">
        <v>39</v>
      </c>
      <c r="N11">
        <v>0</v>
      </c>
      <c r="O11">
        <v>0</v>
      </c>
      <c r="P11">
        <v>0</v>
      </c>
      <c r="Q11"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12" spans="1:17" outlineLevel="1" x14ac:dyDescent="0.25">
      <c r="A12" t="s">
        <v>42</v>
      </c>
      <c r="B12" t="s">
        <v>217</v>
      </c>
      <c r="C12" t="s">
        <v>25</v>
      </c>
      <c r="D12" t="s">
        <v>40</v>
      </c>
      <c r="E12" t="s">
        <v>41</v>
      </c>
      <c r="I12" t="s">
        <v>29</v>
      </c>
      <c r="J12" t="s">
        <v>21</v>
      </c>
      <c r="K12">
        <v>2321</v>
      </c>
      <c r="L12" s="3">
        <v>358000</v>
      </c>
      <c r="M12" t="s">
        <v>217</v>
      </c>
      <c r="N12">
        <v>0</v>
      </c>
      <c r="O12">
        <v>0</v>
      </c>
      <c r="P12">
        <v>0</v>
      </c>
      <c r="Q12"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13" spans="1:17" outlineLevel="1" x14ac:dyDescent="0.25">
      <c r="A13" t="s">
        <v>43</v>
      </c>
      <c r="B13" t="s">
        <v>218</v>
      </c>
      <c r="C13" t="s">
        <v>25</v>
      </c>
      <c r="D13" t="s">
        <v>40</v>
      </c>
      <c r="E13" t="s">
        <v>41</v>
      </c>
      <c r="I13" t="s">
        <v>29</v>
      </c>
      <c r="J13" t="s">
        <v>21</v>
      </c>
      <c r="K13">
        <v>2321</v>
      </c>
      <c r="L13" s="3">
        <v>360000</v>
      </c>
      <c r="M13" t="s">
        <v>218</v>
      </c>
      <c r="N13">
        <v>0</v>
      </c>
      <c r="O13">
        <v>0</v>
      </c>
      <c r="P13">
        <v>0</v>
      </c>
      <c r="Q13"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14" spans="1:17" outlineLevel="1" x14ac:dyDescent="0.25">
      <c r="A14" t="s">
        <v>44</v>
      </c>
      <c r="B14" t="s">
        <v>219</v>
      </c>
      <c r="C14" t="s">
        <v>25</v>
      </c>
      <c r="D14" t="s">
        <v>30</v>
      </c>
      <c r="E14" t="s">
        <v>31</v>
      </c>
      <c r="I14" t="s">
        <v>29</v>
      </c>
      <c r="J14" t="s">
        <v>21</v>
      </c>
      <c r="K14">
        <v>2321</v>
      </c>
      <c r="L14" s="3">
        <v>368000</v>
      </c>
      <c r="M14" t="s">
        <v>219</v>
      </c>
      <c r="N14">
        <v>0</v>
      </c>
      <c r="O14">
        <v>0</v>
      </c>
      <c r="P14">
        <v>0</v>
      </c>
      <c r="Q14"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15" spans="1:17" outlineLevel="1" x14ac:dyDescent="0.25">
      <c r="A15" t="s">
        <v>45</v>
      </c>
      <c r="B15" t="s">
        <v>220</v>
      </c>
      <c r="C15" t="s">
        <v>25</v>
      </c>
      <c r="D15" t="s">
        <v>40</v>
      </c>
      <c r="E15" t="s">
        <v>41</v>
      </c>
      <c r="I15" t="s">
        <v>29</v>
      </c>
      <c r="J15" t="s">
        <v>21</v>
      </c>
      <c r="K15">
        <v>2321</v>
      </c>
      <c r="L15" s="3">
        <v>370000</v>
      </c>
      <c r="M15" t="s">
        <v>220</v>
      </c>
      <c r="N15">
        <v>0</v>
      </c>
      <c r="O15">
        <v>0</v>
      </c>
      <c r="P15">
        <v>0</v>
      </c>
      <c r="Q15"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16" spans="1:17" outlineLevel="1" x14ac:dyDescent="0.25">
      <c r="A16" t="s">
        <v>168</v>
      </c>
      <c r="B16" t="s">
        <v>169</v>
      </c>
      <c r="C16" t="s">
        <v>83</v>
      </c>
      <c r="D16" t="s">
        <v>170</v>
      </c>
      <c r="E16" t="s">
        <v>171</v>
      </c>
      <c r="F16">
        <v>1</v>
      </c>
      <c r="G16">
        <v>1</v>
      </c>
      <c r="H16">
        <v>1</v>
      </c>
      <c r="I16" t="s">
        <v>172</v>
      </c>
      <c r="J16" t="s">
        <v>21</v>
      </c>
      <c r="K16">
        <v>2299</v>
      </c>
      <c r="L16" s="3">
        <v>370000</v>
      </c>
      <c r="M16" t="s">
        <v>169</v>
      </c>
      <c r="N16">
        <v>1</v>
      </c>
      <c r="O16">
        <v>1</v>
      </c>
      <c r="P16">
        <v>1</v>
      </c>
      <c r="Q16"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17" spans="1:17" outlineLevel="1" x14ac:dyDescent="0.25">
      <c r="A17" t="s">
        <v>46</v>
      </c>
      <c r="B17" t="s">
        <v>47</v>
      </c>
      <c r="C17" t="s">
        <v>25</v>
      </c>
      <c r="D17" t="s">
        <v>48</v>
      </c>
      <c r="E17" t="s">
        <v>49</v>
      </c>
      <c r="I17" t="s">
        <v>29</v>
      </c>
      <c r="J17" t="s">
        <v>21</v>
      </c>
      <c r="K17">
        <v>2321</v>
      </c>
      <c r="L17" s="3">
        <v>383000</v>
      </c>
      <c r="M17" t="s">
        <v>47</v>
      </c>
      <c r="N17">
        <v>0</v>
      </c>
      <c r="O17">
        <v>0</v>
      </c>
      <c r="P17">
        <v>0</v>
      </c>
      <c r="Q17"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18" spans="1:17" outlineLevel="1" x14ac:dyDescent="0.25">
      <c r="A18" t="s">
        <v>50</v>
      </c>
      <c r="B18" t="s">
        <v>221</v>
      </c>
      <c r="C18" t="s">
        <v>25</v>
      </c>
      <c r="D18" t="s">
        <v>30</v>
      </c>
      <c r="E18" t="s">
        <v>31</v>
      </c>
      <c r="I18" t="s">
        <v>29</v>
      </c>
      <c r="J18" t="s">
        <v>21</v>
      </c>
      <c r="K18">
        <v>2321</v>
      </c>
      <c r="L18" s="3">
        <v>387000</v>
      </c>
      <c r="M18" t="s">
        <v>221</v>
      </c>
      <c r="N18">
        <v>0</v>
      </c>
      <c r="O18">
        <v>0</v>
      </c>
      <c r="P18">
        <v>0</v>
      </c>
      <c r="Q18"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19" spans="1:17" outlineLevel="1" x14ac:dyDescent="0.25">
      <c r="A19" t="s">
        <v>51</v>
      </c>
      <c r="B19" t="s">
        <v>222</v>
      </c>
      <c r="C19" t="s">
        <v>25</v>
      </c>
      <c r="D19" t="s">
        <v>30</v>
      </c>
      <c r="E19" t="s">
        <v>31</v>
      </c>
      <c r="I19" t="s">
        <v>29</v>
      </c>
      <c r="J19" t="s">
        <v>21</v>
      </c>
      <c r="K19">
        <v>2321</v>
      </c>
      <c r="L19" s="3">
        <v>391000</v>
      </c>
      <c r="M19" t="s">
        <v>222</v>
      </c>
      <c r="N19">
        <v>0</v>
      </c>
      <c r="O19">
        <v>0</v>
      </c>
      <c r="P19">
        <v>0</v>
      </c>
      <c r="Q19"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20" spans="1:17" outlineLevel="1" x14ac:dyDescent="0.25">
      <c r="A20" t="s">
        <v>52</v>
      </c>
      <c r="B20" t="s">
        <v>223</v>
      </c>
      <c r="C20" t="s">
        <v>25</v>
      </c>
      <c r="D20" t="s">
        <v>40</v>
      </c>
      <c r="E20" t="s">
        <v>41</v>
      </c>
      <c r="I20" t="s">
        <v>29</v>
      </c>
      <c r="J20" t="s">
        <v>21</v>
      </c>
      <c r="K20">
        <v>2321</v>
      </c>
      <c r="L20" s="3">
        <v>395000</v>
      </c>
      <c r="M20" t="s">
        <v>223</v>
      </c>
      <c r="N20">
        <v>0</v>
      </c>
      <c r="O20">
        <v>0</v>
      </c>
      <c r="P20">
        <v>0</v>
      </c>
      <c r="Q20"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21" spans="1:17" outlineLevel="1" x14ac:dyDescent="0.25">
      <c r="A21" t="s">
        <v>152</v>
      </c>
      <c r="B21" t="s">
        <v>224</v>
      </c>
      <c r="C21" t="s">
        <v>25</v>
      </c>
      <c r="D21" t="s">
        <v>30</v>
      </c>
      <c r="E21" t="s">
        <v>31</v>
      </c>
      <c r="I21" t="s">
        <v>29</v>
      </c>
      <c r="J21" t="s">
        <v>21</v>
      </c>
      <c r="K21">
        <v>2321</v>
      </c>
      <c r="L21" s="3">
        <v>398000</v>
      </c>
      <c r="M21" t="s">
        <v>224</v>
      </c>
      <c r="N21">
        <v>0</v>
      </c>
      <c r="O21">
        <v>0</v>
      </c>
      <c r="P21">
        <v>0</v>
      </c>
      <c r="Q21"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22" spans="1:17" outlineLevel="1" x14ac:dyDescent="0.25">
      <c r="A22" t="s">
        <v>53</v>
      </c>
      <c r="B22" t="s">
        <v>54</v>
      </c>
      <c r="C22" t="s">
        <v>25</v>
      </c>
      <c r="D22" t="s">
        <v>40</v>
      </c>
      <c r="E22" t="s">
        <v>41</v>
      </c>
      <c r="I22" t="s">
        <v>29</v>
      </c>
      <c r="J22" t="s">
        <v>21</v>
      </c>
      <c r="K22">
        <v>2321</v>
      </c>
      <c r="L22" s="3">
        <v>400000</v>
      </c>
      <c r="M22" t="s">
        <v>54</v>
      </c>
      <c r="N22">
        <v>0</v>
      </c>
      <c r="O22">
        <v>0</v>
      </c>
      <c r="P22">
        <v>0</v>
      </c>
      <c r="Q22"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300K-400K</v>
      </c>
    </row>
    <row r="23" spans="1:17" x14ac:dyDescent="0.25">
      <c r="A23" t="s">
        <v>55</v>
      </c>
      <c r="B23" t="s">
        <v>225</v>
      </c>
      <c r="C23" t="s">
        <v>25</v>
      </c>
      <c r="D23" t="s">
        <v>40</v>
      </c>
      <c r="E23" t="s">
        <v>41</v>
      </c>
      <c r="I23" t="s">
        <v>29</v>
      </c>
      <c r="J23" t="s">
        <v>21</v>
      </c>
      <c r="K23">
        <v>2321</v>
      </c>
      <c r="L23" s="3">
        <v>410000</v>
      </c>
      <c r="M23" t="s">
        <v>225</v>
      </c>
      <c r="N23">
        <v>0</v>
      </c>
      <c r="O23">
        <v>0</v>
      </c>
      <c r="P23">
        <v>0</v>
      </c>
      <c r="Q23"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24" spans="1:17" outlineLevel="1" x14ac:dyDescent="0.25">
      <c r="A24" t="s">
        <v>55</v>
      </c>
      <c r="B24" t="s">
        <v>226</v>
      </c>
      <c r="C24" t="s">
        <v>25</v>
      </c>
      <c r="D24" t="s">
        <v>40</v>
      </c>
      <c r="E24" t="s">
        <v>41</v>
      </c>
      <c r="I24" t="s">
        <v>29</v>
      </c>
      <c r="J24" t="s">
        <v>21</v>
      </c>
      <c r="K24">
        <v>2321</v>
      </c>
      <c r="L24" s="3">
        <v>410000</v>
      </c>
      <c r="M24" t="s">
        <v>226</v>
      </c>
      <c r="N24">
        <v>0</v>
      </c>
      <c r="O24">
        <v>0</v>
      </c>
      <c r="P24">
        <v>0</v>
      </c>
      <c r="Q24"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25" spans="1:17" outlineLevel="1" x14ac:dyDescent="0.25">
      <c r="A25" t="s">
        <v>55</v>
      </c>
      <c r="B25" t="s">
        <v>227</v>
      </c>
      <c r="C25" t="s">
        <v>25</v>
      </c>
      <c r="D25" t="s">
        <v>40</v>
      </c>
      <c r="E25" t="s">
        <v>41</v>
      </c>
      <c r="I25" t="s">
        <v>29</v>
      </c>
      <c r="J25" t="s">
        <v>21</v>
      </c>
      <c r="K25">
        <v>2321</v>
      </c>
      <c r="L25" s="3">
        <v>410000</v>
      </c>
      <c r="M25" t="s">
        <v>227</v>
      </c>
      <c r="N25">
        <v>0</v>
      </c>
      <c r="O25">
        <v>0</v>
      </c>
      <c r="P25">
        <v>0</v>
      </c>
      <c r="Q25"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26" spans="1:17" outlineLevel="1" x14ac:dyDescent="0.25">
      <c r="A26" t="s">
        <v>55</v>
      </c>
      <c r="B26" t="s">
        <v>173</v>
      </c>
      <c r="C26" t="s">
        <v>83</v>
      </c>
      <c r="D26" t="s">
        <v>174</v>
      </c>
      <c r="E26" t="s">
        <v>175</v>
      </c>
      <c r="F26">
        <v>1</v>
      </c>
      <c r="G26">
        <v>1</v>
      </c>
      <c r="H26">
        <v>1</v>
      </c>
      <c r="I26" t="s">
        <v>172</v>
      </c>
      <c r="J26" t="s">
        <v>21</v>
      </c>
      <c r="K26">
        <v>2299</v>
      </c>
      <c r="L26" s="3">
        <v>410000</v>
      </c>
      <c r="M26" t="s">
        <v>173</v>
      </c>
      <c r="N26">
        <v>1</v>
      </c>
      <c r="O26">
        <v>1</v>
      </c>
      <c r="P26">
        <v>1</v>
      </c>
      <c r="Q26"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27" spans="1:17" outlineLevel="1" x14ac:dyDescent="0.25">
      <c r="A27" t="s">
        <v>56</v>
      </c>
      <c r="B27" t="s">
        <v>228</v>
      </c>
      <c r="C27" t="s">
        <v>25</v>
      </c>
      <c r="D27" t="s">
        <v>58</v>
      </c>
      <c r="E27" t="s">
        <v>59</v>
      </c>
      <c r="I27" t="s">
        <v>57</v>
      </c>
      <c r="J27" t="s">
        <v>21</v>
      </c>
      <c r="K27">
        <v>2320</v>
      </c>
      <c r="L27" s="3">
        <v>420000</v>
      </c>
      <c r="M27" t="s">
        <v>228</v>
      </c>
      <c r="N27">
        <v>0</v>
      </c>
      <c r="O27">
        <v>0</v>
      </c>
      <c r="P27">
        <v>0</v>
      </c>
      <c r="Q27"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28" spans="1:17" outlineLevel="1" x14ac:dyDescent="0.25">
      <c r="A28" t="s">
        <v>176</v>
      </c>
      <c r="B28" t="s">
        <v>177</v>
      </c>
      <c r="C28" t="s">
        <v>83</v>
      </c>
      <c r="D28" t="s">
        <v>178</v>
      </c>
      <c r="E28" t="s">
        <v>171</v>
      </c>
      <c r="F28">
        <v>2</v>
      </c>
      <c r="G28">
        <v>1</v>
      </c>
      <c r="H28">
        <v>1</v>
      </c>
      <c r="I28" t="s">
        <v>172</v>
      </c>
      <c r="J28" t="s">
        <v>21</v>
      </c>
      <c r="K28">
        <v>2299</v>
      </c>
      <c r="L28" s="3">
        <v>445000</v>
      </c>
      <c r="M28" t="s">
        <v>177</v>
      </c>
      <c r="N28">
        <v>2</v>
      </c>
      <c r="O28">
        <v>1</v>
      </c>
      <c r="P28">
        <v>1</v>
      </c>
      <c r="Q28"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29" spans="1:17" outlineLevel="1" x14ac:dyDescent="0.25">
      <c r="A29" t="s">
        <v>61</v>
      </c>
      <c r="B29" t="s">
        <v>229</v>
      </c>
      <c r="C29" t="s">
        <v>25</v>
      </c>
      <c r="D29" t="s">
        <v>48</v>
      </c>
      <c r="E29" t="s">
        <v>49</v>
      </c>
      <c r="I29" t="s">
        <v>62</v>
      </c>
      <c r="J29" t="s">
        <v>21</v>
      </c>
      <c r="K29">
        <v>2322</v>
      </c>
      <c r="L29" s="3">
        <v>455000</v>
      </c>
      <c r="M29" t="s">
        <v>229</v>
      </c>
      <c r="N29">
        <v>0</v>
      </c>
      <c r="O29">
        <v>0</v>
      </c>
      <c r="P29">
        <v>0</v>
      </c>
      <c r="Q29"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30" spans="1:17" outlineLevel="1" x14ac:dyDescent="0.25">
      <c r="A30" t="s">
        <v>63</v>
      </c>
      <c r="B30" t="s">
        <v>64</v>
      </c>
      <c r="C30" t="s">
        <v>25</v>
      </c>
      <c r="D30" t="s">
        <v>40</v>
      </c>
      <c r="E30" t="s">
        <v>41</v>
      </c>
      <c r="I30" t="s">
        <v>29</v>
      </c>
      <c r="J30" t="s">
        <v>21</v>
      </c>
      <c r="K30">
        <v>2321</v>
      </c>
      <c r="L30" s="3">
        <v>460000</v>
      </c>
      <c r="M30" t="s">
        <v>64</v>
      </c>
      <c r="N30">
        <v>0</v>
      </c>
      <c r="O30">
        <v>0</v>
      </c>
      <c r="P30">
        <v>0</v>
      </c>
      <c r="Q30"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31" spans="1:17" outlineLevel="1" x14ac:dyDescent="0.25">
      <c r="A31" t="s">
        <v>63</v>
      </c>
      <c r="B31" t="s">
        <v>257</v>
      </c>
      <c r="C31" t="s">
        <v>25</v>
      </c>
      <c r="D31" t="s">
        <v>66</v>
      </c>
      <c r="E31" t="s">
        <v>67</v>
      </c>
      <c r="I31" t="s">
        <v>65</v>
      </c>
      <c r="J31" t="s">
        <v>21</v>
      </c>
      <c r="K31">
        <v>2322</v>
      </c>
      <c r="L31" s="3">
        <v>460000</v>
      </c>
      <c r="M31" t="s">
        <v>257</v>
      </c>
      <c r="N31">
        <v>0</v>
      </c>
      <c r="O31">
        <v>0</v>
      </c>
      <c r="P31">
        <v>0</v>
      </c>
      <c r="Q31"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32" spans="1:17" outlineLevel="1" x14ac:dyDescent="0.25">
      <c r="A32" t="s">
        <v>68</v>
      </c>
      <c r="B32" t="s">
        <v>69</v>
      </c>
      <c r="C32" t="s">
        <v>25</v>
      </c>
      <c r="D32" t="s">
        <v>70</v>
      </c>
      <c r="E32" t="s">
        <v>27</v>
      </c>
      <c r="I32" t="s">
        <v>29</v>
      </c>
      <c r="J32" t="s">
        <v>21</v>
      </c>
      <c r="K32">
        <v>2321</v>
      </c>
      <c r="L32" s="3">
        <v>469900</v>
      </c>
      <c r="M32" t="s">
        <v>69</v>
      </c>
      <c r="N32">
        <v>0</v>
      </c>
      <c r="O32">
        <v>0</v>
      </c>
      <c r="P32">
        <v>0</v>
      </c>
      <c r="Q32"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33" spans="1:17" outlineLevel="1" x14ac:dyDescent="0.25">
      <c r="A33" t="s">
        <v>71</v>
      </c>
      <c r="B33" t="s">
        <v>230</v>
      </c>
      <c r="C33" t="s">
        <v>25</v>
      </c>
      <c r="D33" t="s">
        <v>66</v>
      </c>
      <c r="E33" t="s">
        <v>67</v>
      </c>
      <c r="I33" t="s">
        <v>65</v>
      </c>
      <c r="J33" t="s">
        <v>21</v>
      </c>
      <c r="K33">
        <v>2322</v>
      </c>
      <c r="L33" s="3">
        <v>470000</v>
      </c>
      <c r="M33" t="s">
        <v>230</v>
      </c>
      <c r="N33">
        <v>0</v>
      </c>
      <c r="O33">
        <v>0</v>
      </c>
      <c r="P33">
        <v>0</v>
      </c>
      <c r="Q33"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34" spans="1:17" outlineLevel="1" x14ac:dyDescent="0.25">
      <c r="A34" t="s">
        <v>72</v>
      </c>
      <c r="B34" t="s">
        <v>231</v>
      </c>
      <c r="C34" t="s">
        <v>25</v>
      </c>
      <c r="D34" t="s">
        <v>74</v>
      </c>
      <c r="E34" t="s">
        <v>75</v>
      </c>
      <c r="I34" t="s">
        <v>57</v>
      </c>
      <c r="J34" t="s">
        <v>21</v>
      </c>
      <c r="K34">
        <v>2320</v>
      </c>
      <c r="L34" s="3">
        <v>475000</v>
      </c>
      <c r="M34" t="s">
        <v>231</v>
      </c>
      <c r="N34">
        <v>0</v>
      </c>
      <c r="O34">
        <v>0</v>
      </c>
      <c r="P34">
        <v>0</v>
      </c>
      <c r="Q34"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35" spans="1:17" outlineLevel="1" x14ac:dyDescent="0.25">
      <c r="A35" t="s">
        <v>72</v>
      </c>
      <c r="B35" t="s">
        <v>179</v>
      </c>
      <c r="C35" t="s">
        <v>25</v>
      </c>
      <c r="D35" t="s">
        <v>180</v>
      </c>
      <c r="E35" t="s">
        <v>181</v>
      </c>
      <c r="I35" t="s">
        <v>172</v>
      </c>
      <c r="J35" t="s">
        <v>21</v>
      </c>
      <c r="K35">
        <v>2299</v>
      </c>
      <c r="L35" s="3">
        <v>475000</v>
      </c>
      <c r="M35" t="s">
        <v>179</v>
      </c>
      <c r="N35">
        <v>0</v>
      </c>
      <c r="O35">
        <v>0</v>
      </c>
      <c r="P35">
        <v>0</v>
      </c>
      <c r="Q35"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36" spans="1:17" outlineLevel="1" x14ac:dyDescent="0.25">
      <c r="A36" t="s">
        <v>76</v>
      </c>
      <c r="B36" t="s">
        <v>77</v>
      </c>
      <c r="C36" t="s">
        <v>25</v>
      </c>
      <c r="D36" t="s">
        <v>70</v>
      </c>
      <c r="E36" t="s">
        <v>27</v>
      </c>
      <c r="I36" t="s">
        <v>29</v>
      </c>
      <c r="J36" t="s">
        <v>21</v>
      </c>
      <c r="K36">
        <v>2321</v>
      </c>
      <c r="L36" s="3">
        <v>485000</v>
      </c>
      <c r="M36" t="s">
        <v>77</v>
      </c>
      <c r="N36">
        <v>0</v>
      </c>
      <c r="O36">
        <v>0</v>
      </c>
      <c r="P36">
        <v>0</v>
      </c>
      <c r="Q36"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37" spans="1:17" outlineLevel="1" x14ac:dyDescent="0.25">
      <c r="A37" t="s">
        <v>76</v>
      </c>
      <c r="B37" t="s">
        <v>78</v>
      </c>
      <c r="C37" t="s">
        <v>25</v>
      </c>
      <c r="D37" t="s">
        <v>70</v>
      </c>
      <c r="E37" t="s">
        <v>27</v>
      </c>
      <c r="I37" t="s">
        <v>29</v>
      </c>
      <c r="J37" t="s">
        <v>21</v>
      </c>
      <c r="K37">
        <v>2321</v>
      </c>
      <c r="L37" s="3">
        <v>485000</v>
      </c>
      <c r="M37" t="s">
        <v>78</v>
      </c>
      <c r="N37">
        <v>0</v>
      </c>
      <c r="O37">
        <v>0</v>
      </c>
      <c r="P37">
        <v>0</v>
      </c>
      <c r="Q37"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38" spans="1:17" outlineLevel="1" x14ac:dyDescent="0.25">
      <c r="A38" t="s">
        <v>76</v>
      </c>
      <c r="B38" t="s">
        <v>79</v>
      </c>
      <c r="C38" t="s">
        <v>25</v>
      </c>
      <c r="D38" t="s">
        <v>70</v>
      </c>
      <c r="E38" t="s">
        <v>27</v>
      </c>
      <c r="I38" t="s">
        <v>29</v>
      </c>
      <c r="J38" t="s">
        <v>21</v>
      </c>
      <c r="K38">
        <v>2321</v>
      </c>
      <c r="L38" s="3">
        <v>485000</v>
      </c>
      <c r="M38" t="s">
        <v>79</v>
      </c>
      <c r="N38">
        <v>0</v>
      </c>
      <c r="O38">
        <v>0</v>
      </c>
      <c r="P38">
        <v>0</v>
      </c>
      <c r="Q38"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39" spans="1:17" outlineLevel="1" x14ac:dyDescent="0.25">
      <c r="A39" t="s">
        <v>76</v>
      </c>
      <c r="B39" t="s">
        <v>232</v>
      </c>
      <c r="C39" t="s">
        <v>25</v>
      </c>
      <c r="D39" t="s">
        <v>66</v>
      </c>
      <c r="E39" t="s">
        <v>67</v>
      </c>
      <c r="I39" t="s">
        <v>65</v>
      </c>
      <c r="J39" t="s">
        <v>21</v>
      </c>
      <c r="K39">
        <v>2322</v>
      </c>
      <c r="L39" s="3">
        <v>485000</v>
      </c>
      <c r="M39" t="s">
        <v>232</v>
      </c>
      <c r="N39">
        <v>0</v>
      </c>
      <c r="O39">
        <v>0</v>
      </c>
      <c r="P39">
        <v>0</v>
      </c>
      <c r="Q39"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40" spans="1:17" outlineLevel="1" x14ac:dyDescent="0.25">
      <c r="A40" t="s">
        <v>76</v>
      </c>
      <c r="B40" t="s">
        <v>233</v>
      </c>
      <c r="C40" t="s">
        <v>25</v>
      </c>
      <c r="D40" t="s">
        <v>66</v>
      </c>
      <c r="E40" t="s">
        <v>67</v>
      </c>
      <c r="I40" t="s">
        <v>65</v>
      </c>
      <c r="J40" t="s">
        <v>21</v>
      </c>
      <c r="K40">
        <v>2322</v>
      </c>
      <c r="L40" s="3">
        <v>485000</v>
      </c>
      <c r="M40" t="s">
        <v>233</v>
      </c>
      <c r="N40">
        <v>0</v>
      </c>
      <c r="O40">
        <v>0</v>
      </c>
      <c r="P40">
        <v>0</v>
      </c>
      <c r="Q40"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41" spans="1:17" outlineLevel="1" x14ac:dyDescent="0.25">
      <c r="A41" t="s">
        <v>76</v>
      </c>
      <c r="B41" t="s">
        <v>234</v>
      </c>
      <c r="C41" t="s">
        <v>25</v>
      </c>
      <c r="D41" t="s">
        <v>66</v>
      </c>
      <c r="E41" t="s">
        <v>67</v>
      </c>
      <c r="I41" t="s">
        <v>65</v>
      </c>
      <c r="J41" t="s">
        <v>21</v>
      </c>
      <c r="K41">
        <v>2322</v>
      </c>
      <c r="L41" s="3">
        <v>485000</v>
      </c>
      <c r="M41" t="s">
        <v>234</v>
      </c>
      <c r="N41">
        <v>0</v>
      </c>
      <c r="O41">
        <v>0</v>
      </c>
      <c r="P41">
        <v>0</v>
      </c>
      <c r="Q41"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42" spans="1:17" outlineLevel="1" x14ac:dyDescent="0.25">
      <c r="A42" t="s">
        <v>76</v>
      </c>
      <c r="B42" t="s">
        <v>235</v>
      </c>
      <c r="C42" t="s">
        <v>25</v>
      </c>
      <c r="D42" t="s">
        <v>66</v>
      </c>
      <c r="E42" t="s">
        <v>67</v>
      </c>
      <c r="I42" t="s">
        <v>65</v>
      </c>
      <c r="J42" t="s">
        <v>21</v>
      </c>
      <c r="K42">
        <v>2322</v>
      </c>
      <c r="L42" s="3">
        <v>485000</v>
      </c>
      <c r="M42" t="s">
        <v>235</v>
      </c>
      <c r="N42">
        <v>0</v>
      </c>
      <c r="O42">
        <v>0</v>
      </c>
      <c r="P42">
        <v>0</v>
      </c>
      <c r="Q42"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43" spans="1:17" outlineLevel="1" x14ac:dyDescent="0.25">
      <c r="A43" t="s">
        <v>80</v>
      </c>
      <c r="B43" t="s">
        <v>81</v>
      </c>
      <c r="C43" t="s">
        <v>83</v>
      </c>
      <c r="D43" t="s">
        <v>84</v>
      </c>
      <c r="E43" t="s">
        <v>85</v>
      </c>
      <c r="F43">
        <v>2</v>
      </c>
      <c r="G43">
        <v>1</v>
      </c>
      <c r="H43">
        <v>1</v>
      </c>
      <c r="I43" t="s">
        <v>82</v>
      </c>
      <c r="J43" t="s">
        <v>21</v>
      </c>
      <c r="K43">
        <v>2320</v>
      </c>
      <c r="L43" s="3">
        <v>490000</v>
      </c>
      <c r="M43" t="s">
        <v>81</v>
      </c>
      <c r="N43">
        <v>2</v>
      </c>
      <c r="O43">
        <v>1</v>
      </c>
      <c r="P43">
        <v>1</v>
      </c>
      <c r="Q43"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44" spans="1:17" outlineLevel="1" x14ac:dyDescent="0.25">
      <c r="A44" t="s">
        <v>80</v>
      </c>
      <c r="B44" t="s">
        <v>81</v>
      </c>
      <c r="C44" t="s">
        <v>83</v>
      </c>
      <c r="D44" t="s">
        <v>84</v>
      </c>
      <c r="E44" t="s">
        <v>85</v>
      </c>
      <c r="F44">
        <v>2</v>
      </c>
      <c r="G44">
        <v>1</v>
      </c>
      <c r="H44">
        <v>1</v>
      </c>
      <c r="I44" t="s">
        <v>82</v>
      </c>
      <c r="J44" t="s">
        <v>21</v>
      </c>
      <c r="K44">
        <v>2320</v>
      </c>
      <c r="L44" s="3">
        <v>490000</v>
      </c>
      <c r="M44" t="s">
        <v>81</v>
      </c>
      <c r="N44">
        <v>2</v>
      </c>
      <c r="O44">
        <v>1</v>
      </c>
      <c r="P44">
        <v>1</v>
      </c>
      <c r="Q44"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45" spans="1:17" outlineLevel="1" x14ac:dyDescent="0.25">
      <c r="A45" t="s">
        <v>86</v>
      </c>
      <c r="B45" t="s">
        <v>87</v>
      </c>
      <c r="C45" t="s">
        <v>17</v>
      </c>
      <c r="D45" t="s">
        <v>89</v>
      </c>
      <c r="E45" t="s">
        <v>90</v>
      </c>
      <c r="F45">
        <v>3</v>
      </c>
      <c r="G45">
        <v>1</v>
      </c>
      <c r="H45">
        <v>2</v>
      </c>
      <c r="I45" t="s">
        <v>88</v>
      </c>
      <c r="J45" t="s">
        <v>21</v>
      </c>
      <c r="K45">
        <v>2322</v>
      </c>
      <c r="L45" s="3">
        <v>495000</v>
      </c>
      <c r="M45" t="s">
        <v>87</v>
      </c>
      <c r="N45">
        <v>3</v>
      </c>
      <c r="O45">
        <v>1</v>
      </c>
      <c r="P45">
        <v>2</v>
      </c>
      <c r="Q45"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46" spans="1:17" outlineLevel="1" x14ac:dyDescent="0.25">
      <c r="A46" t="s">
        <v>86</v>
      </c>
      <c r="B46" t="s">
        <v>91</v>
      </c>
      <c r="C46" t="s">
        <v>83</v>
      </c>
      <c r="D46" t="s">
        <v>93</v>
      </c>
      <c r="E46" t="s">
        <v>94</v>
      </c>
      <c r="F46">
        <v>2</v>
      </c>
      <c r="G46">
        <v>2</v>
      </c>
      <c r="H46">
        <v>1</v>
      </c>
      <c r="I46" t="s">
        <v>92</v>
      </c>
      <c r="J46" t="s">
        <v>21</v>
      </c>
      <c r="K46">
        <v>2320</v>
      </c>
      <c r="L46" s="3">
        <v>495000</v>
      </c>
      <c r="M46" t="s">
        <v>91</v>
      </c>
      <c r="N46">
        <v>2</v>
      </c>
      <c r="O46">
        <v>2</v>
      </c>
      <c r="P46">
        <v>1</v>
      </c>
      <c r="Q46"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47" spans="1:17" outlineLevel="1" x14ac:dyDescent="0.25">
      <c r="A47" t="s">
        <v>86</v>
      </c>
      <c r="B47" t="s">
        <v>91</v>
      </c>
      <c r="C47" t="s">
        <v>83</v>
      </c>
      <c r="D47" t="s">
        <v>93</v>
      </c>
      <c r="E47" t="s">
        <v>94</v>
      </c>
      <c r="F47">
        <v>2</v>
      </c>
      <c r="G47">
        <v>2</v>
      </c>
      <c r="H47">
        <v>1</v>
      </c>
      <c r="I47" t="s">
        <v>92</v>
      </c>
      <c r="J47" t="s">
        <v>21</v>
      </c>
      <c r="K47">
        <v>2320</v>
      </c>
      <c r="L47" s="3">
        <v>495000</v>
      </c>
      <c r="M47" t="s">
        <v>91</v>
      </c>
      <c r="N47">
        <v>2</v>
      </c>
      <c r="O47">
        <v>2</v>
      </c>
      <c r="P47">
        <v>1</v>
      </c>
      <c r="Q47"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48" spans="1:17" outlineLevel="1" x14ac:dyDescent="0.25">
      <c r="A48" t="s">
        <v>86</v>
      </c>
      <c r="B48" t="s">
        <v>236</v>
      </c>
      <c r="C48" t="s">
        <v>25</v>
      </c>
      <c r="D48" t="s">
        <v>66</v>
      </c>
      <c r="E48" t="s">
        <v>67</v>
      </c>
      <c r="I48" t="s">
        <v>65</v>
      </c>
      <c r="J48" t="s">
        <v>21</v>
      </c>
      <c r="K48">
        <v>2322</v>
      </c>
      <c r="L48" s="3">
        <v>495000</v>
      </c>
      <c r="M48" t="s">
        <v>236</v>
      </c>
      <c r="N48">
        <v>0</v>
      </c>
      <c r="O48">
        <v>0</v>
      </c>
      <c r="P48">
        <v>0</v>
      </c>
      <c r="Q48"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49" spans="1:17" outlineLevel="1" x14ac:dyDescent="0.25">
      <c r="A49" t="s">
        <v>95</v>
      </c>
      <c r="B49" t="s">
        <v>96</v>
      </c>
      <c r="C49" t="s">
        <v>17</v>
      </c>
      <c r="D49" t="s">
        <v>98</v>
      </c>
      <c r="E49" t="s">
        <v>99</v>
      </c>
      <c r="F49">
        <v>3</v>
      </c>
      <c r="G49">
        <v>1</v>
      </c>
      <c r="H49">
        <v>1</v>
      </c>
      <c r="I49" t="s">
        <v>97</v>
      </c>
      <c r="J49" t="s">
        <v>21</v>
      </c>
      <c r="K49">
        <v>2323</v>
      </c>
      <c r="L49" s="3">
        <v>500000</v>
      </c>
      <c r="M49" t="s">
        <v>96</v>
      </c>
      <c r="N49">
        <v>3</v>
      </c>
      <c r="O49">
        <v>1</v>
      </c>
      <c r="P49">
        <v>1</v>
      </c>
      <c r="Q49"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50" spans="1:17" outlineLevel="1" x14ac:dyDescent="0.25">
      <c r="A50" t="s">
        <v>95</v>
      </c>
      <c r="B50" t="s">
        <v>258</v>
      </c>
      <c r="C50" t="s">
        <v>25</v>
      </c>
      <c r="D50" t="s">
        <v>66</v>
      </c>
      <c r="E50" t="s">
        <v>67</v>
      </c>
      <c r="I50" t="s">
        <v>65</v>
      </c>
      <c r="J50" t="s">
        <v>21</v>
      </c>
      <c r="K50">
        <v>2322</v>
      </c>
      <c r="L50" s="3">
        <v>500000</v>
      </c>
      <c r="M50" t="s">
        <v>258</v>
      </c>
      <c r="N50">
        <v>0</v>
      </c>
      <c r="O50">
        <v>0</v>
      </c>
      <c r="P50">
        <v>0</v>
      </c>
      <c r="Q50"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400K-500K</v>
      </c>
    </row>
    <row r="51" spans="1:17" outlineLevel="1" x14ac:dyDescent="0.25">
      <c r="A51" t="s">
        <v>100</v>
      </c>
      <c r="B51" t="s">
        <v>101</v>
      </c>
      <c r="C51" t="s">
        <v>25</v>
      </c>
      <c r="D51" t="s">
        <v>102</v>
      </c>
      <c r="E51" t="s">
        <v>103</v>
      </c>
      <c r="F51">
        <v>0</v>
      </c>
      <c r="I51" t="s">
        <v>16</v>
      </c>
      <c r="J51" t="s">
        <v>21</v>
      </c>
      <c r="K51">
        <v>2321</v>
      </c>
      <c r="L51" s="3">
        <v>525000</v>
      </c>
      <c r="M51" t="s">
        <v>101</v>
      </c>
      <c r="N51">
        <v>0</v>
      </c>
      <c r="O51">
        <v>0</v>
      </c>
      <c r="P51">
        <v>0</v>
      </c>
      <c r="Q51"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52" spans="1:17" outlineLevel="1" x14ac:dyDescent="0.25">
      <c r="A52" t="s">
        <v>182</v>
      </c>
      <c r="B52" t="s">
        <v>183</v>
      </c>
      <c r="C52" t="s">
        <v>184</v>
      </c>
      <c r="D52" t="s">
        <v>185</v>
      </c>
      <c r="E52" t="s">
        <v>186</v>
      </c>
      <c r="F52">
        <v>2</v>
      </c>
      <c r="G52">
        <v>1</v>
      </c>
      <c r="H52">
        <v>1</v>
      </c>
      <c r="I52" t="s">
        <v>172</v>
      </c>
      <c r="J52" t="s">
        <v>21</v>
      </c>
      <c r="K52">
        <v>2299</v>
      </c>
      <c r="L52" s="3">
        <v>535000</v>
      </c>
      <c r="M52" t="s">
        <v>183</v>
      </c>
      <c r="N52">
        <v>2</v>
      </c>
      <c r="O52">
        <v>1</v>
      </c>
      <c r="P52">
        <v>1</v>
      </c>
      <c r="Q52"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53" spans="1:17" outlineLevel="1" x14ac:dyDescent="0.25">
      <c r="A53" t="s">
        <v>104</v>
      </c>
      <c r="B53" t="s">
        <v>237</v>
      </c>
      <c r="C53" t="s">
        <v>25</v>
      </c>
      <c r="D53" t="s">
        <v>66</v>
      </c>
      <c r="E53" t="s">
        <v>67</v>
      </c>
      <c r="I53" t="s">
        <v>65</v>
      </c>
      <c r="J53" t="s">
        <v>21</v>
      </c>
      <c r="K53">
        <v>2322</v>
      </c>
      <c r="L53" s="3">
        <v>540000</v>
      </c>
      <c r="M53" t="s">
        <v>237</v>
      </c>
      <c r="N53">
        <v>0</v>
      </c>
      <c r="O53">
        <v>0</v>
      </c>
      <c r="P53">
        <v>0</v>
      </c>
      <c r="Q53"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54" spans="1:17" outlineLevel="1" x14ac:dyDescent="0.25">
      <c r="A54" t="s">
        <v>105</v>
      </c>
      <c r="B54" t="s">
        <v>106</v>
      </c>
      <c r="C54" t="s">
        <v>17</v>
      </c>
      <c r="D54" t="s">
        <v>93</v>
      </c>
      <c r="E54" t="s">
        <v>94</v>
      </c>
      <c r="F54">
        <v>3</v>
      </c>
      <c r="G54">
        <v>1</v>
      </c>
      <c r="H54">
        <v>2</v>
      </c>
      <c r="I54" t="s">
        <v>107</v>
      </c>
      <c r="J54" t="s">
        <v>21</v>
      </c>
      <c r="K54">
        <v>2320</v>
      </c>
      <c r="L54" s="3">
        <v>550000</v>
      </c>
      <c r="M54" t="s">
        <v>106</v>
      </c>
      <c r="N54">
        <v>3</v>
      </c>
      <c r="O54">
        <v>1</v>
      </c>
      <c r="P54">
        <v>2</v>
      </c>
      <c r="Q54"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55" spans="1:17" outlineLevel="1" x14ac:dyDescent="0.25">
      <c r="A55" t="s">
        <v>108</v>
      </c>
      <c r="B55" t="s">
        <v>153</v>
      </c>
      <c r="C55" t="s">
        <v>25</v>
      </c>
      <c r="D55" t="s">
        <v>154</v>
      </c>
      <c r="E55" t="s">
        <v>155</v>
      </c>
      <c r="I55" t="s">
        <v>62</v>
      </c>
      <c r="J55" t="s">
        <v>21</v>
      </c>
      <c r="K55">
        <v>2322</v>
      </c>
      <c r="L55" s="3">
        <v>550000</v>
      </c>
      <c r="M55" t="s">
        <v>153</v>
      </c>
      <c r="N55">
        <v>0</v>
      </c>
      <c r="O55">
        <v>0</v>
      </c>
      <c r="P55">
        <v>0</v>
      </c>
      <c r="Q55"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56" spans="1:17" outlineLevel="1" x14ac:dyDescent="0.25">
      <c r="A56" t="s">
        <v>156</v>
      </c>
      <c r="B56" t="s">
        <v>157</v>
      </c>
      <c r="C56" t="s">
        <v>17</v>
      </c>
      <c r="D56" t="s">
        <v>158</v>
      </c>
      <c r="E56" t="s">
        <v>159</v>
      </c>
      <c r="F56">
        <v>3</v>
      </c>
      <c r="G56">
        <v>1</v>
      </c>
      <c r="H56">
        <v>1</v>
      </c>
      <c r="I56" t="s">
        <v>88</v>
      </c>
      <c r="J56" t="s">
        <v>21</v>
      </c>
      <c r="K56">
        <v>2322</v>
      </c>
      <c r="L56" s="3">
        <v>565000</v>
      </c>
      <c r="M56" t="s">
        <v>157</v>
      </c>
      <c r="N56">
        <v>3</v>
      </c>
      <c r="O56">
        <v>1</v>
      </c>
      <c r="P56">
        <v>1</v>
      </c>
      <c r="Q56"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57" spans="1:17" outlineLevel="1" x14ac:dyDescent="0.25">
      <c r="A57" t="s">
        <v>187</v>
      </c>
      <c r="B57" t="s">
        <v>188</v>
      </c>
      <c r="C57" t="s">
        <v>189</v>
      </c>
      <c r="D57" t="s">
        <v>185</v>
      </c>
      <c r="E57" t="s">
        <v>186</v>
      </c>
      <c r="F57">
        <v>3</v>
      </c>
      <c r="G57">
        <v>2</v>
      </c>
      <c r="H57">
        <v>1</v>
      </c>
      <c r="I57" t="s">
        <v>172</v>
      </c>
      <c r="J57" t="s">
        <v>21</v>
      </c>
      <c r="K57">
        <v>2299</v>
      </c>
      <c r="L57" s="3">
        <v>580000</v>
      </c>
      <c r="M57" t="s">
        <v>188</v>
      </c>
      <c r="N57">
        <v>3</v>
      </c>
      <c r="O57">
        <v>2</v>
      </c>
      <c r="P57">
        <v>1</v>
      </c>
      <c r="Q57"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58" spans="1:17" outlineLevel="1" x14ac:dyDescent="0.25">
      <c r="A58" t="s">
        <v>160</v>
      </c>
      <c r="B58" t="s">
        <v>161</v>
      </c>
      <c r="C58" t="s">
        <v>17</v>
      </c>
      <c r="D58" t="s">
        <v>162</v>
      </c>
      <c r="E58" t="s">
        <v>163</v>
      </c>
      <c r="F58">
        <v>4</v>
      </c>
      <c r="G58">
        <v>1</v>
      </c>
      <c r="H58">
        <v>4</v>
      </c>
      <c r="I58" t="s">
        <v>62</v>
      </c>
      <c r="J58" t="s">
        <v>21</v>
      </c>
      <c r="K58">
        <v>2322</v>
      </c>
      <c r="L58" s="3">
        <v>590000</v>
      </c>
      <c r="M58" t="s">
        <v>161</v>
      </c>
      <c r="N58">
        <v>4</v>
      </c>
      <c r="O58">
        <v>1</v>
      </c>
      <c r="P58">
        <v>4</v>
      </c>
      <c r="Q58"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59" spans="1:17" outlineLevel="1" x14ac:dyDescent="0.25">
      <c r="A59" t="s">
        <v>164</v>
      </c>
      <c r="B59" t="s">
        <v>165</v>
      </c>
      <c r="C59" t="s">
        <v>17</v>
      </c>
      <c r="D59" t="s">
        <v>167</v>
      </c>
      <c r="E59" t="s">
        <v>19</v>
      </c>
      <c r="F59">
        <v>4</v>
      </c>
      <c r="G59">
        <v>1</v>
      </c>
      <c r="H59">
        <v>1</v>
      </c>
      <c r="I59" t="s">
        <v>166</v>
      </c>
      <c r="J59" t="s">
        <v>21</v>
      </c>
      <c r="K59">
        <v>2323</v>
      </c>
      <c r="L59" s="3">
        <v>599000</v>
      </c>
      <c r="M59" t="s">
        <v>165</v>
      </c>
      <c r="N59">
        <v>4</v>
      </c>
      <c r="O59">
        <v>1</v>
      </c>
      <c r="P59">
        <v>1</v>
      </c>
      <c r="Q59"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60" spans="1:17" outlineLevel="1" x14ac:dyDescent="0.25">
      <c r="A60" t="s">
        <v>164</v>
      </c>
      <c r="B60" t="s">
        <v>259</v>
      </c>
      <c r="C60" t="s">
        <v>25</v>
      </c>
      <c r="D60" t="s">
        <v>260</v>
      </c>
      <c r="E60" t="s">
        <v>131</v>
      </c>
      <c r="I60" t="s">
        <v>65</v>
      </c>
      <c r="J60" t="s">
        <v>21</v>
      </c>
      <c r="K60">
        <v>2322</v>
      </c>
      <c r="L60" s="3">
        <v>599000</v>
      </c>
      <c r="M60" t="s">
        <v>259</v>
      </c>
      <c r="N60">
        <v>0</v>
      </c>
      <c r="O60">
        <v>0</v>
      </c>
      <c r="P60">
        <v>0</v>
      </c>
      <c r="Q60"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61" spans="1:17" outlineLevel="1" x14ac:dyDescent="0.25">
      <c r="A61" t="s">
        <v>164</v>
      </c>
      <c r="B61" t="s">
        <v>261</v>
      </c>
      <c r="C61" t="s">
        <v>25</v>
      </c>
      <c r="D61" t="s">
        <v>262</v>
      </c>
      <c r="E61" t="s">
        <v>131</v>
      </c>
      <c r="I61" t="s">
        <v>65</v>
      </c>
      <c r="J61" t="s">
        <v>21</v>
      </c>
      <c r="K61">
        <v>2322</v>
      </c>
      <c r="L61" s="3">
        <v>599000</v>
      </c>
      <c r="M61" t="s">
        <v>261</v>
      </c>
      <c r="N61">
        <v>0</v>
      </c>
      <c r="O61">
        <v>0</v>
      </c>
      <c r="P61">
        <v>0</v>
      </c>
      <c r="Q61"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62" spans="1:17" outlineLevel="1" x14ac:dyDescent="0.25">
      <c r="A62" t="s">
        <v>190</v>
      </c>
      <c r="B62" t="s">
        <v>191</v>
      </c>
      <c r="C62" t="s">
        <v>17</v>
      </c>
      <c r="D62" t="s">
        <v>192</v>
      </c>
      <c r="E62" t="s">
        <v>193</v>
      </c>
      <c r="F62">
        <v>3</v>
      </c>
      <c r="G62">
        <v>1</v>
      </c>
      <c r="H62">
        <v>1</v>
      </c>
      <c r="I62" t="s">
        <v>172</v>
      </c>
      <c r="J62" t="s">
        <v>21</v>
      </c>
      <c r="K62">
        <v>2299</v>
      </c>
      <c r="L62" s="3">
        <v>599999</v>
      </c>
      <c r="M62" t="s">
        <v>191</v>
      </c>
      <c r="N62">
        <v>3</v>
      </c>
      <c r="O62">
        <v>1</v>
      </c>
      <c r="P62">
        <v>1</v>
      </c>
      <c r="Q62"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63" spans="1:17" outlineLevel="1" x14ac:dyDescent="0.25">
      <c r="A63" t="s">
        <v>194</v>
      </c>
      <c r="B63" t="s">
        <v>195</v>
      </c>
      <c r="C63" t="s">
        <v>83</v>
      </c>
      <c r="D63" t="s">
        <v>196</v>
      </c>
      <c r="E63" t="s">
        <v>197</v>
      </c>
      <c r="F63">
        <v>3</v>
      </c>
      <c r="G63">
        <v>1</v>
      </c>
      <c r="H63">
        <v>1</v>
      </c>
      <c r="I63" t="s">
        <v>172</v>
      </c>
      <c r="J63" t="s">
        <v>21</v>
      </c>
      <c r="K63">
        <v>2299</v>
      </c>
      <c r="L63" s="3">
        <v>600000</v>
      </c>
      <c r="M63" t="s">
        <v>195</v>
      </c>
      <c r="N63">
        <v>3</v>
      </c>
      <c r="O63">
        <v>1</v>
      </c>
      <c r="P63">
        <v>1</v>
      </c>
      <c r="Q63"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500K-600K</v>
      </c>
    </row>
    <row r="64" spans="1:17" outlineLevel="1" x14ac:dyDescent="0.25">
      <c r="A64" t="s">
        <v>112</v>
      </c>
      <c r="B64" t="s">
        <v>113</v>
      </c>
      <c r="C64" t="s">
        <v>17</v>
      </c>
      <c r="D64" t="s">
        <v>114</v>
      </c>
      <c r="E64" t="s">
        <v>94</v>
      </c>
      <c r="F64">
        <v>3</v>
      </c>
      <c r="G64">
        <v>1</v>
      </c>
      <c r="H64">
        <v>1</v>
      </c>
      <c r="I64" t="s">
        <v>82</v>
      </c>
      <c r="J64" t="s">
        <v>21</v>
      </c>
      <c r="K64">
        <v>2320</v>
      </c>
      <c r="L64" s="3">
        <v>630000</v>
      </c>
      <c r="M64" t="s">
        <v>113</v>
      </c>
      <c r="N64">
        <v>3</v>
      </c>
      <c r="O64">
        <v>1</v>
      </c>
      <c r="P64">
        <v>1</v>
      </c>
      <c r="Q64"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600K-700K</v>
      </c>
    </row>
    <row r="65" spans="1:17" outlineLevel="1" x14ac:dyDescent="0.25">
      <c r="A65" t="s">
        <v>115</v>
      </c>
      <c r="B65" t="s">
        <v>116</v>
      </c>
      <c r="C65" t="s">
        <v>17</v>
      </c>
      <c r="D65" t="s">
        <v>117</v>
      </c>
      <c r="E65" t="s">
        <v>118</v>
      </c>
      <c r="F65">
        <v>2</v>
      </c>
      <c r="G65">
        <v>2</v>
      </c>
      <c r="H65">
        <v>1</v>
      </c>
      <c r="I65" t="s">
        <v>82</v>
      </c>
      <c r="J65" t="s">
        <v>21</v>
      </c>
      <c r="K65">
        <v>2320</v>
      </c>
      <c r="L65" s="3">
        <v>655000</v>
      </c>
      <c r="M65" t="s">
        <v>119</v>
      </c>
      <c r="N65">
        <v>2</v>
      </c>
      <c r="O65">
        <v>2</v>
      </c>
      <c r="P65">
        <v>1</v>
      </c>
      <c r="Q65"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600K-700K</v>
      </c>
    </row>
    <row r="66" spans="1:17" outlineLevel="1" x14ac:dyDescent="0.25">
      <c r="A66" t="s">
        <v>120</v>
      </c>
      <c r="B66" t="s">
        <v>121</v>
      </c>
      <c r="C66" t="s">
        <v>122</v>
      </c>
      <c r="D66" t="s">
        <v>123</v>
      </c>
      <c r="E66" t="s">
        <v>124</v>
      </c>
      <c r="F66">
        <v>4</v>
      </c>
      <c r="G66">
        <v>2</v>
      </c>
      <c r="H66">
        <v>2</v>
      </c>
      <c r="I66" t="s">
        <v>82</v>
      </c>
      <c r="J66" t="s">
        <v>21</v>
      </c>
      <c r="K66">
        <v>2320</v>
      </c>
      <c r="L66" s="3">
        <v>684000</v>
      </c>
      <c r="M66" t="s">
        <v>121</v>
      </c>
      <c r="N66">
        <v>4</v>
      </c>
      <c r="O66">
        <v>2</v>
      </c>
      <c r="P66">
        <v>2</v>
      </c>
      <c r="Q66"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600K-700K</v>
      </c>
    </row>
    <row r="67" spans="1:17" outlineLevel="1" x14ac:dyDescent="0.25">
      <c r="A67" t="s">
        <v>125</v>
      </c>
      <c r="B67" t="s">
        <v>126</v>
      </c>
      <c r="C67" t="s">
        <v>122</v>
      </c>
      <c r="D67" t="s">
        <v>123</v>
      </c>
      <c r="E67" t="s">
        <v>124</v>
      </c>
      <c r="F67">
        <v>4</v>
      </c>
      <c r="G67">
        <v>2</v>
      </c>
      <c r="H67">
        <v>2</v>
      </c>
      <c r="I67" t="s">
        <v>82</v>
      </c>
      <c r="J67" t="s">
        <v>21</v>
      </c>
      <c r="K67">
        <v>2320</v>
      </c>
      <c r="L67" s="3">
        <v>693900</v>
      </c>
      <c r="M67" t="s">
        <v>126</v>
      </c>
      <c r="N67">
        <v>4</v>
      </c>
      <c r="O67">
        <v>2</v>
      </c>
      <c r="P67">
        <v>2</v>
      </c>
      <c r="Q67"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600K-700K</v>
      </c>
    </row>
    <row r="68" spans="1:17" outlineLevel="1" x14ac:dyDescent="0.25">
      <c r="A68" t="s">
        <v>127</v>
      </c>
      <c r="B68" t="s">
        <v>128</v>
      </c>
      <c r="C68" t="s">
        <v>122</v>
      </c>
      <c r="D68" t="s">
        <v>123</v>
      </c>
      <c r="E68" t="s">
        <v>124</v>
      </c>
      <c r="F68">
        <v>4</v>
      </c>
      <c r="G68">
        <v>2</v>
      </c>
      <c r="H68">
        <v>2</v>
      </c>
      <c r="I68" t="s">
        <v>82</v>
      </c>
      <c r="J68" t="s">
        <v>21</v>
      </c>
      <c r="K68">
        <v>2320</v>
      </c>
      <c r="L68" s="3">
        <v>745200</v>
      </c>
      <c r="M68" t="s">
        <v>128</v>
      </c>
      <c r="N68">
        <v>4</v>
      </c>
      <c r="O68">
        <v>2</v>
      </c>
      <c r="P68">
        <v>2</v>
      </c>
      <c r="Q68"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700K-800K</v>
      </c>
    </row>
    <row r="69" spans="1:17" outlineLevel="1" x14ac:dyDescent="0.25">
      <c r="A69" t="s">
        <v>238</v>
      </c>
      <c r="B69" t="s">
        <v>129</v>
      </c>
      <c r="C69" t="s">
        <v>17</v>
      </c>
      <c r="D69" t="s">
        <v>130</v>
      </c>
      <c r="E69" t="s">
        <v>131</v>
      </c>
      <c r="F69">
        <v>4</v>
      </c>
      <c r="G69">
        <v>2</v>
      </c>
      <c r="H69">
        <v>2</v>
      </c>
      <c r="I69" t="s">
        <v>82</v>
      </c>
      <c r="J69" t="s">
        <v>21</v>
      </c>
      <c r="K69">
        <v>2320</v>
      </c>
      <c r="L69" s="3">
        <v>795000</v>
      </c>
      <c r="M69" t="s">
        <v>129</v>
      </c>
      <c r="N69">
        <v>4</v>
      </c>
      <c r="O69">
        <v>2</v>
      </c>
      <c r="P69">
        <v>2</v>
      </c>
      <c r="Q69"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700K-800K</v>
      </c>
    </row>
    <row r="70" spans="1:17" outlineLevel="1" x14ac:dyDescent="0.25">
      <c r="A70" t="s">
        <v>132</v>
      </c>
      <c r="B70" t="s">
        <v>133</v>
      </c>
      <c r="C70" t="s">
        <v>122</v>
      </c>
      <c r="D70" t="s">
        <v>123</v>
      </c>
      <c r="E70" t="s">
        <v>124</v>
      </c>
      <c r="F70">
        <v>4</v>
      </c>
      <c r="G70">
        <v>2</v>
      </c>
      <c r="H70">
        <v>2</v>
      </c>
      <c r="I70" t="s">
        <v>82</v>
      </c>
      <c r="J70" t="s">
        <v>21</v>
      </c>
      <c r="K70">
        <v>2320</v>
      </c>
      <c r="L70" s="3">
        <v>795800</v>
      </c>
      <c r="M70" t="s">
        <v>133</v>
      </c>
      <c r="N70">
        <v>4</v>
      </c>
      <c r="O70">
        <v>2</v>
      </c>
      <c r="P70">
        <v>2</v>
      </c>
      <c r="Q70"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700K-800K</v>
      </c>
    </row>
    <row r="71" spans="1:17" outlineLevel="1" x14ac:dyDescent="0.25">
      <c r="A71" t="s">
        <v>263</v>
      </c>
      <c r="B71" t="s">
        <v>213</v>
      </c>
      <c r="C71" t="s">
        <v>17</v>
      </c>
      <c r="D71" t="s">
        <v>214</v>
      </c>
      <c r="E71" t="s">
        <v>212</v>
      </c>
      <c r="F71">
        <v>3</v>
      </c>
      <c r="G71">
        <v>1</v>
      </c>
      <c r="H71">
        <v>1</v>
      </c>
      <c r="I71" t="s">
        <v>172</v>
      </c>
      <c r="J71" t="s">
        <v>21</v>
      </c>
      <c r="K71">
        <v>2299</v>
      </c>
      <c r="L71" s="3">
        <v>820000</v>
      </c>
      <c r="M71" t="s">
        <v>213</v>
      </c>
      <c r="N71">
        <v>3</v>
      </c>
      <c r="O71">
        <v>1</v>
      </c>
      <c r="P71">
        <v>1</v>
      </c>
      <c r="Q71"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800K-900K</v>
      </c>
    </row>
    <row r="72" spans="1:17" outlineLevel="1" x14ac:dyDescent="0.25">
      <c r="A72" t="s">
        <v>198</v>
      </c>
      <c r="B72" t="s">
        <v>199</v>
      </c>
      <c r="C72" t="s">
        <v>17</v>
      </c>
      <c r="D72" t="s">
        <v>185</v>
      </c>
      <c r="E72" t="s">
        <v>186</v>
      </c>
      <c r="F72">
        <v>4</v>
      </c>
      <c r="G72">
        <v>1</v>
      </c>
      <c r="H72">
        <v>3</v>
      </c>
      <c r="I72" t="s">
        <v>172</v>
      </c>
      <c r="J72" t="s">
        <v>21</v>
      </c>
      <c r="K72">
        <v>2299</v>
      </c>
      <c r="L72" s="3">
        <v>835000</v>
      </c>
      <c r="M72" t="s">
        <v>199</v>
      </c>
      <c r="N72">
        <v>4</v>
      </c>
      <c r="O72">
        <v>1</v>
      </c>
      <c r="P72">
        <v>3</v>
      </c>
      <c r="Q72"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800K-900K</v>
      </c>
    </row>
    <row r="73" spans="1:17" outlineLevel="1" x14ac:dyDescent="0.25">
      <c r="A73" t="s">
        <v>239</v>
      </c>
      <c r="B73" t="s">
        <v>134</v>
      </c>
      <c r="C73" t="s">
        <v>17</v>
      </c>
      <c r="D73" t="s">
        <v>135</v>
      </c>
      <c r="E73" t="s">
        <v>136</v>
      </c>
      <c r="F73">
        <v>5</v>
      </c>
      <c r="G73">
        <v>3</v>
      </c>
      <c r="H73">
        <v>3</v>
      </c>
      <c r="I73" t="s">
        <v>82</v>
      </c>
      <c r="J73" t="s">
        <v>21</v>
      </c>
      <c r="K73">
        <v>2320</v>
      </c>
      <c r="L73" s="3">
        <v>849000</v>
      </c>
      <c r="M73" t="s">
        <v>134</v>
      </c>
      <c r="N73">
        <v>5</v>
      </c>
      <c r="O73">
        <v>3</v>
      </c>
      <c r="P73">
        <v>3</v>
      </c>
      <c r="Q73"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800K-900K</v>
      </c>
    </row>
    <row r="74" spans="1:17" outlineLevel="1" x14ac:dyDescent="0.25">
      <c r="A74" t="s">
        <v>137</v>
      </c>
      <c r="B74" t="s">
        <v>116</v>
      </c>
      <c r="C74" t="s">
        <v>17</v>
      </c>
      <c r="D74" t="s">
        <v>117</v>
      </c>
      <c r="E74" t="s">
        <v>118</v>
      </c>
      <c r="F74">
        <v>4</v>
      </c>
      <c r="G74">
        <v>3</v>
      </c>
      <c r="H74">
        <v>2</v>
      </c>
      <c r="I74" t="s">
        <v>82</v>
      </c>
      <c r="J74" t="s">
        <v>21</v>
      </c>
      <c r="K74">
        <v>2320</v>
      </c>
      <c r="L74" s="3">
        <v>879000</v>
      </c>
      <c r="M74" t="s">
        <v>119</v>
      </c>
      <c r="N74">
        <v>4</v>
      </c>
      <c r="O74">
        <v>3</v>
      </c>
      <c r="P74">
        <v>2</v>
      </c>
      <c r="Q74"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800K-900K</v>
      </c>
    </row>
    <row r="75" spans="1:17" outlineLevel="1" x14ac:dyDescent="0.25">
      <c r="A75" t="s">
        <v>138</v>
      </c>
      <c r="B75" t="s">
        <v>139</v>
      </c>
      <c r="C75" t="s">
        <v>17</v>
      </c>
      <c r="D75" t="s">
        <v>140</v>
      </c>
      <c r="E75" t="s">
        <v>141</v>
      </c>
      <c r="F75">
        <v>4</v>
      </c>
      <c r="G75">
        <v>2</v>
      </c>
      <c r="H75">
        <v>2</v>
      </c>
      <c r="I75" t="s">
        <v>82</v>
      </c>
      <c r="J75" t="s">
        <v>21</v>
      </c>
      <c r="K75">
        <v>2320</v>
      </c>
      <c r="L75" s="3">
        <v>900000</v>
      </c>
      <c r="M75" t="s">
        <v>139</v>
      </c>
      <c r="N75">
        <v>4</v>
      </c>
      <c r="O75">
        <v>2</v>
      </c>
      <c r="P75">
        <v>2</v>
      </c>
      <c r="Q75"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800K-900K</v>
      </c>
    </row>
    <row r="76" spans="1:17" outlineLevel="1" x14ac:dyDescent="0.25">
      <c r="A76" t="s">
        <v>142</v>
      </c>
      <c r="B76" t="s">
        <v>143</v>
      </c>
      <c r="C76" t="s">
        <v>17</v>
      </c>
      <c r="D76" t="s">
        <v>144</v>
      </c>
      <c r="E76" t="s">
        <v>145</v>
      </c>
      <c r="F76">
        <v>4</v>
      </c>
      <c r="G76">
        <v>2</v>
      </c>
      <c r="H76">
        <v>2</v>
      </c>
      <c r="I76" t="s">
        <v>82</v>
      </c>
      <c r="J76" t="s">
        <v>21</v>
      </c>
      <c r="K76">
        <v>2320</v>
      </c>
      <c r="L76" s="3">
        <v>925000</v>
      </c>
      <c r="M76" t="s">
        <v>143</v>
      </c>
      <c r="N76">
        <v>4</v>
      </c>
      <c r="O76">
        <v>2</v>
      </c>
      <c r="P76">
        <v>2</v>
      </c>
      <c r="Q76"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900K-1M</v>
      </c>
    </row>
    <row r="77" spans="1:17" outlineLevel="1" x14ac:dyDescent="0.25">
      <c r="A77" t="s">
        <v>200</v>
      </c>
      <c r="B77" t="s">
        <v>201</v>
      </c>
      <c r="C77" t="s">
        <v>17</v>
      </c>
      <c r="D77" t="s">
        <v>185</v>
      </c>
      <c r="E77" t="s">
        <v>186</v>
      </c>
      <c r="F77">
        <v>8</v>
      </c>
      <c r="G77">
        <v>4</v>
      </c>
      <c r="H77">
        <v>2</v>
      </c>
      <c r="I77" t="s">
        <v>172</v>
      </c>
      <c r="J77" t="s">
        <v>21</v>
      </c>
      <c r="K77">
        <v>2299</v>
      </c>
      <c r="L77" s="3">
        <v>980000</v>
      </c>
      <c r="M77" t="s">
        <v>201</v>
      </c>
      <c r="N77">
        <v>8</v>
      </c>
      <c r="O77">
        <v>4</v>
      </c>
      <c r="P77">
        <v>2</v>
      </c>
      <c r="Q77"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900K-1M</v>
      </c>
    </row>
    <row r="78" spans="1:17" outlineLevel="1" x14ac:dyDescent="0.25">
      <c r="A78" t="s">
        <v>202</v>
      </c>
      <c r="B78" t="s">
        <v>203</v>
      </c>
      <c r="C78" t="s">
        <v>17</v>
      </c>
      <c r="D78" t="s">
        <v>185</v>
      </c>
      <c r="E78" t="s">
        <v>186</v>
      </c>
      <c r="F78">
        <v>8</v>
      </c>
      <c r="G78">
        <v>4</v>
      </c>
      <c r="H78">
        <v>2</v>
      </c>
      <c r="I78" t="s">
        <v>172</v>
      </c>
      <c r="J78" t="s">
        <v>21</v>
      </c>
      <c r="K78">
        <v>2299</v>
      </c>
      <c r="L78" s="3">
        <v>980000</v>
      </c>
      <c r="M78" t="s">
        <v>203</v>
      </c>
      <c r="N78">
        <v>8</v>
      </c>
      <c r="O78">
        <v>4</v>
      </c>
      <c r="P78">
        <v>2</v>
      </c>
      <c r="Q78"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900K-1M</v>
      </c>
    </row>
    <row r="79" spans="1:17" outlineLevel="1" x14ac:dyDescent="0.25">
      <c r="A79" t="s">
        <v>204</v>
      </c>
      <c r="B79" t="s">
        <v>205</v>
      </c>
      <c r="C79" t="s">
        <v>17</v>
      </c>
      <c r="D79" t="s">
        <v>185</v>
      </c>
      <c r="E79" t="s">
        <v>186</v>
      </c>
      <c r="F79">
        <v>4</v>
      </c>
      <c r="G79">
        <v>1</v>
      </c>
      <c r="I79" t="s">
        <v>172</v>
      </c>
      <c r="J79" t="s">
        <v>21</v>
      </c>
      <c r="K79">
        <v>2299</v>
      </c>
      <c r="L79" s="3">
        <v>1590000</v>
      </c>
      <c r="M79" t="s">
        <v>205</v>
      </c>
      <c r="N79">
        <v>4</v>
      </c>
      <c r="O79">
        <v>1</v>
      </c>
      <c r="P79">
        <v>0</v>
      </c>
      <c r="Q79" t="str">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1M+</v>
      </c>
    </row>
    <row r="80" spans="1:17" outlineLevel="1" x14ac:dyDescent="0.25">
      <c r="A80" t="s">
        <v>253</v>
      </c>
      <c r="B80" t="s">
        <v>254</v>
      </c>
      <c r="C80" t="s">
        <v>17</v>
      </c>
      <c r="D80" t="s">
        <v>255</v>
      </c>
      <c r="E80" t="s">
        <v>256</v>
      </c>
      <c r="F80">
        <v>5</v>
      </c>
      <c r="G80">
        <v>2</v>
      </c>
      <c r="H80">
        <v>2</v>
      </c>
      <c r="I80" t="s">
        <v>97</v>
      </c>
      <c r="J80" t="s">
        <v>21</v>
      </c>
      <c r="K80">
        <v>2323</v>
      </c>
      <c r="M80" t="s">
        <v>254</v>
      </c>
      <c r="N80">
        <v>5</v>
      </c>
      <c r="O80">
        <v>2</v>
      </c>
      <c r="P80">
        <v>2</v>
      </c>
      <c r="Q80">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0</v>
      </c>
    </row>
    <row r="81" spans="1:17" outlineLevel="1" x14ac:dyDescent="0.25">
      <c r="A81" t="s">
        <v>264</v>
      </c>
      <c r="B81" t="s">
        <v>206</v>
      </c>
      <c r="C81" t="s">
        <v>83</v>
      </c>
      <c r="D81" t="s">
        <v>207</v>
      </c>
      <c r="E81" t="s">
        <v>208</v>
      </c>
      <c r="F81">
        <v>2</v>
      </c>
      <c r="G81">
        <v>1</v>
      </c>
      <c r="H81">
        <v>1</v>
      </c>
      <c r="I81" t="s">
        <v>172</v>
      </c>
      <c r="J81" t="s">
        <v>21</v>
      </c>
      <c r="K81">
        <v>2299</v>
      </c>
      <c r="M81" t="s">
        <v>206</v>
      </c>
      <c r="N81">
        <v>2</v>
      </c>
      <c r="O81">
        <v>1</v>
      </c>
      <c r="P81">
        <v>1</v>
      </c>
      <c r="Q81">
        <f>IF(Combined_Dataset[[#This Row],[Price_Cleanup]]&gt;1000000, "1M+",
   IF(AND(Combined_Dataset[[#This Row],[Price_Cleanup]]&gt;700000, Combined_Dataset[[#This Row],[Price_Cleanup]]&lt;=800000), "700K-800K",
   IF(AND(Combined_Dataset[[#This Row],[Price_Cleanup]]&gt;800000, Combined_Dataset[[#This Row],[Price_Cleanup]]&lt;=900000), "800K-900K",
   IF(AND(Combined_Dataset[[#This Row],[Price_Cleanup]]&gt;600000, Combined_Dataset[[#This Row],[Price_Cleanup]]&lt;=700000), "600K-700K",
  IF(AND(Combined_Dataset[[#This Row],[Price_Cleanup]]&gt;900000, Combined_Dataset[[#This Row],[Price_Cleanup]]&lt;=1000000), "900K-1M",
IF(AND(Combined_Dataset[[#This Row],[Price_Cleanup]]&gt;500000, Combined_Dataset[[#This Row],[Price_Cleanup]]&lt;=600000), "500K-600K",
IF(AND(Combined_Dataset[[#This Row],[Price_Cleanup]]&gt;400000, Combined_Dataset[[#This Row],[Price_Cleanup]]&lt;=500000), "400K-500K",
IF(AND(Combined_Dataset[[#This Row],[Price_Cleanup]]&gt;300000, Combined_Dataset[[#This Row],[Price_Cleanup]]&lt;=400000), "300K-400K", ))))))))</f>
        <v>0</v>
      </c>
    </row>
    <row r="84" spans="1:17" x14ac:dyDescent="0.25">
      <c r="K84" s="4" t="s">
        <v>241</v>
      </c>
      <c r="L84" s="5">
        <f>AVERAGE(Combined_Dataset[Price_Cleanup])</f>
        <v>518869.21794871794</v>
      </c>
    </row>
    <row r="85" spans="1:17" x14ac:dyDescent="0.25">
      <c r="K85" s="4" t="s">
        <v>242</v>
      </c>
      <c r="L85" s="5">
        <f>MEDIAN(Combined_Dataset[Price_Cleanup])</f>
        <v>485000</v>
      </c>
    </row>
    <row r="86" spans="1:17" x14ac:dyDescent="0.25">
      <c r="K86" s="4" t="s">
        <v>243</v>
      </c>
      <c r="L86" s="5" cm="1">
        <f t="array" ref="L86">_xlfn.MODE.MULT(Combined_Dataset[Price_Cleanup])</f>
        <v>485000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4A382-2959-48DC-9A28-CF29809E7D1D}">
  <dimension ref="A1:Q16"/>
  <sheetViews>
    <sheetView topLeftCell="E1" workbookViewId="0">
      <selection activeCell="M1" sqref="M1:M1048576"/>
    </sheetView>
  </sheetViews>
  <sheetFormatPr defaultRowHeight="15" x14ac:dyDescent="0.25"/>
  <cols>
    <col min="1" max="1" width="28.7109375" bestFit="1" customWidth="1"/>
    <col min="2" max="2" width="24" bestFit="1" customWidth="1"/>
    <col min="3" max="3" width="23.42578125" bestFit="1" customWidth="1"/>
    <col min="4" max="4" width="27" bestFit="1" customWidth="1"/>
    <col min="5" max="5" width="38.85546875" bestFit="1" customWidth="1"/>
    <col min="6" max="6" width="12.28515625" bestFit="1" customWidth="1"/>
    <col min="7" max="7" width="21.7109375" bestFit="1" customWidth="1"/>
    <col min="8" max="8" width="22.28515625" bestFit="1" customWidth="1"/>
    <col min="9" max="9" width="20.140625" bestFit="1" customWidth="1"/>
    <col min="10" max="10" width="10.28515625" bestFit="1" customWidth="1"/>
    <col min="11" max="11" width="8" bestFit="1" customWidth="1"/>
    <col min="12" max="12" width="11.7109375" bestFit="1" customWidth="1"/>
    <col min="13" max="13" width="17.85546875" style="3" bestFit="1" customWidth="1"/>
    <col min="14" max="14" width="24" bestFit="1" customWidth="1"/>
    <col min="15" max="15" width="30" bestFit="1" customWidth="1"/>
    <col min="16" max="16" width="30.5703125" bestFit="1" customWidth="1"/>
    <col min="17" max="17" width="28.42578125" bestFit="1" customWidth="1"/>
    <col min="18" max="18" width="11.7109375" bestFit="1" customWidth="1"/>
    <col min="19" max="19" width="16.42578125" bestFit="1" customWidth="1"/>
    <col min="20" max="20" width="24" bestFit="1" customWidth="1"/>
  </cols>
  <sheetData>
    <row r="1" spans="1:17" x14ac:dyDescent="0.25">
      <c r="A1" t="s">
        <v>0</v>
      </c>
      <c r="B1" t="s">
        <v>1</v>
      </c>
      <c r="C1" t="s">
        <v>4</v>
      </c>
      <c r="D1" t="s">
        <v>5</v>
      </c>
      <c r="E1" t="s">
        <v>6</v>
      </c>
      <c r="F1" t="s">
        <v>109</v>
      </c>
      <c r="G1" t="s">
        <v>9</v>
      </c>
      <c r="H1" t="s">
        <v>10</v>
      </c>
      <c r="I1" t="s">
        <v>110</v>
      </c>
      <c r="J1" t="s">
        <v>2</v>
      </c>
      <c r="K1" t="s">
        <v>8</v>
      </c>
      <c r="L1" t="s">
        <v>3</v>
      </c>
      <c r="M1" s="3" t="s">
        <v>11</v>
      </c>
      <c r="N1" t="s">
        <v>111</v>
      </c>
      <c r="O1" t="s">
        <v>12</v>
      </c>
      <c r="P1" t="s">
        <v>13</v>
      </c>
      <c r="Q1" t="s">
        <v>240</v>
      </c>
    </row>
    <row r="2" spans="1:17" x14ac:dyDescent="0.25">
      <c r="A2" t="s">
        <v>80</v>
      </c>
      <c r="B2" t="s">
        <v>81</v>
      </c>
      <c r="C2" t="s">
        <v>83</v>
      </c>
      <c r="D2" t="s">
        <v>84</v>
      </c>
      <c r="E2" t="s">
        <v>85</v>
      </c>
      <c r="F2" t="s">
        <v>20</v>
      </c>
      <c r="G2">
        <v>2</v>
      </c>
      <c r="H2">
        <v>1</v>
      </c>
      <c r="I2">
        <v>1</v>
      </c>
      <c r="J2" t="s">
        <v>82</v>
      </c>
      <c r="K2" t="s">
        <v>21</v>
      </c>
      <c r="L2">
        <v>2320</v>
      </c>
      <c r="M2" s="3">
        <v>490000</v>
      </c>
      <c r="N2" t="s">
        <v>81</v>
      </c>
      <c r="O2">
        <v>2</v>
      </c>
      <c r="P2">
        <v>1</v>
      </c>
      <c r="Q2">
        <v>1</v>
      </c>
    </row>
    <row r="3" spans="1:17" x14ac:dyDescent="0.25">
      <c r="A3" t="s">
        <v>112</v>
      </c>
      <c r="B3" t="s">
        <v>113</v>
      </c>
      <c r="C3" t="s">
        <v>17</v>
      </c>
      <c r="D3" t="s">
        <v>114</v>
      </c>
      <c r="E3" t="s">
        <v>94</v>
      </c>
      <c r="F3" t="s">
        <v>20</v>
      </c>
      <c r="G3">
        <v>3</v>
      </c>
      <c r="H3">
        <v>1</v>
      </c>
      <c r="I3">
        <v>1</v>
      </c>
      <c r="J3" t="s">
        <v>82</v>
      </c>
      <c r="K3" t="s">
        <v>21</v>
      </c>
      <c r="L3">
        <v>2320</v>
      </c>
      <c r="M3" s="3">
        <v>630000</v>
      </c>
      <c r="N3" t="s">
        <v>113</v>
      </c>
      <c r="O3">
        <v>3</v>
      </c>
      <c r="P3">
        <v>1</v>
      </c>
      <c r="Q3">
        <v>1</v>
      </c>
    </row>
    <row r="4" spans="1:17" x14ac:dyDescent="0.25">
      <c r="A4" t="s">
        <v>115</v>
      </c>
      <c r="B4" t="s">
        <v>116</v>
      </c>
      <c r="C4" t="s">
        <v>17</v>
      </c>
      <c r="D4" t="s">
        <v>117</v>
      </c>
      <c r="E4" t="s">
        <v>118</v>
      </c>
      <c r="F4" t="s">
        <v>20</v>
      </c>
      <c r="G4">
        <v>2</v>
      </c>
      <c r="H4">
        <v>2</v>
      </c>
      <c r="I4">
        <v>1</v>
      </c>
      <c r="J4" t="s">
        <v>82</v>
      </c>
      <c r="K4" t="s">
        <v>21</v>
      </c>
      <c r="L4">
        <v>2320</v>
      </c>
      <c r="M4" s="3">
        <v>655000</v>
      </c>
      <c r="N4" t="s">
        <v>119</v>
      </c>
      <c r="O4">
        <v>2</v>
      </c>
      <c r="P4">
        <v>2</v>
      </c>
      <c r="Q4">
        <v>1</v>
      </c>
    </row>
    <row r="5" spans="1:17" x14ac:dyDescent="0.25">
      <c r="A5" t="s">
        <v>120</v>
      </c>
      <c r="B5" t="s">
        <v>121</v>
      </c>
      <c r="C5" t="s">
        <v>122</v>
      </c>
      <c r="D5" t="s">
        <v>123</v>
      </c>
      <c r="E5" t="s">
        <v>124</v>
      </c>
      <c r="F5" t="s">
        <v>20</v>
      </c>
      <c r="G5">
        <v>4</v>
      </c>
      <c r="H5">
        <v>2</v>
      </c>
      <c r="I5">
        <v>2</v>
      </c>
      <c r="J5" t="s">
        <v>82</v>
      </c>
      <c r="K5" t="s">
        <v>21</v>
      </c>
      <c r="L5">
        <v>2320</v>
      </c>
      <c r="M5" s="3">
        <v>684000</v>
      </c>
      <c r="N5" t="s">
        <v>121</v>
      </c>
      <c r="O5">
        <v>4</v>
      </c>
      <c r="P5">
        <v>2</v>
      </c>
      <c r="Q5">
        <v>2</v>
      </c>
    </row>
    <row r="6" spans="1:17" x14ac:dyDescent="0.25">
      <c r="A6" t="s">
        <v>125</v>
      </c>
      <c r="B6" t="s">
        <v>126</v>
      </c>
      <c r="C6" t="s">
        <v>122</v>
      </c>
      <c r="D6" t="s">
        <v>123</v>
      </c>
      <c r="E6" t="s">
        <v>124</v>
      </c>
      <c r="F6" t="s">
        <v>20</v>
      </c>
      <c r="G6">
        <v>4</v>
      </c>
      <c r="H6">
        <v>2</v>
      </c>
      <c r="I6">
        <v>2</v>
      </c>
      <c r="J6" t="s">
        <v>82</v>
      </c>
      <c r="K6" t="s">
        <v>21</v>
      </c>
      <c r="L6">
        <v>2320</v>
      </c>
      <c r="M6" s="3">
        <v>693900</v>
      </c>
      <c r="N6" t="s">
        <v>126</v>
      </c>
      <c r="O6">
        <v>4</v>
      </c>
      <c r="P6">
        <v>2</v>
      </c>
      <c r="Q6">
        <v>2</v>
      </c>
    </row>
    <row r="7" spans="1:17" x14ac:dyDescent="0.25">
      <c r="A7" t="s">
        <v>246</v>
      </c>
      <c r="B7" t="s">
        <v>247</v>
      </c>
      <c r="C7" t="s">
        <v>17</v>
      </c>
      <c r="D7" t="s">
        <v>248</v>
      </c>
      <c r="E7" t="s">
        <v>249</v>
      </c>
      <c r="F7" t="s">
        <v>32</v>
      </c>
      <c r="G7">
        <v>4</v>
      </c>
      <c r="H7">
        <v>2</v>
      </c>
      <c r="I7">
        <v>2</v>
      </c>
      <c r="J7" t="s">
        <v>82</v>
      </c>
      <c r="K7" t="s">
        <v>21</v>
      </c>
      <c r="L7">
        <v>2320</v>
      </c>
      <c r="M7" s="3">
        <v>0</v>
      </c>
      <c r="N7" t="s">
        <v>247</v>
      </c>
      <c r="O7">
        <v>4</v>
      </c>
      <c r="P7">
        <v>2</v>
      </c>
      <c r="Q7">
        <v>2</v>
      </c>
    </row>
    <row r="8" spans="1:17" x14ac:dyDescent="0.25">
      <c r="A8" t="s">
        <v>127</v>
      </c>
      <c r="B8" t="s">
        <v>128</v>
      </c>
      <c r="C8" t="s">
        <v>122</v>
      </c>
      <c r="D8" t="s">
        <v>123</v>
      </c>
      <c r="E8" t="s">
        <v>124</v>
      </c>
      <c r="F8" t="s">
        <v>20</v>
      </c>
      <c r="G8">
        <v>4</v>
      </c>
      <c r="H8">
        <v>2</v>
      </c>
      <c r="I8">
        <v>2</v>
      </c>
      <c r="J8" t="s">
        <v>82</v>
      </c>
      <c r="K8" t="s">
        <v>21</v>
      </c>
      <c r="L8">
        <v>2320</v>
      </c>
      <c r="M8" s="3">
        <v>745200</v>
      </c>
      <c r="N8" t="s">
        <v>128</v>
      </c>
      <c r="O8">
        <v>4</v>
      </c>
      <c r="P8">
        <v>2</v>
      </c>
      <c r="Q8">
        <v>2</v>
      </c>
    </row>
    <row r="9" spans="1:17" x14ac:dyDescent="0.25">
      <c r="A9" t="s">
        <v>250</v>
      </c>
      <c r="B9" t="s">
        <v>251</v>
      </c>
      <c r="C9" t="s">
        <v>17</v>
      </c>
      <c r="D9" t="s">
        <v>252</v>
      </c>
      <c r="E9" t="s">
        <v>249</v>
      </c>
      <c r="F9" t="s">
        <v>60</v>
      </c>
      <c r="G9">
        <v>4</v>
      </c>
      <c r="H9">
        <v>3</v>
      </c>
      <c r="I9">
        <v>2</v>
      </c>
      <c r="J9" t="s">
        <v>82</v>
      </c>
      <c r="K9" t="s">
        <v>21</v>
      </c>
      <c r="L9">
        <v>2320</v>
      </c>
      <c r="M9" s="3">
        <v>0</v>
      </c>
      <c r="N9" t="s">
        <v>251</v>
      </c>
      <c r="O9">
        <v>4</v>
      </c>
      <c r="P9">
        <v>3</v>
      </c>
      <c r="Q9">
        <v>2</v>
      </c>
    </row>
    <row r="10" spans="1:17" x14ac:dyDescent="0.25">
      <c r="A10" t="s">
        <v>238</v>
      </c>
      <c r="B10" t="s">
        <v>129</v>
      </c>
      <c r="C10" t="s">
        <v>17</v>
      </c>
      <c r="D10" t="s">
        <v>130</v>
      </c>
      <c r="E10" t="s">
        <v>131</v>
      </c>
      <c r="F10" t="s">
        <v>20</v>
      </c>
      <c r="G10">
        <v>4</v>
      </c>
      <c r="H10">
        <v>2</v>
      </c>
      <c r="I10">
        <v>2</v>
      </c>
      <c r="J10" t="s">
        <v>82</v>
      </c>
      <c r="K10" t="s">
        <v>21</v>
      </c>
      <c r="L10">
        <v>2320</v>
      </c>
      <c r="M10" s="3">
        <v>795000</v>
      </c>
      <c r="N10" t="s">
        <v>129</v>
      </c>
      <c r="O10">
        <v>4</v>
      </c>
      <c r="P10">
        <v>2</v>
      </c>
      <c r="Q10">
        <v>2</v>
      </c>
    </row>
    <row r="11" spans="1:17" x14ac:dyDescent="0.25">
      <c r="A11" t="s">
        <v>132</v>
      </c>
      <c r="B11" t="s">
        <v>133</v>
      </c>
      <c r="C11" t="s">
        <v>122</v>
      </c>
      <c r="D11" t="s">
        <v>123</v>
      </c>
      <c r="E11" t="s">
        <v>124</v>
      </c>
      <c r="F11" t="s">
        <v>20</v>
      </c>
      <c r="G11">
        <v>4</v>
      </c>
      <c r="H11">
        <v>2</v>
      </c>
      <c r="I11">
        <v>2</v>
      </c>
      <c r="J11" t="s">
        <v>82</v>
      </c>
      <c r="K11" t="s">
        <v>21</v>
      </c>
      <c r="L11">
        <v>2320</v>
      </c>
      <c r="M11" s="3">
        <v>795800</v>
      </c>
      <c r="N11" t="s">
        <v>133</v>
      </c>
      <c r="O11">
        <v>4</v>
      </c>
      <c r="P11">
        <v>2</v>
      </c>
      <c r="Q11">
        <v>2</v>
      </c>
    </row>
    <row r="12" spans="1:17" x14ac:dyDescent="0.25">
      <c r="A12" t="s">
        <v>239</v>
      </c>
      <c r="B12" t="s">
        <v>134</v>
      </c>
      <c r="C12" t="s">
        <v>17</v>
      </c>
      <c r="D12" t="s">
        <v>135</v>
      </c>
      <c r="E12" t="s">
        <v>136</v>
      </c>
      <c r="F12" t="s">
        <v>20</v>
      </c>
      <c r="G12">
        <v>5</v>
      </c>
      <c r="H12">
        <v>3</v>
      </c>
      <c r="I12">
        <v>3</v>
      </c>
      <c r="J12" t="s">
        <v>82</v>
      </c>
      <c r="K12" t="s">
        <v>21</v>
      </c>
      <c r="L12">
        <v>2320</v>
      </c>
      <c r="M12" s="3">
        <v>849000</v>
      </c>
      <c r="N12" t="s">
        <v>134</v>
      </c>
      <c r="O12">
        <v>5</v>
      </c>
      <c r="P12">
        <v>3</v>
      </c>
      <c r="Q12">
        <v>3</v>
      </c>
    </row>
    <row r="13" spans="1:17" x14ac:dyDescent="0.25">
      <c r="A13" t="s">
        <v>137</v>
      </c>
      <c r="B13" t="s">
        <v>116</v>
      </c>
      <c r="C13" t="s">
        <v>17</v>
      </c>
      <c r="D13" t="s">
        <v>117</v>
      </c>
      <c r="E13" t="s">
        <v>118</v>
      </c>
      <c r="F13" t="s">
        <v>20</v>
      </c>
      <c r="G13">
        <v>4</v>
      </c>
      <c r="H13">
        <v>3</v>
      </c>
      <c r="I13">
        <v>2</v>
      </c>
      <c r="J13" t="s">
        <v>82</v>
      </c>
      <c r="K13" t="s">
        <v>21</v>
      </c>
      <c r="L13">
        <v>2320</v>
      </c>
      <c r="M13" s="3">
        <v>879000</v>
      </c>
      <c r="N13" t="s">
        <v>119</v>
      </c>
      <c r="O13">
        <v>4</v>
      </c>
      <c r="P13">
        <v>3</v>
      </c>
      <c r="Q13">
        <v>2</v>
      </c>
    </row>
    <row r="14" spans="1:17" x14ac:dyDescent="0.25">
      <c r="A14" t="s">
        <v>138</v>
      </c>
      <c r="B14" t="s">
        <v>139</v>
      </c>
      <c r="C14" t="s">
        <v>17</v>
      </c>
      <c r="D14" t="s">
        <v>140</v>
      </c>
      <c r="E14" t="s">
        <v>141</v>
      </c>
      <c r="F14" t="s">
        <v>20</v>
      </c>
      <c r="G14">
        <v>4</v>
      </c>
      <c r="H14">
        <v>2</v>
      </c>
      <c r="I14">
        <v>2</v>
      </c>
      <c r="J14" t="s">
        <v>82</v>
      </c>
      <c r="K14" t="s">
        <v>21</v>
      </c>
      <c r="L14">
        <v>2320</v>
      </c>
      <c r="M14" s="3">
        <v>900000</v>
      </c>
      <c r="N14" t="s">
        <v>139</v>
      </c>
      <c r="O14">
        <v>4</v>
      </c>
      <c r="P14">
        <v>2</v>
      </c>
      <c r="Q14">
        <v>2</v>
      </c>
    </row>
    <row r="15" spans="1:17" x14ac:dyDescent="0.25">
      <c r="A15" t="s">
        <v>142</v>
      </c>
      <c r="B15" t="s">
        <v>143</v>
      </c>
      <c r="C15" t="s">
        <v>17</v>
      </c>
      <c r="D15" t="s">
        <v>144</v>
      </c>
      <c r="E15" t="s">
        <v>145</v>
      </c>
      <c r="F15" t="s">
        <v>20</v>
      </c>
      <c r="G15">
        <v>4</v>
      </c>
      <c r="H15">
        <v>2</v>
      </c>
      <c r="I15">
        <v>2</v>
      </c>
      <c r="J15" t="s">
        <v>82</v>
      </c>
      <c r="K15" t="s">
        <v>21</v>
      </c>
      <c r="L15">
        <v>2320</v>
      </c>
      <c r="M15" s="3">
        <v>925000</v>
      </c>
      <c r="N15" t="s">
        <v>143</v>
      </c>
      <c r="O15">
        <v>4</v>
      </c>
      <c r="P15">
        <v>2</v>
      </c>
      <c r="Q15">
        <v>2</v>
      </c>
    </row>
    <row r="16" spans="1:17" x14ac:dyDescent="0.25">
      <c r="A16" t="s">
        <v>146</v>
      </c>
      <c r="B16" t="s">
        <v>73</v>
      </c>
      <c r="C16" t="s">
        <v>122</v>
      </c>
      <c r="D16" t="s">
        <v>147</v>
      </c>
      <c r="E16" t="s">
        <v>148</v>
      </c>
      <c r="F16" t="s">
        <v>20</v>
      </c>
      <c r="G16">
        <v>3</v>
      </c>
      <c r="H16">
        <v>2</v>
      </c>
      <c r="I16">
        <v>2</v>
      </c>
      <c r="J16" t="s">
        <v>82</v>
      </c>
      <c r="K16" t="s">
        <v>21</v>
      </c>
      <c r="L16">
        <v>2320</v>
      </c>
      <c r="M16" s="3">
        <v>0</v>
      </c>
      <c r="N16" t="s">
        <v>73</v>
      </c>
      <c r="O16">
        <v>3</v>
      </c>
      <c r="P16">
        <v>2</v>
      </c>
      <c r="Q16">
        <v>2</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D189B-341D-4D7A-9F06-851DAC3F9AA7}">
  <dimension ref="A1:P16"/>
  <sheetViews>
    <sheetView topLeftCell="B1" workbookViewId="0">
      <selection activeCell="L1" sqref="L1:L1048576"/>
    </sheetView>
  </sheetViews>
  <sheetFormatPr defaultRowHeight="15" x14ac:dyDescent="0.25"/>
  <cols>
    <col min="1" max="1" width="27.28515625" bestFit="1" customWidth="1"/>
    <col min="2" max="2" width="24.5703125" bestFit="1" customWidth="1"/>
    <col min="3" max="3" width="16.28515625" bestFit="1" customWidth="1"/>
    <col min="4" max="4" width="29.7109375" bestFit="1" customWidth="1"/>
    <col min="5" max="5" width="34.42578125" bestFit="1" customWidth="1"/>
    <col min="6" max="6" width="9.7109375" bestFit="1" customWidth="1"/>
    <col min="7" max="7" width="8" bestFit="1" customWidth="1"/>
    <col min="8" max="8" width="11.7109375" bestFit="1" customWidth="1"/>
    <col min="9" max="9" width="21.7109375" bestFit="1" customWidth="1"/>
    <col min="10" max="10" width="22.28515625" bestFit="1" customWidth="1"/>
    <col min="11" max="11" width="20.140625" bestFit="1" customWidth="1"/>
    <col min="12" max="12" width="17.85546875" style="3" bestFit="1" customWidth="1"/>
    <col min="13" max="13" width="30" bestFit="1" customWidth="1"/>
    <col min="14" max="14" width="30.5703125" bestFit="1" customWidth="1"/>
    <col min="15" max="15" width="28.42578125" bestFit="1" customWidth="1"/>
    <col min="16" max="16" width="24.5703125" bestFit="1" customWidth="1"/>
  </cols>
  <sheetData>
    <row r="1" spans="1:16" x14ac:dyDescent="0.25">
      <c r="A1" t="s">
        <v>0</v>
      </c>
      <c r="B1" t="s">
        <v>1</v>
      </c>
      <c r="C1" t="s">
        <v>4</v>
      </c>
      <c r="D1" t="s">
        <v>5</v>
      </c>
      <c r="E1" t="s">
        <v>6</v>
      </c>
      <c r="F1" t="s">
        <v>2</v>
      </c>
      <c r="G1" t="s">
        <v>8</v>
      </c>
      <c r="H1" t="s">
        <v>3</v>
      </c>
      <c r="I1" t="s">
        <v>9</v>
      </c>
      <c r="J1" t="s">
        <v>10</v>
      </c>
      <c r="K1" t="s">
        <v>110</v>
      </c>
      <c r="L1" s="3" t="s">
        <v>11</v>
      </c>
      <c r="M1" t="s">
        <v>12</v>
      </c>
      <c r="N1" t="s">
        <v>13</v>
      </c>
      <c r="O1" t="s">
        <v>240</v>
      </c>
      <c r="P1" t="s">
        <v>111</v>
      </c>
    </row>
    <row r="2" spans="1:16" x14ac:dyDescent="0.25">
      <c r="A2" t="s">
        <v>168</v>
      </c>
      <c r="B2" t="s">
        <v>169</v>
      </c>
      <c r="C2" t="s">
        <v>83</v>
      </c>
      <c r="D2" t="s">
        <v>170</v>
      </c>
      <c r="E2" t="s">
        <v>171</v>
      </c>
      <c r="F2" t="s">
        <v>172</v>
      </c>
      <c r="G2" t="s">
        <v>21</v>
      </c>
      <c r="H2">
        <v>2299</v>
      </c>
      <c r="I2">
        <v>1</v>
      </c>
      <c r="J2">
        <v>1</v>
      </c>
      <c r="K2">
        <v>1</v>
      </c>
      <c r="L2" s="3">
        <v>370000</v>
      </c>
      <c r="M2">
        <v>1</v>
      </c>
      <c r="N2">
        <v>1</v>
      </c>
      <c r="O2">
        <v>1</v>
      </c>
      <c r="P2" t="s">
        <v>169</v>
      </c>
    </row>
    <row r="3" spans="1:16" x14ac:dyDescent="0.25">
      <c r="A3" t="s">
        <v>55</v>
      </c>
      <c r="B3" t="s">
        <v>173</v>
      </c>
      <c r="C3" t="s">
        <v>83</v>
      </c>
      <c r="D3" t="s">
        <v>174</v>
      </c>
      <c r="E3" t="s">
        <v>175</v>
      </c>
      <c r="F3" t="s">
        <v>172</v>
      </c>
      <c r="G3" t="s">
        <v>21</v>
      </c>
      <c r="H3">
        <v>2299</v>
      </c>
      <c r="I3">
        <v>1</v>
      </c>
      <c r="J3">
        <v>1</v>
      </c>
      <c r="K3">
        <v>1</v>
      </c>
      <c r="L3" s="3">
        <v>410000</v>
      </c>
      <c r="M3">
        <v>1</v>
      </c>
      <c r="N3">
        <v>1</v>
      </c>
      <c r="O3">
        <v>1</v>
      </c>
      <c r="P3" t="s">
        <v>173</v>
      </c>
    </row>
    <row r="4" spans="1:16" x14ac:dyDescent="0.25">
      <c r="A4" t="s">
        <v>176</v>
      </c>
      <c r="B4" t="s">
        <v>177</v>
      </c>
      <c r="C4" t="s">
        <v>83</v>
      </c>
      <c r="D4" t="s">
        <v>178</v>
      </c>
      <c r="E4" t="s">
        <v>171</v>
      </c>
      <c r="F4" t="s">
        <v>172</v>
      </c>
      <c r="G4" t="s">
        <v>21</v>
      </c>
      <c r="H4">
        <v>2299</v>
      </c>
      <c r="I4">
        <v>2</v>
      </c>
      <c r="J4">
        <v>1</v>
      </c>
      <c r="K4">
        <v>1</v>
      </c>
      <c r="L4" s="3">
        <v>445000</v>
      </c>
      <c r="M4">
        <v>2</v>
      </c>
      <c r="N4">
        <v>1</v>
      </c>
      <c r="O4">
        <v>1</v>
      </c>
      <c r="P4" t="s">
        <v>177</v>
      </c>
    </row>
    <row r="5" spans="1:16" x14ac:dyDescent="0.25">
      <c r="A5" t="s">
        <v>72</v>
      </c>
      <c r="B5" t="s">
        <v>179</v>
      </c>
      <c r="C5" t="s">
        <v>25</v>
      </c>
      <c r="D5" t="s">
        <v>180</v>
      </c>
      <c r="E5" t="s">
        <v>181</v>
      </c>
      <c r="F5" t="s">
        <v>172</v>
      </c>
      <c r="G5" t="s">
        <v>21</v>
      </c>
      <c r="H5">
        <v>2299</v>
      </c>
      <c r="L5" s="3">
        <v>475000</v>
      </c>
      <c r="M5">
        <v>0</v>
      </c>
      <c r="N5">
        <v>0</v>
      </c>
      <c r="O5">
        <v>0</v>
      </c>
      <c r="P5" t="s">
        <v>179</v>
      </c>
    </row>
    <row r="6" spans="1:16" x14ac:dyDescent="0.25">
      <c r="A6" t="s">
        <v>182</v>
      </c>
      <c r="B6" t="s">
        <v>183</v>
      </c>
      <c r="C6" t="s">
        <v>184</v>
      </c>
      <c r="D6" t="s">
        <v>185</v>
      </c>
      <c r="E6" t="s">
        <v>186</v>
      </c>
      <c r="F6" t="s">
        <v>172</v>
      </c>
      <c r="G6" t="s">
        <v>21</v>
      </c>
      <c r="H6">
        <v>2299</v>
      </c>
      <c r="I6">
        <v>2</v>
      </c>
      <c r="J6">
        <v>1</v>
      </c>
      <c r="K6">
        <v>1</v>
      </c>
      <c r="L6" s="3">
        <v>535000</v>
      </c>
      <c r="M6">
        <v>2</v>
      </c>
      <c r="N6">
        <v>1</v>
      </c>
      <c r="O6">
        <v>1</v>
      </c>
      <c r="P6" t="s">
        <v>183</v>
      </c>
    </row>
    <row r="7" spans="1:16" x14ac:dyDescent="0.25">
      <c r="A7" t="s">
        <v>187</v>
      </c>
      <c r="B7" t="s">
        <v>188</v>
      </c>
      <c r="C7" t="s">
        <v>189</v>
      </c>
      <c r="D7" t="s">
        <v>185</v>
      </c>
      <c r="E7" t="s">
        <v>186</v>
      </c>
      <c r="F7" t="s">
        <v>172</v>
      </c>
      <c r="G7" t="s">
        <v>21</v>
      </c>
      <c r="H7">
        <v>2299</v>
      </c>
      <c r="I7">
        <v>3</v>
      </c>
      <c r="J7">
        <v>2</v>
      </c>
      <c r="K7">
        <v>1</v>
      </c>
      <c r="L7" s="3">
        <v>580000</v>
      </c>
      <c r="M7">
        <v>3</v>
      </c>
      <c r="N7">
        <v>2</v>
      </c>
      <c r="O7">
        <v>1</v>
      </c>
      <c r="P7" t="s">
        <v>188</v>
      </c>
    </row>
    <row r="8" spans="1:16" x14ac:dyDescent="0.25">
      <c r="A8" t="s">
        <v>190</v>
      </c>
      <c r="B8" t="s">
        <v>191</v>
      </c>
      <c r="C8" t="s">
        <v>17</v>
      </c>
      <c r="D8" t="s">
        <v>192</v>
      </c>
      <c r="E8" t="s">
        <v>193</v>
      </c>
      <c r="F8" t="s">
        <v>172</v>
      </c>
      <c r="G8" t="s">
        <v>21</v>
      </c>
      <c r="H8">
        <v>2299</v>
      </c>
      <c r="I8">
        <v>3</v>
      </c>
      <c r="J8">
        <v>1</v>
      </c>
      <c r="K8">
        <v>1</v>
      </c>
      <c r="L8" s="3">
        <v>599999</v>
      </c>
      <c r="M8">
        <v>3</v>
      </c>
      <c r="N8">
        <v>1</v>
      </c>
      <c r="O8">
        <v>1</v>
      </c>
      <c r="P8" t="s">
        <v>191</v>
      </c>
    </row>
    <row r="9" spans="1:16" x14ac:dyDescent="0.25">
      <c r="A9" t="s">
        <v>194</v>
      </c>
      <c r="B9" t="s">
        <v>195</v>
      </c>
      <c r="C9" t="s">
        <v>83</v>
      </c>
      <c r="D9" t="s">
        <v>196</v>
      </c>
      <c r="E9" t="s">
        <v>197</v>
      </c>
      <c r="F9" t="s">
        <v>172</v>
      </c>
      <c r="G9" t="s">
        <v>21</v>
      </c>
      <c r="H9">
        <v>2299</v>
      </c>
      <c r="I9">
        <v>3</v>
      </c>
      <c r="J9">
        <v>1</v>
      </c>
      <c r="K9">
        <v>1</v>
      </c>
      <c r="L9" s="3">
        <v>600000</v>
      </c>
      <c r="M9">
        <v>3</v>
      </c>
      <c r="N9">
        <v>1</v>
      </c>
      <c r="O9">
        <v>1</v>
      </c>
      <c r="P9" t="s">
        <v>195</v>
      </c>
    </row>
    <row r="10" spans="1:16" x14ac:dyDescent="0.25">
      <c r="A10" t="s">
        <v>263</v>
      </c>
      <c r="B10" t="s">
        <v>213</v>
      </c>
      <c r="C10" t="s">
        <v>17</v>
      </c>
      <c r="D10" t="s">
        <v>214</v>
      </c>
      <c r="E10" t="s">
        <v>212</v>
      </c>
      <c r="F10" t="s">
        <v>172</v>
      </c>
      <c r="G10" t="s">
        <v>21</v>
      </c>
      <c r="H10">
        <v>2299</v>
      </c>
      <c r="I10">
        <v>3</v>
      </c>
      <c r="J10">
        <v>1</v>
      </c>
      <c r="K10">
        <v>1</v>
      </c>
      <c r="L10" s="3">
        <v>820000</v>
      </c>
      <c r="M10">
        <v>3</v>
      </c>
      <c r="N10">
        <v>1</v>
      </c>
      <c r="O10">
        <v>1</v>
      </c>
      <c r="P10" t="s">
        <v>213</v>
      </c>
    </row>
    <row r="11" spans="1:16" x14ac:dyDescent="0.25">
      <c r="A11" t="s">
        <v>198</v>
      </c>
      <c r="B11" t="s">
        <v>199</v>
      </c>
      <c r="C11" t="s">
        <v>17</v>
      </c>
      <c r="D11" t="s">
        <v>185</v>
      </c>
      <c r="E11" t="s">
        <v>186</v>
      </c>
      <c r="F11" t="s">
        <v>172</v>
      </c>
      <c r="G11" t="s">
        <v>21</v>
      </c>
      <c r="H11">
        <v>2299</v>
      </c>
      <c r="I11">
        <v>4</v>
      </c>
      <c r="J11">
        <v>1</v>
      </c>
      <c r="K11">
        <v>3</v>
      </c>
      <c r="L11" s="3">
        <v>835000</v>
      </c>
      <c r="M11">
        <v>4</v>
      </c>
      <c r="N11">
        <v>1</v>
      </c>
      <c r="O11">
        <v>3</v>
      </c>
      <c r="P11" t="s">
        <v>199</v>
      </c>
    </row>
    <row r="12" spans="1:16" x14ac:dyDescent="0.25">
      <c r="A12" t="s">
        <v>200</v>
      </c>
      <c r="B12" t="s">
        <v>201</v>
      </c>
      <c r="C12" t="s">
        <v>17</v>
      </c>
      <c r="D12" t="s">
        <v>185</v>
      </c>
      <c r="E12" t="s">
        <v>186</v>
      </c>
      <c r="F12" t="s">
        <v>172</v>
      </c>
      <c r="G12" t="s">
        <v>21</v>
      </c>
      <c r="H12">
        <v>2299</v>
      </c>
      <c r="I12">
        <v>8</v>
      </c>
      <c r="J12">
        <v>4</v>
      </c>
      <c r="K12">
        <v>2</v>
      </c>
      <c r="L12" s="3">
        <v>980000</v>
      </c>
      <c r="M12">
        <v>8</v>
      </c>
      <c r="N12">
        <v>4</v>
      </c>
      <c r="O12">
        <v>2</v>
      </c>
      <c r="P12" t="s">
        <v>201</v>
      </c>
    </row>
    <row r="13" spans="1:16" x14ac:dyDescent="0.25">
      <c r="A13" t="s">
        <v>202</v>
      </c>
      <c r="B13" t="s">
        <v>203</v>
      </c>
      <c r="C13" t="s">
        <v>17</v>
      </c>
      <c r="D13" t="s">
        <v>185</v>
      </c>
      <c r="E13" t="s">
        <v>186</v>
      </c>
      <c r="F13" t="s">
        <v>172</v>
      </c>
      <c r="G13" t="s">
        <v>21</v>
      </c>
      <c r="H13">
        <v>2299</v>
      </c>
      <c r="I13">
        <v>8</v>
      </c>
      <c r="J13">
        <v>4</v>
      </c>
      <c r="K13">
        <v>2</v>
      </c>
      <c r="L13" s="3">
        <v>980000</v>
      </c>
      <c r="M13">
        <v>8</v>
      </c>
      <c r="N13">
        <v>4</v>
      </c>
      <c r="O13">
        <v>2</v>
      </c>
      <c r="P13" t="s">
        <v>203</v>
      </c>
    </row>
    <row r="14" spans="1:16" x14ac:dyDescent="0.25">
      <c r="A14" t="s">
        <v>204</v>
      </c>
      <c r="B14" t="s">
        <v>205</v>
      </c>
      <c r="C14" t="s">
        <v>17</v>
      </c>
      <c r="D14" t="s">
        <v>185</v>
      </c>
      <c r="E14" t="s">
        <v>186</v>
      </c>
      <c r="F14" t="s">
        <v>172</v>
      </c>
      <c r="G14" t="s">
        <v>21</v>
      </c>
      <c r="H14">
        <v>2299</v>
      </c>
      <c r="I14">
        <v>4</v>
      </c>
      <c r="J14">
        <v>1</v>
      </c>
      <c r="L14" s="3">
        <v>1590000</v>
      </c>
      <c r="M14">
        <v>4</v>
      </c>
      <c r="N14">
        <v>1</v>
      </c>
      <c r="O14">
        <v>0</v>
      </c>
      <c r="P14" t="s">
        <v>205</v>
      </c>
    </row>
    <row r="15" spans="1:16" x14ac:dyDescent="0.25">
      <c r="A15" t="s">
        <v>264</v>
      </c>
      <c r="B15" t="s">
        <v>206</v>
      </c>
      <c r="C15" t="s">
        <v>83</v>
      </c>
      <c r="D15" t="s">
        <v>207</v>
      </c>
      <c r="E15" t="s">
        <v>208</v>
      </c>
      <c r="F15" t="s">
        <v>172</v>
      </c>
      <c r="G15" t="s">
        <v>21</v>
      </c>
      <c r="H15">
        <v>2299</v>
      </c>
      <c r="I15">
        <v>2</v>
      </c>
      <c r="J15">
        <v>1</v>
      </c>
      <c r="K15">
        <v>1</v>
      </c>
      <c r="M15">
        <v>2</v>
      </c>
      <c r="N15">
        <v>1</v>
      </c>
      <c r="O15">
        <v>1</v>
      </c>
      <c r="P15" t="s">
        <v>206</v>
      </c>
    </row>
    <row r="16" spans="1:16" x14ac:dyDescent="0.25">
      <c r="A16" t="s">
        <v>209</v>
      </c>
      <c r="B16" t="s">
        <v>210</v>
      </c>
      <c r="C16" t="s">
        <v>25</v>
      </c>
      <c r="D16" t="s">
        <v>211</v>
      </c>
      <c r="E16" t="s">
        <v>212</v>
      </c>
      <c r="F16" t="s">
        <v>172</v>
      </c>
      <c r="G16" t="s">
        <v>21</v>
      </c>
      <c r="H16">
        <v>2299</v>
      </c>
      <c r="L16" s="3">
        <v>0</v>
      </c>
      <c r="M16">
        <v>0</v>
      </c>
      <c r="N16">
        <v>0</v>
      </c>
      <c r="O16">
        <v>0</v>
      </c>
      <c r="P16" t="s">
        <v>210</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E8BFC-B374-4AD7-8AA0-32C0DFC68ACF}">
  <dimension ref="A1:Q51"/>
  <sheetViews>
    <sheetView topLeftCell="F1" workbookViewId="0">
      <selection activeCell="M1" sqref="M1:M1048576"/>
    </sheetView>
  </sheetViews>
  <sheetFormatPr defaultRowHeight="15" x14ac:dyDescent="0.25"/>
  <cols>
    <col min="1" max="1" width="22" bestFit="1" customWidth="1"/>
    <col min="2" max="2" width="21.42578125" bestFit="1" customWidth="1"/>
    <col min="3" max="3" width="16.5703125" bestFit="1" customWidth="1"/>
    <col min="4" max="4" width="11.7109375" bestFit="1" customWidth="1"/>
    <col min="5" max="5" width="16.28515625" bestFit="1" customWidth="1"/>
    <col min="6" max="6" width="33.85546875" bestFit="1" customWidth="1"/>
    <col min="7" max="7" width="45.7109375" bestFit="1" customWidth="1"/>
    <col min="8" max="8" width="11.7109375" bestFit="1" customWidth="1"/>
    <col min="9" max="9" width="8" bestFit="1" customWidth="1"/>
    <col min="10" max="10" width="21.7109375" bestFit="1" customWidth="1"/>
    <col min="11" max="11" width="22.28515625" bestFit="1" customWidth="1"/>
    <col min="12" max="12" width="20.140625" bestFit="1" customWidth="1"/>
    <col min="13" max="13" width="17.85546875" style="3" bestFit="1" customWidth="1"/>
    <col min="14" max="14" width="30" bestFit="1" customWidth="1"/>
    <col min="15" max="15" width="30.5703125" bestFit="1" customWidth="1"/>
    <col min="16" max="16" width="21.42578125" bestFit="1" customWidth="1"/>
    <col min="17" max="17" width="28.42578125" bestFit="1" customWidth="1"/>
    <col min="18" max="18" width="30.5703125" bestFit="1" customWidth="1"/>
  </cols>
  <sheetData>
    <row r="1" spans="1:17" x14ac:dyDescent="0.25">
      <c r="A1" t="s">
        <v>0</v>
      </c>
      <c r="B1" t="s">
        <v>1</v>
      </c>
      <c r="C1" t="s">
        <v>2</v>
      </c>
      <c r="D1" t="s">
        <v>3</v>
      </c>
      <c r="E1" t="s">
        <v>4</v>
      </c>
      <c r="F1" t="s">
        <v>5</v>
      </c>
      <c r="G1" t="s">
        <v>6</v>
      </c>
      <c r="H1" t="s">
        <v>7</v>
      </c>
      <c r="I1" t="s">
        <v>8</v>
      </c>
      <c r="J1" t="s">
        <v>9</v>
      </c>
      <c r="K1" t="s">
        <v>10</v>
      </c>
      <c r="L1" t="s">
        <v>110</v>
      </c>
      <c r="M1" s="3" t="s">
        <v>11</v>
      </c>
      <c r="N1" t="s">
        <v>12</v>
      </c>
      <c r="O1" t="s">
        <v>13</v>
      </c>
      <c r="P1" t="s">
        <v>111</v>
      </c>
      <c r="Q1" t="s">
        <v>240</v>
      </c>
    </row>
    <row r="2" spans="1:17" x14ac:dyDescent="0.25">
      <c r="A2" t="s">
        <v>253</v>
      </c>
      <c r="B2" t="s">
        <v>254</v>
      </c>
      <c r="C2" t="s">
        <v>97</v>
      </c>
      <c r="D2">
        <v>2323</v>
      </c>
      <c r="E2" t="s">
        <v>17</v>
      </c>
      <c r="F2" t="s">
        <v>255</v>
      </c>
      <c r="G2" t="s">
        <v>256</v>
      </c>
      <c r="H2" t="s">
        <v>60</v>
      </c>
      <c r="I2" t="s">
        <v>21</v>
      </c>
      <c r="J2">
        <v>5</v>
      </c>
      <c r="K2">
        <v>2</v>
      </c>
      <c r="L2">
        <v>2</v>
      </c>
      <c r="N2">
        <v>5</v>
      </c>
      <c r="O2">
        <v>2</v>
      </c>
      <c r="P2" t="s">
        <v>254</v>
      </c>
      <c r="Q2">
        <v>2</v>
      </c>
    </row>
    <row r="3" spans="1:17" x14ac:dyDescent="0.25">
      <c r="A3" t="s">
        <v>14</v>
      </c>
      <c r="B3" t="s">
        <v>15</v>
      </c>
      <c r="C3" t="s">
        <v>16</v>
      </c>
      <c r="D3">
        <v>2321</v>
      </c>
      <c r="E3" t="s">
        <v>17</v>
      </c>
      <c r="F3" t="s">
        <v>18</v>
      </c>
      <c r="G3" t="s">
        <v>19</v>
      </c>
      <c r="H3" t="s">
        <v>20</v>
      </c>
      <c r="I3" t="s">
        <v>21</v>
      </c>
      <c r="J3">
        <v>2</v>
      </c>
      <c r="K3">
        <v>1</v>
      </c>
      <c r="L3">
        <v>1</v>
      </c>
      <c r="M3" s="3">
        <v>250000</v>
      </c>
      <c r="N3">
        <v>2</v>
      </c>
      <c r="O3">
        <v>1</v>
      </c>
      <c r="P3" t="s">
        <v>15</v>
      </c>
      <c r="Q3">
        <v>1</v>
      </c>
    </row>
    <row r="4" spans="1:17" x14ac:dyDescent="0.25">
      <c r="A4" t="s">
        <v>22</v>
      </c>
      <c r="B4" t="s">
        <v>23</v>
      </c>
      <c r="C4" t="s">
        <v>24</v>
      </c>
      <c r="D4">
        <v>2320</v>
      </c>
      <c r="E4" t="s">
        <v>25</v>
      </c>
      <c r="F4" t="s">
        <v>26</v>
      </c>
      <c r="G4" t="s">
        <v>27</v>
      </c>
      <c r="H4" t="s">
        <v>20</v>
      </c>
      <c r="I4" t="s">
        <v>21</v>
      </c>
      <c r="M4" s="3">
        <v>330000</v>
      </c>
      <c r="N4">
        <v>0</v>
      </c>
      <c r="O4">
        <v>0</v>
      </c>
      <c r="P4" t="s">
        <v>23</v>
      </c>
      <c r="Q4">
        <v>0</v>
      </c>
    </row>
    <row r="5" spans="1:17" x14ac:dyDescent="0.25">
      <c r="A5" t="s">
        <v>28</v>
      </c>
      <c r="B5" t="s">
        <v>215</v>
      </c>
      <c r="C5" t="s">
        <v>29</v>
      </c>
      <c r="D5">
        <v>2321</v>
      </c>
      <c r="E5" t="s">
        <v>25</v>
      </c>
      <c r="F5" t="s">
        <v>30</v>
      </c>
      <c r="G5" t="s">
        <v>31</v>
      </c>
      <c r="H5" t="s">
        <v>32</v>
      </c>
      <c r="I5" t="s">
        <v>21</v>
      </c>
      <c r="M5" s="3">
        <v>348000</v>
      </c>
      <c r="N5">
        <v>0</v>
      </c>
      <c r="O5">
        <v>0</v>
      </c>
      <c r="P5" t="s">
        <v>215</v>
      </c>
      <c r="Q5">
        <v>0</v>
      </c>
    </row>
    <row r="6" spans="1:17" x14ac:dyDescent="0.25">
      <c r="A6" t="s">
        <v>33</v>
      </c>
      <c r="B6" t="s">
        <v>34</v>
      </c>
      <c r="C6" t="s">
        <v>35</v>
      </c>
      <c r="D6">
        <v>2320</v>
      </c>
      <c r="E6" t="s">
        <v>25</v>
      </c>
      <c r="F6" t="s">
        <v>36</v>
      </c>
      <c r="G6" t="s">
        <v>37</v>
      </c>
      <c r="H6" t="s">
        <v>20</v>
      </c>
      <c r="I6" t="s">
        <v>21</v>
      </c>
      <c r="M6" s="3">
        <v>350000</v>
      </c>
      <c r="N6">
        <v>0</v>
      </c>
      <c r="O6">
        <v>0</v>
      </c>
      <c r="P6" t="s">
        <v>34</v>
      </c>
      <c r="Q6">
        <v>0</v>
      </c>
    </row>
    <row r="7" spans="1:17" x14ac:dyDescent="0.25">
      <c r="A7" t="s">
        <v>38</v>
      </c>
      <c r="B7" t="s">
        <v>216</v>
      </c>
      <c r="C7" t="s">
        <v>29</v>
      </c>
      <c r="D7">
        <v>2321</v>
      </c>
      <c r="E7" t="s">
        <v>25</v>
      </c>
      <c r="F7" t="s">
        <v>30</v>
      </c>
      <c r="G7" t="s">
        <v>31</v>
      </c>
      <c r="H7" t="s">
        <v>32</v>
      </c>
      <c r="I7" t="s">
        <v>21</v>
      </c>
      <c r="M7" s="3">
        <v>350000</v>
      </c>
      <c r="N7">
        <v>0</v>
      </c>
      <c r="O7">
        <v>0</v>
      </c>
      <c r="P7" t="s">
        <v>216</v>
      </c>
      <c r="Q7">
        <v>0</v>
      </c>
    </row>
    <row r="8" spans="1:17" x14ac:dyDescent="0.25">
      <c r="A8" t="s">
        <v>38</v>
      </c>
      <c r="B8" t="s">
        <v>39</v>
      </c>
      <c r="C8" t="s">
        <v>29</v>
      </c>
      <c r="D8">
        <v>2321</v>
      </c>
      <c r="E8" t="s">
        <v>25</v>
      </c>
      <c r="F8" t="s">
        <v>40</v>
      </c>
      <c r="G8" t="s">
        <v>41</v>
      </c>
      <c r="H8" t="s">
        <v>20</v>
      </c>
      <c r="I8" t="s">
        <v>21</v>
      </c>
      <c r="M8" s="3">
        <v>350000</v>
      </c>
      <c r="N8">
        <v>0</v>
      </c>
      <c r="O8">
        <v>0</v>
      </c>
      <c r="P8" t="s">
        <v>39</v>
      </c>
      <c r="Q8">
        <v>0</v>
      </c>
    </row>
    <row r="9" spans="1:17" x14ac:dyDescent="0.25">
      <c r="A9" t="s">
        <v>42</v>
      </c>
      <c r="B9" t="s">
        <v>217</v>
      </c>
      <c r="C9" t="s">
        <v>29</v>
      </c>
      <c r="D9">
        <v>2321</v>
      </c>
      <c r="E9" t="s">
        <v>25</v>
      </c>
      <c r="F9" t="s">
        <v>40</v>
      </c>
      <c r="G9" t="s">
        <v>41</v>
      </c>
      <c r="H9" t="s">
        <v>20</v>
      </c>
      <c r="I9" t="s">
        <v>21</v>
      </c>
      <c r="M9" s="3">
        <v>358000</v>
      </c>
      <c r="N9">
        <v>0</v>
      </c>
      <c r="O9">
        <v>0</v>
      </c>
      <c r="P9" t="s">
        <v>217</v>
      </c>
      <c r="Q9">
        <v>0</v>
      </c>
    </row>
    <row r="10" spans="1:17" x14ac:dyDescent="0.25">
      <c r="A10" t="s">
        <v>43</v>
      </c>
      <c r="B10" t="s">
        <v>218</v>
      </c>
      <c r="C10" t="s">
        <v>29</v>
      </c>
      <c r="D10">
        <v>2321</v>
      </c>
      <c r="E10" t="s">
        <v>25</v>
      </c>
      <c r="F10" t="s">
        <v>40</v>
      </c>
      <c r="G10" t="s">
        <v>41</v>
      </c>
      <c r="H10" t="s">
        <v>20</v>
      </c>
      <c r="I10" t="s">
        <v>21</v>
      </c>
      <c r="M10" s="3">
        <v>360000</v>
      </c>
      <c r="N10">
        <v>0</v>
      </c>
      <c r="O10">
        <v>0</v>
      </c>
      <c r="P10" t="s">
        <v>218</v>
      </c>
      <c r="Q10">
        <v>0</v>
      </c>
    </row>
    <row r="11" spans="1:17" x14ac:dyDescent="0.25">
      <c r="A11" t="s">
        <v>44</v>
      </c>
      <c r="B11" t="s">
        <v>219</v>
      </c>
      <c r="C11" t="s">
        <v>29</v>
      </c>
      <c r="D11">
        <v>2321</v>
      </c>
      <c r="E11" t="s">
        <v>25</v>
      </c>
      <c r="F11" t="s">
        <v>30</v>
      </c>
      <c r="G11" t="s">
        <v>31</v>
      </c>
      <c r="H11" t="s">
        <v>32</v>
      </c>
      <c r="I11" t="s">
        <v>21</v>
      </c>
      <c r="M11" s="3">
        <v>368000</v>
      </c>
      <c r="N11">
        <v>0</v>
      </c>
      <c r="O11">
        <v>0</v>
      </c>
      <c r="P11" t="s">
        <v>219</v>
      </c>
      <c r="Q11">
        <v>0</v>
      </c>
    </row>
    <row r="12" spans="1:17" x14ac:dyDescent="0.25">
      <c r="A12" t="s">
        <v>45</v>
      </c>
      <c r="B12" t="s">
        <v>220</v>
      </c>
      <c r="C12" t="s">
        <v>29</v>
      </c>
      <c r="D12">
        <v>2321</v>
      </c>
      <c r="E12" t="s">
        <v>25</v>
      </c>
      <c r="F12" t="s">
        <v>40</v>
      </c>
      <c r="G12" t="s">
        <v>41</v>
      </c>
      <c r="H12" t="s">
        <v>20</v>
      </c>
      <c r="I12" t="s">
        <v>21</v>
      </c>
      <c r="M12" s="3">
        <v>370000</v>
      </c>
      <c r="N12">
        <v>0</v>
      </c>
      <c r="O12">
        <v>0</v>
      </c>
      <c r="P12" t="s">
        <v>220</v>
      </c>
      <c r="Q12">
        <v>0</v>
      </c>
    </row>
    <row r="13" spans="1:17" x14ac:dyDescent="0.25">
      <c r="A13" t="s">
        <v>46</v>
      </c>
      <c r="B13" t="s">
        <v>47</v>
      </c>
      <c r="C13" t="s">
        <v>29</v>
      </c>
      <c r="D13">
        <v>2321</v>
      </c>
      <c r="E13" t="s">
        <v>25</v>
      </c>
      <c r="F13" t="s">
        <v>48</v>
      </c>
      <c r="G13" t="s">
        <v>49</v>
      </c>
      <c r="H13" t="s">
        <v>20</v>
      </c>
      <c r="I13" t="s">
        <v>21</v>
      </c>
      <c r="M13" s="3">
        <v>383000</v>
      </c>
      <c r="N13">
        <v>0</v>
      </c>
      <c r="O13">
        <v>0</v>
      </c>
      <c r="P13" t="s">
        <v>47</v>
      </c>
      <c r="Q13">
        <v>0</v>
      </c>
    </row>
    <row r="14" spans="1:17" x14ac:dyDescent="0.25">
      <c r="A14" t="s">
        <v>50</v>
      </c>
      <c r="B14" t="s">
        <v>221</v>
      </c>
      <c r="C14" t="s">
        <v>29</v>
      </c>
      <c r="D14">
        <v>2321</v>
      </c>
      <c r="E14" t="s">
        <v>25</v>
      </c>
      <c r="F14" t="s">
        <v>30</v>
      </c>
      <c r="G14" t="s">
        <v>31</v>
      </c>
      <c r="H14" t="s">
        <v>32</v>
      </c>
      <c r="I14" t="s">
        <v>21</v>
      </c>
      <c r="M14" s="3">
        <v>387000</v>
      </c>
      <c r="N14">
        <v>0</v>
      </c>
      <c r="O14">
        <v>0</v>
      </c>
      <c r="P14" t="s">
        <v>221</v>
      </c>
      <c r="Q14">
        <v>0</v>
      </c>
    </row>
    <row r="15" spans="1:17" x14ac:dyDescent="0.25">
      <c r="A15" t="s">
        <v>51</v>
      </c>
      <c r="B15" t="s">
        <v>222</v>
      </c>
      <c r="C15" t="s">
        <v>29</v>
      </c>
      <c r="D15">
        <v>2321</v>
      </c>
      <c r="E15" t="s">
        <v>25</v>
      </c>
      <c r="F15" t="s">
        <v>30</v>
      </c>
      <c r="G15" t="s">
        <v>31</v>
      </c>
      <c r="H15" t="s">
        <v>32</v>
      </c>
      <c r="I15" t="s">
        <v>21</v>
      </c>
      <c r="M15" s="3">
        <v>391000</v>
      </c>
      <c r="N15">
        <v>0</v>
      </c>
      <c r="O15">
        <v>0</v>
      </c>
      <c r="P15" t="s">
        <v>222</v>
      </c>
      <c r="Q15">
        <v>0</v>
      </c>
    </row>
    <row r="16" spans="1:17" x14ac:dyDescent="0.25">
      <c r="A16" t="s">
        <v>52</v>
      </c>
      <c r="B16" t="s">
        <v>223</v>
      </c>
      <c r="C16" t="s">
        <v>29</v>
      </c>
      <c r="D16">
        <v>2321</v>
      </c>
      <c r="E16" t="s">
        <v>25</v>
      </c>
      <c r="F16" t="s">
        <v>40</v>
      </c>
      <c r="G16" t="s">
        <v>41</v>
      </c>
      <c r="H16" t="s">
        <v>20</v>
      </c>
      <c r="I16" t="s">
        <v>21</v>
      </c>
      <c r="M16" s="3">
        <v>395000</v>
      </c>
      <c r="N16">
        <v>0</v>
      </c>
      <c r="O16">
        <v>0</v>
      </c>
      <c r="P16" t="s">
        <v>223</v>
      </c>
      <c r="Q16">
        <v>0</v>
      </c>
    </row>
    <row r="17" spans="1:17" x14ac:dyDescent="0.25">
      <c r="A17" t="s">
        <v>152</v>
      </c>
      <c r="B17" t="s">
        <v>224</v>
      </c>
      <c r="C17" t="s">
        <v>29</v>
      </c>
      <c r="D17">
        <v>2321</v>
      </c>
      <c r="E17" t="s">
        <v>25</v>
      </c>
      <c r="F17" t="s">
        <v>30</v>
      </c>
      <c r="G17" t="s">
        <v>31</v>
      </c>
      <c r="H17" t="s">
        <v>32</v>
      </c>
      <c r="I17" t="s">
        <v>21</v>
      </c>
      <c r="M17" s="3">
        <v>398000</v>
      </c>
      <c r="N17">
        <v>0</v>
      </c>
      <c r="O17">
        <v>0</v>
      </c>
      <c r="P17" t="s">
        <v>224</v>
      </c>
      <c r="Q17">
        <v>0</v>
      </c>
    </row>
    <row r="18" spans="1:17" x14ac:dyDescent="0.25">
      <c r="A18" t="s">
        <v>53</v>
      </c>
      <c r="B18" t="s">
        <v>54</v>
      </c>
      <c r="C18" t="s">
        <v>29</v>
      </c>
      <c r="D18">
        <v>2321</v>
      </c>
      <c r="E18" t="s">
        <v>25</v>
      </c>
      <c r="F18" t="s">
        <v>40</v>
      </c>
      <c r="G18" t="s">
        <v>41</v>
      </c>
      <c r="H18" t="s">
        <v>20</v>
      </c>
      <c r="I18" t="s">
        <v>21</v>
      </c>
      <c r="M18" s="3">
        <v>400000</v>
      </c>
      <c r="N18">
        <v>0</v>
      </c>
      <c r="O18">
        <v>0</v>
      </c>
      <c r="P18" t="s">
        <v>54</v>
      </c>
      <c r="Q18">
        <v>0</v>
      </c>
    </row>
    <row r="19" spans="1:17" x14ac:dyDescent="0.25">
      <c r="A19" t="s">
        <v>55</v>
      </c>
      <c r="B19" t="s">
        <v>225</v>
      </c>
      <c r="C19" t="s">
        <v>29</v>
      </c>
      <c r="D19">
        <v>2321</v>
      </c>
      <c r="E19" t="s">
        <v>25</v>
      </c>
      <c r="F19" t="s">
        <v>40</v>
      </c>
      <c r="G19" t="s">
        <v>41</v>
      </c>
      <c r="H19" t="s">
        <v>20</v>
      </c>
      <c r="I19" t="s">
        <v>21</v>
      </c>
      <c r="M19" s="3">
        <v>410000</v>
      </c>
      <c r="N19">
        <v>0</v>
      </c>
      <c r="O19">
        <v>0</v>
      </c>
      <c r="P19" t="s">
        <v>225</v>
      </c>
      <c r="Q19">
        <v>0</v>
      </c>
    </row>
    <row r="20" spans="1:17" x14ac:dyDescent="0.25">
      <c r="A20" t="s">
        <v>55</v>
      </c>
      <c r="B20" t="s">
        <v>226</v>
      </c>
      <c r="C20" t="s">
        <v>29</v>
      </c>
      <c r="D20">
        <v>2321</v>
      </c>
      <c r="E20" t="s">
        <v>25</v>
      </c>
      <c r="F20" t="s">
        <v>40</v>
      </c>
      <c r="G20" t="s">
        <v>41</v>
      </c>
      <c r="H20" t="s">
        <v>20</v>
      </c>
      <c r="I20" t="s">
        <v>21</v>
      </c>
      <c r="M20" s="3">
        <v>410000</v>
      </c>
      <c r="N20">
        <v>0</v>
      </c>
      <c r="O20">
        <v>0</v>
      </c>
      <c r="P20" t="s">
        <v>226</v>
      </c>
      <c r="Q20">
        <v>0</v>
      </c>
    </row>
    <row r="21" spans="1:17" x14ac:dyDescent="0.25">
      <c r="A21" t="s">
        <v>55</v>
      </c>
      <c r="B21" t="s">
        <v>227</v>
      </c>
      <c r="C21" t="s">
        <v>29</v>
      </c>
      <c r="D21">
        <v>2321</v>
      </c>
      <c r="E21" t="s">
        <v>25</v>
      </c>
      <c r="F21" t="s">
        <v>40</v>
      </c>
      <c r="G21" t="s">
        <v>41</v>
      </c>
      <c r="H21" t="s">
        <v>20</v>
      </c>
      <c r="I21" t="s">
        <v>21</v>
      </c>
      <c r="M21" s="3">
        <v>410000</v>
      </c>
      <c r="N21">
        <v>0</v>
      </c>
      <c r="O21">
        <v>0</v>
      </c>
      <c r="P21" t="s">
        <v>227</v>
      </c>
      <c r="Q21">
        <v>0</v>
      </c>
    </row>
    <row r="22" spans="1:17" x14ac:dyDescent="0.25">
      <c r="A22" t="s">
        <v>56</v>
      </c>
      <c r="B22" t="s">
        <v>228</v>
      </c>
      <c r="C22" t="s">
        <v>57</v>
      </c>
      <c r="D22">
        <v>2320</v>
      </c>
      <c r="E22" t="s">
        <v>25</v>
      </c>
      <c r="F22" t="s">
        <v>58</v>
      </c>
      <c r="G22" t="s">
        <v>59</v>
      </c>
      <c r="H22" t="s">
        <v>20</v>
      </c>
      <c r="I22" t="s">
        <v>21</v>
      </c>
      <c r="M22" s="3">
        <v>420000</v>
      </c>
      <c r="N22">
        <v>0</v>
      </c>
      <c r="O22">
        <v>0</v>
      </c>
      <c r="P22" t="s">
        <v>228</v>
      </c>
      <c r="Q22">
        <v>0</v>
      </c>
    </row>
    <row r="23" spans="1:17" x14ac:dyDescent="0.25">
      <c r="A23" t="s">
        <v>61</v>
      </c>
      <c r="B23" t="s">
        <v>229</v>
      </c>
      <c r="C23" t="s">
        <v>62</v>
      </c>
      <c r="D23">
        <v>2322</v>
      </c>
      <c r="E23" t="s">
        <v>25</v>
      </c>
      <c r="F23" t="s">
        <v>48</v>
      </c>
      <c r="G23" t="s">
        <v>49</v>
      </c>
      <c r="H23" t="s">
        <v>20</v>
      </c>
      <c r="I23" t="s">
        <v>21</v>
      </c>
      <c r="M23" s="3">
        <v>455000</v>
      </c>
      <c r="N23">
        <v>0</v>
      </c>
      <c r="O23">
        <v>0</v>
      </c>
      <c r="P23" t="s">
        <v>229</v>
      </c>
      <c r="Q23">
        <v>0</v>
      </c>
    </row>
    <row r="24" spans="1:17" x14ac:dyDescent="0.25">
      <c r="A24" t="s">
        <v>63</v>
      </c>
      <c r="B24" t="s">
        <v>64</v>
      </c>
      <c r="C24" t="s">
        <v>29</v>
      </c>
      <c r="D24">
        <v>2321</v>
      </c>
      <c r="E24" t="s">
        <v>25</v>
      </c>
      <c r="F24" t="s">
        <v>40</v>
      </c>
      <c r="G24" t="s">
        <v>41</v>
      </c>
      <c r="H24" t="s">
        <v>20</v>
      </c>
      <c r="I24" t="s">
        <v>21</v>
      </c>
      <c r="M24" s="3">
        <v>460000</v>
      </c>
      <c r="N24">
        <v>0</v>
      </c>
      <c r="O24">
        <v>0</v>
      </c>
      <c r="P24" t="s">
        <v>64</v>
      </c>
      <c r="Q24">
        <v>0</v>
      </c>
    </row>
    <row r="25" spans="1:17" x14ac:dyDescent="0.25">
      <c r="A25" t="s">
        <v>63</v>
      </c>
      <c r="B25" t="s">
        <v>257</v>
      </c>
      <c r="C25" t="s">
        <v>65</v>
      </c>
      <c r="D25">
        <v>2322</v>
      </c>
      <c r="E25" t="s">
        <v>25</v>
      </c>
      <c r="F25" t="s">
        <v>66</v>
      </c>
      <c r="G25" t="s">
        <v>67</v>
      </c>
      <c r="H25" t="s">
        <v>20</v>
      </c>
      <c r="I25" t="s">
        <v>21</v>
      </c>
      <c r="M25" s="3">
        <v>460000</v>
      </c>
      <c r="N25">
        <v>0</v>
      </c>
      <c r="O25">
        <v>0</v>
      </c>
      <c r="P25" t="s">
        <v>257</v>
      </c>
      <c r="Q25">
        <v>0</v>
      </c>
    </row>
    <row r="26" spans="1:17" x14ac:dyDescent="0.25">
      <c r="A26" t="s">
        <v>68</v>
      </c>
      <c r="B26" t="s">
        <v>69</v>
      </c>
      <c r="C26" t="s">
        <v>29</v>
      </c>
      <c r="D26">
        <v>2321</v>
      </c>
      <c r="E26" t="s">
        <v>25</v>
      </c>
      <c r="F26" t="s">
        <v>70</v>
      </c>
      <c r="G26" t="s">
        <v>27</v>
      </c>
      <c r="H26" t="s">
        <v>20</v>
      </c>
      <c r="I26" t="s">
        <v>21</v>
      </c>
      <c r="M26" s="3">
        <v>469900</v>
      </c>
      <c r="N26">
        <v>0</v>
      </c>
      <c r="O26">
        <v>0</v>
      </c>
      <c r="P26" t="s">
        <v>69</v>
      </c>
      <c r="Q26">
        <v>0</v>
      </c>
    </row>
    <row r="27" spans="1:17" x14ac:dyDescent="0.25">
      <c r="A27" t="s">
        <v>71</v>
      </c>
      <c r="B27" t="s">
        <v>230</v>
      </c>
      <c r="C27" t="s">
        <v>65</v>
      </c>
      <c r="D27">
        <v>2322</v>
      </c>
      <c r="E27" t="s">
        <v>25</v>
      </c>
      <c r="F27" t="s">
        <v>66</v>
      </c>
      <c r="G27" t="s">
        <v>67</v>
      </c>
      <c r="H27" t="s">
        <v>20</v>
      </c>
      <c r="I27" t="s">
        <v>21</v>
      </c>
      <c r="M27" s="3">
        <v>470000</v>
      </c>
      <c r="N27">
        <v>0</v>
      </c>
      <c r="O27">
        <v>0</v>
      </c>
      <c r="P27" t="s">
        <v>230</v>
      </c>
      <c r="Q27">
        <v>0</v>
      </c>
    </row>
    <row r="28" spans="1:17" x14ac:dyDescent="0.25">
      <c r="A28" t="s">
        <v>72</v>
      </c>
      <c r="B28" t="s">
        <v>231</v>
      </c>
      <c r="C28" t="s">
        <v>57</v>
      </c>
      <c r="D28">
        <v>2320</v>
      </c>
      <c r="E28" t="s">
        <v>25</v>
      </c>
      <c r="F28" t="s">
        <v>74</v>
      </c>
      <c r="G28" t="s">
        <v>75</v>
      </c>
      <c r="H28" t="s">
        <v>20</v>
      </c>
      <c r="I28" t="s">
        <v>21</v>
      </c>
      <c r="M28" s="3">
        <v>475000</v>
      </c>
      <c r="N28">
        <v>0</v>
      </c>
      <c r="O28">
        <v>0</v>
      </c>
      <c r="P28" t="s">
        <v>231</v>
      </c>
      <c r="Q28">
        <v>0</v>
      </c>
    </row>
    <row r="29" spans="1:17" x14ac:dyDescent="0.25">
      <c r="A29" t="s">
        <v>76</v>
      </c>
      <c r="B29" t="s">
        <v>77</v>
      </c>
      <c r="C29" t="s">
        <v>29</v>
      </c>
      <c r="D29">
        <v>2321</v>
      </c>
      <c r="E29" t="s">
        <v>25</v>
      </c>
      <c r="F29" t="s">
        <v>70</v>
      </c>
      <c r="G29" t="s">
        <v>27</v>
      </c>
      <c r="H29" t="s">
        <v>20</v>
      </c>
      <c r="I29" t="s">
        <v>21</v>
      </c>
      <c r="M29" s="3">
        <v>485000</v>
      </c>
      <c r="N29">
        <v>0</v>
      </c>
      <c r="O29">
        <v>0</v>
      </c>
      <c r="P29" t="s">
        <v>77</v>
      </c>
      <c r="Q29">
        <v>0</v>
      </c>
    </row>
    <row r="30" spans="1:17" x14ac:dyDescent="0.25">
      <c r="A30" t="s">
        <v>76</v>
      </c>
      <c r="B30" t="s">
        <v>78</v>
      </c>
      <c r="C30" t="s">
        <v>29</v>
      </c>
      <c r="D30">
        <v>2321</v>
      </c>
      <c r="E30" t="s">
        <v>25</v>
      </c>
      <c r="F30" t="s">
        <v>70</v>
      </c>
      <c r="G30" t="s">
        <v>27</v>
      </c>
      <c r="H30" t="s">
        <v>20</v>
      </c>
      <c r="I30" t="s">
        <v>21</v>
      </c>
      <c r="M30" s="3">
        <v>485000</v>
      </c>
      <c r="N30">
        <v>0</v>
      </c>
      <c r="O30">
        <v>0</v>
      </c>
      <c r="P30" t="s">
        <v>78</v>
      </c>
      <c r="Q30">
        <v>0</v>
      </c>
    </row>
    <row r="31" spans="1:17" x14ac:dyDescent="0.25">
      <c r="A31" t="s">
        <v>76</v>
      </c>
      <c r="B31" t="s">
        <v>79</v>
      </c>
      <c r="C31" t="s">
        <v>29</v>
      </c>
      <c r="D31">
        <v>2321</v>
      </c>
      <c r="E31" t="s">
        <v>25</v>
      </c>
      <c r="F31" t="s">
        <v>70</v>
      </c>
      <c r="G31" t="s">
        <v>27</v>
      </c>
      <c r="H31" t="s">
        <v>20</v>
      </c>
      <c r="I31" t="s">
        <v>21</v>
      </c>
      <c r="M31" s="3">
        <v>485000</v>
      </c>
      <c r="N31">
        <v>0</v>
      </c>
      <c r="O31">
        <v>0</v>
      </c>
      <c r="P31" t="s">
        <v>79</v>
      </c>
      <c r="Q31">
        <v>0</v>
      </c>
    </row>
    <row r="32" spans="1:17" x14ac:dyDescent="0.25">
      <c r="A32" t="s">
        <v>76</v>
      </c>
      <c r="B32" t="s">
        <v>232</v>
      </c>
      <c r="C32" t="s">
        <v>65</v>
      </c>
      <c r="D32">
        <v>2322</v>
      </c>
      <c r="E32" t="s">
        <v>25</v>
      </c>
      <c r="F32" t="s">
        <v>66</v>
      </c>
      <c r="G32" t="s">
        <v>67</v>
      </c>
      <c r="H32" t="s">
        <v>20</v>
      </c>
      <c r="I32" t="s">
        <v>21</v>
      </c>
      <c r="M32" s="3">
        <v>485000</v>
      </c>
      <c r="N32">
        <v>0</v>
      </c>
      <c r="O32">
        <v>0</v>
      </c>
      <c r="P32" t="s">
        <v>232</v>
      </c>
      <c r="Q32">
        <v>0</v>
      </c>
    </row>
    <row r="33" spans="1:17" x14ac:dyDescent="0.25">
      <c r="A33" t="s">
        <v>76</v>
      </c>
      <c r="B33" t="s">
        <v>233</v>
      </c>
      <c r="C33" t="s">
        <v>65</v>
      </c>
      <c r="D33">
        <v>2322</v>
      </c>
      <c r="E33" t="s">
        <v>25</v>
      </c>
      <c r="F33" t="s">
        <v>66</v>
      </c>
      <c r="G33" t="s">
        <v>67</v>
      </c>
      <c r="H33" t="s">
        <v>20</v>
      </c>
      <c r="I33" t="s">
        <v>21</v>
      </c>
      <c r="M33" s="3">
        <v>485000</v>
      </c>
      <c r="N33">
        <v>0</v>
      </c>
      <c r="O33">
        <v>0</v>
      </c>
      <c r="P33" t="s">
        <v>233</v>
      </c>
      <c r="Q33">
        <v>0</v>
      </c>
    </row>
    <row r="34" spans="1:17" x14ac:dyDescent="0.25">
      <c r="A34" t="s">
        <v>76</v>
      </c>
      <c r="B34" t="s">
        <v>234</v>
      </c>
      <c r="C34" t="s">
        <v>65</v>
      </c>
      <c r="D34">
        <v>2322</v>
      </c>
      <c r="E34" t="s">
        <v>25</v>
      </c>
      <c r="F34" t="s">
        <v>66</v>
      </c>
      <c r="G34" t="s">
        <v>67</v>
      </c>
      <c r="H34" t="s">
        <v>20</v>
      </c>
      <c r="I34" t="s">
        <v>21</v>
      </c>
      <c r="M34" s="3">
        <v>485000</v>
      </c>
      <c r="N34">
        <v>0</v>
      </c>
      <c r="O34">
        <v>0</v>
      </c>
      <c r="P34" t="s">
        <v>234</v>
      </c>
      <c r="Q34">
        <v>0</v>
      </c>
    </row>
    <row r="35" spans="1:17" x14ac:dyDescent="0.25">
      <c r="A35" t="s">
        <v>76</v>
      </c>
      <c r="B35" t="s">
        <v>235</v>
      </c>
      <c r="C35" t="s">
        <v>65</v>
      </c>
      <c r="D35">
        <v>2322</v>
      </c>
      <c r="E35" t="s">
        <v>25</v>
      </c>
      <c r="F35" t="s">
        <v>66</v>
      </c>
      <c r="G35" t="s">
        <v>67</v>
      </c>
      <c r="H35" t="s">
        <v>20</v>
      </c>
      <c r="I35" t="s">
        <v>21</v>
      </c>
      <c r="M35" s="3">
        <v>485000</v>
      </c>
      <c r="N35">
        <v>0</v>
      </c>
      <c r="O35">
        <v>0</v>
      </c>
      <c r="P35" t="s">
        <v>235</v>
      </c>
      <c r="Q35">
        <v>0</v>
      </c>
    </row>
    <row r="36" spans="1:17" x14ac:dyDescent="0.25">
      <c r="A36" t="s">
        <v>80</v>
      </c>
      <c r="B36" t="s">
        <v>81</v>
      </c>
      <c r="C36" t="s">
        <v>82</v>
      </c>
      <c r="D36">
        <v>2320</v>
      </c>
      <c r="E36" t="s">
        <v>83</v>
      </c>
      <c r="F36" t="s">
        <v>84</v>
      </c>
      <c r="G36" t="s">
        <v>85</v>
      </c>
      <c r="H36" t="s">
        <v>20</v>
      </c>
      <c r="I36" t="s">
        <v>21</v>
      </c>
      <c r="J36">
        <v>2</v>
      </c>
      <c r="K36">
        <v>1</v>
      </c>
      <c r="L36">
        <v>1</v>
      </c>
      <c r="M36" s="3">
        <v>490000</v>
      </c>
      <c r="N36">
        <v>2</v>
      </c>
      <c r="O36">
        <v>1</v>
      </c>
      <c r="P36" t="s">
        <v>81</v>
      </c>
      <c r="Q36">
        <v>1</v>
      </c>
    </row>
    <row r="37" spans="1:17" x14ac:dyDescent="0.25">
      <c r="A37" t="s">
        <v>86</v>
      </c>
      <c r="B37" t="s">
        <v>87</v>
      </c>
      <c r="C37" t="s">
        <v>88</v>
      </c>
      <c r="D37">
        <v>2322</v>
      </c>
      <c r="E37" t="s">
        <v>17</v>
      </c>
      <c r="F37" t="s">
        <v>89</v>
      </c>
      <c r="G37" t="s">
        <v>90</v>
      </c>
      <c r="H37" t="s">
        <v>20</v>
      </c>
      <c r="I37" t="s">
        <v>21</v>
      </c>
      <c r="J37">
        <v>3</v>
      </c>
      <c r="K37">
        <v>1</v>
      </c>
      <c r="L37">
        <v>2</v>
      </c>
      <c r="M37" s="3">
        <v>495000</v>
      </c>
      <c r="N37">
        <v>3</v>
      </c>
      <c r="O37">
        <v>1</v>
      </c>
      <c r="P37" t="s">
        <v>87</v>
      </c>
      <c r="Q37">
        <v>2</v>
      </c>
    </row>
    <row r="38" spans="1:17" x14ac:dyDescent="0.25">
      <c r="A38" t="s">
        <v>86</v>
      </c>
      <c r="B38" t="s">
        <v>91</v>
      </c>
      <c r="C38" t="s">
        <v>92</v>
      </c>
      <c r="D38">
        <v>2320</v>
      </c>
      <c r="E38" t="s">
        <v>83</v>
      </c>
      <c r="F38" t="s">
        <v>93</v>
      </c>
      <c r="G38" t="s">
        <v>94</v>
      </c>
      <c r="H38" t="s">
        <v>20</v>
      </c>
      <c r="I38" t="s">
        <v>21</v>
      </c>
      <c r="J38">
        <v>2</v>
      </c>
      <c r="K38">
        <v>2</v>
      </c>
      <c r="L38">
        <v>1</v>
      </c>
      <c r="M38" s="3">
        <v>495000</v>
      </c>
      <c r="N38">
        <v>2</v>
      </c>
      <c r="O38">
        <v>2</v>
      </c>
      <c r="P38" t="s">
        <v>91</v>
      </c>
      <c r="Q38">
        <v>1</v>
      </c>
    </row>
    <row r="39" spans="1:17" x14ac:dyDescent="0.25">
      <c r="A39" t="s">
        <v>86</v>
      </c>
      <c r="B39" t="s">
        <v>91</v>
      </c>
      <c r="C39" t="s">
        <v>92</v>
      </c>
      <c r="D39">
        <v>2320</v>
      </c>
      <c r="E39" t="s">
        <v>83</v>
      </c>
      <c r="F39" t="s">
        <v>93</v>
      </c>
      <c r="G39" t="s">
        <v>94</v>
      </c>
      <c r="H39" t="s">
        <v>20</v>
      </c>
      <c r="I39" t="s">
        <v>21</v>
      </c>
      <c r="J39">
        <v>2</v>
      </c>
      <c r="K39">
        <v>2</v>
      </c>
      <c r="L39">
        <v>1</v>
      </c>
      <c r="M39" s="3">
        <v>495000</v>
      </c>
      <c r="N39">
        <v>2</v>
      </c>
      <c r="O39">
        <v>2</v>
      </c>
      <c r="P39" t="s">
        <v>91</v>
      </c>
      <c r="Q39">
        <v>1</v>
      </c>
    </row>
    <row r="40" spans="1:17" x14ac:dyDescent="0.25">
      <c r="A40" t="s">
        <v>86</v>
      </c>
      <c r="B40" t="s">
        <v>236</v>
      </c>
      <c r="C40" t="s">
        <v>65</v>
      </c>
      <c r="D40">
        <v>2322</v>
      </c>
      <c r="E40" t="s">
        <v>25</v>
      </c>
      <c r="F40" t="s">
        <v>66</v>
      </c>
      <c r="G40" t="s">
        <v>67</v>
      </c>
      <c r="H40" t="s">
        <v>20</v>
      </c>
      <c r="I40" t="s">
        <v>21</v>
      </c>
      <c r="M40" s="3">
        <v>495000</v>
      </c>
      <c r="N40">
        <v>0</v>
      </c>
      <c r="O40">
        <v>0</v>
      </c>
      <c r="P40" t="s">
        <v>236</v>
      </c>
      <c r="Q40">
        <v>0</v>
      </c>
    </row>
    <row r="41" spans="1:17" x14ac:dyDescent="0.25">
      <c r="A41" t="s">
        <v>95</v>
      </c>
      <c r="B41" t="s">
        <v>96</v>
      </c>
      <c r="C41" t="s">
        <v>97</v>
      </c>
      <c r="D41">
        <v>2323</v>
      </c>
      <c r="E41" t="s">
        <v>17</v>
      </c>
      <c r="F41" t="s">
        <v>98</v>
      </c>
      <c r="G41" t="s">
        <v>99</v>
      </c>
      <c r="H41" t="s">
        <v>32</v>
      </c>
      <c r="I41" t="s">
        <v>21</v>
      </c>
      <c r="J41">
        <v>3</v>
      </c>
      <c r="K41">
        <v>1</v>
      </c>
      <c r="L41">
        <v>1</v>
      </c>
      <c r="M41" s="3">
        <v>500000</v>
      </c>
      <c r="N41">
        <v>3</v>
      </c>
      <c r="O41">
        <v>1</v>
      </c>
      <c r="P41" t="s">
        <v>96</v>
      </c>
      <c r="Q41">
        <v>1</v>
      </c>
    </row>
    <row r="42" spans="1:17" x14ac:dyDescent="0.25">
      <c r="A42" t="s">
        <v>95</v>
      </c>
      <c r="B42" t="s">
        <v>258</v>
      </c>
      <c r="C42" t="s">
        <v>65</v>
      </c>
      <c r="D42">
        <v>2322</v>
      </c>
      <c r="E42" t="s">
        <v>25</v>
      </c>
      <c r="F42" t="s">
        <v>66</v>
      </c>
      <c r="G42" t="s">
        <v>67</v>
      </c>
      <c r="H42" t="s">
        <v>20</v>
      </c>
      <c r="I42" t="s">
        <v>21</v>
      </c>
      <c r="M42" s="3">
        <v>500000</v>
      </c>
      <c r="N42">
        <v>0</v>
      </c>
      <c r="O42">
        <v>0</v>
      </c>
      <c r="P42" t="s">
        <v>258</v>
      </c>
      <c r="Q42">
        <v>0</v>
      </c>
    </row>
    <row r="43" spans="1:17" x14ac:dyDescent="0.25">
      <c r="A43" t="s">
        <v>100</v>
      </c>
      <c r="B43" t="s">
        <v>101</v>
      </c>
      <c r="C43" t="s">
        <v>16</v>
      </c>
      <c r="D43">
        <v>2321</v>
      </c>
      <c r="E43" t="s">
        <v>25</v>
      </c>
      <c r="F43" t="s">
        <v>102</v>
      </c>
      <c r="G43" t="s">
        <v>103</v>
      </c>
      <c r="H43" t="s">
        <v>20</v>
      </c>
      <c r="I43" t="s">
        <v>21</v>
      </c>
      <c r="J43">
        <v>0</v>
      </c>
      <c r="M43" s="3">
        <v>525000</v>
      </c>
      <c r="N43">
        <v>0</v>
      </c>
      <c r="O43">
        <v>0</v>
      </c>
      <c r="P43" t="s">
        <v>101</v>
      </c>
      <c r="Q43">
        <v>0</v>
      </c>
    </row>
    <row r="44" spans="1:17" x14ac:dyDescent="0.25">
      <c r="A44" t="s">
        <v>104</v>
      </c>
      <c r="B44" t="s">
        <v>237</v>
      </c>
      <c r="C44" t="s">
        <v>65</v>
      </c>
      <c r="D44">
        <v>2322</v>
      </c>
      <c r="E44" t="s">
        <v>25</v>
      </c>
      <c r="F44" t="s">
        <v>66</v>
      </c>
      <c r="G44" t="s">
        <v>67</v>
      </c>
      <c r="H44" t="s">
        <v>20</v>
      </c>
      <c r="I44" t="s">
        <v>21</v>
      </c>
      <c r="M44" s="3">
        <v>540000</v>
      </c>
      <c r="N44">
        <v>0</v>
      </c>
      <c r="O44">
        <v>0</v>
      </c>
      <c r="P44" t="s">
        <v>237</v>
      </c>
      <c r="Q44">
        <v>0</v>
      </c>
    </row>
    <row r="45" spans="1:17" x14ac:dyDescent="0.25">
      <c r="A45" t="s">
        <v>105</v>
      </c>
      <c r="B45" t="s">
        <v>106</v>
      </c>
      <c r="C45" t="s">
        <v>107</v>
      </c>
      <c r="D45">
        <v>2320</v>
      </c>
      <c r="E45" t="s">
        <v>17</v>
      </c>
      <c r="F45" t="s">
        <v>93</v>
      </c>
      <c r="G45" t="s">
        <v>94</v>
      </c>
      <c r="H45" t="s">
        <v>20</v>
      </c>
      <c r="I45" t="s">
        <v>21</v>
      </c>
      <c r="J45">
        <v>3</v>
      </c>
      <c r="K45">
        <v>1</v>
      </c>
      <c r="L45">
        <v>2</v>
      </c>
      <c r="M45" s="3">
        <v>550000</v>
      </c>
      <c r="N45">
        <v>3</v>
      </c>
      <c r="O45">
        <v>1</v>
      </c>
      <c r="P45" t="s">
        <v>106</v>
      </c>
      <c r="Q45">
        <v>2</v>
      </c>
    </row>
    <row r="46" spans="1:17" x14ac:dyDescent="0.25">
      <c r="A46" t="s">
        <v>108</v>
      </c>
      <c r="B46" t="s">
        <v>153</v>
      </c>
      <c r="C46" t="s">
        <v>62</v>
      </c>
      <c r="D46">
        <v>2322</v>
      </c>
      <c r="E46" t="s">
        <v>25</v>
      </c>
      <c r="F46" t="s">
        <v>154</v>
      </c>
      <c r="G46" t="s">
        <v>155</v>
      </c>
      <c r="H46" t="s">
        <v>20</v>
      </c>
      <c r="I46" t="s">
        <v>21</v>
      </c>
      <c r="M46" s="3">
        <v>550000</v>
      </c>
      <c r="N46">
        <v>0</v>
      </c>
      <c r="O46">
        <v>0</v>
      </c>
      <c r="P46" t="s">
        <v>153</v>
      </c>
      <c r="Q46">
        <v>0</v>
      </c>
    </row>
    <row r="47" spans="1:17" x14ac:dyDescent="0.25">
      <c r="A47" t="s">
        <v>156</v>
      </c>
      <c r="B47" t="s">
        <v>157</v>
      </c>
      <c r="C47" t="s">
        <v>88</v>
      </c>
      <c r="D47">
        <v>2322</v>
      </c>
      <c r="E47" t="s">
        <v>17</v>
      </c>
      <c r="F47" t="s">
        <v>158</v>
      </c>
      <c r="G47" t="s">
        <v>159</v>
      </c>
      <c r="H47" t="s">
        <v>32</v>
      </c>
      <c r="I47" t="s">
        <v>21</v>
      </c>
      <c r="J47">
        <v>3</v>
      </c>
      <c r="K47">
        <v>1</v>
      </c>
      <c r="L47">
        <v>1</v>
      </c>
      <c r="M47" s="3">
        <v>565000</v>
      </c>
      <c r="N47">
        <v>3</v>
      </c>
      <c r="O47">
        <v>1</v>
      </c>
      <c r="P47" t="s">
        <v>157</v>
      </c>
      <c r="Q47">
        <v>1</v>
      </c>
    </row>
    <row r="48" spans="1:17" x14ac:dyDescent="0.25">
      <c r="A48" t="s">
        <v>160</v>
      </c>
      <c r="B48" t="s">
        <v>161</v>
      </c>
      <c r="C48" t="s">
        <v>62</v>
      </c>
      <c r="D48">
        <v>2322</v>
      </c>
      <c r="E48" t="s">
        <v>17</v>
      </c>
      <c r="F48" t="s">
        <v>162</v>
      </c>
      <c r="G48" t="s">
        <v>163</v>
      </c>
      <c r="H48" t="s">
        <v>20</v>
      </c>
      <c r="I48" t="s">
        <v>21</v>
      </c>
      <c r="J48">
        <v>4</v>
      </c>
      <c r="K48">
        <v>1</v>
      </c>
      <c r="L48">
        <v>4</v>
      </c>
      <c r="M48" s="3">
        <v>590000</v>
      </c>
      <c r="N48">
        <v>4</v>
      </c>
      <c r="O48">
        <v>1</v>
      </c>
      <c r="P48" t="s">
        <v>161</v>
      </c>
      <c r="Q48">
        <v>4</v>
      </c>
    </row>
    <row r="49" spans="1:17" x14ac:dyDescent="0.25">
      <c r="A49" t="s">
        <v>164</v>
      </c>
      <c r="B49" t="s">
        <v>165</v>
      </c>
      <c r="C49" t="s">
        <v>166</v>
      </c>
      <c r="D49">
        <v>2323</v>
      </c>
      <c r="E49" t="s">
        <v>17</v>
      </c>
      <c r="F49" t="s">
        <v>167</v>
      </c>
      <c r="G49" t="s">
        <v>19</v>
      </c>
      <c r="H49" t="s">
        <v>20</v>
      </c>
      <c r="I49" t="s">
        <v>21</v>
      </c>
      <c r="J49">
        <v>4</v>
      </c>
      <c r="K49">
        <v>1</v>
      </c>
      <c r="L49">
        <v>1</v>
      </c>
      <c r="M49" s="3">
        <v>599000</v>
      </c>
      <c r="N49">
        <v>4</v>
      </c>
      <c r="O49">
        <v>1</v>
      </c>
      <c r="P49" t="s">
        <v>165</v>
      </c>
      <c r="Q49">
        <v>1</v>
      </c>
    </row>
    <row r="50" spans="1:17" x14ac:dyDescent="0.25">
      <c r="A50" t="s">
        <v>164</v>
      </c>
      <c r="B50" t="s">
        <v>259</v>
      </c>
      <c r="C50" t="s">
        <v>65</v>
      </c>
      <c r="D50">
        <v>2322</v>
      </c>
      <c r="E50" t="s">
        <v>25</v>
      </c>
      <c r="F50" t="s">
        <v>260</v>
      </c>
      <c r="G50" t="s">
        <v>131</v>
      </c>
      <c r="H50" t="s">
        <v>32</v>
      </c>
      <c r="I50" t="s">
        <v>21</v>
      </c>
      <c r="M50" s="3">
        <v>599000</v>
      </c>
      <c r="N50">
        <v>0</v>
      </c>
      <c r="O50">
        <v>0</v>
      </c>
      <c r="P50" t="s">
        <v>259</v>
      </c>
      <c r="Q50">
        <v>0</v>
      </c>
    </row>
    <row r="51" spans="1:17" x14ac:dyDescent="0.25">
      <c r="A51" t="s">
        <v>164</v>
      </c>
      <c r="B51" t="s">
        <v>261</v>
      </c>
      <c r="C51" t="s">
        <v>65</v>
      </c>
      <c r="D51">
        <v>2322</v>
      </c>
      <c r="E51" t="s">
        <v>25</v>
      </c>
      <c r="F51" t="s">
        <v>262</v>
      </c>
      <c r="G51" t="s">
        <v>131</v>
      </c>
      <c r="H51" t="s">
        <v>32</v>
      </c>
      <c r="I51" t="s">
        <v>21</v>
      </c>
      <c r="M51" s="3">
        <v>599000</v>
      </c>
      <c r="N51">
        <v>0</v>
      </c>
      <c r="O51">
        <v>0</v>
      </c>
      <c r="P51" t="s">
        <v>261</v>
      </c>
      <c r="Q51">
        <v>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6A1743-5591-4E4D-BF03-D6DEF28391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Sheet3</vt:lpstr>
      <vt:lpstr>Combined Dataset</vt:lpstr>
      <vt:lpstr>Rutherford</vt:lpstr>
      <vt:lpstr>Jesmond</vt:lpstr>
      <vt:lpstr>Maitland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Sulav Shrestha</dc:creator>
  <cp:lastModifiedBy>Sulav Shrestha</cp:lastModifiedBy>
  <dcterms:created xsi:type="dcterms:W3CDTF">2025-06-23T10:04:08Z</dcterms:created>
  <dcterms:modified xsi:type="dcterms:W3CDTF">2025-07-15T05:06:25Z</dcterms:modified>
</cp:coreProperties>
</file>