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bookViews>
    <workbookView xWindow="0" yWindow="0" windowWidth="2277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7" i="1" l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G8" i="1"/>
  <c r="G7" i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H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H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H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H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E9" i="1"/>
  <c r="H20" i="1" l="1"/>
  <c r="H32" i="1"/>
  <c r="H44" i="1"/>
  <c r="H56" i="1"/>
  <c r="H68" i="1"/>
  <c r="H85" i="1"/>
  <c r="H18" i="1"/>
  <c r="H69" i="1"/>
  <c r="H75" i="1"/>
  <c r="H86" i="1"/>
  <c r="H23" i="1"/>
  <c r="H37" i="1"/>
  <c r="H49" i="1"/>
  <c r="H76" i="1"/>
  <c r="H47" i="1"/>
  <c r="H38" i="1"/>
  <c r="H50" i="1"/>
  <c r="H62" i="1"/>
  <c r="H74" i="1"/>
  <c r="H25" i="1"/>
  <c r="H26" i="1"/>
  <c r="H27" i="1"/>
  <c r="H39" i="1"/>
  <c r="H51" i="1"/>
  <c r="H63" i="1"/>
  <c r="H40" i="1"/>
  <c r="H64" i="1"/>
  <c r="H79" i="1"/>
  <c r="H28" i="1"/>
  <c r="H52" i="1"/>
  <c r="H29" i="1"/>
  <c r="H41" i="1"/>
  <c r="H53" i="1"/>
  <c r="H80" i="1"/>
  <c r="H91" i="1"/>
  <c r="H30" i="1"/>
  <c r="H42" i="1"/>
  <c r="H54" i="1"/>
  <c r="H66" i="1"/>
  <c r="H19" i="1"/>
  <c r="H77" i="1"/>
  <c r="H65" i="1"/>
  <c r="H78" i="1"/>
  <c r="H31" i="1"/>
  <c r="H43" i="1"/>
  <c r="H55" i="1"/>
  <c r="H67" i="1"/>
  <c r="H81" i="1"/>
  <c r="H22" i="1"/>
  <c r="H34" i="1"/>
  <c r="H46" i="1"/>
  <c r="H58" i="1"/>
  <c r="H70" i="1"/>
  <c r="H82" i="1"/>
  <c r="H71" i="1"/>
  <c r="H83" i="1"/>
  <c r="H35" i="1"/>
  <c r="H59" i="1"/>
  <c r="H24" i="1"/>
  <c r="H36" i="1"/>
  <c r="H48" i="1"/>
  <c r="H60" i="1"/>
  <c r="H72" i="1"/>
  <c r="H84" i="1"/>
  <c r="H61" i="1"/>
  <c r="H73" i="1"/>
  <c r="H116" i="1"/>
  <c r="H101" i="1"/>
  <c r="H103" i="1"/>
  <c r="H105" i="1"/>
  <c r="H117" i="1"/>
  <c r="H92" i="1"/>
  <c r="F98" i="1"/>
  <c r="H94" i="1"/>
  <c r="F100" i="1"/>
  <c r="H106" i="1"/>
  <c r="H93" i="1"/>
  <c r="F99" i="1"/>
  <c r="H95" i="1"/>
  <c r="F101" i="1"/>
  <c r="H100" i="1"/>
  <c r="F106" i="1"/>
  <c r="H102" i="1"/>
  <c r="H104" i="1"/>
  <c r="H112" i="1"/>
  <c r="H114" i="1"/>
  <c r="H107" i="1"/>
  <c r="H96" i="1"/>
  <c r="F102" i="1"/>
  <c r="H88" i="1"/>
  <c r="F94" i="1"/>
  <c r="H97" i="1"/>
  <c r="F103" i="1"/>
  <c r="H109" i="1"/>
  <c r="H87" i="1"/>
  <c r="F93" i="1"/>
  <c r="H108" i="1"/>
  <c r="H89" i="1"/>
  <c r="F95" i="1"/>
  <c r="H98" i="1"/>
  <c r="F104" i="1"/>
  <c r="H110" i="1"/>
  <c r="H113" i="1"/>
  <c r="H115" i="1"/>
  <c r="H90" i="1"/>
  <c r="F96" i="1"/>
  <c r="H99" i="1"/>
  <c r="F105" i="1"/>
  <c r="H111" i="1"/>
  <c r="F97" i="1"/>
  <c r="F75" i="1"/>
  <c r="F77" i="1"/>
  <c r="F79" i="1"/>
  <c r="F81" i="1"/>
  <c r="F83" i="1"/>
  <c r="F85" i="1"/>
  <c r="F87" i="1"/>
  <c r="F89" i="1"/>
  <c r="F91" i="1"/>
  <c r="F76" i="1"/>
  <c r="F78" i="1"/>
  <c r="F80" i="1"/>
  <c r="F82" i="1"/>
  <c r="F84" i="1"/>
  <c r="F86" i="1"/>
  <c r="F88" i="1"/>
  <c r="F90" i="1"/>
  <c r="F92" i="1"/>
  <c r="F39" i="1"/>
  <c r="F46" i="1"/>
  <c r="F61" i="1"/>
  <c r="F40" i="1"/>
  <c r="F52" i="1"/>
  <c r="F64" i="1"/>
  <c r="F41" i="1"/>
  <c r="F53" i="1"/>
  <c r="F65" i="1"/>
  <c r="F42" i="1"/>
  <c r="F54" i="1"/>
  <c r="F66" i="1"/>
  <c r="F43" i="1"/>
  <c r="F55" i="1"/>
  <c r="F67" i="1"/>
  <c r="F20" i="1"/>
  <c r="F44" i="1"/>
  <c r="F56" i="1"/>
  <c r="F68" i="1"/>
  <c r="F21" i="1"/>
  <c r="F45" i="1"/>
  <c r="F69" i="1"/>
  <c r="F19" i="1"/>
  <c r="F57" i="1"/>
  <c r="F34" i="1"/>
  <c r="F22" i="1"/>
  <c r="F28" i="1"/>
  <c r="F29" i="1"/>
  <c r="F26" i="1"/>
  <c r="F30" i="1"/>
  <c r="F31" i="1"/>
  <c r="F32" i="1"/>
  <c r="F33" i="1"/>
  <c r="F23" i="1"/>
  <c r="F35" i="1"/>
  <c r="F47" i="1"/>
  <c r="F59" i="1"/>
  <c r="F71" i="1"/>
  <c r="F70" i="1"/>
  <c r="F60" i="1"/>
  <c r="F37" i="1"/>
  <c r="F62" i="1"/>
  <c r="F25" i="1"/>
  <c r="F38" i="1"/>
  <c r="F48" i="1"/>
  <c r="F58" i="1"/>
  <c r="F24" i="1"/>
  <c r="F27" i="1"/>
  <c r="F36" i="1"/>
  <c r="F73" i="1"/>
  <c r="F74" i="1"/>
  <c r="F63" i="1"/>
  <c r="F72" i="1"/>
  <c r="F49" i="1"/>
  <c r="F50" i="1"/>
  <c r="F51" i="1"/>
  <c r="F18" i="1"/>
  <c r="G129" i="1" l="1"/>
  <c r="H129" i="1"/>
  <c r="E129" i="1"/>
  <c r="E125" i="1"/>
  <c r="F107" i="1" l="1"/>
  <c r="E126" i="1" l="1"/>
  <c r="F117" i="1" l="1"/>
  <c r="F110" i="1"/>
  <c r="F111" i="1"/>
  <c r="F116" i="1"/>
  <c r="F113" i="1"/>
  <c r="F115" i="1"/>
  <c r="F108" i="1"/>
  <c r="F114" i="1"/>
  <c r="F109" i="1"/>
  <c r="F112" i="1"/>
  <c r="F126" i="1" l="1"/>
  <c r="F125" i="1"/>
  <c r="G112" i="1" l="1"/>
  <c r="G116" i="1"/>
  <c r="G111" i="1"/>
  <c r="G115" i="1"/>
  <c r="G76" i="1"/>
  <c r="G104" i="1"/>
  <c r="G100" i="1"/>
  <c r="G97" i="1"/>
  <c r="G105" i="1"/>
  <c r="G98" i="1"/>
  <c r="G95" i="1"/>
  <c r="G106" i="1"/>
  <c r="G96" i="1"/>
  <c r="G101" i="1"/>
  <c r="G99" i="1"/>
  <c r="G103" i="1"/>
  <c r="G102" i="1"/>
  <c r="G93" i="1"/>
  <c r="G94" i="1"/>
  <c r="G78" i="1"/>
  <c r="G25" i="1"/>
  <c r="G49" i="1"/>
  <c r="G73" i="1"/>
  <c r="G53" i="1"/>
  <c r="G65" i="1"/>
  <c r="G23" i="1"/>
  <c r="G46" i="1"/>
  <c r="G19" i="1"/>
  <c r="G54" i="1"/>
  <c r="G43" i="1"/>
  <c r="G88" i="1"/>
  <c r="G64" i="1"/>
  <c r="G45" i="1"/>
  <c r="G79" i="1"/>
  <c r="G75" i="1"/>
  <c r="G20" i="1"/>
  <c r="G35" i="1"/>
  <c r="G66" i="1"/>
  <c r="G37" i="1"/>
  <c r="G44" i="1"/>
  <c r="G27" i="1"/>
  <c r="G77" i="1"/>
  <c r="G34" i="1"/>
  <c r="G36" i="1"/>
  <c r="G47" i="1"/>
  <c r="G31" i="1"/>
  <c r="G71" i="1"/>
  <c r="G55" i="1"/>
  <c r="G91" i="1"/>
  <c r="G41" i="1"/>
  <c r="G48" i="1"/>
  <c r="G57" i="1"/>
  <c r="G92" i="1"/>
  <c r="G70" i="1"/>
  <c r="G51" i="1"/>
  <c r="G30" i="1"/>
  <c r="G61" i="1"/>
  <c r="G32" i="1"/>
  <c r="G29" i="1"/>
  <c r="G63" i="1"/>
  <c r="G86" i="1"/>
  <c r="G62" i="1"/>
  <c r="G81" i="1"/>
  <c r="G74" i="1"/>
  <c r="G42" i="1"/>
  <c r="G24" i="1"/>
  <c r="G39" i="1"/>
  <c r="G67" i="1"/>
  <c r="G21" i="1"/>
  <c r="G80" i="1"/>
  <c r="G50" i="1"/>
  <c r="G52" i="1"/>
  <c r="G87" i="1"/>
  <c r="G72" i="1"/>
  <c r="G84" i="1"/>
  <c r="G18" i="1"/>
  <c r="G33" i="1"/>
  <c r="G59" i="1"/>
  <c r="G40" i="1"/>
  <c r="G89" i="1"/>
  <c r="G83" i="1"/>
  <c r="G28" i="1"/>
  <c r="G69" i="1"/>
  <c r="G58" i="1"/>
  <c r="G38" i="1"/>
  <c r="G26" i="1"/>
  <c r="G82" i="1"/>
  <c r="G68" i="1"/>
  <c r="G22" i="1"/>
  <c r="G90" i="1"/>
  <c r="G85" i="1"/>
  <c r="G56" i="1"/>
  <c r="G60" i="1"/>
  <c r="G107" i="1"/>
  <c r="G109" i="1"/>
  <c r="G110" i="1"/>
  <c r="G108" i="1"/>
  <c r="G113" i="1"/>
  <c r="G117" i="1"/>
  <c r="G114" i="1"/>
  <c r="G126" i="1" l="1"/>
  <c r="G125" i="1"/>
</calcChain>
</file>

<file path=xl/sharedStrings.xml><?xml version="1.0" encoding="utf-8"?>
<sst xmlns="http://schemas.openxmlformats.org/spreadsheetml/2006/main" count="34" uniqueCount="34">
  <si>
    <t>Average</t>
  </si>
  <si>
    <t>Standard Deviation</t>
  </si>
  <si>
    <t>st. dev. = mu x sqrt(EXP(sigma^2)-1)</t>
  </si>
  <si>
    <t>mean = Exp(mu + sigma^2/2)</t>
  </si>
  <si>
    <t>What did we learn?</t>
  </si>
  <si>
    <t>Category 1</t>
  </si>
  <si>
    <t xml:space="preserve">Category 2 </t>
  </si>
  <si>
    <t xml:space="preserve">Category 3 </t>
  </si>
  <si>
    <t>1. Categorical Proportions</t>
  </si>
  <si>
    <t>Truncated Gaussian Simulation, 1D Demonstration</t>
  </si>
  <si>
    <t xml:space="preserve">Category 1  </t>
  </si>
  <si>
    <t>3. Random Values N[0,1]</t>
  </si>
  <si>
    <t>2. Random Value U[0,1]</t>
  </si>
  <si>
    <t>4. RF Model N</t>
  </si>
  <si>
    <t>Thresholds</t>
  </si>
  <si>
    <t>Category 3</t>
  </si>
  <si>
    <t>Category 2</t>
  </si>
  <si>
    <t xml:space="preserve">Proportions  </t>
  </si>
  <si>
    <t>5. Truncated Simulation</t>
  </si>
  <si>
    <t>Instructions and Workflow of this Truncated Gaussian Demo</t>
  </si>
  <si>
    <t>1. Set the proportions of each category.</t>
  </si>
  <si>
    <t>2. Generate a random, uncorrelation (spatially) P-value.</t>
  </si>
  <si>
    <t>3. Transform to standard normal distribution (N[0,1]).</t>
  </si>
  <si>
    <t>4. Impose spatial correlation with a moving window smoother (convolution based).</t>
  </si>
  <si>
    <t>Uniform weights results in a linear variogram model in 1D.  Restandardize to N[0,1].</t>
  </si>
  <si>
    <t xml:space="preserve">5. Apply truncation rules to calculate categorical RF with target proportions and </t>
  </si>
  <si>
    <t>spatial continuity.</t>
  </si>
  <si>
    <t>4. Random Function (RF) Model N[0,1]</t>
  </si>
  <si>
    <t>1. Convolution approach to building a spaitally correlated random function (RF).</t>
  </si>
  <si>
    <t>2. Thresholds are selected to ensure category target proportions are reproduced.</t>
  </si>
  <si>
    <t xml:space="preserve">3. The resulting cateogorical simulation has the correct categorical proportions and spaital continuity inherrited from the </t>
  </si>
  <si>
    <t>continuous RF.</t>
  </si>
  <si>
    <t>4. Simple to extend to 2D / 3D and even multiple random functions (known as Truncated PluriGaussian Simulation).</t>
  </si>
  <si>
    <t xml:space="preserve">     Michael Pyrcz, the University of Texas at Austin, Geostatistical Reservoir Modeling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</si>
</sst>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1" fillId="3" borderId="23" xfId="0" applyFont="1" applyFill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0" fillId="4" borderId="2" xfId="0" applyFill="1" applyBorder="1"/>
    <xf numFmtId="165" fontId="0" fillId="4" borderId="13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4" xfId="0" applyNumberFormat="1" applyFill="1" applyBorder="1" applyAlignment="1">
      <alignment horizontal="center"/>
    </xf>
    <xf numFmtId="0" fontId="0" fillId="4" borderId="5" xfId="0" applyFill="1" applyBorder="1"/>
    <xf numFmtId="165" fontId="0" fillId="4" borderId="16" xfId="0" applyNumberFormat="1" applyFill="1" applyBorder="1" applyAlignment="1">
      <alignment horizontal="center"/>
    </xf>
    <xf numFmtId="0" fontId="0" fillId="4" borderId="11" xfId="0" applyFill="1" applyBorder="1"/>
    <xf numFmtId="0" fontId="0" fillId="4" borderId="11" xfId="0" applyFill="1" applyBorder="1" applyAlignment="1">
      <alignment horizontal="center"/>
    </xf>
    <xf numFmtId="0" fontId="0" fillId="4" borderId="3" xfId="0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4" xfId="0" applyFill="1" applyBorder="1"/>
    <xf numFmtId="165" fontId="0" fillId="4" borderId="0" xfId="0" applyNumberFormat="1" applyFill="1" applyBorder="1"/>
    <xf numFmtId="0" fontId="1" fillId="4" borderId="0" xfId="0" quotePrefix="1" applyFont="1" applyFill="1" applyBorder="1" applyAlignment="1">
      <alignment horizontal="right"/>
    </xf>
    <xf numFmtId="164" fontId="0" fillId="4" borderId="4" xfId="0" applyNumberFormat="1" applyFill="1" applyBorder="1" applyAlignment="1">
      <alignment horizontal="left" indent="3"/>
    </xf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4" borderId="6" xfId="0" applyFill="1" applyBorder="1"/>
    <xf numFmtId="165" fontId="0" fillId="4" borderId="20" xfId="0" applyNumberFormat="1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4" borderId="27" xfId="0" applyNumberFormat="1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65" fontId="0" fillId="5" borderId="25" xfId="0" applyNumberFormat="1" applyFill="1" applyBorder="1" applyAlignment="1">
      <alignment horizontal="center"/>
    </xf>
    <xf numFmtId="165" fontId="0" fillId="5" borderId="26" xfId="0" applyNumberForma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0" xfId="0" applyFont="1" applyFill="1" applyBorder="1"/>
    <xf numFmtId="0" fontId="0" fillId="2" borderId="29" xfId="0" applyFill="1" applyBorder="1" applyAlignment="1">
      <alignment horizontal="center"/>
    </xf>
    <xf numFmtId="0" fontId="1" fillId="6" borderId="9" xfId="0" applyFont="1" applyFill="1" applyBorder="1"/>
    <xf numFmtId="0" fontId="0" fillId="6" borderId="10" xfId="0" applyFill="1" applyBorder="1"/>
    <xf numFmtId="0" fontId="0" fillId="2" borderId="30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" fillId="3" borderId="22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3" borderId="3" xfId="0" applyFill="1" applyBorder="1"/>
    <xf numFmtId="0" fontId="1" fillId="4" borderId="0" xfId="0" applyFont="1" applyFill="1" applyBorder="1" applyAlignment="1">
      <alignment horizontal="center" vertical="top" wrapText="1"/>
    </xf>
    <xf numFmtId="165" fontId="0" fillId="4" borderId="32" xfId="0" applyNumberFormat="1" applyFill="1" applyBorder="1" applyAlignment="1">
      <alignment horizontal="center"/>
    </xf>
    <xf numFmtId="165" fontId="0" fillId="4" borderId="33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9" fontId="0" fillId="4" borderId="22" xfId="1" applyFont="1" applyFill="1" applyBorder="1" applyAlignment="1">
      <alignment horizontal="center"/>
    </xf>
    <xf numFmtId="9" fontId="0" fillId="4" borderId="23" xfId="1" applyFont="1" applyFill="1" applyBorder="1" applyAlignment="1">
      <alignment horizontal="center"/>
    </xf>
    <xf numFmtId="9" fontId="0" fillId="4" borderId="24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center"/>
    </xf>
    <xf numFmtId="165" fontId="0" fillId="8" borderId="25" xfId="0" applyNumberFormat="1" applyFont="1" applyFill="1" applyBorder="1" applyAlignment="1">
      <alignment horizontal="center"/>
    </xf>
    <xf numFmtId="165" fontId="0" fillId="8" borderId="31" xfId="0" applyNumberFormat="1" applyFont="1" applyFill="1" applyBorder="1" applyAlignment="1">
      <alignment horizontal="center"/>
    </xf>
    <xf numFmtId="165" fontId="0" fillId="9" borderId="26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5" fillId="4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Truncated Gaussian</a:t>
            </a:r>
            <a:r>
              <a:rPr lang="en-US" sz="1600" b="1" baseline="0"/>
              <a:t> Simulation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Sheet1!$H$18:$H$117</c:f>
              <c:numCache>
                <c:formatCode>0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</c:numCache>
            </c:numRef>
          </c:xVal>
          <c:yVal>
            <c:numRef>
              <c:f>Sheet1!$C$16:$C$123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8-4739-B818-ADC3CC62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7504"/>
        <c:axId val="521767832"/>
      </c:scatterChart>
      <c:valAx>
        <c:axId val="521767504"/>
        <c:scaling>
          <c:orientation val="minMax"/>
          <c:max val="3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7832"/>
        <c:crosses val="autoZero"/>
        <c:crossBetween val="midCat"/>
        <c:majorUnit val="1"/>
        <c:minorUnit val="1"/>
      </c:valAx>
      <c:valAx>
        <c:axId val="521767832"/>
        <c:scaling>
          <c:orientation val="maxMin"/>
          <c:max val="100"/>
        </c:scaling>
        <c:delete val="0"/>
        <c:axPos val="l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75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Categorical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Sheet1!$E$128:$H$128</c:f>
              <c:strCache>
                <c:ptCount val="3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</c:strCache>
            </c:strRef>
          </c:cat>
          <c:val>
            <c:numRef>
              <c:f>Sheet1!$E$129:$H$129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0.44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FD3-9CA9-DCDEB67A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48296</xdr:colOff>
      <xdr:row>17</xdr:row>
      <xdr:rowOff>13415</xdr:rowOff>
    </xdr:from>
    <xdr:to>
      <xdr:col>10</xdr:col>
      <xdr:colOff>214648</xdr:colOff>
      <xdr:row>123</xdr:row>
      <xdr:rowOff>26831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123</xdr:row>
      <xdr:rowOff>139700</xdr:rowOff>
    </xdr:from>
    <xdr:to>
      <xdr:col>10</xdr:col>
      <xdr:colOff>209550</xdr:colOff>
      <xdr:row>141</xdr:row>
      <xdr:rowOff>75324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abSelected="1" zoomScale="28" zoomScaleNormal="28" workbookViewId="0">
      <selection activeCell="V44" sqref="V44"/>
    </sheetView>
  </sheetViews>
  <sheetFormatPr defaultRowHeight="15" x14ac:dyDescent="0.25"/>
  <cols>
    <col min="4" max="4" width="18.85546875" customWidth="1"/>
    <col min="5" max="5" width="18.5703125" customWidth="1"/>
    <col min="6" max="6" width="18.5703125" hidden="1" customWidth="1"/>
    <col min="7" max="7" width="22.5703125" style="1" customWidth="1"/>
    <col min="8" max="8" width="18.42578125" style="1" customWidth="1"/>
    <col min="9" max="9" width="22.28515625" customWidth="1"/>
    <col min="10" max="10" width="26.85546875" customWidth="1"/>
    <col min="11" max="11" width="14.140625" customWidth="1"/>
  </cols>
  <sheetData>
    <row r="1" spans="1:12" ht="15.75" thickBot="1" x14ac:dyDescent="0.3">
      <c r="A1" s="38"/>
      <c r="B1" s="38"/>
      <c r="C1" s="38"/>
      <c r="D1" s="38"/>
      <c r="E1" s="38"/>
      <c r="F1" s="38"/>
      <c r="G1" s="39"/>
      <c r="H1" s="39"/>
      <c r="I1" s="38"/>
      <c r="J1" s="38"/>
      <c r="K1" s="38"/>
      <c r="L1" s="38"/>
    </row>
    <row r="2" spans="1:12" x14ac:dyDescent="0.25">
      <c r="A2" s="38"/>
      <c r="B2" s="11"/>
      <c r="C2" s="15"/>
      <c r="D2" s="15"/>
      <c r="E2" s="15"/>
      <c r="F2" s="15"/>
      <c r="G2" s="16"/>
      <c r="H2" s="16"/>
      <c r="I2" s="15"/>
      <c r="J2" s="15"/>
      <c r="K2" s="6"/>
      <c r="L2" s="38"/>
    </row>
    <row r="3" spans="1:12" ht="31.5" x14ac:dyDescent="0.5">
      <c r="A3" s="38"/>
      <c r="B3" s="17"/>
      <c r="C3" s="19"/>
      <c r="D3" s="65" t="s">
        <v>9</v>
      </c>
      <c r="E3" s="19"/>
      <c r="F3" s="19"/>
      <c r="G3" s="20"/>
      <c r="H3" s="20"/>
      <c r="I3" s="19"/>
      <c r="J3" s="19"/>
      <c r="K3" s="21"/>
      <c r="L3" s="38"/>
    </row>
    <row r="4" spans="1:12" ht="18.75" x14ac:dyDescent="0.3">
      <c r="A4" s="38"/>
      <c r="B4" s="17"/>
      <c r="C4" s="19"/>
      <c r="D4" s="66" t="s">
        <v>33</v>
      </c>
      <c r="E4" s="19"/>
      <c r="F4" s="19"/>
      <c r="G4" s="20"/>
      <c r="H4" s="20"/>
      <c r="I4" s="19"/>
      <c r="J4" s="19"/>
      <c r="K4" s="21"/>
      <c r="L4" s="38"/>
    </row>
    <row r="5" spans="1:12" ht="15.75" thickBot="1" x14ac:dyDescent="0.3">
      <c r="A5" s="38"/>
      <c r="B5" s="17"/>
      <c r="C5" s="19"/>
      <c r="D5" s="19"/>
      <c r="E5" s="19"/>
      <c r="F5" s="19"/>
      <c r="G5" s="20"/>
      <c r="H5" s="20"/>
      <c r="I5" s="19"/>
      <c r="J5" s="19"/>
      <c r="K5" s="21"/>
      <c r="L5" s="38"/>
    </row>
    <row r="6" spans="1:12" ht="15.75" thickBot="1" x14ac:dyDescent="0.3">
      <c r="A6" s="38"/>
      <c r="B6" s="17"/>
      <c r="C6" s="19"/>
      <c r="D6" s="42" t="s">
        <v>8</v>
      </c>
      <c r="E6" s="43"/>
      <c r="F6" s="43"/>
      <c r="G6" s="61" t="s">
        <v>14</v>
      </c>
      <c r="H6" s="20"/>
      <c r="I6" s="19"/>
      <c r="J6" s="19"/>
      <c r="K6" s="21"/>
      <c r="L6" s="38"/>
    </row>
    <row r="7" spans="1:12" x14ac:dyDescent="0.25">
      <c r="A7" s="38"/>
      <c r="B7" s="17"/>
      <c r="C7" s="19"/>
      <c r="D7" s="46" t="s">
        <v>10</v>
      </c>
      <c r="E7" s="41">
        <v>0.2</v>
      </c>
      <c r="F7" s="2"/>
      <c r="G7" s="62">
        <f>_xlfn.NORM.INV(E7,0,1)</f>
        <v>-0.84162123357291452</v>
      </c>
      <c r="H7" s="20"/>
      <c r="I7" s="22"/>
      <c r="J7" s="23"/>
      <c r="K7" s="21"/>
      <c r="L7" s="38"/>
    </row>
    <row r="8" spans="1:12" x14ac:dyDescent="0.25">
      <c r="A8" s="38"/>
      <c r="B8" s="17"/>
      <c r="C8" s="19"/>
      <c r="D8" s="47" t="s">
        <v>6</v>
      </c>
      <c r="E8" s="44">
        <v>0.5</v>
      </c>
      <c r="F8" s="52"/>
      <c r="G8" s="63">
        <f>_xlfn.NORM.INV(E8+E7,0,1)</f>
        <v>0.52440051270804078</v>
      </c>
      <c r="H8" s="20"/>
      <c r="I8" s="22"/>
      <c r="J8" s="23"/>
      <c r="K8" s="21"/>
      <c r="L8" s="38"/>
    </row>
    <row r="9" spans="1:12" ht="15.75" thickBot="1" x14ac:dyDescent="0.3">
      <c r="A9" s="38"/>
      <c r="B9" s="17"/>
      <c r="C9" s="19"/>
      <c r="D9" s="48" t="s">
        <v>7</v>
      </c>
      <c r="E9" s="32">
        <f>1-SUM(E7:E8)</f>
        <v>0.30000000000000004</v>
      </c>
      <c r="F9" s="3"/>
      <c r="G9" s="64"/>
      <c r="H9" s="20"/>
      <c r="I9" s="19"/>
      <c r="J9" s="19"/>
      <c r="K9" s="21"/>
      <c r="L9" s="38"/>
    </row>
    <row r="10" spans="1:12" ht="15.75" thickBot="1" x14ac:dyDescent="0.3">
      <c r="A10" s="38"/>
      <c r="B10" s="17"/>
      <c r="C10" s="19"/>
      <c r="D10" s="19"/>
      <c r="E10" s="19"/>
      <c r="F10" s="19"/>
      <c r="G10" s="20"/>
      <c r="H10" s="20"/>
      <c r="I10" s="19"/>
      <c r="J10" s="19"/>
      <c r="K10" s="21"/>
      <c r="L10" s="38"/>
    </row>
    <row r="11" spans="1:12" ht="48" customHeight="1" thickBot="1" x14ac:dyDescent="0.3">
      <c r="A11" s="38"/>
      <c r="B11" s="17"/>
      <c r="C11" s="19"/>
      <c r="D11" s="49" t="s">
        <v>12</v>
      </c>
      <c r="E11" s="4" t="s">
        <v>11</v>
      </c>
      <c r="F11" s="4" t="s">
        <v>13</v>
      </c>
      <c r="G11" s="4" t="s">
        <v>27</v>
      </c>
      <c r="H11" s="5" t="s">
        <v>18</v>
      </c>
      <c r="I11" s="53"/>
      <c r="J11" s="53"/>
      <c r="K11" s="24"/>
      <c r="L11" s="38"/>
    </row>
    <row r="12" spans="1:12" hidden="1" x14ac:dyDescent="0.25">
      <c r="A12" s="38"/>
      <c r="B12" s="17"/>
      <c r="C12" s="19"/>
      <c r="D12" s="45">
        <f ca="1">RAND()</f>
        <v>0.65202838419661069</v>
      </c>
      <c r="E12" s="30">
        <f ca="1">_xlfn.NORM.INV(D12,0,1)</f>
        <v>0.39080249364733022</v>
      </c>
      <c r="F12" s="30"/>
      <c r="G12" s="30"/>
      <c r="H12" s="31"/>
      <c r="I12" s="51"/>
      <c r="J12" s="51"/>
      <c r="K12" s="25"/>
      <c r="L12" s="38"/>
    </row>
    <row r="13" spans="1:12" ht="17.25" hidden="1" customHeight="1" x14ac:dyDescent="0.25">
      <c r="A13" s="38"/>
      <c r="B13" s="17"/>
      <c r="C13" s="19"/>
      <c r="D13" s="45">
        <f t="shared" ref="D13:D94" ca="1" si="0">RAND()</f>
        <v>0.53964278240057417</v>
      </c>
      <c r="E13" s="30">
        <f t="shared" ref="E13:E94" ca="1" si="1">_xlfn.NORM.INV(D13,0,1)</f>
        <v>9.9533821936800854E-2</v>
      </c>
      <c r="F13" s="7"/>
      <c r="G13" s="7"/>
      <c r="H13" s="8"/>
      <c r="I13" s="51"/>
      <c r="J13" s="51"/>
      <c r="K13" s="21"/>
      <c r="L13" s="38"/>
    </row>
    <row r="14" spans="1:12" hidden="1" x14ac:dyDescent="0.25">
      <c r="A14" s="38"/>
      <c r="B14" s="17"/>
      <c r="C14" s="19"/>
      <c r="D14" s="45">
        <f t="shared" ca="1" si="0"/>
        <v>0.49498699136295932</v>
      </c>
      <c r="E14" s="30">
        <f t="shared" ca="1" si="1"/>
        <v>-1.2566079893406591E-2</v>
      </c>
      <c r="F14" s="7"/>
      <c r="G14" s="7"/>
      <c r="H14" s="8"/>
      <c r="I14" s="51"/>
      <c r="J14" s="51"/>
      <c r="K14" s="21"/>
      <c r="L14" s="38"/>
    </row>
    <row r="15" spans="1:12" hidden="1" x14ac:dyDescent="0.25">
      <c r="A15" s="38"/>
      <c r="B15" s="17"/>
      <c r="C15" s="19"/>
      <c r="D15" s="45">
        <f t="shared" ca="1" si="0"/>
        <v>0.772199307566515</v>
      </c>
      <c r="E15" s="30">
        <f t="shared" ca="1" si="1"/>
        <v>0.74610931153216742</v>
      </c>
      <c r="F15" s="7"/>
      <c r="G15" s="7"/>
      <c r="H15" s="8"/>
      <c r="I15" s="51"/>
      <c r="J15" s="51"/>
      <c r="K15" s="21"/>
      <c r="L15" s="38"/>
    </row>
    <row r="16" spans="1:12" hidden="1" x14ac:dyDescent="0.25">
      <c r="A16" s="38"/>
      <c r="B16" s="17"/>
      <c r="C16" s="19"/>
      <c r="D16" s="45">
        <f t="shared" ca="1" si="0"/>
        <v>0.92189450009314799</v>
      </c>
      <c r="E16" s="30">
        <f t="shared" ca="1" si="1"/>
        <v>1.4179306947911956</v>
      </c>
      <c r="F16" s="7"/>
      <c r="G16" s="7"/>
      <c r="H16" s="8"/>
      <c r="I16" s="51"/>
      <c r="J16" s="51"/>
      <c r="K16" s="21"/>
      <c r="L16" s="38"/>
    </row>
    <row r="17" spans="1:12" hidden="1" x14ac:dyDescent="0.25">
      <c r="A17" s="38"/>
      <c r="B17" s="17"/>
      <c r="C17" s="19"/>
      <c r="D17" s="45">
        <f t="shared" ca="1" si="0"/>
        <v>0.50062124829182741</v>
      </c>
      <c r="E17" s="30">
        <f t="shared" ca="1" si="1"/>
        <v>1.5572391632431347E-3</v>
      </c>
      <c r="F17" s="7"/>
      <c r="G17" s="7"/>
      <c r="H17" s="8"/>
      <c r="I17" s="51"/>
      <c r="J17" s="51"/>
      <c r="K17" s="21"/>
      <c r="L17" s="38"/>
    </row>
    <row r="18" spans="1:12" x14ac:dyDescent="0.25">
      <c r="A18" s="38"/>
      <c r="B18" s="17"/>
      <c r="C18" s="19">
        <v>1</v>
      </c>
      <c r="D18" s="45">
        <f t="shared" ca="1" si="0"/>
        <v>0.71001620757919004</v>
      </c>
      <c r="E18" s="30">
        <f t="shared" ca="1" si="1"/>
        <v>0.55343206866185723</v>
      </c>
      <c r="F18" s="7">
        <f ca="1">AVERAGE(E12:E24)</f>
        <v>0.13162073763357818</v>
      </c>
      <c r="G18" s="7">
        <f ca="1">(F18-$F$125)*(1/$F$126)</f>
        <v>0.7320250820007802</v>
      </c>
      <c r="H18" s="56">
        <f ca="1">IF(E18&lt;$G$7,1,IF(E18&gt;$G$8,3,2))</f>
        <v>3</v>
      </c>
      <c r="I18" s="51"/>
      <c r="J18" s="51"/>
      <c r="K18" s="21"/>
      <c r="L18" s="38"/>
    </row>
    <row r="19" spans="1:12" x14ac:dyDescent="0.25">
      <c r="A19" s="38"/>
      <c r="B19" s="17"/>
      <c r="C19" s="19">
        <f>C18+1</f>
        <v>2</v>
      </c>
      <c r="D19" s="45">
        <f t="shared" ca="1" si="0"/>
        <v>0.92079750213676959</v>
      </c>
      <c r="E19" s="30">
        <f t="shared" ca="1" si="1"/>
        <v>1.4104562851568139</v>
      </c>
      <c r="F19" s="7">
        <f t="shared" ref="F19:F68" ca="1" si="2">AVERAGE(E13:E25)</f>
        <v>0.18256897685256834</v>
      </c>
      <c r="G19" s="7">
        <f ca="1">(F19-$F$125)*(1/$F$126)</f>
        <v>0.9077998707472642</v>
      </c>
      <c r="H19" s="56">
        <f t="shared" ref="H19:H74" ca="1" si="3">IF(E19&lt;$G$7,1,IF(E19&gt;$G$8,3,2))</f>
        <v>3</v>
      </c>
      <c r="I19" s="51"/>
      <c r="J19" s="51"/>
      <c r="K19" s="21"/>
      <c r="L19" s="38"/>
    </row>
    <row r="20" spans="1:12" x14ac:dyDescent="0.25">
      <c r="A20" s="38"/>
      <c r="B20" s="17"/>
      <c r="C20" s="19">
        <f t="shared" ref="C20:C74" si="4">C19+1</f>
        <v>3</v>
      </c>
      <c r="D20" s="45">
        <f t="shared" ca="1" si="0"/>
        <v>0.58006537331308294</v>
      </c>
      <c r="E20" s="30">
        <f t="shared" ca="1" si="1"/>
        <v>0.20206072250688942</v>
      </c>
      <c r="F20" s="7">
        <f t="shared" ca="1" si="2"/>
        <v>6.3626146325109184E-2</v>
      </c>
      <c r="G20" s="7">
        <f ca="1">(F20-$F$125)*(1/$F$126)</f>
        <v>0.49743925319955973</v>
      </c>
      <c r="H20" s="56">
        <f t="shared" ca="1" si="3"/>
        <v>2</v>
      </c>
      <c r="I20" s="51"/>
      <c r="J20" s="51"/>
      <c r="K20" s="21"/>
      <c r="L20" s="38"/>
    </row>
    <row r="21" spans="1:12" x14ac:dyDescent="0.25">
      <c r="A21" s="38"/>
      <c r="B21" s="17"/>
      <c r="C21" s="19">
        <f t="shared" si="4"/>
        <v>4</v>
      </c>
      <c r="D21" s="45">
        <f t="shared" ca="1" si="0"/>
        <v>3.5981116590979245E-2</v>
      </c>
      <c r="E21" s="30">
        <f t="shared" ca="1" si="1"/>
        <v>-1.7993569602645525</v>
      </c>
      <c r="F21" s="7">
        <f t="shared" ca="1" si="2"/>
        <v>4.6840997339273689E-4</v>
      </c>
      <c r="G21" s="7">
        <f ca="1">(F21-$F$125)*(1/$F$126)</f>
        <v>0.27954089331294052</v>
      </c>
      <c r="H21" s="56">
        <f t="shared" ca="1" si="3"/>
        <v>1</v>
      </c>
      <c r="I21" s="51"/>
      <c r="J21" s="51"/>
      <c r="K21" s="21"/>
      <c r="L21" s="38"/>
    </row>
    <row r="22" spans="1:12" x14ac:dyDescent="0.25">
      <c r="A22" s="38"/>
      <c r="B22" s="17"/>
      <c r="C22" s="19">
        <f t="shared" si="4"/>
        <v>5</v>
      </c>
      <c r="D22" s="45">
        <f t="shared" ca="1" si="0"/>
        <v>3.46589595134702E-2</v>
      </c>
      <c r="E22" s="30">
        <f t="shared" ca="1" si="1"/>
        <v>-1.8163420474405749</v>
      </c>
      <c r="F22" s="7">
        <f t="shared" ca="1" si="2"/>
        <v>-8.6337684997532152E-2</v>
      </c>
      <c r="G22" s="7">
        <f ca="1">(F22-$F$125)*(1/$F$126)</f>
        <v>-1.9945864999488878E-2</v>
      </c>
      <c r="H22" s="56">
        <f t="shared" ca="1" si="3"/>
        <v>1</v>
      </c>
      <c r="I22" s="51"/>
      <c r="J22" s="51"/>
      <c r="K22" s="21"/>
      <c r="L22" s="38"/>
    </row>
    <row r="23" spans="1:12" x14ac:dyDescent="0.25">
      <c r="A23" s="38"/>
      <c r="B23" s="17"/>
      <c r="C23" s="19">
        <f t="shared" si="4"/>
        <v>6</v>
      </c>
      <c r="D23" s="45">
        <f t="shared" ca="1" si="0"/>
        <v>0.19009743973725368</v>
      </c>
      <c r="E23" s="30">
        <f t="shared" ca="1" si="1"/>
        <v>-0.87753727938674819</v>
      </c>
      <c r="F23" s="7">
        <f t="shared" ca="1" si="2"/>
        <v>-0.24633806785938037</v>
      </c>
      <c r="G23" s="7">
        <f ca="1">(F23-$F$125)*(1/$F$126)</f>
        <v>-0.57195774859006299</v>
      </c>
      <c r="H23" s="56">
        <f t="shared" ca="1" si="3"/>
        <v>1</v>
      </c>
      <c r="I23" s="51"/>
      <c r="J23" s="51"/>
      <c r="K23" s="21"/>
      <c r="L23" s="38"/>
    </row>
    <row r="24" spans="1:12" x14ac:dyDescent="0.25">
      <c r="A24" s="38"/>
      <c r="B24" s="17"/>
      <c r="C24" s="19">
        <f t="shared" si="4"/>
        <v>7</v>
      </c>
      <c r="D24" s="45">
        <f t="shared" ca="1" si="0"/>
        <v>0.91849046972736359</v>
      </c>
      <c r="E24" s="30">
        <f t="shared" ca="1" si="1"/>
        <v>1.3949893188255014</v>
      </c>
      <c r="F24" s="7">
        <f t="shared" ca="1" si="2"/>
        <v>-0.22377307974511676</v>
      </c>
      <c r="G24" s="7">
        <f ca="1">(F24-$F$125)*(1/$F$126)</f>
        <v>-0.49410704992699306</v>
      </c>
      <c r="H24" s="56">
        <f t="shared" ca="1" si="3"/>
        <v>3</v>
      </c>
      <c r="I24" s="51"/>
      <c r="J24" s="51"/>
      <c r="K24" s="21"/>
      <c r="L24" s="38"/>
    </row>
    <row r="25" spans="1:12" x14ac:dyDescent="0.25">
      <c r="A25" s="38"/>
      <c r="B25" s="17"/>
      <c r="C25" s="19">
        <f t="shared" si="4"/>
        <v>8</v>
      </c>
      <c r="D25" s="45">
        <f t="shared" ca="1" si="0"/>
        <v>0.85385920162711448</v>
      </c>
      <c r="E25" s="30">
        <f t="shared" ca="1" si="1"/>
        <v>1.0531296034942021</v>
      </c>
      <c r="F25" s="7">
        <f t="shared" ca="1" si="2"/>
        <v>-0.2669023435405673</v>
      </c>
      <c r="G25" s="7">
        <f ca="1">(F25-$F$125)*(1/$F$126)</f>
        <v>-0.64290585727833682</v>
      </c>
      <c r="H25" s="56">
        <f t="shared" ca="1" si="3"/>
        <v>3</v>
      </c>
      <c r="I25" s="51"/>
      <c r="J25" s="51"/>
      <c r="K25" s="21"/>
      <c r="L25" s="38"/>
    </row>
    <row r="26" spans="1:12" x14ac:dyDescent="0.25">
      <c r="A26" s="38"/>
      <c r="B26" s="17"/>
      <c r="C26" s="19">
        <f t="shared" si="4"/>
        <v>9</v>
      </c>
      <c r="D26" s="45">
        <f t="shared" ca="1" si="0"/>
        <v>7.3987263537772963E-2</v>
      </c>
      <c r="E26" s="30">
        <f t="shared" ca="1" si="1"/>
        <v>-1.4467229749201678</v>
      </c>
      <c r="F26" s="7">
        <f t="shared" ca="1" si="2"/>
        <v>-0.47496510137249709</v>
      </c>
      <c r="G26" s="7">
        <f ca="1">(F26-$F$125)*(1/$F$126)</f>
        <v>-1.3607361074410664</v>
      </c>
      <c r="H26" s="56">
        <f t="shared" ca="1" si="3"/>
        <v>1</v>
      </c>
      <c r="I26" s="51"/>
      <c r="J26" s="51"/>
      <c r="K26" s="21"/>
      <c r="L26" s="38"/>
    </row>
    <row r="27" spans="1:12" x14ac:dyDescent="0.25">
      <c r="A27" s="38"/>
      <c r="B27" s="17"/>
      <c r="C27" s="19">
        <f t="shared" si="4"/>
        <v>10</v>
      </c>
      <c r="D27" s="45">
        <f t="shared" ca="1" si="0"/>
        <v>0.20224851936476429</v>
      </c>
      <c r="E27" s="30">
        <f t="shared" ca="1" si="1"/>
        <v>-0.83361665246572092</v>
      </c>
      <c r="F27" s="7">
        <f t="shared" ca="1" si="2"/>
        <v>-0.50089701356717076</v>
      </c>
      <c r="G27" s="7">
        <f ca="1">(F27-$F$125)*(1/$F$126)</f>
        <v>-1.4502029164551873</v>
      </c>
      <c r="H27" s="56">
        <f t="shared" ca="1" si="3"/>
        <v>2</v>
      </c>
      <c r="I27" s="51"/>
      <c r="J27" s="51"/>
      <c r="K27" s="21"/>
      <c r="L27" s="38"/>
    </row>
    <row r="28" spans="1:12" x14ac:dyDescent="0.25">
      <c r="A28" s="38"/>
      <c r="B28" s="17"/>
      <c r="C28" s="19">
        <f t="shared" si="4"/>
        <v>11</v>
      </c>
      <c r="D28" s="45">
        <f t="shared" ca="1" si="0"/>
        <v>0.35109349820501101</v>
      </c>
      <c r="E28" s="30">
        <f t="shared" ca="1" si="1"/>
        <v>-0.38236992308985646</v>
      </c>
      <c r="F28" s="7">
        <f t="shared" ca="1" si="2"/>
        <v>-0.25573352399947069</v>
      </c>
      <c r="G28" s="7">
        <f ca="1">(F28-$F$125)*(1/$F$126)</f>
        <v>-0.60437269253155379</v>
      </c>
      <c r="H28" s="56">
        <f t="shared" ca="1" si="3"/>
        <v>2</v>
      </c>
      <c r="I28" s="51"/>
      <c r="J28" s="51"/>
      <c r="K28" s="21"/>
      <c r="L28" s="38"/>
    </row>
    <row r="29" spans="1:12" x14ac:dyDescent="0.25">
      <c r="A29" s="38"/>
      <c r="B29" s="17"/>
      <c r="C29" s="19">
        <f t="shared" si="4"/>
        <v>12</v>
      </c>
      <c r="D29" s="45">
        <f t="shared" ca="1" si="0"/>
        <v>0.25396180838128835</v>
      </c>
      <c r="E29" s="30">
        <f t="shared" ca="1" si="1"/>
        <v>-0.66207428241283151</v>
      </c>
      <c r="F29" s="7">
        <f t="shared" ca="1" si="2"/>
        <v>-0.21823674274239366</v>
      </c>
      <c r="G29" s="7">
        <f ca="1">(F29-$F$125)*(1/$F$126)</f>
        <v>-0.47500632177620999</v>
      </c>
      <c r="H29" s="56">
        <f t="shared" ca="1" si="3"/>
        <v>2</v>
      </c>
      <c r="I29" s="51"/>
      <c r="J29" s="51"/>
      <c r="K29" s="21"/>
      <c r="L29" s="38"/>
    </row>
    <row r="30" spans="1:12" x14ac:dyDescent="0.25">
      <c r="A30" s="38"/>
      <c r="B30" s="17"/>
      <c r="C30" s="19">
        <f t="shared" si="4"/>
        <v>13</v>
      </c>
      <c r="D30" s="45">
        <f t="shared" ca="1" si="0"/>
        <v>0.61596566029431465</v>
      </c>
      <c r="E30" s="30">
        <f t="shared" ca="1" si="1"/>
        <v>0.29490208464866968</v>
      </c>
      <c r="F30" s="7">
        <f t="shared" ca="1" si="2"/>
        <v>-0.27284617305141617</v>
      </c>
      <c r="G30" s="7">
        <f ca="1">(F30-$F$125)*(1/$F$126)</f>
        <v>-0.66341246148351518</v>
      </c>
      <c r="H30" s="56">
        <f t="shared" ca="1" si="3"/>
        <v>2</v>
      </c>
      <c r="I30" s="51"/>
      <c r="J30" s="51"/>
      <c r="K30" s="21"/>
      <c r="L30" s="38"/>
    </row>
    <row r="31" spans="1:12" x14ac:dyDescent="0.25">
      <c r="A31" s="38"/>
      <c r="B31" s="17"/>
      <c r="C31" s="19">
        <f t="shared" si="4"/>
        <v>14</v>
      </c>
      <c r="D31" s="45">
        <f t="shared" ca="1" si="0"/>
        <v>0.4971083477821937</v>
      </c>
      <c r="E31" s="30">
        <f t="shared" ca="1" si="1"/>
        <v>-7.2483606789996791E-3</v>
      </c>
      <c r="F31" s="7">
        <f t="shared" ca="1" si="2"/>
        <v>-0.57419592486896154</v>
      </c>
      <c r="G31" s="7">
        <f ca="1">(F31-$F$125)*(1/$F$126)</f>
        <v>-1.7030889994077301</v>
      </c>
      <c r="H31" s="56">
        <f t="shared" ca="1" si="3"/>
        <v>2</v>
      </c>
      <c r="I31" s="51"/>
      <c r="J31" s="51"/>
      <c r="K31" s="21"/>
      <c r="L31" s="38"/>
    </row>
    <row r="32" spans="1:12" x14ac:dyDescent="0.25">
      <c r="A32" s="38"/>
      <c r="B32" s="17"/>
      <c r="C32" s="19">
        <f t="shared" si="4"/>
        <v>15</v>
      </c>
      <c r="D32" s="45">
        <f t="shared" ca="1" si="0"/>
        <v>9.7770625032661651E-2</v>
      </c>
      <c r="E32" s="30">
        <f t="shared" ca="1" si="1"/>
        <v>-1.2943595666582732</v>
      </c>
      <c r="F32" s="7">
        <f t="shared" ca="1" si="2"/>
        <v>-0.58103006894576992</v>
      </c>
      <c r="G32" s="7">
        <f ca="1">(F32-$F$125)*(1/$F$126)</f>
        <v>-1.7266672476412093</v>
      </c>
      <c r="H32" s="56">
        <f t="shared" ca="1" si="3"/>
        <v>1</v>
      </c>
      <c r="I32" s="51"/>
      <c r="J32" s="51"/>
      <c r="K32" s="21"/>
      <c r="L32" s="38"/>
    </row>
    <row r="33" spans="1:12" x14ac:dyDescent="0.25">
      <c r="A33" s="38"/>
      <c r="B33" s="17"/>
      <c r="C33" s="19">
        <f t="shared" si="4"/>
        <v>16</v>
      </c>
      <c r="D33" s="45">
        <f t="shared" ca="1" si="0"/>
        <v>0.44628453600506646</v>
      </c>
      <c r="E33" s="30">
        <f t="shared" ca="1" si="1"/>
        <v>-0.13505413602386829</v>
      </c>
      <c r="F33" s="7">
        <f t="shared" ca="1" si="2"/>
        <v>-0.560750843826195</v>
      </c>
      <c r="G33" s="7">
        <f ca="1">(F33-$F$125)*(1/$F$126)</f>
        <v>-1.6567025822086296</v>
      </c>
      <c r="H33" s="56">
        <f t="shared" ca="1" si="3"/>
        <v>2</v>
      </c>
      <c r="I33" s="51"/>
      <c r="J33" s="51"/>
      <c r="K33" s="21"/>
      <c r="L33" s="38"/>
    </row>
    <row r="34" spans="1:12" x14ac:dyDescent="0.25">
      <c r="A34" s="38"/>
      <c r="B34" s="17"/>
      <c r="C34" s="19">
        <f t="shared" si="4"/>
        <v>17</v>
      </c>
      <c r="D34" s="45">
        <f t="shared" ca="1" si="0"/>
        <v>0.91739621056734222</v>
      </c>
      <c r="E34" s="30">
        <f t="shared" ca="1" si="1"/>
        <v>1.3877684041155487</v>
      </c>
      <c r="F34" s="7">
        <f t="shared" ca="1" si="2"/>
        <v>-0.5528426013073704</v>
      </c>
      <c r="G34" s="7">
        <f ca="1">(F34-$F$125)*(1/$F$126)</f>
        <v>-1.6294186234416264</v>
      </c>
      <c r="H34" s="56">
        <f t="shared" ca="1" si="3"/>
        <v>3</v>
      </c>
      <c r="I34" s="51"/>
      <c r="J34" s="51"/>
      <c r="K34" s="21"/>
      <c r="L34" s="38"/>
    </row>
    <row r="35" spans="1:12" x14ac:dyDescent="0.25">
      <c r="A35" s="38"/>
      <c r="B35" s="17"/>
      <c r="C35" s="19">
        <f t="shared" si="4"/>
        <v>18</v>
      </c>
      <c r="D35" s="45">
        <f t="shared" ca="1" si="0"/>
        <v>9.194313961107603E-2</v>
      </c>
      <c r="E35" s="30">
        <f t="shared" ca="1" si="1"/>
        <v>-1.3288838910985732</v>
      </c>
      <c r="F35" s="7">
        <f t="shared" ca="1" si="2"/>
        <v>-0.48392920416415797</v>
      </c>
      <c r="G35" s="7">
        <f ca="1">(F35-$F$125)*(1/$F$126)</f>
        <v>-1.3916628538538975</v>
      </c>
      <c r="H35" s="56">
        <f t="shared" ca="1" si="3"/>
        <v>1</v>
      </c>
      <c r="I35" s="51"/>
      <c r="J35" s="51"/>
      <c r="K35" s="21"/>
      <c r="L35" s="38"/>
    </row>
    <row r="36" spans="1:12" x14ac:dyDescent="0.25">
      <c r="A36" s="38"/>
      <c r="B36" s="17"/>
      <c r="C36" s="19">
        <f t="shared" si="4"/>
        <v>19</v>
      </c>
      <c r="D36" s="45">
        <f t="shared" ca="1" si="0"/>
        <v>5.6204264062343245E-2</v>
      </c>
      <c r="E36" s="30">
        <f t="shared" ca="1" si="1"/>
        <v>-1.5874598734040406</v>
      </c>
      <c r="F36" s="7">
        <f t="shared" ca="1" si="2"/>
        <v>-0.48928074967733343</v>
      </c>
      <c r="G36" s="7">
        <f ca="1">(F36-$F$125)*(1/$F$126)</f>
        <v>-1.4101260391663939</v>
      </c>
      <c r="H36" s="56">
        <f t="shared" ca="1" si="3"/>
        <v>1</v>
      </c>
      <c r="I36" s="51"/>
      <c r="J36" s="51"/>
      <c r="K36" s="21"/>
      <c r="L36" s="38"/>
    </row>
    <row r="37" spans="1:12" x14ac:dyDescent="0.25">
      <c r="A37" s="38"/>
      <c r="B37" s="17"/>
      <c r="C37" s="19">
        <f t="shared" si="4"/>
        <v>20</v>
      </c>
      <c r="D37" s="45">
        <f t="shared" ca="1" si="0"/>
        <v>5.8252458178600364E-3</v>
      </c>
      <c r="E37" s="30">
        <f t="shared" ca="1" si="1"/>
        <v>-2.5225574548025884</v>
      </c>
      <c r="F37" s="7">
        <f t="shared" ca="1" si="2"/>
        <v>-0.586691836801434</v>
      </c>
      <c r="G37" s="7">
        <f ca="1">(F37-$F$125)*(1/$F$126)</f>
        <v>-1.7462007205151853</v>
      </c>
      <c r="H37" s="56">
        <f t="shared" ca="1" si="3"/>
        <v>1</v>
      </c>
      <c r="I37" s="51"/>
      <c r="J37" s="51"/>
      <c r="K37" s="21"/>
      <c r="L37" s="38"/>
    </row>
    <row r="38" spans="1:12" x14ac:dyDescent="0.25">
      <c r="A38" s="38"/>
      <c r="B38" s="17"/>
      <c r="C38" s="19">
        <f t="shared" si="4"/>
        <v>21</v>
      </c>
      <c r="D38" s="45">
        <f t="shared" ca="1" si="0"/>
        <v>0.83254865351262686</v>
      </c>
      <c r="E38" s="30">
        <f t="shared" ca="1" si="1"/>
        <v>0.96428573049569188</v>
      </c>
      <c r="F38" s="7">
        <f t="shared" ca="1" si="2"/>
        <v>-0.67000619404167472</v>
      </c>
      <c r="G38" s="7">
        <f ca="1">(F38-$F$125)*(1/$F$126)</f>
        <v>-2.0336407531433172</v>
      </c>
      <c r="H38" s="56">
        <f t="shared" ca="1" si="3"/>
        <v>3</v>
      </c>
      <c r="I38" s="51"/>
      <c r="J38" s="51"/>
      <c r="K38" s="21"/>
      <c r="L38" s="38"/>
    </row>
    <row r="39" spans="1:12" x14ac:dyDescent="0.25">
      <c r="A39" s="38"/>
      <c r="B39" s="17"/>
      <c r="C39" s="19">
        <f t="shared" si="4"/>
        <v>22</v>
      </c>
      <c r="D39" s="45">
        <f t="shared" ca="1" si="0"/>
        <v>0.11838613630526063</v>
      </c>
      <c r="E39" s="30">
        <f t="shared" ca="1" si="1"/>
        <v>-1.1830930483656921</v>
      </c>
      <c r="F39" s="7">
        <f t="shared" ca="1" si="2"/>
        <v>-0.52234746961264023</v>
      </c>
      <c r="G39" s="7">
        <f ca="1">(F39-$F$125)*(1/$F$126)</f>
        <v>-1.5242084059030496</v>
      </c>
      <c r="H39" s="56">
        <f t="shared" ca="1" si="3"/>
        <v>1</v>
      </c>
      <c r="I39" s="51"/>
      <c r="J39" s="51"/>
      <c r="K39" s="21"/>
      <c r="L39" s="38"/>
    </row>
    <row r="40" spans="1:12" x14ac:dyDescent="0.25">
      <c r="A40" s="38"/>
      <c r="B40" s="17"/>
      <c r="C40" s="19">
        <f t="shared" si="4"/>
        <v>23</v>
      </c>
      <c r="D40" s="45">
        <f t="shared" ca="1" si="0"/>
        <v>0.2324477601105599</v>
      </c>
      <c r="E40" s="30">
        <f t="shared" ca="1" si="1"/>
        <v>-0.73080949972100251</v>
      </c>
      <c r="F40" s="7">
        <f t="shared" ca="1" si="2"/>
        <v>-0.5544285069225835</v>
      </c>
      <c r="G40" s="7">
        <f ca="1">(F40-$F$125)*(1/$F$126)</f>
        <v>-1.6348901025105642</v>
      </c>
      <c r="H40" s="56">
        <f t="shared" ca="1" si="3"/>
        <v>2</v>
      </c>
      <c r="I40" s="51"/>
      <c r="J40" s="51"/>
      <c r="K40" s="21"/>
      <c r="L40" s="38"/>
    </row>
    <row r="41" spans="1:12" x14ac:dyDescent="0.25">
      <c r="A41" s="38"/>
      <c r="B41" s="17"/>
      <c r="C41" s="19">
        <f t="shared" si="4"/>
        <v>24</v>
      </c>
      <c r="D41" s="45">
        <f t="shared" ca="1" si="0"/>
        <v>0.69620067710261757</v>
      </c>
      <c r="E41" s="30">
        <f t="shared" ca="1" si="1"/>
        <v>0.51350423977190607</v>
      </c>
      <c r="F41" s="7">
        <f t="shared" ca="1" si="2"/>
        <v>-0.58268702363397007</v>
      </c>
      <c r="G41" s="7">
        <f ca="1">(F41-$F$125)*(1/$F$126)</f>
        <v>-1.7323838507023865</v>
      </c>
      <c r="H41" s="56">
        <f t="shared" ca="1" si="3"/>
        <v>2</v>
      </c>
      <c r="I41" s="51"/>
      <c r="J41" s="51"/>
      <c r="K41" s="21"/>
      <c r="L41" s="38"/>
    </row>
    <row r="42" spans="1:12" x14ac:dyDescent="0.25">
      <c r="A42" s="38"/>
      <c r="B42" s="17"/>
      <c r="C42" s="19">
        <f t="shared" si="4"/>
        <v>25</v>
      </c>
      <c r="D42" s="45">
        <f t="shared" ca="1" si="0"/>
        <v>0.2321928282523239</v>
      </c>
      <c r="E42" s="30">
        <f t="shared" ca="1" si="1"/>
        <v>-0.73164437408411198</v>
      </c>
      <c r="F42" s="7">
        <f t="shared" ca="1" si="2"/>
        <v>-0.41234597049326405</v>
      </c>
      <c r="G42" s="7">
        <f ca="1">(F42-$F$125)*(1/$F$126)</f>
        <v>-1.1446959719915379</v>
      </c>
      <c r="H42" s="56">
        <f t="shared" ca="1" si="3"/>
        <v>2</v>
      </c>
      <c r="I42" s="51"/>
      <c r="J42" s="51"/>
      <c r="K42" s="21"/>
      <c r="L42" s="38"/>
    </row>
    <row r="43" spans="1:12" x14ac:dyDescent="0.25">
      <c r="A43" s="38"/>
      <c r="B43" s="17"/>
      <c r="C43" s="19">
        <f t="shared" si="4"/>
        <v>26</v>
      </c>
      <c r="D43" s="45">
        <f t="shared" ca="1" si="0"/>
        <v>0.16566409920250647</v>
      </c>
      <c r="E43" s="30">
        <f t="shared" ca="1" si="1"/>
        <v>-0.97144204796463829</v>
      </c>
      <c r="F43" s="7">
        <f t="shared" ca="1" si="2"/>
        <v>-0.20003183862418972</v>
      </c>
      <c r="G43" s="7">
        <f ca="1">(F43-$F$125)*(1/$F$126)</f>
        <v>-0.41219820073844587</v>
      </c>
      <c r="H43" s="56">
        <f t="shared" ca="1" si="3"/>
        <v>1</v>
      </c>
      <c r="I43" s="51"/>
      <c r="J43" s="51"/>
      <c r="K43" s="21"/>
      <c r="L43" s="38"/>
    </row>
    <row r="44" spans="1:12" x14ac:dyDescent="0.25">
      <c r="A44" s="38"/>
      <c r="B44" s="17"/>
      <c r="C44" s="19">
        <f t="shared" si="4"/>
        <v>27</v>
      </c>
      <c r="D44" s="45">
        <f t="shared" ca="1" si="0"/>
        <v>0.13778280043876578</v>
      </c>
      <c r="E44" s="30">
        <f t="shared" ca="1" si="1"/>
        <v>-1.0903350048021279</v>
      </c>
      <c r="F44" s="7">
        <f t="shared" ca="1" si="2"/>
        <v>7.0373259811207692E-2</v>
      </c>
      <c r="G44" s="7">
        <f ca="1">(F44-$F$125)*(1/$F$126)</f>
        <v>0.52071724014960663</v>
      </c>
      <c r="H44" s="56">
        <f t="shared" ca="1" si="3"/>
        <v>1</v>
      </c>
      <c r="I44" s="51"/>
      <c r="J44" s="51"/>
      <c r="K44" s="21"/>
      <c r="L44" s="38"/>
    </row>
    <row r="45" spans="1:12" x14ac:dyDescent="0.25">
      <c r="A45" s="38"/>
      <c r="B45" s="17"/>
      <c r="C45" s="19">
        <f t="shared" si="4"/>
        <v>28</v>
      </c>
      <c r="D45" s="45">
        <f t="shared" ca="1" si="0"/>
        <v>0.734081362604595</v>
      </c>
      <c r="E45" s="30">
        <f t="shared" ca="1" si="1"/>
        <v>0.62520385091917385</v>
      </c>
      <c r="F45" s="7">
        <f t="shared" ca="1" si="2"/>
        <v>3.2090304425036471E-2</v>
      </c>
      <c r="G45" s="7">
        <f ca="1">(F45-$F$125)*(1/$F$126)</f>
        <v>0.38863851674816829</v>
      </c>
      <c r="H45" s="56">
        <f t="shared" ca="1" si="3"/>
        <v>3</v>
      </c>
      <c r="I45" s="51"/>
      <c r="J45" s="51"/>
      <c r="K45" s="21"/>
      <c r="L45" s="38"/>
    </row>
    <row r="46" spans="1:12" x14ac:dyDescent="0.25">
      <c r="A46" s="38"/>
      <c r="B46" s="17"/>
      <c r="C46" s="19">
        <f t="shared" si="4"/>
        <v>29</v>
      </c>
      <c r="D46" s="45">
        <f t="shared" ca="1" si="0"/>
        <v>0.29043731040162968</v>
      </c>
      <c r="E46" s="30">
        <f t="shared" ca="1" si="1"/>
        <v>-0.55210762105313138</v>
      </c>
      <c r="F46" s="7">
        <f t="shared" ca="1" si="2"/>
        <v>0.15188163698281359</v>
      </c>
      <c r="G46" s="7">
        <f ca="1">(F46-$F$125)*(1/$F$126)</f>
        <v>0.80192652231587935</v>
      </c>
      <c r="H46" s="56">
        <f t="shared" ca="1" si="3"/>
        <v>2</v>
      </c>
      <c r="I46" s="51"/>
      <c r="J46" s="51"/>
      <c r="K46" s="21"/>
      <c r="L46" s="38"/>
    </row>
    <row r="47" spans="1:12" x14ac:dyDescent="0.25">
      <c r="A47" s="38"/>
      <c r="B47" s="17"/>
      <c r="C47" s="19">
        <f t="shared" si="4"/>
        <v>30</v>
      </c>
      <c r="D47" s="45">
        <f t="shared" ca="1" si="0"/>
        <v>0.84623242510926588</v>
      </c>
      <c r="E47" s="30">
        <f t="shared" ca="1" si="1"/>
        <v>1.0204076868675236</v>
      </c>
      <c r="F47" s="7">
        <f t="shared" ca="1" si="2"/>
        <v>0.20498477881175575</v>
      </c>
      <c r="G47" s="7">
        <f ca="1">(F47-$F$125)*(1/$F$126)</f>
        <v>0.98513586732652503</v>
      </c>
      <c r="H47" s="56">
        <f t="shared" ca="1" si="3"/>
        <v>3</v>
      </c>
      <c r="I47" s="51"/>
      <c r="J47" s="51"/>
      <c r="K47" s="21"/>
      <c r="L47" s="38"/>
    </row>
    <row r="48" spans="1:12" x14ac:dyDescent="0.25">
      <c r="A48" s="38"/>
      <c r="B48" s="17"/>
      <c r="C48" s="19">
        <f t="shared" si="4"/>
        <v>31</v>
      </c>
      <c r="D48" s="45">
        <f t="shared" ca="1" si="0"/>
        <v>0.81206991351950819</v>
      </c>
      <c r="E48" s="30">
        <f t="shared" ca="1" si="1"/>
        <v>0.88554979973060544</v>
      </c>
      <c r="F48" s="7">
        <f t="shared" ca="1" si="2"/>
        <v>0.1659839509862959</v>
      </c>
      <c r="G48" s="7">
        <f ca="1">(F48-$F$125)*(1/$F$126)</f>
        <v>0.85058043661788196</v>
      </c>
      <c r="H48" s="56">
        <f t="shared" ca="1" si="3"/>
        <v>3</v>
      </c>
      <c r="I48" s="51"/>
      <c r="J48" s="51"/>
      <c r="K48" s="21"/>
      <c r="L48" s="38"/>
    </row>
    <row r="49" spans="1:12" x14ac:dyDescent="0.25">
      <c r="A49" s="38"/>
      <c r="B49" s="17"/>
      <c r="C49" s="19">
        <f t="shared" si="4"/>
        <v>32</v>
      </c>
      <c r="D49" s="45">
        <f t="shared" ca="1" si="0"/>
        <v>0.87952665774626193</v>
      </c>
      <c r="E49" s="30">
        <f t="shared" ca="1" si="1"/>
        <v>1.172623840893926</v>
      </c>
      <c r="F49" s="7">
        <f t="shared" ca="1" si="2"/>
        <v>0.18953001562652011</v>
      </c>
      <c r="G49" s="7">
        <f ca="1">(F49-$F$125)*(1/$F$126)</f>
        <v>0.93181591406307296</v>
      </c>
      <c r="H49" s="56">
        <f t="shared" ca="1" si="3"/>
        <v>3</v>
      </c>
      <c r="I49" s="51"/>
      <c r="J49" s="51"/>
      <c r="K49" s="21"/>
      <c r="L49" s="38"/>
    </row>
    <row r="50" spans="1:12" x14ac:dyDescent="0.25">
      <c r="A50" s="38"/>
      <c r="B50" s="17"/>
      <c r="C50" s="19">
        <f t="shared" si="4"/>
        <v>33</v>
      </c>
      <c r="D50" s="45">
        <f t="shared" ca="1" si="0"/>
        <v>0.83957406346253483</v>
      </c>
      <c r="E50" s="30">
        <f t="shared" ca="1" si="1"/>
        <v>0.99270882485757772</v>
      </c>
      <c r="F50" s="7">
        <f t="shared" ca="1" si="2"/>
        <v>0.19907610380104979</v>
      </c>
      <c r="G50" s="7">
        <f ca="1">(F50-$F$125)*(1/$F$126)</f>
        <v>0.9647505484676282</v>
      </c>
      <c r="H50" s="56">
        <f t="shared" ca="1" si="3"/>
        <v>3</v>
      </c>
      <c r="I50" s="51"/>
      <c r="J50" s="51"/>
      <c r="K50" s="21"/>
      <c r="L50" s="38"/>
    </row>
    <row r="51" spans="1:12" x14ac:dyDescent="0.25">
      <c r="A51" s="38"/>
      <c r="B51" s="17"/>
      <c r="C51" s="19">
        <f t="shared" si="4"/>
        <v>34</v>
      </c>
      <c r="D51" s="45">
        <f t="shared" ca="1" si="0"/>
        <v>0.67960957214298612</v>
      </c>
      <c r="E51" s="30">
        <f t="shared" ca="1" si="1"/>
        <v>0.46660731047546583</v>
      </c>
      <c r="F51" s="7">
        <f t="shared" ca="1" si="2"/>
        <v>0.35391715149406661</v>
      </c>
      <c r="G51" s="7">
        <f ca="1">(F51-$F$125)*(1/$F$126)</f>
        <v>1.4989623851228095</v>
      </c>
      <c r="H51" s="56">
        <f t="shared" ca="1" si="3"/>
        <v>2</v>
      </c>
      <c r="I51" s="51"/>
      <c r="J51" s="51"/>
      <c r="K51" s="21"/>
      <c r="L51" s="38"/>
    </row>
    <row r="52" spans="1:12" x14ac:dyDescent="0.25">
      <c r="A52" s="38"/>
      <c r="B52" s="17"/>
      <c r="C52" s="19">
        <f t="shared" si="4"/>
        <v>35</v>
      </c>
      <c r="D52" s="45">
        <f t="shared" ca="1" si="0"/>
        <v>0.64587010844890036</v>
      </c>
      <c r="E52" s="30">
        <f t="shared" ca="1" si="1"/>
        <v>0.37419427488541029</v>
      </c>
      <c r="F52" s="7">
        <f t="shared" ca="1" si="2"/>
        <v>0.17324574107453528</v>
      </c>
      <c r="G52" s="7">
        <f ca="1">(F52-$F$125)*(1/$F$126)</f>
        <v>0.87563409182262986</v>
      </c>
      <c r="H52" s="56">
        <f t="shared" ca="1" si="3"/>
        <v>2</v>
      </c>
      <c r="I52" s="51"/>
      <c r="J52" s="51"/>
      <c r="K52" s="21"/>
      <c r="L52" s="38"/>
    </row>
    <row r="53" spans="1:12" x14ac:dyDescent="0.25">
      <c r="A53" s="38"/>
      <c r="B53" s="17"/>
      <c r="C53" s="19">
        <f t="shared" si="4"/>
        <v>36</v>
      </c>
      <c r="D53" s="45">
        <f t="shared" ca="1" si="0"/>
        <v>0.48385974774725615</v>
      </c>
      <c r="E53" s="30">
        <f t="shared" ca="1" si="1"/>
        <v>-4.0468655944754038E-2</v>
      </c>
      <c r="F53" s="7">
        <f t="shared" ca="1" si="2"/>
        <v>0.22137160070371184</v>
      </c>
      <c r="G53" s="7">
        <f ca="1">(F53-$F$125)*(1/$F$126)</f>
        <v>1.0416714846597186</v>
      </c>
      <c r="H53" s="56">
        <f t="shared" ca="1" si="3"/>
        <v>2</v>
      </c>
      <c r="I53" s="51"/>
      <c r="J53" s="51"/>
      <c r="K53" s="21"/>
      <c r="L53" s="38"/>
    </row>
    <row r="54" spans="1:12" x14ac:dyDescent="0.25">
      <c r="A54" s="38"/>
      <c r="B54" s="17"/>
      <c r="C54" s="19">
        <f t="shared" si="4"/>
        <v>37</v>
      </c>
      <c r="D54" s="45">
        <f t="shared" ca="1" si="0"/>
        <v>0.50259050473248867</v>
      </c>
      <c r="E54" s="30">
        <f t="shared" ca="1" si="1"/>
        <v>6.4934780409280522E-3</v>
      </c>
      <c r="F54" s="7">
        <f t="shared" ca="1" si="2"/>
        <v>0.21932901627842721</v>
      </c>
      <c r="G54" s="7">
        <f ca="1">(F54-$F$125)*(1/$F$126)</f>
        <v>1.0346244335475492</v>
      </c>
      <c r="H54" s="56">
        <f t="shared" ca="1" si="3"/>
        <v>2</v>
      </c>
      <c r="I54" s="51"/>
      <c r="J54" s="51"/>
      <c r="K54" s="21"/>
      <c r="L54" s="38"/>
    </row>
    <row r="55" spans="1:12" x14ac:dyDescent="0.25">
      <c r="A55" s="38"/>
      <c r="B55" s="17"/>
      <c r="C55" s="19">
        <f t="shared" si="4"/>
        <v>38</v>
      </c>
      <c r="D55" s="45">
        <f t="shared" ca="1" si="0"/>
        <v>0.33521951780867509</v>
      </c>
      <c r="E55" s="30">
        <f t="shared" ca="1" si="1"/>
        <v>-0.42554553376119714</v>
      </c>
      <c r="F55" s="7">
        <f t="shared" ca="1" si="2"/>
        <v>0.22069035008749838</v>
      </c>
      <c r="G55" s="7">
        <f ca="1">(F55-$F$125)*(1/$F$126)</f>
        <v>1.03932112505978</v>
      </c>
      <c r="H55" s="56">
        <f t="shared" ca="1" si="3"/>
        <v>2</v>
      </c>
      <c r="I55" s="51"/>
      <c r="J55" s="51"/>
      <c r="K55" s="21"/>
      <c r="L55" s="38"/>
    </row>
    <row r="56" spans="1:12" x14ac:dyDescent="0.25">
      <c r="A56" s="38"/>
      <c r="B56" s="17"/>
      <c r="C56" s="19">
        <f t="shared" si="4"/>
        <v>39</v>
      </c>
      <c r="D56" s="45">
        <f t="shared" ca="1" si="0"/>
        <v>0.19840201016383185</v>
      </c>
      <c r="E56" s="30">
        <f t="shared" ca="1" si="1"/>
        <v>-0.8473429016957531</v>
      </c>
      <c r="F56" s="7">
        <f t="shared" ca="1" si="2"/>
        <v>0.30304735140298383</v>
      </c>
      <c r="G56" s="7">
        <f ca="1">(F56-$F$125)*(1/$F$126)</f>
        <v>1.3234582165459081</v>
      </c>
      <c r="H56" s="56">
        <f t="shared" ca="1" si="3"/>
        <v>1</v>
      </c>
      <c r="I56" s="51"/>
      <c r="J56" s="51"/>
      <c r="K56" s="21"/>
      <c r="L56" s="38"/>
    </row>
    <row r="57" spans="1:12" x14ac:dyDescent="0.25">
      <c r="A57" s="38"/>
      <c r="B57" s="17"/>
      <c r="C57" s="19">
        <f t="shared" si="4"/>
        <v>40</v>
      </c>
      <c r="D57" s="45">
        <f t="shared" ca="1" si="0"/>
        <v>0.82189179119444489</v>
      </c>
      <c r="E57" s="30">
        <f t="shared" ca="1" si="1"/>
        <v>0.92259861520709174</v>
      </c>
      <c r="F57" s="7">
        <f t="shared" ca="1" si="2"/>
        <v>0.17715964390209768</v>
      </c>
      <c r="G57" s="7">
        <f ca="1">(F57-$F$125)*(1/$F$126)</f>
        <v>0.88913731496115622</v>
      </c>
      <c r="H57" s="56">
        <f t="shared" ca="1" si="3"/>
        <v>3</v>
      </c>
      <c r="I57" s="51"/>
      <c r="J57" s="51"/>
      <c r="K57" s="21"/>
      <c r="L57" s="38"/>
    </row>
    <row r="58" spans="1:12" x14ac:dyDescent="0.25">
      <c r="A58" s="38"/>
      <c r="B58" s="17"/>
      <c r="C58" s="19">
        <f t="shared" si="4"/>
        <v>41</v>
      </c>
      <c r="D58" s="45">
        <f t="shared" ca="1" si="0"/>
        <v>4.2396860678189596E-2</v>
      </c>
      <c r="E58" s="30">
        <f t="shared" ca="1" si="1"/>
        <v>-1.7235244845347353</v>
      </c>
      <c r="F58" s="7">
        <f t="shared" ca="1" si="2"/>
        <v>0.10665586400822503</v>
      </c>
      <c r="G58" s="7">
        <f ca="1">(F58-$F$125)*(1/$F$126)</f>
        <v>0.64589461989163066</v>
      </c>
      <c r="H58" s="56">
        <f t="shared" ca="1" si="3"/>
        <v>1</v>
      </c>
      <c r="I58" s="51"/>
      <c r="J58" s="51"/>
      <c r="K58" s="21"/>
      <c r="L58" s="38"/>
    </row>
    <row r="59" spans="1:12" x14ac:dyDescent="0.25">
      <c r="A59" s="38"/>
      <c r="B59" s="17"/>
      <c r="C59" s="19">
        <f t="shared" si="4"/>
        <v>42</v>
      </c>
      <c r="D59" s="45">
        <f t="shared" ca="1" si="0"/>
        <v>0.52930723866987905</v>
      </c>
      <c r="E59" s="30">
        <f t="shared" ca="1" si="1"/>
        <v>7.3528554126165463E-2</v>
      </c>
      <c r="F59" s="7">
        <f t="shared" ca="1" si="2"/>
        <v>-2.9841139880053394E-2</v>
      </c>
      <c r="G59" s="7">
        <f ca="1">(F59-$F$125)*(1/$F$126)</f>
        <v>0.17497094537831756</v>
      </c>
      <c r="H59" s="56">
        <f t="shared" ca="1" si="3"/>
        <v>2</v>
      </c>
      <c r="I59" s="51"/>
      <c r="J59" s="51"/>
      <c r="K59" s="21"/>
      <c r="L59" s="38"/>
    </row>
    <row r="60" spans="1:12" x14ac:dyDescent="0.25">
      <c r="A60" s="38"/>
      <c r="B60" s="17"/>
      <c r="C60" s="19">
        <f t="shared" si="4"/>
        <v>43</v>
      </c>
      <c r="D60" s="45">
        <f t="shared" ca="1" si="0"/>
        <v>0.83985304575637176</v>
      </c>
      <c r="E60" s="30">
        <f t="shared" ca="1" si="1"/>
        <v>0.99385408933882335</v>
      </c>
      <c r="F60" s="7">
        <f t="shared" ca="1" si="2"/>
        <v>-2.1178475957533825E-2</v>
      </c>
      <c r="G60" s="7">
        <f ca="1">(F60-$F$125)*(1/$F$126)</f>
        <v>0.20485770779257409</v>
      </c>
      <c r="H60" s="56">
        <f t="shared" ca="1" si="3"/>
        <v>3</v>
      </c>
      <c r="I60" s="51"/>
      <c r="J60" s="51"/>
      <c r="K60" s="21"/>
      <c r="L60" s="38"/>
    </row>
    <row r="61" spans="1:12" x14ac:dyDescent="0.25">
      <c r="A61" s="38"/>
      <c r="B61" s="17"/>
      <c r="C61" s="19">
        <f t="shared" si="4"/>
        <v>44</v>
      </c>
      <c r="D61" s="45">
        <f t="shared" ca="1" si="0"/>
        <v>0.81680262771467094</v>
      </c>
      <c r="E61" s="30">
        <f t="shared" ca="1" si="1"/>
        <v>0.90324713924852984</v>
      </c>
      <c r="F61" s="7">
        <f t="shared" ca="1" si="2"/>
        <v>-0.11922147489205247</v>
      </c>
      <c r="G61" s="7">
        <f ca="1">(F61-$F$125)*(1/$F$126)</f>
        <v>-0.13339711101897084</v>
      </c>
      <c r="H61" s="56">
        <f t="shared" ca="1" si="3"/>
        <v>3</v>
      </c>
      <c r="I61" s="51"/>
      <c r="J61" s="51"/>
      <c r="K61" s="21"/>
      <c r="L61" s="38"/>
    </row>
    <row r="62" spans="1:12" x14ac:dyDescent="0.25">
      <c r="A62" s="38"/>
      <c r="B62" s="17"/>
      <c r="C62" s="19">
        <f t="shared" si="4"/>
        <v>45</v>
      </c>
      <c r="D62" s="45">
        <f t="shared" ca="1" si="0"/>
        <v>0.98756012995351639</v>
      </c>
      <c r="E62" s="30">
        <f t="shared" ca="1" si="1"/>
        <v>2.2432648579952374</v>
      </c>
      <c r="F62" s="7">
        <f t="shared" ca="1" si="2"/>
        <v>-0.13957859194860089</v>
      </c>
      <c r="G62" s="7">
        <f ca="1">(F62-$F$125)*(1/$F$126)</f>
        <v>-0.20363050877628724</v>
      </c>
      <c r="H62" s="56">
        <f t="shared" ca="1" si="3"/>
        <v>3</v>
      </c>
      <c r="I62" s="51"/>
      <c r="J62" s="51"/>
      <c r="K62" s="21"/>
      <c r="L62" s="38"/>
    </row>
    <row r="63" spans="1:12" x14ac:dyDescent="0.25">
      <c r="A63" s="38"/>
      <c r="B63" s="17"/>
      <c r="C63" s="19">
        <f t="shared" si="4"/>
        <v>46</v>
      </c>
      <c r="D63" s="45">
        <f t="shared" ca="1" si="0"/>
        <v>0.25984239376934204</v>
      </c>
      <c r="E63" s="30">
        <f t="shared" ca="1" si="1"/>
        <v>-0.64383137265394241</v>
      </c>
      <c r="F63" s="7">
        <f t="shared" ca="1" si="2"/>
        <v>-9.0751458069424196E-2</v>
      </c>
      <c r="G63" s="7">
        <f ca="1">(F63-$F$125)*(1/$F$126)</f>
        <v>-3.5173673480798764E-2</v>
      </c>
      <c r="H63" s="56">
        <f t="shared" ca="1" si="3"/>
        <v>2</v>
      </c>
      <c r="I63" s="51"/>
      <c r="J63" s="51"/>
      <c r="K63" s="21"/>
      <c r="L63" s="38"/>
    </row>
    <row r="64" spans="1:12" x14ac:dyDescent="0.25">
      <c r="A64" s="38"/>
      <c r="B64" s="17"/>
      <c r="C64" s="19">
        <f t="shared" si="4"/>
        <v>47</v>
      </c>
      <c r="D64" s="45">
        <f t="shared" ca="1" si="0"/>
        <v>0.32637619308464061</v>
      </c>
      <c r="E64" s="30">
        <f t="shared" ca="1" si="1"/>
        <v>-0.44994182814487865</v>
      </c>
      <c r="F64" s="7">
        <f t="shared" ca="1" si="2"/>
        <v>-0.1204360328816769</v>
      </c>
      <c r="G64" s="7">
        <f ca="1">(F64-$F$125)*(1/$F$126)</f>
        <v>-0.13758741626443677</v>
      </c>
      <c r="H64" s="56">
        <f t="shared" ca="1" si="3"/>
        <v>2</v>
      </c>
      <c r="I64" s="51"/>
      <c r="J64" s="51"/>
      <c r="K64" s="21"/>
      <c r="L64" s="38"/>
    </row>
    <row r="65" spans="1:12" x14ac:dyDescent="0.25">
      <c r="A65" s="38"/>
      <c r="B65" s="17"/>
      <c r="C65" s="19">
        <f t="shared" si="4"/>
        <v>48</v>
      </c>
      <c r="D65" s="45">
        <f t="shared" ca="1" si="0"/>
        <v>8.0716723048714689E-2</v>
      </c>
      <c r="E65" s="30">
        <f t="shared" ca="1" si="1"/>
        <v>-1.4002667756622094</v>
      </c>
      <c r="F65" s="7">
        <f t="shared" ca="1" si="2"/>
        <v>-6.4793269638123874E-2</v>
      </c>
      <c r="G65" s="7">
        <f ca="1">(F65-$F$125)*(1/$F$126)</f>
        <v>5.4383790284357747E-2</v>
      </c>
      <c r="H65" s="56">
        <f t="shared" ca="1" si="3"/>
        <v>1</v>
      </c>
      <c r="I65" s="51"/>
      <c r="J65" s="51"/>
      <c r="K65" s="21"/>
      <c r="L65" s="38"/>
    </row>
    <row r="66" spans="1:12" x14ac:dyDescent="0.25">
      <c r="A66" s="38"/>
      <c r="B66" s="17"/>
      <c r="C66" s="19">
        <f t="shared" si="4"/>
        <v>49</v>
      </c>
      <c r="D66" s="45">
        <f t="shared" ca="1" si="0"/>
        <v>0.52875713063545038</v>
      </c>
      <c r="E66" s="30">
        <f t="shared" ca="1" si="1"/>
        <v>7.2145975048000549E-2</v>
      </c>
      <c r="F66" s="7">
        <f t="shared" ca="1" si="2"/>
        <v>-0.16511774987175581</v>
      </c>
      <c r="G66" s="7">
        <f ca="1">(F66-$F$125)*(1/$F$126)</f>
        <v>-0.29174228962527859</v>
      </c>
      <c r="H66" s="56">
        <f t="shared" ca="1" si="3"/>
        <v>2</v>
      </c>
      <c r="I66" s="51"/>
      <c r="J66" s="51"/>
      <c r="K66" s="21"/>
      <c r="L66" s="38"/>
    </row>
    <row r="67" spans="1:12" x14ac:dyDescent="0.25">
      <c r="A67" s="38"/>
      <c r="B67" s="17"/>
      <c r="C67" s="19">
        <f t="shared" si="4"/>
        <v>50</v>
      </c>
      <c r="D67" s="45">
        <f t="shared" ca="1" si="0"/>
        <v>0.1023872788732747</v>
      </c>
      <c r="E67" s="30">
        <f t="shared" ca="1" si="1"/>
        <v>-1.2680655081078149</v>
      </c>
      <c r="F67" s="7">
        <f t="shared" ca="1" si="2"/>
        <v>-0.28073627108135041</v>
      </c>
      <c r="G67" s="7">
        <f ca="1">(F67-$F$125)*(1/$F$126)</f>
        <v>-0.69063382056600531</v>
      </c>
      <c r="H67" s="56">
        <f t="shared" ca="1" si="3"/>
        <v>1</v>
      </c>
      <c r="I67" s="51"/>
      <c r="J67" s="51"/>
      <c r="K67" s="21"/>
      <c r="L67" s="38"/>
    </row>
    <row r="68" spans="1:12" x14ac:dyDescent="0.25">
      <c r="A68" s="38"/>
      <c r="B68" s="17"/>
      <c r="C68" s="19">
        <f t="shared" si="4"/>
        <v>51</v>
      </c>
      <c r="D68" s="45">
        <f t="shared" ca="1" si="0"/>
        <v>0.24503796690951196</v>
      </c>
      <c r="E68" s="30">
        <f t="shared" ca="1" si="1"/>
        <v>-0.69018805549632645</v>
      </c>
      <c r="F68" s="7">
        <f t="shared" ca="1" si="2"/>
        <v>-0.48812258338361336</v>
      </c>
      <c r="G68" s="7">
        <f ca="1">(F68-$F$125)*(1/$F$126)</f>
        <v>-1.4061302889945986</v>
      </c>
      <c r="H68" s="56">
        <f t="shared" ca="1" si="3"/>
        <v>2</v>
      </c>
      <c r="I68" s="51"/>
      <c r="J68" s="51"/>
      <c r="K68" s="21"/>
      <c r="L68" s="38"/>
    </row>
    <row r="69" spans="1:12" x14ac:dyDescent="0.25">
      <c r="A69" s="38"/>
      <c r="B69" s="17"/>
      <c r="C69" s="19">
        <f t="shared" si="4"/>
        <v>52</v>
      </c>
      <c r="D69" s="45">
        <f t="shared" ca="1" si="0"/>
        <v>0.41582332310294068</v>
      </c>
      <c r="E69" s="30">
        <f t="shared" ca="1" si="1"/>
        <v>-0.21259016126645572</v>
      </c>
      <c r="F69" s="7">
        <f ca="1">AVERAGE(E63:E93)</f>
        <v>-0.54312188155108454</v>
      </c>
      <c r="G69" s="7">
        <f ca="1">(F69-$F$125)*(1/$F$126)</f>
        <v>-1.5958814985513898</v>
      </c>
      <c r="H69" s="56">
        <f t="shared" ca="1" si="3"/>
        <v>2</v>
      </c>
      <c r="I69" s="51"/>
      <c r="J69" s="51"/>
      <c r="K69" s="21"/>
      <c r="L69" s="38"/>
    </row>
    <row r="70" spans="1:12" x14ac:dyDescent="0.25">
      <c r="A70" s="38"/>
      <c r="B70" s="17"/>
      <c r="C70" s="19">
        <f t="shared" si="4"/>
        <v>53</v>
      </c>
      <c r="D70" s="45">
        <f t="shared" ca="1" si="0"/>
        <v>0.70426227582051404</v>
      </c>
      <c r="E70" s="30">
        <f t="shared" ca="1" si="1"/>
        <v>0.53669914264780672</v>
      </c>
      <c r="F70" s="7">
        <f ca="1">AVERAGE(E64:E94)</f>
        <v>-0.47826777873231557</v>
      </c>
      <c r="G70" s="7">
        <f ca="1">(F70-$F$125)*(1/$F$126)</f>
        <v>-1.372130562364712</v>
      </c>
      <c r="H70" s="56">
        <f t="shared" ca="1" si="3"/>
        <v>3</v>
      </c>
      <c r="I70" s="51"/>
      <c r="J70" s="51"/>
      <c r="K70" s="21"/>
      <c r="L70" s="38"/>
    </row>
    <row r="71" spans="1:12" x14ac:dyDescent="0.25">
      <c r="A71" s="38"/>
      <c r="B71" s="17"/>
      <c r="C71" s="19">
        <f t="shared" si="4"/>
        <v>54</v>
      </c>
      <c r="D71" s="45">
        <f t="shared" ca="1" si="0"/>
        <v>0.15861447021060371</v>
      </c>
      <c r="E71" s="30">
        <f t="shared" ca="1" si="1"/>
        <v>-1.0001685623685459</v>
      </c>
      <c r="F71" s="7">
        <f ca="1">AVERAGE(E65:E95)</f>
        <v>-0.45410719416108564</v>
      </c>
      <c r="G71" s="7">
        <f ca="1">(F71-$F$125)*(1/$F$126)</f>
        <v>-1.2887749505888968</v>
      </c>
      <c r="H71" s="56">
        <f t="shared" ca="1" si="3"/>
        <v>1</v>
      </c>
      <c r="I71" s="51"/>
      <c r="J71" s="51"/>
      <c r="K71" s="21"/>
      <c r="L71" s="38"/>
    </row>
    <row r="72" spans="1:12" x14ac:dyDescent="0.25">
      <c r="A72" s="38"/>
      <c r="B72" s="17"/>
      <c r="C72" s="19">
        <f t="shared" si="4"/>
        <v>55</v>
      </c>
      <c r="D72" s="45">
        <f t="shared" ca="1" si="0"/>
        <v>0.10921947300215828</v>
      </c>
      <c r="E72" s="30">
        <f t="shared" ca="1" si="1"/>
        <v>-1.2306896889110495</v>
      </c>
      <c r="F72" s="7">
        <f ca="1">AVERAGE(E66:E96)</f>
        <v>-0.40739150475288777</v>
      </c>
      <c r="G72" s="7">
        <f ca="1">(F72-$F$125)*(1/$F$126)</f>
        <v>-1.1276027381091445</v>
      </c>
      <c r="H72" s="56">
        <f t="shared" ca="1" si="3"/>
        <v>1</v>
      </c>
      <c r="I72" s="51"/>
      <c r="J72" s="51"/>
      <c r="K72" s="21"/>
      <c r="L72" s="38"/>
    </row>
    <row r="73" spans="1:12" x14ac:dyDescent="0.25">
      <c r="A73" s="38"/>
      <c r="B73" s="17"/>
      <c r="C73" s="19">
        <f t="shared" si="4"/>
        <v>56</v>
      </c>
      <c r="D73" s="45">
        <f t="shared" ca="1" si="0"/>
        <v>0.30531068711427134</v>
      </c>
      <c r="E73" s="30">
        <f t="shared" ca="1" si="1"/>
        <v>-0.50918668638590714</v>
      </c>
      <c r="F73" s="7">
        <f ca="1">AVERAGE(E67:E97)</f>
        <v>-0.44575165588518062</v>
      </c>
      <c r="G73" s="7">
        <f ca="1">(F73-$F$125)*(1/$F$126)</f>
        <v>-1.2599477919309205</v>
      </c>
      <c r="H73" s="56">
        <f t="shared" ca="1" si="3"/>
        <v>2</v>
      </c>
      <c r="I73" s="51"/>
      <c r="J73" s="51"/>
      <c r="K73" s="21"/>
      <c r="L73" s="38"/>
    </row>
    <row r="74" spans="1:12" x14ac:dyDescent="0.25">
      <c r="A74" s="38"/>
      <c r="B74" s="17"/>
      <c r="C74" s="19">
        <f t="shared" si="4"/>
        <v>57</v>
      </c>
      <c r="D74" s="45">
        <f t="shared" ca="1" si="0"/>
        <v>3.650446059373369E-2</v>
      </c>
      <c r="E74" s="30">
        <f t="shared" ca="1" si="1"/>
        <v>-1.792774920680889</v>
      </c>
      <c r="F74" s="7">
        <f ca="1">AVERAGE(E68:E98)</f>
        <v>-0.34095280358262608</v>
      </c>
      <c r="G74" s="7">
        <f ca="1">(F74-$F$125)*(1/$F$126)</f>
        <v>-0.89838483299966543</v>
      </c>
      <c r="H74" s="56">
        <f t="shared" ca="1" si="3"/>
        <v>1</v>
      </c>
      <c r="I74" s="51"/>
      <c r="J74" s="51"/>
      <c r="K74" s="21"/>
      <c r="L74" s="38"/>
    </row>
    <row r="75" spans="1:12" x14ac:dyDescent="0.25">
      <c r="A75" s="38"/>
      <c r="B75" s="17"/>
      <c r="C75" s="19">
        <f t="shared" ref="C75:C92" si="5">C74+1</f>
        <v>58</v>
      </c>
      <c r="D75" s="45">
        <f t="shared" ca="1" si="0"/>
        <v>0.83485509393118729</v>
      </c>
      <c r="E75" s="30">
        <f t="shared" ca="1" si="1"/>
        <v>0.97353029271416125</v>
      </c>
      <c r="F75" s="7">
        <f t="shared" ref="F75:F93" ca="1" si="6">AVERAGE(E69:E99)</f>
        <v>-0.33537611117417415</v>
      </c>
      <c r="G75" s="7">
        <f ca="1">(F75-$F$125)*(1/$F$126)</f>
        <v>-0.87914487603498215</v>
      </c>
      <c r="H75" s="56">
        <f t="shared" ref="H75:H92" ca="1" si="7">IF(E75&lt;$G$7,1,IF(E75&gt;$G$8,3,2))</f>
        <v>3</v>
      </c>
      <c r="I75" s="51"/>
      <c r="J75" s="51"/>
      <c r="K75" s="21"/>
      <c r="L75" s="38"/>
    </row>
    <row r="76" spans="1:12" x14ac:dyDescent="0.25">
      <c r="A76" s="38"/>
      <c r="B76" s="17"/>
      <c r="C76" s="19">
        <f t="shared" si="5"/>
        <v>59</v>
      </c>
      <c r="D76" s="45">
        <f t="shared" ca="1" si="0"/>
        <v>0.79141359161658575</v>
      </c>
      <c r="E76" s="30">
        <f t="shared" ca="1" si="1"/>
        <v>0.81133586906842436</v>
      </c>
      <c r="F76" s="7">
        <f t="shared" ca="1" si="6"/>
        <v>-0.39989411272080316</v>
      </c>
      <c r="G76" s="7">
        <f ca="1">(F76-$F$125)*(1/$F$126)</f>
        <v>-1.1017362406444384</v>
      </c>
      <c r="H76" s="56">
        <f t="shared" ca="1" si="7"/>
        <v>3</v>
      </c>
      <c r="I76" s="51"/>
      <c r="J76" s="51"/>
      <c r="K76" s="21"/>
      <c r="L76" s="38"/>
    </row>
    <row r="77" spans="1:12" x14ac:dyDescent="0.25">
      <c r="A77" s="38"/>
      <c r="B77" s="17"/>
      <c r="C77" s="19">
        <f t="shared" si="5"/>
        <v>60</v>
      </c>
      <c r="D77" s="45">
        <f t="shared" ca="1" si="0"/>
        <v>0.6996562474198077</v>
      </c>
      <c r="E77" s="30">
        <f t="shared" ca="1" si="1"/>
        <v>0.52341210069624766</v>
      </c>
      <c r="F77" s="7">
        <f t="shared" ca="1" si="6"/>
        <v>-0.38619021474687049</v>
      </c>
      <c r="G77" s="7">
        <f ca="1">(F77-$F$125)*(1/$F$126)</f>
        <v>-1.054456887946543</v>
      </c>
      <c r="H77" s="56">
        <f t="shared" ca="1" si="7"/>
        <v>2</v>
      </c>
      <c r="I77" s="51"/>
      <c r="J77" s="51"/>
      <c r="K77" s="21"/>
      <c r="L77" s="38"/>
    </row>
    <row r="78" spans="1:12" x14ac:dyDescent="0.25">
      <c r="A78" s="38"/>
      <c r="B78" s="17"/>
      <c r="C78" s="19">
        <f t="shared" si="5"/>
        <v>61</v>
      </c>
      <c r="D78" s="45">
        <f t="shared" ca="1" si="0"/>
        <v>0.61544786222096959</v>
      </c>
      <c r="E78" s="30">
        <f t="shared" ca="1" si="1"/>
        <v>0.29354674420377092</v>
      </c>
      <c r="F78" s="7">
        <f t="shared" ca="1" si="6"/>
        <v>-0.32055681674938957</v>
      </c>
      <c r="G78" s="7">
        <f ca="1">(F78-$F$125)*(1/$F$126)</f>
        <v>-0.8280173319467159</v>
      </c>
      <c r="H78" s="56">
        <f t="shared" ca="1" si="7"/>
        <v>2</v>
      </c>
      <c r="I78" s="51"/>
      <c r="J78" s="51"/>
      <c r="K78" s="21"/>
      <c r="L78" s="38"/>
    </row>
    <row r="79" spans="1:12" x14ac:dyDescent="0.25">
      <c r="A79" s="38"/>
      <c r="B79" s="17"/>
      <c r="C79" s="19">
        <f t="shared" si="5"/>
        <v>62</v>
      </c>
      <c r="D79" s="45">
        <f t="shared" ca="1" si="0"/>
        <v>3.9172814526986954E-2</v>
      </c>
      <c r="E79" s="30">
        <f t="shared" ca="1" si="1"/>
        <v>-1.7603668333679399</v>
      </c>
      <c r="F79" s="7">
        <f t="shared" ca="1" si="6"/>
        <v>-0.23270363345633532</v>
      </c>
      <c r="G79" s="7">
        <f ca="1">(F79-$F$125)*(1/$F$126)</f>
        <v>-0.52491804979749412</v>
      </c>
      <c r="H79" s="56">
        <f t="shared" ca="1" si="7"/>
        <v>1</v>
      </c>
      <c r="I79" s="51"/>
      <c r="J79" s="51"/>
      <c r="K79" s="21"/>
      <c r="L79" s="38"/>
    </row>
    <row r="80" spans="1:12" x14ac:dyDescent="0.25">
      <c r="A80" s="38"/>
      <c r="B80" s="17"/>
      <c r="C80" s="19">
        <f t="shared" si="5"/>
        <v>63</v>
      </c>
      <c r="D80" s="45">
        <f t="shared" ca="1" si="0"/>
        <v>0.27543262276521829</v>
      </c>
      <c r="E80" s="30">
        <f t="shared" ca="1" si="1"/>
        <v>-0.59646407644573052</v>
      </c>
      <c r="F80" s="7">
        <f t="shared" ca="1" si="6"/>
        <v>-0.22931478116330545</v>
      </c>
      <c r="G80" s="7">
        <f ca="1">(F80-$F$125)*(1/$F$126)</f>
        <v>-0.51322628566527395</v>
      </c>
      <c r="H80" s="56">
        <f t="shared" ca="1" si="7"/>
        <v>2</v>
      </c>
      <c r="I80" s="51"/>
      <c r="J80" s="51"/>
      <c r="K80" s="21"/>
      <c r="L80" s="38"/>
    </row>
    <row r="81" spans="1:12" x14ac:dyDescent="0.25">
      <c r="A81" s="38"/>
      <c r="B81" s="17"/>
      <c r="C81" s="19">
        <f t="shared" si="5"/>
        <v>64</v>
      </c>
      <c r="D81" s="45">
        <f t="shared" ca="1" si="0"/>
        <v>9.5837478524880337E-2</v>
      </c>
      <c r="E81" s="30">
        <f t="shared" ca="1" si="1"/>
        <v>-1.3056401581987607</v>
      </c>
      <c r="F81" s="7">
        <f t="shared" ca="1" si="6"/>
        <v>-0.14249186109403419</v>
      </c>
      <c r="G81" s="7">
        <f ca="1">(F81-$F$125)*(1/$F$126)</f>
        <v>-0.21368147965281009</v>
      </c>
      <c r="H81" s="56">
        <f t="shared" ca="1" si="7"/>
        <v>1</v>
      </c>
      <c r="I81" s="51"/>
      <c r="J81" s="51"/>
      <c r="K81" s="21"/>
      <c r="L81" s="38"/>
    </row>
    <row r="82" spans="1:12" x14ac:dyDescent="0.25">
      <c r="A82" s="38"/>
      <c r="B82" s="17"/>
      <c r="C82" s="19">
        <f t="shared" si="5"/>
        <v>65</v>
      </c>
      <c r="D82" s="45">
        <f t="shared" ca="1" si="0"/>
        <v>9.0613675128584648E-2</v>
      </c>
      <c r="E82" s="30">
        <f t="shared" ca="1" si="1"/>
        <v>-1.3369855603178691</v>
      </c>
      <c r="F82" s="7">
        <f t="shared" ca="1" si="6"/>
        <v>-0.1760471341238071</v>
      </c>
      <c r="G82" s="7">
        <f ca="1">(F82-$F$125)*(1/$F$126)</f>
        <v>-0.32944938681809777</v>
      </c>
      <c r="H82" s="56">
        <f t="shared" ca="1" si="7"/>
        <v>1</v>
      </c>
      <c r="I82" s="51"/>
      <c r="J82" s="51"/>
      <c r="K82" s="21"/>
      <c r="L82" s="38"/>
    </row>
    <row r="83" spans="1:12" x14ac:dyDescent="0.25">
      <c r="A83" s="38"/>
      <c r="B83" s="17"/>
      <c r="C83" s="19">
        <f t="shared" si="5"/>
        <v>66</v>
      </c>
      <c r="D83" s="45">
        <f t="shared" ca="1" si="0"/>
        <v>5.9195940024371119E-2</v>
      </c>
      <c r="E83" s="30">
        <f t="shared" ca="1" si="1"/>
        <v>-1.561559146263461</v>
      </c>
      <c r="F83" s="7">
        <f t="shared" ca="1" si="6"/>
        <v>-0.18860145073072737</v>
      </c>
      <c r="G83" s="7">
        <f ca="1">(F83-$F$125)*(1/$F$126)</f>
        <v>-0.37276260790808907</v>
      </c>
      <c r="H83" s="56">
        <f t="shared" ca="1" si="7"/>
        <v>1</v>
      </c>
      <c r="I83" s="51"/>
      <c r="J83" s="51"/>
      <c r="K83" s="21"/>
      <c r="L83" s="38"/>
    </row>
    <row r="84" spans="1:12" x14ac:dyDescent="0.25">
      <c r="A84" s="38"/>
      <c r="B84" s="17"/>
      <c r="C84" s="19">
        <f t="shared" si="5"/>
        <v>67</v>
      </c>
      <c r="D84" s="45">
        <f t="shared" ca="1" si="0"/>
        <v>7.0554217712424872E-2</v>
      </c>
      <c r="E84" s="30">
        <f t="shared" ca="1" si="1"/>
        <v>-1.4716758376457419</v>
      </c>
      <c r="F84" s="7">
        <f t="shared" ca="1" si="6"/>
        <v>-0.19375539647386703</v>
      </c>
      <c r="G84" s="7">
        <f ca="1">(F84-$F$125)*(1/$F$126)</f>
        <v>-0.39054406096905253</v>
      </c>
      <c r="H84" s="56">
        <f t="shared" ca="1" si="7"/>
        <v>1</v>
      </c>
      <c r="I84" s="51"/>
      <c r="J84" s="51"/>
      <c r="K84" s="21"/>
      <c r="L84" s="38"/>
    </row>
    <row r="85" spans="1:12" x14ac:dyDescent="0.25">
      <c r="A85" s="38"/>
      <c r="B85" s="17"/>
      <c r="C85" s="19">
        <f t="shared" si="5"/>
        <v>68</v>
      </c>
      <c r="D85" s="45">
        <f t="shared" ca="1" si="0"/>
        <v>0.26553244428791711</v>
      </c>
      <c r="E85" s="30">
        <f t="shared" ca="1" si="1"/>
        <v>-0.62638127489184703</v>
      </c>
      <c r="F85" s="7">
        <f t="shared" ca="1" si="6"/>
        <v>-0.22584440411926976</v>
      </c>
      <c r="G85" s="7">
        <f ca="1">(F85-$F$125)*(1/$F$126)</f>
        <v>-0.50125325576007851</v>
      </c>
      <c r="H85" s="56">
        <f t="shared" ca="1" si="7"/>
        <v>2</v>
      </c>
      <c r="I85" s="51"/>
      <c r="J85" s="51"/>
      <c r="K85" s="21"/>
      <c r="L85" s="38"/>
    </row>
    <row r="86" spans="1:12" x14ac:dyDescent="0.25">
      <c r="A86" s="38"/>
      <c r="B86" s="17"/>
      <c r="C86" s="19">
        <f t="shared" si="5"/>
        <v>69</v>
      </c>
      <c r="D86" s="45">
        <f t="shared" ca="1" si="0"/>
        <v>0.61977572825543337</v>
      </c>
      <c r="E86" s="30">
        <f t="shared" ca="1" si="1"/>
        <v>0.30489182334101944</v>
      </c>
      <c r="F86" s="7">
        <f t="shared" ca="1" si="6"/>
        <v>-0.1676663265076552</v>
      </c>
      <c r="G86" s="7">
        <f ca="1">(F86-$F$125)*(1/$F$126)</f>
        <v>-0.30053504726806801</v>
      </c>
      <c r="H86" s="56">
        <f t="shared" ca="1" si="7"/>
        <v>2</v>
      </c>
      <c r="I86" s="51"/>
      <c r="J86" s="51"/>
      <c r="K86" s="21"/>
      <c r="L86" s="38"/>
    </row>
    <row r="87" spans="1:12" x14ac:dyDescent="0.25">
      <c r="A87" s="38"/>
      <c r="B87" s="17"/>
      <c r="C87" s="19">
        <f t="shared" si="5"/>
        <v>70</v>
      </c>
      <c r="D87" s="45">
        <f t="shared" ca="1" si="0"/>
        <v>3.369318399967125E-3</v>
      </c>
      <c r="E87" s="30">
        <f t="shared" ca="1" si="1"/>
        <v>-2.7094918140045641</v>
      </c>
      <c r="F87" s="7">
        <f t="shared" ca="1" si="6"/>
        <v>-0.15734124597139482</v>
      </c>
      <c r="G87" s="7">
        <f ca="1">(F87-$F$125)*(1/$F$126)</f>
        <v>-0.26491283778893981</v>
      </c>
      <c r="H87" s="56">
        <f t="shared" ca="1" si="7"/>
        <v>1</v>
      </c>
      <c r="I87" s="51"/>
      <c r="J87" s="51"/>
      <c r="K87" s="21"/>
      <c r="L87" s="38"/>
    </row>
    <row r="88" spans="1:12" x14ac:dyDescent="0.25">
      <c r="A88" s="38"/>
      <c r="B88" s="17"/>
      <c r="C88" s="19">
        <f t="shared" si="5"/>
        <v>71</v>
      </c>
      <c r="D88" s="45">
        <f t="shared" ca="1" si="0"/>
        <v>0.98980462257649493</v>
      </c>
      <c r="E88" s="30">
        <f t="shared" ca="1" si="1"/>
        <v>2.3190789695480762</v>
      </c>
      <c r="F88" s="7">
        <f t="shared" ca="1" si="6"/>
        <v>-0.1424075603758525</v>
      </c>
      <c r="G88" s="7">
        <f ca="1">(F88-$F$125)*(1/$F$126)</f>
        <v>-0.21339063660981752</v>
      </c>
      <c r="H88" s="56">
        <f t="shared" ca="1" si="7"/>
        <v>3</v>
      </c>
      <c r="I88" s="51"/>
      <c r="J88" s="51"/>
      <c r="K88" s="21"/>
      <c r="L88" s="38"/>
    </row>
    <row r="89" spans="1:12" x14ac:dyDescent="0.25">
      <c r="A89" s="38"/>
      <c r="B89" s="17"/>
      <c r="C89" s="19">
        <f t="shared" si="5"/>
        <v>72</v>
      </c>
      <c r="D89" s="45">
        <f t="shared" ca="1" si="0"/>
        <v>0.31893843995708704</v>
      </c>
      <c r="E89" s="30">
        <f t="shared" ca="1" si="1"/>
        <v>-0.47066934350090017</v>
      </c>
      <c r="F89" s="7">
        <f t="shared" ca="1" si="6"/>
        <v>-4.6446905182015844E-2</v>
      </c>
      <c r="G89" s="7">
        <f ca="1">(F89-$F$125)*(1/$F$126)</f>
        <v>0.11767995882665325</v>
      </c>
      <c r="H89" s="56">
        <f t="shared" ca="1" si="7"/>
        <v>2</v>
      </c>
      <c r="I89" s="51"/>
      <c r="J89" s="51"/>
      <c r="K89" s="21"/>
      <c r="L89" s="38"/>
    </row>
    <row r="90" spans="1:12" x14ac:dyDescent="0.25">
      <c r="A90" s="38"/>
      <c r="B90" s="17"/>
      <c r="C90" s="19">
        <f t="shared" si="5"/>
        <v>73</v>
      </c>
      <c r="D90" s="45">
        <f t="shared" ca="1" si="0"/>
        <v>0.46144651976139783</v>
      </c>
      <c r="E90" s="30">
        <f t="shared" ca="1" si="1"/>
        <v>-9.6790158618720493E-2</v>
      </c>
      <c r="F90" s="7">
        <f t="shared" ca="1" si="6"/>
        <v>-1.0747372639068466E-2</v>
      </c>
      <c r="G90" s="7">
        <f ca="1">(F90-$F$125)*(1/$F$126)</f>
        <v>0.24084570286959683</v>
      </c>
      <c r="H90" s="56">
        <f t="shared" ca="1" si="7"/>
        <v>2</v>
      </c>
      <c r="I90" s="51"/>
      <c r="J90" s="51"/>
      <c r="K90" s="21"/>
      <c r="L90" s="38"/>
    </row>
    <row r="91" spans="1:12" x14ac:dyDescent="0.25">
      <c r="A91" s="38"/>
      <c r="B91" s="17"/>
      <c r="C91" s="19">
        <f t="shared" si="5"/>
        <v>74</v>
      </c>
      <c r="D91" s="45">
        <f t="shared" ca="1" si="0"/>
        <v>0.18594005062324981</v>
      </c>
      <c r="E91" s="30">
        <f t="shared" ca="1" si="1"/>
        <v>-0.89295718532530832</v>
      </c>
      <c r="F91" s="7">
        <f t="shared" ca="1" si="6"/>
        <v>7.4259097331361962E-2</v>
      </c>
      <c r="G91" s="7">
        <f ca="1">(F91-$F$125)*(1/$F$126)</f>
        <v>0.53412363612479252</v>
      </c>
      <c r="H91" s="56">
        <f t="shared" ca="1" si="7"/>
        <v>1</v>
      </c>
      <c r="I91" s="51"/>
      <c r="J91" s="51"/>
      <c r="K91" s="21"/>
      <c r="L91" s="38"/>
    </row>
    <row r="92" spans="1:12" x14ac:dyDescent="0.25">
      <c r="A92" s="38"/>
      <c r="B92" s="17"/>
      <c r="C92" s="19">
        <f t="shared" si="5"/>
        <v>75</v>
      </c>
      <c r="D92" s="45">
        <f t="shared" ca="1" si="0"/>
        <v>0.41305774077196322</v>
      </c>
      <c r="E92" s="30">
        <f t="shared" ca="1" si="1"/>
        <v>-0.21968629166038187</v>
      </c>
      <c r="F92" s="7">
        <f t="shared" ca="1" si="6"/>
        <v>9.7736678706687966E-2</v>
      </c>
      <c r="G92" s="7">
        <f ca="1">(F92-$F$125)*(1/$F$126)</f>
        <v>0.61512284178503696</v>
      </c>
      <c r="H92" s="56">
        <f t="shared" ca="1" si="7"/>
        <v>2</v>
      </c>
      <c r="I92" s="51"/>
      <c r="J92" s="51"/>
      <c r="K92" s="21"/>
      <c r="L92" s="38"/>
    </row>
    <row r="93" spans="1:12" x14ac:dyDescent="0.25">
      <c r="A93" s="38"/>
      <c r="B93" s="17"/>
      <c r="C93" s="19">
        <f t="shared" ref="C93:C117" si="8">C92+1</f>
        <v>76</v>
      </c>
      <c r="D93" s="45">
        <f t="shared" ca="1" si="0"/>
        <v>0.33540083995904812</v>
      </c>
      <c r="E93" s="30">
        <f t="shared" ca="1" si="1"/>
        <v>-0.4250480054318857</v>
      </c>
      <c r="F93" s="7">
        <f t="shared" ca="1" si="6"/>
        <v>0.12790992429069076</v>
      </c>
      <c r="G93" s="7">
        <f ca="1">(F93-$F$125)*(1/$F$126)</f>
        <v>0.71922253099170541</v>
      </c>
      <c r="H93" s="56">
        <f t="shared" ref="H93:H117" ca="1" si="9">IF(E93&lt;$G$7,1,IF(E93&gt;$G$8,3,2))</f>
        <v>2</v>
      </c>
      <c r="I93" s="51"/>
      <c r="J93" s="51"/>
      <c r="K93" s="21"/>
      <c r="L93" s="38"/>
    </row>
    <row r="94" spans="1:12" x14ac:dyDescent="0.25">
      <c r="A94" s="38"/>
      <c r="B94" s="17"/>
      <c r="C94" s="19">
        <f t="shared" si="8"/>
        <v>77</v>
      </c>
      <c r="D94" s="45">
        <f t="shared" ca="1" si="0"/>
        <v>0.91413182525346881</v>
      </c>
      <c r="E94" s="30">
        <f t="shared" ca="1" si="1"/>
        <v>1.3666458147278961</v>
      </c>
      <c r="F94" s="7">
        <f ca="1">AVERAGE(E88:E117)</f>
        <v>0.2224899822338659</v>
      </c>
      <c r="G94" s="7">
        <f ca="1">(F94-$F$125)*(1/$F$126)</f>
        <v>1.0455299747707476</v>
      </c>
      <c r="H94" s="56">
        <f t="shared" ca="1" si="9"/>
        <v>3</v>
      </c>
      <c r="I94" s="51"/>
      <c r="J94" s="51"/>
      <c r="K94" s="21"/>
      <c r="L94" s="38"/>
    </row>
    <row r="95" spans="1:12" x14ac:dyDescent="0.25">
      <c r="A95" s="38"/>
      <c r="B95" s="17"/>
      <c r="C95" s="19">
        <f t="shared" si="8"/>
        <v>78</v>
      </c>
      <c r="D95" s="45">
        <f t="shared" ref="D95:D117" ca="1" si="10">RAND()</f>
        <v>0.61754382321712709</v>
      </c>
      <c r="E95" s="30">
        <f t="shared" ref="E95:E117" ca="1" si="11">_xlfn.NORM.INV(D95,0,1)</f>
        <v>0.29903629356324912</v>
      </c>
      <c r="F95" s="7">
        <f ca="1">AVERAGE(E89:E117)</f>
        <v>0.15019381025751383</v>
      </c>
      <c r="G95" s="7">
        <f ca="1">(F95-$F$125)*(1/$F$126)</f>
        <v>0.79610340868863438</v>
      </c>
      <c r="H95" s="56">
        <f t="shared" ca="1" si="9"/>
        <v>2</v>
      </c>
      <c r="I95" s="51"/>
      <c r="J95" s="51"/>
      <c r="K95" s="21"/>
      <c r="L95" s="38"/>
    </row>
    <row r="96" spans="1:12" x14ac:dyDescent="0.25">
      <c r="A96" s="38"/>
      <c r="B96" s="17"/>
      <c r="C96" s="19">
        <f t="shared" si="8"/>
        <v>79</v>
      </c>
      <c r="D96" s="45">
        <f t="shared" ca="1" si="10"/>
        <v>0.51910983900655194</v>
      </c>
      <c r="E96" s="30">
        <f t="shared" ca="1" si="11"/>
        <v>4.7919595991921915E-2</v>
      </c>
      <c r="F96" s="7">
        <f ca="1">AVERAGE(E90:E117)</f>
        <v>0.17236749432031434</v>
      </c>
      <c r="G96" s="7">
        <f ca="1">(F96-$F$125)*(1/$F$126)</f>
        <v>0.87260408254150579</v>
      </c>
      <c r="H96" s="56">
        <f t="shared" ca="1" si="9"/>
        <v>2</v>
      </c>
      <c r="I96" s="51"/>
      <c r="J96" s="51"/>
      <c r="K96" s="21"/>
      <c r="L96" s="38"/>
    </row>
    <row r="97" spans="1:12" x14ac:dyDescent="0.25">
      <c r="A97" s="38"/>
      <c r="B97" s="17"/>
      <c r="C97" s="19">
        <f t="shared" si="8"/>
        <v>80</v>
      </c>
      <c r="D97" s="45">
        <f t="shared" ca="1" si="10"/>
        <v>0.13199316270153805</v>
      </c>
      <c r="E97" s="30">
        <f t="shared" ca="1" si="11"/>
        <v>-1.117018710053076</v>
      </c>
      <c r="F97" s="7">
        <f ca="1">AVERAGE(E91:E117)</f>
        <v>0.18233629628101933</v>
      </c>
      <c r="G97" s="7">
        <f ca="1">(F97-$F$125)*(1/$F$126)</f>
        <v>0.90699710741458761</v>
      </c>
      <c r="H97" s="56">
        <f t="shared" ca="1" si="9"/>
        <v>1</v>
      </c>
      <c r="I97" s="51"/>
      <c r="J97" s="51"/>
      <c r="K97" s="21"/>
      <c r="L97" s="38"/>
    </row>
    <row r="98" spans="1:12" x14ac:dyDescent="0.25">
      <c r="A98" s="38"/>
      <c r="B98" s="17"/>
      <c r="C98" s="19">
        <f t="shared" si="8"/>
        <v>81</v>
      </c>
      <c r="D98" s="45">
        <f t="shared" ca="1" si="10"/>
        <v>0.97618747564144648</v>
      </c>
      <c r="E98" s="30">
        <f t="shared" ca="1" si="11"/>
        <v>1.9806989132713779</v>
      </c>
      <c r="F98" s="7">
        <f ca="1">AVERAGE(E92:E117)</f>
        <v>0.22369373788126271</v>
      </c>
      <c r="G98" s="7">
        <f ca="1">(F98-$F$125)*(1/$F$126)</f>
        <v>1.0496830112223918</v>
      </c>
      <c r="H98" s="56">
        <f t="shared" ca="1" si="9"/>
        <v>3</v>
      </c>
      <c r="I98" s="51"/>
      <c r="J98" s="51"/>
      <c r="K98" s="21"/>
      <c r="L98" s="38"/>
    </row>
    <row r="99" spans="1:12" x14ac:dyDescent="0.25">
      <c r="A99" s="38"/>
      <c r="B99" s="17"/>
      <c r="C99" s="19">
        <f t="shared" si="8"/>
        <v>82</v>
      </c>
      <c r="D99" s="45">
        <f t="shared" ca="1" si="10"/>
        <v>0.30246968104050198</v>
      </c>
      <c r="E99" s="30">
        <f t="shared" ca="1" si="11"/>
        <v>-0.5173105908343183</v>
      </c>
      <c r="F99" s="7">
        <f ca="1">AVERAGE(E93:E117)</f>
        <v>0.24142893906292848</v>
      </c>
      <c r="G99" s="7">
        <f ca="1">(F99-$F$125)*(1/$F$126)</f>
        <v>1.1108706261208028</v>
      </c>
      <c r="H99" s="56">
        <f t="shared" ca="1" si="9"/>
        <v>2</v>
      </c>
      <c r="I99" s="51"/>
      <c r="J99" s="51"/>
      <c r="K99" s="21"/>
      <c r="L99" s="38"/>
    </row>
    <row r="100" spans="1:12" x14ac:dyDescent="0.25">
      <c r="A100" s="38"/>
      <c r="B100" s="17"/>
      <c r="C100" s="19">
        <f t="shared" si="8"/>
        <v>83</v>
      </c>
      <c r="D100" s="45">
        <f t="shared" ca="1" si="10"/>
        <v>1.3460954294024829E-2</v>
      </c>
      <c r="E100" s="30">
        <f t="shared" ca="1" si="11"/>
        <v>-2.2126482092119537</v>
      </c>
      <c r="F100" s="7">
        <f ca="1">AVERAGE(E94:E118)</f>
        <v>0.30390062009464125</v>
      </c>
      <c r="G100" s="7">
        <f ca="1">(F100-$F$125)*(1/$F$126)</f>
        <v>1.3264020498622158</v>
      </c>
      <c r="H100" s="56">
        <f t="shared" ca="1" si="9"/>
        <v>1</v>
      </c>
      <c r="I100" s="51"/>
      <c r="J100" s="51"/>
      <c r="K100" s="21"/>
      <c r="L100" s="38"/>
    </row>
    <row r="101" spans="1:12" x14ac:dyDescent="0.25">
      <c r="A101" s="38"/>
      <c r="B101" s="17"/>
      <c r="C101" s="19">
        <f t="shared" si="8"/>
        <v>84</v>
      </c>
      <c r="D101" s="45">
        <f t="shared" ca="1" si="10"/>
        <v>0.83185460778281684</v>
      </c>
      <c r="E101" s="30">
        <f t="shared" ca="1" si="11"/>
        <v>0.96151997983971849</v>
      </c>
      <c r="F101" s="7">
        <f ca="1">AVERAGE(E95:E119)</f>
        <v>0.19815435209162843</v>
      </c>
      <c r="G101" s="7">
        <f ca="1">(F101-$F$125)*(1/$F$126)</f>
        <v>0.96157044421900362</v>
      </c>
      <c r="H101" s="56">
        <f t="shared" ca="1" si="9"/>
        <v>3</v>
      </c>
      <c r="I101" s="51"/>
      <c r="J101" s="51"/>
      <c r="K101" s="21"/>
      <c r="L101" s="38"/>
    </row>
    <row r="102" spans="1:12" x14ac:dyDescent="0.25">
      <c r="A102" s="38"/>
      <c r="B102" s="17"/>
      <c r="C102" s="19">
        <f t="shared" si="8"/>
        <v>85</v>
      </c>
      <c r="D102" s="45">
        <f t="shared" ca="1" si="10"/>
        <v>0.84954099937457739</v>
      </c>
      <c r="E102" s="30">
        <f t="shared" ca="1" si="11"/>
        <v>1.0344667755533656</v>
      </c>
      <c r="F102" s="7">
        <f ca="1">AVERAGE(E96:E120)</f>
        <v>0.17552247992590544</v>
      </c>
      <c r="G102" s="7">
        <f ca="1">(F102-$F$125)*(1/$F$126)</f>
        <v>0.88348899116292601</v>
      </c>
      <c r="H102" s="56">
        <f t="shared" ca="1" si="9"/>
        <v>3</v>
      </c>
      <c r="I102" s="51"/>
      <c r="J102" s="51"/>
      <c r="K102" s="21"/>
      <c r="L102" s="38"/>
    </row>
    <row r="103" spans="1:12" x14ac:dyDescent="0.25">
      <c r="A103" s="38"/>
      <c r="B103" s="17"/>
      <c r="C103" s="19">
        <f t="shared" si="8"/>
        <v>86</v>
      </c>
      <c r="D103" s="45">
        <f t="shared" ca="1" si="10"/>
        <v>0.93224985754184431</v>
      </c>
      <c r="E103" s="30">
        <f t="shared" ca="1" si="11"/>
        <v>1.4927589931736303</v>
      </c>
      <c r="F103" s="7">
        <f ca="1">AVERAGE(E97:E121)</f>
        <v>0.15253953799108044</v>
      </c>
      <c r="G103" s="7">
        <f ca="1">(F103-$F$125)*(1/$F$126)</f>
        <v>0.80419632422693532</v>
      </c>
      <c r="H103" s="56">
        <f t="shared" ca="1" si="9"/>
        <v>3</v>
      </c>
      <c r="I103" s="51"/>
      <c r="J103" s="51"/>
      <c r="K103" s="21"/>
      <c r="L103" s="38"/>
    </row>
    <row r="104" spans="1:12" x14ac:dyDescent="0.25">
      <c r="A104" s="38"/>
      <c r="B104" s="17"/>
      <c r="C104" s="19">
        <f t="shared" si="8"/>
        <v>87</v>
      </c>
      <c r="D104" s="45">
        <f t="shared" ca="1" si="10"/>
        <v>0.34305772978796323</v>
      </c>
      <c r="E104" s="30">
        <f t="shared" ca="1" si="11"/>
        <v>-0.40413226530198154</v>
      </c>
      <c r="F104" s="7">
        <f ca="1">AVERAGE(E98:E122)</f>
        <v>0.18982219385776078</v>
      </c>
      <c r="G104" s="7">
        <f ca="1">(F104-$F$125)*(1/$F$126)</f>
        <v>0.9328239482495323</v>
      </c>
      <c r="H104" s="56">
        <f t="shared" ca="1" si="9"/>
        <v>2</v>
      </c>
      <c r="I104" s="51"/>
      <c r="J104" s="51"/>
      <c r="K104" s="21"/>
      <c r="L104" s="38"/>
    </row>
    <row r="105" spans="1:12" x14ac:dyDescent="0.25">
      <c r="A105" s="38"/>
      <c r="B105" s="17"/>
      <c r="C105" s="19">
        <f t="shared" si="8"/>
        <v>88</v>
      </c>
      <c r="D105" s="45">
        <f t="shared" ca="1" si="10"/>
        <v>0.81560324544441898</v>
      </c>
      <c r="E105" s="30">
        <f t="shared" ca="1" si="11"/>
        <v>0.89873560146651954</v>
      </c>
      <c r="F105" s="7">
        <f ca="1">AVERAGE(E99:E123)</f>
        <v>0.18033523235165774</v>
      </c>
      <c r="G105" s="7">
        <f ca="1">(F105-$F$125)*(1/$F$126)</f>
        <v>0.90009330475440386</v>
      </c>
      <c r="H105" s="56">
        <f t="shared" ca="1" si="9"/>
        <v>3</v>
      </c>
      <c r="I105" s="51"/>
      <c r="J105" s="51"/>
      <c r="K105" s="21"/>
      <c r="L105" s="38"/>
    </row>
    <row r="106" spans="1:12" x14ac:dyDescent="0.25">
      <c r="A106" s="38"/>
      <c r="B106" s="17"/>
      <c r="C106" s="19">
        <f t="shared" si="8"/>
        <v>89</v>
      </c>
      <c r="D106" s="45">
        <f t="shared" ca="1" si="10"/>
        <v>0.47341696595923977</v>
      </c>
      <c r="E106" s="30">
        <f t="shared" ca="1" si="11"/>
        <v>-6.6683171208797187E-2</v>
      </c>
      <c r="F106" s="7">
        <f ca="1">AVERAGE(E100:E124)</f>
        <v>0.20940380831774008</v>
      </c>
      <c r="G106" s="7">
        <f ca="1">(F106-$F$125)*(1/$F$126)</f>
        <v>1.0003818108524665</v>
      </c>
      <c r="H106" s="56">
        <f t="shared" ca="1" si="9"/>
        <v>2</v>
      </c>
      <c r="I106" s="51"/>
      <c r="J106" s="51"/>
      <c r="K106" s="21"/>
      <c r="L106" s="38"/>
    </row>
    <row r="107" spans="1:12" x14ac:dyDescent="0.25">
      <c r="A107" s="38"/>
      <c r="B107" s="17"/>
      <c r="C107" s="19">
        <f t="shared" si="8"/>
        <v>90</v>
      </c>
      <c r="D107" s="45">
        <f t="shared" ca="1" si="10"/>
        <v>0.66354298249332866</v>
      </c>
      <c r="E107" s="30">
        <f t="shared" ca="1" si="11"/>
        <v>0.42215205425389407</v>
      </c>
      <c r="F107" s="7">
        <f ca="1">AVERAGE(E101:E125)</f>
        <v>0.29726607227116825</v>
      </c>
      <c r="G107" s="7">
        <f ca="1">(F107-$F$125)*(1/$F$126)</f>
        <v>1.3035124218794545</v>
      </c>
      <c r="H107" s="56">
        <f t="shared" ca="1" si="9"/>
        <v>2</v>
      </c>
      <c r="I107" s="51"/>
      <c r="J107" s="51"/>
      <c r="K107" s="21"/>
      <c r="L107" s="38"/>
    </row>
    <row r="108" spans="1:12" x14ac:dyDescent="0.25">
      <c r="A108" s="38"/>
      <c r="B108" s="17"/>
      <c r="C108" s="19">
        <f t="shared" si="8"/>
        <v>91</v>
      </c>
      <c r="D108" s="45">
        <f t="shared" ca="1" si="10"/>
        <v>0.64193649229931748</v>
      </c>
      <c r="E108" s="30">
        <f t="shared" ca="1" si="11"/>
        <v>0.36363978265891889</v>
      </c>
      <c r="F108" s="7">
        <f ca="1">AVERAGE(E102:E126)</f>
        <v>0.30137171972227311</v>
      </c>
      <c r="G108" s="7">
        <f ca="1">(F108-$F$125)*(1/$F$126)</f>
        <v>1.3176771766275737</v>
      </c>
      <c r="H108" s="56">
        <f t="shared" ca="1" si="9"/>
        <v>2</v>
      </c>
      <c r="I108" s="51"/>
      <c r="J108" s="51"/>
      <c r="K108" s="21"/>
      <c r="L108" s="38"/>
    </row>
    <row r="109" spans="1:12" x14ac:dyDescent="0.25">
      <c r="A109" s="38"/>
      <c r="B109" s="17"/>
      <c r="C109" s="19">
        <f t="shared" si="8"/>
        <v>92</v>
      </c>
      <c r="D109" s="45">
        <f t="shared" ca="1" si="10"/>
        <v>0.24158520729301447</v>
      </c>
      <c r="E109" s="30">
        <f t="shared" ca="1" si="11"/>
        <v>-0.70121249280371334</v>
      </c>
      <c r="F109" s="7">
        <f ca="1">AVERAGE(E103:E127)</f>
        <v>0.2694980216426604</v>
      </c>
      <c r="G109" s="7">
        <f ca="1">(F109-$F$125)*(1/$F$126)</f>
        <v>1.207710814052577</v>
      </c>
      <c r="H109" s="56">
        <f t="shared" ca="1" si="9"/>
        <v>2</v>
      </c>
      <c r="I109" s="51"/>
      <c r="J109" s="51"/>
      <c r="K109" s="21"/>
      <c r="L109" s="38"/>
    </row>
    <row r="110" spans="1:12" x14ac:dyDescent="0.25">
      <c r="A110" s="38"/>
      <c r="B110" s="17"/>
      <c r="C110" s="19">
        <f t="shared" si="8"/>
        <v>93</v>
      </c>
      <c r="D110" s="45">
        <f t="shared" ca="1" si="10"/>
        <v>0.51721044285545137</v>
      </c>
      <c r="E110" s="30">
        <f t="shared" ca="1" si="11"/>
        <v>4.3153572592113339E-2</v>
      </c>
      <c r="F110" s="7">
        <f ca="1">AVERAGE(E104:E128)</f>
        <v>0.21389525020943448</v>
      </c>
      <c r="G110" s="7">
        <f ca="1">(F110-$F$125)*(1/$F$126)</f>
        <v>1.0158775818895431</v>
      </c>
      <c r="H110" s="56">
        <f t="shared" ca="1" si="9"/>
        <v>2</v>
      </c>
      <c r="I110" s="51"/>
      <c r="J110" s="51"/>
      <c r="K110" s="21"/>
      <c r="L110" s="38"/>
    </row>
    <row r="111" spans="1:12" x14ac:dyDescent="0.25">
      <c r="A111" s="38"/>
      <c r="B111" s="17"/>
      <c r="C111" s="19">
        <f t="shared" si="8"/>
        <v>94</v>
      </c>
      <c r="D111" s="45">
        <f t="shared" ca="1" si="10"/>
        <v>0.39112558159284272</v>
      </c>
      <c r="E111" s="30">
        <f t="shared" ca="1" si="11"/>
        <v>-0.27638657982165865</v>
      </c>
      <c r="F111" s="7">
        <f ca="1">AVERAGE(E105:E129)</f>
        <v>0.24499217135952456</v>
      </c>
      <c r="G111" s="7">
        <f ca="1">(F111-$F$125)*(1/$F$126)</f>
        <v>1.1231640127773406</v>
      </c>
      <c r="H111" s="56">
        <f t="shared" ca="1" si="9"/>
        <v>2</v>
      </c>
      <c r="I111" s="51"/>
      <c r="J111" s="51"/>
      <c r="K111" s="21"/>
      <c r="L111" s="38"/>
    </row>
    <row r="112" spans="1:12" x14ac:dyDescent="0.25">
      <c r="A112" s="38"/>
      <c r="B112" s="17"/>
      <c r="C112" s="19">
        <f t="shared" si="8"/>
        <v>95</v>
      </c>
      <c r="D112" s="45">
        <f t="shared" ca="1" si="10"/>
        <v>0.19969926907596858</v>
      </c>
      <c r="E112" s="30">
        <f t="shared" ca="1" si="11"/>
        <v>-0.84269590473695233</v>
      </c>
      <c r="F112" s="7">
        <f ca="1">AVERAGE(E106:E130)</f>
        <v>0.21386153183062007</v>
      </c>
      <c r="G112" s="7">
        <f ca="1">(F112-$F$125)*(1/$F$126)</f>
        <v>1.0157612512566532</v>
      </c>
      <c r="H112" s="56">
        <f t="shared" ca="1" si="9"/>
        <v>1</v>
      </c>
      <c r="I112" s="51"/>
      <c r="J112" s="51"/>
      <c r="K112" s="21"/>
      <c r="L112" s="38"/>
    </row>
    <row r="113" spans="1:12" x14ac:dyDescent="0.25">
      <c r="A113" s="38"/>
      <c r="B113" s="17"/>
      <c r="C113" s="19">
        <f t="shared" si="8"/>
        <v>96</v>
      </c>
      <c r="D113" s="45">
        <f t="shared" ca="1" si="10"/>
        <v>0.94926774150624149</v>
      </c>
      <c r="E113" s="30">
        <f t="shared" ca="1" si="11"/>
        <v>1.6377947506910677</v>
      </c>
      <c r="F113" s="7">
        <f ca="1">AVERAGE(E107:E131)</f>
        <v>0.22788876698259095</v>
      </c>
      <c r="G113" s="7">
        <f ca="1">(F113-$F$125)*(1/$F$126)</f>
        <v>1.0641561385644742</v>
      </c>
      <c r="H113" s="56">
        <f t="shared" ca="1" si="9"/>
        <v>3</v>
      </c>
      <c r="I113" s="51"/>
      <c r="J113" s="51"/>
      <c r="K113" s="21"/>
      <c r="L113" s="38"/>
    </row>
    <row r="114" spans="1:12" x14ac:dyDescent="0.25">
      <c r="A114" s="38"/>
      <c r="B114" s="17"/>
      <c r="C114" s="19">
        <f t="shared" si="8"/>
        <v>97</v>
      </c>
      <c r="D114" s="45">
        <f t="shared" ca="1" si="10"/>
        <v>0.3246000748808644</v>
      </c>
      <c r="E114" s="30">
        <f t="shared" ca="1" si="11"/>
        <v>-0.45487363743209031</v>
      </c>
      <c r="F114" s="7">
        <f ca="1">AVERAGE(E108:E132)</f>
        <v>0.21766438344199604</v>
      </c>
      <c r="G114" s="7">
        <f ca="1">(F114-$F$125)*(1/$F$126)</f>
        <v>1.0288813403680879</v>
      </c>
      <c r="H114" s="56">
        <f t="shared" ca="1" si="9"/>
        <v>2</v>
      </c>
      <c r="I114" s="51"/>
      <c r="J114" s="51"/>
      <c r="K114" s="21"/>
      <c r="L114" s="38"/>
    </row>
    <row r="115" spans="1:12" x14ac:dyDescent="0.25">
      <c r="A115" s="38"/>
      <c r="B115" s="17"/>
      <c r="C115" s="19">
        <f t="shared" si="8"/>
        <v>98</v>
      </c>
      <c r="D115" s="45">
        <f t="shared" ca="1" si="10"/>
        <v>0.87769166504928253</v>
      </c>
      <c r="E115" s="30">
        <f t="shared" ca="1" si="11"/>
        <v>1.1635247314376</v>
      </c>
      <c r="F115" s="7">
        <f ca="1">AVERAGE(E109:E133)</f>
        <v>0.20955463904105587</v>
      </c>
      <c r="G115" s="7">
        <f ca="1">(F115-$F$125)*(1/$F$126)</f>
        <v>1.0009021868052712</v>
      </c>
      <c r="H115" s="56">
        <f t="shared" ca="1" si="9"/>
        <v>3</v>
      </c>
      <c r="I115" s="51"/>
      <c r="J115" s="51"/>
      <c r="K115" s="21"/>
      <c r="L115" s="38"/>
    </row>
    <row r="116" spans="1:12" x14ac:dyDescent="0.25">
      <c r="A116" s="38"/>
      <c r="B116" s="17"/>
      <c r="C116" s="19">
        <f t="shared" si="8"/>
        <v>99</v>
      </c>
      <c r="D116" s="45">
        <f t="shared" ca="1" si="10"/>
        <v>0.54039295714939062</v>
      </c>
      <c r="E116" s="30">
        <f t="shared" ca="1" si="11"/>
        <v>0.10142374774326066</v>
      </c>
      <c r="F116" s="7">
        <f ca="1">AVERAGE(E110:E134)</f>
        <v>0.26312917620839521</v>
      </c>
      <c r="G116" s="7">
        <f ca="1">(F116-$F$125)*(1/$F$126)</f>
        <v>1.1857378768534106</v>
      </c>
      <c r="H116" s="56">
        <f t="shared" ca="1" si="9"/>
        <v>2</v>
      </c>
      <c r="I116" s="51"/>
      <c r="J116" s="51"/>
      <c r="K116" s="21"/>
      <c r="L116" s="38"/>
    </row>
    <row r="117" spans="1:12" x14ac:dyDescent="0.25">
      <c r="A117" s="38"/>
      <c r="B117" s="17"/>
      <c r="C117" s="19">
        <f t="shared" si="8"/>
        <v>100</v>
      </c>
      <c r="D117" s="45">
        <f t="shared" ca="1" si="10"/>
        <v>0.89256082931125402</v>
      </c>
      <c r="E117" s="30">
        <f t="shared" ca="1" si="11"/>
        <v>1.2402624364451054</v>
      </c>
      <c r="F117" s="7">
        <f ca="1">AVERAGE(E111:E135)</f>
        <v>0.27687765143441284</v>
      </c>
      <c r="G117" s="7">
        <f ca="1">(F117-$F$125)*(1/$F$126)</f>
        <v>1.2331710240138478</v>
      </c>
      <c r="H117" s="56">
        <f t="shared" ca="1" si="9"/>
        <v>3</v>
      </c>
      <c r="I117" s="51"/>
      <c r="J117" s="51"/>
      <c r="K117" s="21"/>
      <c r="L117" s="38"/>
    </row>
    <row r="118" spans="1:12" hidden="1" x14ac:dyDescent="0.25">
      <c r="A118" s="38"/>
      <c r="B118" s="17"/>
      <c r="C118" s="19"/>
      <c r="D118" s="45">
        <f t="shared" ref="D118:D123" ca="1" si="12">RAND()</f>
        <v>0.87217734439470151</v>
      </c>
      <c r="E118" s="30">
        <f t="shared" ref="E118:E123" ca="1" si="13">_xlfn.NORM.INV(D118,0,1)</f>
        <v>1.1367440203609327</v>
      </c>
      <c r="F118" s="7"/>
      <c r="G118" s="7"/>
      <c r="H118" s="8"/>
      <c r="I118" s="51"/>
      <c r="J118" s="51"/>
      <c r="K118" s="21"/>
      <c r="L118" s="38"/>
    </row>
    <row r="119" spans="1:12" hidden="1" x14ac:dyDescent="0.25">
      <c r="A119" s="38"/>
      <c r="B119" s="17"/>
      <c r="C119" s="19"/>
      <c r="D119" s="45">
        <f t="shared" ca="1" si="12"/>
        <v>0.10079920212779525</v>
      </c>
      <c r="E119" s="30">
        <f t="shared" ca="1" si="13"/>
        <v>-1.2770108853474236</v>
      </c>
      <c r="F119" s="7"/>
      <c r="G119" s="7"/>
      <c r="H119" s="8"/>
      <c r="I119" s="51"/>
      <c r="J119" s="51"/>
      <c r="K119" s="21"/>
      <c r="L119" s="38"/>
    </row>
    <row r="120" spans="1:12" hidden="1" x14ac:dyDescent="0.25">
      <c r="A120" s="38"/>
      <c r="B120" s="17"/>
      <c r="C120" s="19"/>
      <c r="D120" s="45">
        <f t="shared" ca="1" si="12"/>
        <v>0.39482678036445384</v>
      </c>
      <c r="E120" s="30">
        <f t="shared" ca="1" si="13"/>
        <v>-0.26676051057982481</v>
      </c>
      <c r="F120" s="7"/>
      <c r="G120" s="7"/>
      <c r="H120" s="8"/>
      <c r="I120" s="51"/>
      <c r="J120" s="51"/>
      <c r="K120" s="21"/>
      <c r="L120" s="38"/>
    </row>
    <row r="121" spans="1:12" hidden="1" x14ac:dyDescent="0.25">
      <c r="A121" s="38"/>
      <c r="B121" s="17"/>
      <c r="C121" s="19"/>
      <c r="D121" s="45">
        <f t="shared" ca="1" si="12"/>
        <v>0.29921695908564505</v>
      </c>
      <c r="E121" s="30">
        <f t="shared" ca="1" si="13"/>
        <v>-0.52665395237870316</v>
      </c>
      <c r="F121" s="7"/>
      <c r="G121" s="7"/>
      <c r="H121" s="8"/>
      <c r="I121" s="51"/>
      <c r="J121" s="51"/>
      <c r="K121" s="21"/>
      <c r="L121" s="38"/>
    </row>
    <row r="122" spans="1:12" hidden="1" x14ac:dyDescent="0.25">
      <c r="A122" s="38"/>
      <c r="B122" s="17"/>
      <c r="C122" s="19"/>
      <c r="D122" s="45">
        <f t="shared" ca="1" si="12"/>
        <v>0.42663321929356435</v>
      </c>
      <c r="E122" s="30">
        <f t="shared" ca="1" si="13"/>
        <v>-0.1849523133860686</v>
      </c>
      <c r="F122" s="7"/>
      <c r="G122" s="7"/>
      <c r="H122" s="8"/>
      <c r="I122" s="51"/>
      <c r="J122" s="51"/>
      <c r="K122" s="21"/>
      <c r="L122" s="38"/>
    </row>
    <row r="123" spans="1:12" ht="15.75" hidden="1" thickBot="1" x14ac:dyDescent="0.3">
      <c r="A123" s="38"/>
      <c r="B123" s="17"/>
      <c r="C123" s="19"/>
      <c r="D123" s="54">
        <f t="shared" ca="1" si="12"/>
        <v>0.95937901351493449</v>
      </c>
      <c r="E123" s="55">
        <f t="shared" ca="1" si="13"/>
        <v>1.7435248756188022</v>
      </c>
      <c r="F123" s="9"/>
      <c r="G123" s="9"/>
      <c r="H123" s="10"/>
      <c r="I123" s="51"/>
      <c r="J123" s="51"/>
      <c r="K123" s="21"/>
      <c r="L123" s="38"/>
    </row>
    <row r="124" spans="1:12" ht="15.75" thickBot="1" x14ac:dyDescent="0.3">
      <c r="A124" s="38"/>
      <c r="B124" s="17"/>
      <c r="C124" s="19"/>
      <c r="D124" s="19"/>
      <c r="E124" s="19"/>
      <c r="F124" s="19"/>
      <c r="G124" s="20"/>
      <c r="H124" s="20"/>
      <c r="I124" s="19"/>
      <c r="J124" s="19"/>
      <c r="K124" s="21"/>
      <c r="L124" s="38"/>
    </row>
    <row r="125" spans="1:12" x14ac:dyDescent="0.25">
      <c r="A125" s="38"/>
      <c r="B125" s="17"/>
      <c r="C125" s="19"/>
      <c r="D125" s="2" t="s">
        <v>0</v>
      </c>
      <c r="E125" s="12">
        <f ca="1">AVERAGE(E12:E123)</f>
        <v>-0.10395387432967758</v>
      </c>
      <c r="F125" s="33">
        <f ca="1">AVERAGE(F12:F123)</f>
        <v>-8.0556385479719647E-2</v>
      </c>
      <c r="G125" s="36">
        <f ca="1">AVERAGE(G12:G123)</f>
        <v>3.086420008457935E-16</v>
      </c>
      <c r="H125" s="51"/>
      <c r="I125" s="51"/>
      <c r="J125" s="51"/>
      <c r="K125" s="21"/>
      <c r="L125" s="38"/>
    </row>
    <row r="126" spans="1:12" ht="15.75" thickBot="1" x14ac:dyDescent="0.3">
      <c r="A126" s="38"/>
      <c r="B126" s="17"/>
      <c r="C126" s="19"/>
      <c r="D126" s="3" t="s">
        <v>1</v>
      </c>
      <c r="E126" s="14">
        <f ca="1">_xlfn.STDEV.S(E12:E123)</f>
        <v>1.0600555186662359</v>
      </c>
      <c r="F126" s="34">
        <f ca="1">_xlfn.STDEV.S(F12:F123)</f>
        <v>0.28984952610281145</v>
      </c>
      <c r="G126" s="37">
        <f ca="1">_xlfn.STDEV.S(G12:G123)</f>
        <v>0.99999999999999967</v>
      </c>
      <c r="H126" s="51"/>
      <c r="I126" s="51"/>
      <c r="J126" s="51"/>
      <c r="K126" s="21"/>
      <c r="L126" s="38"/>
    </row>
    <row r="127" spans="1:12" x14ac:dyDescent="0.25">
      <c r="A127" s="38"/>
      <c r="B127" s="17"/>
      <c r="C127" s="19"/>
      <c r="D127" s="19"/>
      <c r="E127" s="51"/>
      <c r="F127" s="51"/>
      <c r="G127" s="51"/>
      <c r="H127" s="51"/>
      <c r="I127" s="51"/>
      <c r="J127" s="51"/>
      <c r="K127" s="21"/>
      <c r="L127" s="38"/>
    </row>
    <row r="128" spans="1:12" ht="15.75" thickBot="1" x14ac:dyDescent="0.3">
      <c r="A128" s="38"/>
      <c r="B128" s="17"/>
      <c r="C128" s="19"/>
      <c r="D128" s="19"/>
      <c r="E128" s="50" t="s">
        <v>5</v>
      </c>
      <c r="F128" s="50"/>
      <c r="G128" s="50" t="s">
        <v>16</v>
      </c>
      <c r="H128" s="50" t="s">
        <v>15</v>
      </c>
      <c r="I128" s="19"/>
      <c r="J128" s="19"/>
      <c r="K128" s="21"/>
      <c r="L128" s="38"/>
    </row>
    <row r="129" spans="1:12" ht="15.75" thickBot="1" x14ac:dyDescent="0.3">
      <c r="A129" s="38"/>
      <c r="B129" s="17"/>
      <c r="C129" s="19"/>
      <c r="D129" s="60" t="s">
        <v>17</v>
      </c>
      <c r="E129" s="57">
        <f ca="1">COUNTIF(H18:H117,"=1")/COUNT(H18:H117)</f>
        <v>0.28000000000000003</v>
      </c>
      <c r="F129" s="58"/>
      <c r="G129" s="58">
        <f ca="1">COUNTIF(H18:H117,"=2")/COUNT(H18:H117)</f>
        <v>0.44</v>
      </c>
      <c r="H129" s="59">
        <f ca="1">COUNTIF(H19:H118,"=3")/COUNT(H18:H117)</f>
        <v>0.27</v>
      </c>
      <c r="I129" s="19"/>
      <c r="J129" s="19"/>
      <c r="K129" s="21"/>
      <c r="L129" s="38"/>
    </row>
    <row r="130" spans="1:12" x14ac:dyDescent="0.25">
      <c r="A130" s="38"/>
      <c r="B130" s="17"/>
      <c r="C130" s="19"/>
      <c r="D130" s="19"/>
      <c r="E130" s="19"/>
      <c r="F130" s="19"/>
      <c r="G130" s="20"/>
      <c r="H130" s="20"/>
      <c r="I130" s="19"/>
      <c r="J130" s="19"/>
      <c r="K130" s="21"/>
      <c r="L130" s="38"/>
    </row>
    <row r="131" spans="1:12" ht="18.75" x14ac:dyDescent="0.3">
      <c r="A131" s="38"/>
      <c r="B131" s="17"/>
      <c r="C131" s="19"/>
      <c r="D131" s="18" t="s">
        <v>19</v>
      </c>
      <c r="E131" s="19"/>
      <c r="F131" s="19"/>
      <c r="G131" s="20"/>
      <c r="H131" s="20"/>
      <c r="I131" s="19"/>
      <c r="J131" s="19"/>
      <c r="K131" s="21"/>
      <c r="L131" s="38"/>
    </row>
    <row r="132" spans="1:12" x14ac:dyDescent="0.25">
      <c r="A132" s="38"/>
      <c r="B132" s="17"/>
      <c r="C132" s="19"/>
      <c r="D132" s="19" t="s">
        <v>20</v>
      </c>
      <c r="E132" s="19"/>
      <c r="F132" s="19"/>
      <c r="G132" s="20"/>
      <c r="H132" s="20"/>
      <c r="I132" s="19"/>
      <c r="J132" s="19"/>
      <c r="K132" s="21"/>
      <c r="L132" s="38"/>
    </row>
    <row r="133" spans="1:12" x14ac:dyDescent="0.25">
      <c r="A133" s="38"/>
      <c r="B133" s="17"/>
      <c r="C133" s="19"/>
      <c r="D133" s="26" t="s">
        <v>21</v>
      </c>
      <c r="E133" s="19"/>
      <c r="F133" s="19"/>
      <c r="G133" s="20"/>
      <c r="H133" s="20"/>
      <c r="I133" s="19"/>
      <c r="J133" s="19"/>
      <c r="K133" s="21"/>
      <c r="L133" s="38"/>
    </row>
    <row r="134" spans="1:12" x14ac:dyDescent="0.25">
      <c r="A134" s="38"/>
      <c r="B134" s="17"/>
      <c r="C134" s="19"/>
      <c r="D134" s="19" t="s">
        <v>22</v>
      </c>
      <c r="E134" s="19"/>
      <c r="F134" s="19"/>
      <c r="G134" s="20"/>
      <c r="H134" s="20"/>
      <c r="I134" s="19"/>
      <c r="J134" s="19"/>
      <c r="K134" s="21"/>
      <c r="L134" s="38"/>
    </row>
    <row r="135" spans="1:12" x14ac:dyDescent="0.25">
      <c r="A135" s="38"/>
      <c r="B135" s="17"/>
      <c r="C135" s="19"/>
      <c r="D135" s="19" t="s">
        <v>23</v>
      </c>
      <c r="E135" s="19"/>
      <c r="F135" s="19"/>
      <c r="G135" s="20"/>
      <c r="H135" s="20"/>
      <c r="I135" s="19"/>
      <c r="J135" s="19"/>
      <c r="K135" s="21"/>
      <c r="L135" s="38"/>
    </row>
    <row r="136" spans="1:12" x14ac:dyDescent="0.25">
      <c r="A136" s="38"/>
      <c r="B136" s="17"/>
      <c r="C136" s="19"/>
      <c r="D136" s="26" t="s">
        <v>24</v>
      </c>
      <c r="E136" s="19"/>
      <c r="F136" s="19"/>
      <c r="G136" s="20"/>
      <c r="H136" s="20"/>
      <c r="I136" s="19"/>
      <c r="J136" s="19"/>
      <c r="K136" s="21"/>
      <c r="L136" s="38"/>
    </row>
    <row r="137" spans="1:12" x14ac:dyDescent="0.25">
      <c r="A137" s="38"/>
      <c r="B137" s="17"/>
      <c r="C137" s="19"/>
      <c r="D137" s="19" t="s">
        <v>25</v>
      </c>
      <c r="E137" s="19"/>
      <c r="F137" s="19"/>
      <c r="G137" s="20"/>
      <c r="H137" s="20"/>
      <c r="I137" s="19"/>
      <c r="J137" s="19"/>
      <c r="K137" s="21"/>
      <c r="L137" s="38"/>
    </row>
    <row r="138" spans="1:12" x14ac:dyDescent="0.25">
      <c r="A138" s="38"/>
      <c r="B138" s="17"/>
      <c r="C138" s="19"/>
      <c r="D138" s="26" t="s">
        <v>26</v>
      </c>
      <c r="E138" s="51"/>
      <c r="F138" s="19" t="s">
        <v>3</v>
      </c>
      <c r="G138" s="20"/>
      <c r="H138" s="20"/>
      <c r="I138" s="35"/>
      <c r="J138" s="51"/>
      <c r="K138" s="21"/>
      <c r="L138" s="38"/>
    </row>
    <row r="139" spans="1:12" x14ac:dyDescent="0.25">
      <c r="A139" s="38"/>
      <c r="B139" s="17"/>
      <c r="C139" s="19"/>
      <c r="D139" s="35"/>
      <c r="E139" s="51"/>
      <c r="F139" s="19" t="s">
        <v>2</v>
      </c>
      <c r="G139" s="20"/>
      <c r="H139" s="20"/>
      <c r="I139" s="35"/>
      <c r="J139" s="51"/>
      <c r="K139" s="21"/>
      <c r="L139" s="38"/>
    </row>
    <row r="140" spans="1:12" x14ac:dyDescent="0.25">
      <c r="A140" s="38"/>
      <c r="B140" s="17"/>
      <c r="C140" s="19"/>
      <c r="D140" s="19"/>
      <c r="E140" s="19"/>
      <c r="F140" s="19"/>
      <c r="G140" s="20"/>
      <c r="H140" s="20"/>
      <c r="I140" s="19"/>
      <c r="J140" s="19"/>
      <c r="K140" s="21"/>
      <c r="L140" s="38"/>
    </row>
    <row r="141" spans="1:12" x14ac:dyDescent="0.25">
      <c r="A141" s="38"/>
      <c r="B141" s="17"/>
      <c r="C141" s="19"/>
      <c r="D141" s="19"/>
      <c r="E141" s="19"/>
      <c r="F141" s="19"/>
      <c r="G141" s="20"/>
      <c r="H141" s="20"/>
      <c r="I141" s="19"/>
      <c r="J141" s="19"/>
      <c r="K141" s="21"/>
      <c r="L141" s="38"/>
    </row>
    <row r="142" spans="1:12" x14ac:dyDescent="0.25">
      <c r="A142" s="38"/>
      <c r="B142" s="17"/>
      <c r="C142" s="19"/>
      <c r="D142" s="19"/>
      <c r="E142" s="19"/>
      <c r="F142" s="19"/>
      <c r="G142" s="20"/>
      <c r="H142" s="20"/>
      <c r="I142" s="19"/>
      <c r="J142" s="19"/>
      <c r="K142" s="21"/>
      <c r="L142" s="38"/>
    </row>
    <row r="143" spans="1:12" ht="18.75" x14ac:dyDescent="0.3">
      <c r="A143" s="38"/>
      <c r="B143" s="17"/>
      <c r="C143" s="19"/>
      <c r="D143" s="18" t="s">
        <v>4</v>
      </c>
      <c r="E143" s="19"/>
      <c r="F143" s="19"/>
      <c r="G143" s="20"/>
      <c r="H143" s="20"/>
      <c r="I143" s="19"/>
      <c r="J143" s="19"/>
      <c r="K143" s="21"/>
      <c r="L143" s="38"/>
    </row>
    <row r="144" spans="1:12" x14ac:dyDescent="0.25">
      <c r="A144" s="38"/>
      <c r="B144" s="17"/>
      <c r="C144" s="19"/>
      <c r="D144" s="40" t="s">
        <v>28</v>
      </c>
      <c r="E144" s="19"/>
      <c r="F144" s="19"/>
      <c r="G144" s="20"/>
      <c r="H144" s="20"/>
      <c r="I144" s="19"/>
      <c r="J144" s="19"/>
      <c r="K144" s="21"/>
      <c r="L144" s="38"/>
    </row>
    <row r="145" spans="1:12" x14ac:dyDescent="0.25">
      <c r="A145" s="38"/>
      <c r="B145" s="17"/>
      <c r="C145" s="19"/>
      <c r="D145" s="40" t="s">
        <v>29</v>
      </c>
      <c r="E145" s="19"/>
      <c r="F145" s="19"/>
      <c r="G145" s="20"/>
      <c r="H145" s="20"/>
      <c r="I145" s="19"/>
      <c r="J145" s="19"/>
      <c r="K145" s="21"/>
      <c r="L145" s="38"/>
    </row>
    <row r="146" spans="1:12" x14ac:dyDescent="0.25">
      <c r="A146" s="38"/>
      <c r="B146" s="17"/>
      <c r="C146" s="19"/>
      <c r="D146" s="40" t="s">
        <v>30</v>
      </c>
      <c r="E146" s="19"/>
      <c r="F146" s="19"/>
      <c r="G146" s="20"/>
      <c r="H146" s="20"/>
      <c r="I146" s="19"/>
      <c r="J146" s="19"/>
      <c r="K146" s="21"/>
      <c r="L146" s="38"/>
    </row>
    <row r="147" spans="1:12" x14ac:dyDescent="0.25">
      <c r="A147" s="38"/>
      <c r="B147" s="17"/>
      <c r="C147" s="19"/>
      <c r="D147" s="40" t="s">
        <v>31</v>
      </c>
      <c r="E147" s="19"/>
      <c r="F147" s="19"/>
      <c r="G147" s="20"/>
      <c r="H147" s="20"/>
      <c r="I147" s="19"/>
      <c r="J147" s="19"/>
      <c r="K147" s="21"/>
      <c r="L147" s="38"/>
    </row>
    <row r="148" spans="1:12" x14ac:dyDescent="0.25">
      <c r="A148" s="38"/>
      <c r="B148" s="17"/>
      <c r="C148" s="19"/>
      <c r="D148" s="40" t="s">
        <v>32</v>
      </c>
      <c r="E148" s="19"/>
      <c r="F148" s="19"/>
      <c r="G148" s="20"/>
      <c r="H148" s="20"/>
      <c r="I148" s="19"/>
      <c r="J148" s="19"/>
      <c r="K148" s="21"/>
      <c r="L148" s="38"/>
    </row>
    <row r="149" spans="1:12" ht="15.75" thickBot="1" x14ac:dyDescent="0.3">
      <c r="A149" s="38"/>
      <c r="B149" s="13"/>
      <c r="C149" s="27"/>
      <c r="D149" s="27"/>
      <c r="E149" s="27"/>
      <c r="F149" s="27"/>
      <c r="G149" s="28"/>
      <c r="H149" s="28"/>
      <c r="I149" s="27"/>
      <c r="J149" s="27"/>
      <c r="K149" s="29"/>
      <c r="L149" s="38"/>
    </row>
    <row r="150" spans="1:12" x14ac:dyDescent="0.25">
      <c r="A150" s="38"/>
      <c r="B150" s="38"/>
      <c r="C150" s="38"/>
      <c r="D150" s="38"/>
      <c r="E150" s="38"/>
      <c r="F150" s="38"/>
      <c r="G150" s="39"/>
      <c r="H150" s="39"/>
      <c r="I150" s="38"/>
      <c r="J150" s="38"/>
      <c r="K150" s="38"/>
      <c r="L150" s="38"/>
    </row>
    <row r="151" spans="1:12" x14ac:dyDescent="0.25">
      <c r="A151" s="38"/>
      <c r="B151" s="38"/>
      <c r="C151" s="38"/>
      <c r="D151" s="38"/>
      <c r="E151" s="38"/>
      <c r="F151" s="38"/>
      <c r="G151" s="39"/>
      <c r="H151" s="39"/>
      <c r="I151" s="38"/>
      <c r="J151" s="38"/>
      <c r="K151" s="38"/>
      <c r="L151" s="38"/>
    </row>
    <row r="171" spans="7:7" x14ac:dyDescent="0.25">
      <c r="G171"/>
    </row>
    <row r="177" spans="7:7" x14ac:dyDescent="0.25">
      <c r="G177"/>
    </row>
  </sheetData>
  <conditionalFormatting sqref="H18:H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2017-08-31T18:52:35Z</dcterms:created>
  <dcterms:modified xsi:type="dcterms:W3CDTF">2017-10-31T11:59:19Z</dcterms:modified>
</cp:coreProperties>
</file>