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7270" windowHeight="9180" firstSheet="2" activeTab="5"/>
  </bookViews>
  <sheets>
    <sheet name="Question3" sheetId="6" r:id="rId1"/>
    <sheet name="Question4" sheetId="1" r:id="rId2"/>
    <sheet name="Question5" sheetId="4" r:id="rId3"/>
    <sheet name="Question6" sheetId="3" r:id="rId4"/>
    <sheet name="Question7" sheetId="2" r:id="rId5"/>
    <sheet name="Question8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5" l="1"/>
  <c r="L34" i="5"/>
  <c r="L13" i="5"/>
  <c r="I14" i="5"/>
  <c r="D15" i="4" l="1"/>
  <c r="C21" i="1"/>
  <c r="G11" i="6"/>
  <c r="G8" i="6"/>
  <c r="H5" i="6"/>
  <c r="D13" i="6"/>
  <c r="D12" i="6"/>
  <c r="D11" i="6"/>
  <c r="D10" i="6"/>
  <c r="D9" i="6"/>
  <c r="D8" i="6"/>
  <c r="D7" i="6"/>
  <c r="D6" i="6"/>
  <c r="D5" i="6"/>
  <c r="D4" i="6"/>
  <c r="D3" i="6"/>
  <c r="B5" i="6"/>
  <c r="B6" i="6" s="1"/>
  <c r="B7" i="6" s="1"/>
  <c r="B8" i="6" s="1"/>
  <c r="B9" i="6" s="1"/>
  <c r="B10" i="6" s="1"/>
  <c r="B11" i="6" s="1"/>
  <c r="B12" i="6" s="1"/>
  <c r="B13" i="6" s="1"/>
  <c r="B4" i="6"/>
  <c r="I15" i="5"/>
  <c r="AF13" i="5"/>
  <c r="AD14" i="5"/>
  <c r="AD15" i="5" s="1"/>
  <c r="AF15" i="5" s="1"/>
  <c r="C14" i="5"/>
  <c r="C15" i="5" l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AF14" i="5"/>
  <c r="J14" i="5"/>
  <c r="L14" i="5" s="1"/>
  <c r="I16" i="5"/>
  <c r="J16" i="5" s="1"/>
  <c r="AD16" i="5"/>
  <c r="AF16" i="5" s="1"/>
  <c r="AE15" i="5"/>
  <c r="AE14" i="5"/>
  <c r="J15" i="5" l="1"/>
  <c r="L15" i="5" s="1"/>
  <c r="I17" i="5"/>
  <c r="J17" i="5" s="1"/>
  <c r="L16" i="5"/>
  <c r="AE16" i="5"/>
  <c r="AD17" i="5"/>
  <c r="AF17" i="5" s="1"/>
  <c r="I18" i="5" l="1"/>
  <c r="J18" i="5" s="1"/>
  <c r="L17" i="5"/>
  <c r="AE17" i="5"/>
  <c r="AD18" i="5"/>
  <c r="AF18" i="5" s="1"/>
  <c r="I19" i="5" l="1"/>
  <c r="J19" i="5" s="1"/>
  <c r="L18" i="5"/>
  <c r="AD19" i="5"/>
  <c r="AF19" i="5" s="1"/>
  <c r="AE18" i="5"/>
  <c r="I20" i="5" l="1"/>
  <c r="J20" i="5" s="1"/>
  <c r="L19" i="5"/>
  <c r="AD20" i="5"/>
  <c r="AF20" i="5" s="1"/>
  <c r="AE19" i="5"/>
  <c r="I21" i="5" l="1"/>
  <c r="J21" i="5" s="1"/>
  <c r="L20" i="5"/>
  <c r="AD21" i="5"/>
  <c r="AF21" i="5" s="1"/>
  <c r="AE20" i="5"/>
  <c r="I22" i="5" l="1"/>
  <c r="J22" i="5" s="1"/>
  <c r="L21" i="5"/>
  <c r="AD22" i="5"/>
  <c r="AF22" i="5" s="1"/>
  <c r="AE21" i="5"/>
  <c r="I23" i="5" l="1"/>
  <c r="J23" i="5" s="1"/>
  <c r="L22" i="5"/>
  <c r="AE22" i="5"/>
  <c r="AD23" i="5"/>
  <c r="AF23" i="5" s="1"/>
  <c r="I24" i="5" l="1"/>
  <c r="J24" i="5" s="1"/>
  <c r="L23" i="5"/>
  <c r="AD24" i="5"/>
  <c r="AF24" i="5" s="1"/>
  <c r="AE23" i="5"/>
  <c r="I25" i="5" l="1"/>
  <c r="J25" i="5" s="1"/>
  <c r="L24" i="5"/>
  <c r="AD25" i="5"/>
  <c r="AF25" i="5" s="1"/>
  <c r="AE24" i="5"/>
  <c r="I26" i="5" l="1"/>
  <c r="J26" i="5" s="1"/>
  <c r="L25" i="5"/>
  <c r="AE25" i="5"/>
  <c r="AD26" i="5"/>
  <c r="AF26" i="5" s="1"/>
  <c r="I27" i="5" l="1"/>
  <c r="J27" i="5" s="1"/>
  <c r="L26" i="5"/>
  <c r="AD27" i="5"/>
  <c r="AF27" i="5" s="1"/>
  <c r="AE26" i="5"/>
  <c r="I28" i="5" l="1"/>
  <c r="J28" i="5" s="1"/>
  <c r="L27" i="5"/>
  <c r="AD28" i="5"/>
  <c r="AF28" i="5" s="1"/>
  <c r="AE27" i="5"/>
  <c r="I29" i="5" l="1"/>
  <c r="J29" i="5" s="1"/>
  <c r="L28" i="5"/>
  <c r="AE28" i="5"/>
  <c r="AD29" i="5"/>
  <c r="AF29" i="5" s="1"/>
  <c r="I30" i="5" l="1"/>
  <c r="J30" i="5" s="1"/>
  <c r="L30" i="5" s="1"/>
  <c r="L29" i="5"/>
  <c r="AD30" i="5"/>
  <c r="AF30" i="5" s="1"/>
  <c r="AE29" i="5"/>
  <c r="I31" i="5" l="1"/>
  <c r="J31" i="5" s="1"/>
  <c r="AD31" i="5"/>
  <c r="AE30" i="5"/>
  <c r="AE31" i="5" l="1"/>
  <c r="AF31" i="5"/>
  <c r="I32" i="5"/>
  <c r="J32" i="5" s="1"/>
  <c r="L31" i="5"/>
  <c r="AD32" i="5"/>
  <c r="AF32" i="5" s="1"/>
  <c r="L32" i="5" l="1"/>
  <c r="I33" i="5"/>
  <c r="AD33" i="5"/>
  <c r="AF33" i="5" s="1"/>
  <c r="AE32" i="5"/>
  <c r="I34" i="5" l="1"/>
  <c r="J33" i="5"/>
  <c r="L33" i="5" s="1"/>
  <c r="AD34" i="5"/>
  <c r="AF34" i="5" s="1"/>
  <c r="AE33" i="5"/>
  <c r="D21" i="4"/>
  <c r="D20" i="4"/>
  <c r="D19" i="4"/>
  <c r="D18" i="4"/>
  <c r="D17" i="4"/>
  <c r="D16" i="4"/>
  <c r="D14" i="4"/>
  <c r="D13" i="4"/>
  <c r="D12" i="4"/>
  <c r="D11" i="4"/>
  <c r="C21" i="4"/>
  <c r="C20" i="4"/>
  <c r="C19" i="4"/>
  <c r="C18" i="4"/>
  <c r="C17" i="4"/>
  <c r="C16" i="4"/>
  <c r="C15" i="4"/>
  <c r="C14" i="4"/>
  <c r="C13" i="4"/>
  <c r="C12" i="4"/>
  <c r="C11" i="4"/>
  <c r="B14" i="4"/>
  <c r="B15" i="4" s="1"/>
  <c r="B16" i="4" s="1"/>
  <c r="B17" i="4" s="1"/>
  <c r="B18" i="4" s="1"/>
  <c r="B19" i="4" s="1"/>
  <c r="B20" i="4" s="1"/>
  <c r="B21" i="4" s="1"/>
  <c r="B13" i="4"/>
  <c r="B12" i="4"/>
  <c r="E7" i="4"/>
  <c r="D7" i="4"/>
  <c r="C7" i="4"/>
  <c r="B7" i="4"/>
  <c r="B5" i="4"/>
  <c r="H5" i="3"/>
  <c r="H6" i="3" s="1"/>
  <c r="H4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E4" i="3"/>
  <c r="D4" i="3"/>
  <c r="C4" i="3"/>
  <c r="B4" i="3"/>
  <c r="A4" i="3"/>
  <c r="E3" i="3"/>
  <c r="D3" i="3"/>
  <c r="C3" i="3"/>
  <c r="B3" i="3"/>
  <c r="E2" i="3"/>
  <c r="D2" i="3"/>
  <c r="C2" i="3"/>
  <c r="A3" i="3"/>
  <c r="B2" i="3"/>
  <c r="B24" i="1"/>
  <c r="B16" i="1"/>
  <c r="B17" i="1" s="1"/>
  <c r="C15" i="1"/>
  <c r="C14" i="1"/>
  <c r="C13" i="1"/>
  <c r="C12" i="1"/>
  <c r="C11" i="1"/>
  <c r="C10" i="1"/>
  <c r="C9" i="1"/>
  <c r="C8" i="1"/>
  <c r="C7" i="1"/>
  <c r="C6" i="1"/>
  <c r="C5" i="1"/>
  <c r="B8" i="1"/>
  <c r="B9" i="1" s="1"/>
  <c r="B10" i="1" s="1"/>
  <c r="B11" i="1" s="1"/>
  <c r="B12" i="1" s="1"/>
  <c r="B13" i="1" s="1"/>
  <c r="B14" i="1" s="1"/>
  <c r="B15" i="1" s="1"/>
  <c r="B7" i="1"/>
  <c r="B6" i="1"/>
  <c r="G8" i="2"/>
  <c r="G9" i="2" s="1"/>
  <c r="G7" i="2"/>
  <c r="G6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B3" i="2"/>
  <c r="A3" i="2"/>
  <c r="B2" i="2"/>
  <c r="Y12" i="1"/>
  <c r="AE34" i="5" l="1"/>
  <c r="AD35" i="5"/>
  <c r="AF35" i="5" s="1"/>
  <c r="H7" i="3"/>
  <c r="F6" i="3"/>
  <c r="F12" i="3"/>
  <c r="F15" i="3"/>
  <c r="F18" i="3"/>
  <c r="F24" i="3"/>
  <c r="F27" i="3"/>
  <c r="F30" i="3"/>
  <c r="F36" i="3"/>
  <c r="F39" i="3"/>
  <c r="F42" i="3"/>
  <c r="F48" i="3"/>
  <c r="F51" i="3"/>
  <c r="F60" i="3"/>
  <c r="F63" i="3"/>
  <c r="F72" i="3"/>
  <c r="F75" i="3"/>
  <c r="F78" i="3"/>
  <c r="F84" i="3"/>
  <c r="F87" i="3"/>
  <c r="F90" i="3"/>
  <c r="F96" i="3"/>
  <c r="F5" i="3"/>
  <c r="F8" i="3"/>
  <c r="F11" i="3"/>
  <c r="F14" i="3"/>
  <c r="F17" i="3"/>
  <c r="F20" i="3"/>
  <c r="F23" i="3"/>
  <c r="F26" i="3"/>
  <c r="F29" i="3"/>
  <c r="F32" i="3"/>
  <c r="F35" i="3"/>
  <c r="F38" i="3"/>
  <c r="F41" i="3"/>
  <c r="F44" i="3"/>
  <c r="F47" i="3"/>
  <c r="F50" i="3"/>
  <c r="F53" i="3"/>
  <c r="F56" i="3"/>
  <c r="F59" i="3"/>
  <c r="F62" i="3"/>
  <c r="F65" i="3"/>
  <c r="F68" i="3"/>
  <c r="F71" i="3"/>
  <c r="F74" i="3"/>
  <c r="F77" i="3"/>
  <c r="F80" i="3"/>
  <c r="F83" i="3"/>
  <c r="F86" i="3"/>
  <c r="F89" i="3"/>
  <c r="F92" i="3"/>
  <c r="F95" i="3"/>
  <c r="F98" i="3"/>
  <c r="F101" i="3"/>
  <c r="F3" i="3"/>
  <c r="F99" i="3"/>
  <c r="F9" i="3"/>
  <c r="F21" i="3"/>
  <c r="F33" i="3"/>
  <c r="F45" i="3"/>
  <c r="F57" i="3"/>
  <c r="F4" i="3"/>
  <c r="F54" i="3"/>
  <c r="F66" i="3"/>
  <c r="F69" i="3"/>
  <c r="F81" i="3"/>
  <c r="F93" i="3"/>
  <c r="F7" i="3"/>
  <c r="F10" i="3"/>
  <c r="F13" i="3"/>
  <c r="F16" i="3"/>
  <c r="F19" i="3"/>
  <c r="F22" i="3"/>
  <c r="F25" i="3"/>
  <c r="F28" i="3"/>
  <c r="F31" i="3"/>
  <c r="F34" i="3"/>
  <c r="F37" i="3"/>
  <c r="F40" i="3"/>
  <c r="F43" i="3"/>
  <c r="F46" i="3"/>
  <c r="F49" i="3"/>
  <c r="F52" i="3"/>
  <c r="F55" i="3"/>
  <c r="F58" i="3"/>
  <c r="F61" i="3"/>
  <c r="F64" i="3"/>
  <c r="F67" i="3"/>
  <c r="F70" i="3"/>
  <c r="F73" i="3"/>
  <c r="F76" i="3"/>
  <c r="F79" i="3"/>
  <c r="F82" i="3"/>
  <c r="F85" i="3"/>
  <c r="F88" i="3"/>
  <c r="F91" i="3"/>
  <c r="F94" i="3"/>
  <c r="F97" i="3"/>
  <c r="F100" i="3"/>
  <c r="F2" i="3"/>
  <c r="B18" i="1"/>
  <c r="C17" i="1"/>
  <c r="C16" i="1"/>
  <c r="E6" i="2"/>
  <c r="E18" i="2"/>
  <c r="E30" i="2"/>
  <c r="E42" i="2"/>
  <c r="E54" i="2"/>
  <c r="E66" i="2"/>
  <c r="E78" i="2"/>
  <c r="E90" i="2"/>
  <c r="G10" i="2"/>
  <c r="E3" i="2"/>
  <c r="E15" i="2"/>
  <c r="E27" i="2"/>
  <c r="E39" i="2"/>
  <c r="E51" i="2"/>
  <c r="E63" i="2"/>
  <c r="E75" i="2"/>
  <c r="E87" i="2"/>
  <c r="E99" i="2"/>
  <c r="E35" i="2"/>
  <c r="E47" i="2"/>
  <c r="E59" i="2"/>
  <c r="E71" i="2"/>
  <c r="E83" i="2"/>
  <c r="E23" i="2"/>
  <c r="E11" i="2"/>
  <c r="E12" i="2"/>
  <c r="E24" i="2"/>
  <c r="E36" i="2"/>
  <c r="E48" i="2"/>
  <c r="E60" i="2"/>
  <c r="E72" i="2"/>
  <c r="E9" i="2"/>
  <c r="E21" i="2"/>
  <c r="E33" i="2"/>
  <c r="E45" i="2"/>
  <c r="E57" i="2"/>
  <c r="E69" i="2"/>
  <c r="E81" i="2"/>
  <c r="E93" i="2"/>
  <c r="E10" i="2"/>
  <c r="E22" i="2"/>
  <c r="E34" i="2"/>
  <c r="E46" i="2"/>
  <c r="E58" i="2"/>
  <c r="E70" i="2"/>
  <c r="E82" i="2"/>
  <c r="E94" i="2"/>
  <c r="E95" i="2"/>
  <c r="E2" i="2"/>
  <c r="E84" i="2"/>
  <c r="E96" i="2"/>
  <c r="E13" i="2"/>
  <c r="E25" i="2"/>
  <c r="E37" i="2"/>
  <c r="E49" i="2"/>
  <c r="E61" i="2"/>
  <c r="E73" i="2"/>
  <c r="E85" i="2"/>
  <c r="E97" i="2"/>
  <c r="E14" i="2"/>
  <c r="E26" i="2"/>
  <c r="E38" i="2"/>
  <c r="E50" i="2"/>
  <c r="E62" i="2"/>
  <c r="E74" i="2"/>
  <c r="E86" i="2"/>
  <c r="E98" i="2"/>
  <c r="E4" i="2"/>
  <c r="E16" i="2"/>
  <c r="E28" i="2"/>
  <c r="E40" i="2"/>
  <c r="E52" i="2"/>
  <c r="E64" i="2"/>
  <c r="E76" i="2"/>
  <c r="E88" i="2"/>
  <c r="E100" i="2"/>
  <c r="E5" i="2"/>
  <c r="E17" i="2"/>
  <c r="E29" i="2"/>
  <c r="E41" i="2"/>
  <c r="E53" i="2"/>
  <c r="E65" i="2"/>
  <c r="E77" i="2"/>
  <c r="E89" i="2"/>
  <c r="E101" i="2"/>
  <c r="E7" i="2"/>
  <c r="E19" i="2"/>
  <c r="E31" i="2"/>
  <c r="E43" i="2"/>
  <c r="E55" i="2"/>
  <c r="E67" i="2"/>
  <c r="E79" i="2"/>
  <c r="E91" i="2"/>
  <c r="E8" i="2"/>
  <c r="E20" i="2"/>
  <c r="E32" i="2"/>
  <c r="E44" i="2"/>
  <c r="E56" i="2"/>
  <c r="E68" i="2"/>
  <c r="E80" i="2"/>
  <c r="E92" i="2"/>
  <c r="AD36" i="5" l="1"/>
  <c r="AF36" i="5" s="1"/>
  <c r="AE35" i="5"/>
  <c r="L19" i="3"/>
  <c r="L18" i="3"/>
  <c r="I5" i="3"/>
  <c r="I6" i="3"/>
  <c r="H8" i="3"/>
  <c r="I7" i="3"/>
  <c r="I4" i="3"/>
  <c r="I3" i="3"/>
  <c r="I2" i="3"/>
  <c r="B19" i="1"/>
  <c r="C18" i="1"/>
  <c r="H55" i="2"/>
  <c r="H9" i="2"/>
  <c r="H8" i="2"/>
  <c r="H7" i="2"/>
  <c r="G11" i="2"/>
  <c r="H10" i="2"/>
  <c r="H5" i="2"/>
  <c r="H6" i="2"/>
  <c r="H3" i="2"/>
  <c r="H2" i="2"/>
  <c r="AD37" i="5" l="1"/>
  <c r="AF37" i="5" s="1"/>
  <c r="AE36" i="5"/>
  <c r="J2" i="3"/>
  <c r="J52" i="3"/>
  <c r="J40" i="3"/>
  <c r="J28" i="3"/>
  <c r="J16" i="3"/>
  <c r="J4" i="3"/>
  <c r="J51" i="3"/>
  <c r="J39" i="3"/>
  <c r="J27" i="3"/>
  <c r="J15" i="3"/>
  <c r="J3" i="3"/>
  <c r="J50" i="3"/>
  <c r="J38" i="3"/>
  <c r="J26" i="3"/>
  <c r="J14" i="3"/>
  <c r="J49" i="3"/>
  <c r="J37" i="3"/>
  <c r="J25" i="3"/>
  <c r="J13" i="3"/>
  <c r="J48" i="3"/>
  <c r="J36" i="3"/>
  <c r="J24" i="3"/>
  <c r="J12" i="3"/>
  <c r="J41" i="3"/>
  <c r="J47" i="3"/>
  <c r="J35" i="3"/>
  <c r="J23" i="3"/>
  <c r="J11" i="3"/>
  <c r="J46" i="3"/>
  <c r="J34" i="3"/>
  <c r="J22" i="3"/>
  <c r="J10" i="3"/>
  <c r="J17" i="3"/>
  <c r="J45" i="3"/>
  <c r="J33" i="3"/>
  <c r="J21" i="3"/>
  <c r="J9" i="3"/>
  <c r="J5" i="3"/>
  <c r="J44" i="3"/>
  <c r="J32" i="3"/>
  <c r="J20" i="3"/>
  <c r="J8" i="3"/>
  <c r="J43" i="3"/>
  <c r="J31" i="3"/>
  <c r="J19" i="3"/>
  <c r="J7" i="3"/>
  <c r="J42" i="3"/>
  <c r="J30" i="3"/>
  <c r="J18" i="3"/>
  <c r="J6" i="3"/>
  <c r="J29" i="3"/>
  <c r="H9" i="3"/>
  <c r="I8" i="3"/>
  <c r="B20" i="1"/>
  <c r="C20" i="1" s="1"/>
  <c r="C19" i="1"/>
  <c r="G12" i="2"/>
  <c r="H11" i="2"/>
  <c r="AE37" i="5" l="1"/>
  <c r="AD38" i="5"/>
  <c r="AF38" i="5" s="1"/>
  <c r="H10" i="3"/>
  <c r="I9" i="3"/>
  <c r="G13" i="2"/>
  <c r="H12" i="2"/>
  <c r="AD39" i="5" l="1"/>
  <c r="AF39" i="5" s="1"/>
  <c r="AE38" i="5"/>
  <c r="I10" i="3"/>
  <c r="H11" i="3"/>
  <c r="H13" i="2"/>
  <c r="G14" i="2"/>
  <c r="AD40" i="5" l="1"/>
  <c r="AF40" i="5" s="1"/>
  <c r="AE39" i="5"/>
  <c r="H12" i="3"/>
  <c r="I11" i="3"/>
  <c r="G15" i="2"/>
  <c r="H14" i="2"/>
  <c r="AE40" i="5" l="1"/>
  <c r="AD41" i="5"/>
  <c r="AF41" i="5" s="1"/>
  <c r="H13" i="3"/>
  <c r="I12" i="3"/>
  <c r="G16" i="2"/>
  <c r="H15" i="2"/>
  <c r="AD42" i="5" l="1"/>
  <c r="AF42" i="5" s="1"/>
  <c r="AE41" i="5"/>
  <c r="H14" i="3"/>
  <c r="I13" i="3"/>
  <c r="G17" i="2"/>
  <c r="H16" i="2"/>
  <c r="AD43" i="5" l="1"/>
  <c r="AF43" i="5" s="1"/>
  <c r="AE42" i="5"/>
  <c r="H15" i="3"/>
  <c r="I14" i="3"/>
  <c r="G18" i="2"/>
  <c r="H17" i="2"/>
  <c r="AD44" i="5" l="1"/>
  <c r="AF44" i="5" s="1"/>
  <c r="AE43" i="5"/>
  <c r="H16" i="3"/>
  <c r="I15" i="3"/>
  <c r="G19" i="2"/>
  <c r="H18" i="2"/>
  <c r="AD45" i="5" l="1"/>
  <c r="AF45" i="5" s="1"/>
  <c r="AE44" i="5"/>
  <c r="I16" i="3"/>
  <c r="H17" i="3"/>
  <c r="H19" i="2"/>
  <c r="G20" i="2"/>
  <c r="AD46" i="5" l="1"/>
  <c r="AF46" i="5" s="1"/>
  <c r="AE45" i="5"/>
  <c r="H18" i="3"/>
  <c r="I17" i="3"/>
  <c r="G21" i="2"/>
  <c r="H20" i="2"/>
  <c r="AE46" i="5" l="1"/>
  <c r="AD47" i="5"/>
  <c r="AF47" i="5" s="1"/>
  <c r="H19" i="3"/>
  <c r="I18" i="3"/>
  <c r="G22" i="2"/>
  <c r="H21" i="2"/>
  <c r="AD48" i="5" l="1"/>
  <c r="AF48" i="5" s="1"/>
  <c r="AE47" i="5"/>
  <c r="H20" i="3"/>
  <c r="I19" i="3"/>
  <c r="G23" i="2"/>
  <c r="H22" i="2"/>
  <c r="AD49" i="5" l="1"/>
  <c r="AF49" i="5" s="1"/>
  <c r="AE48" i="5"/>
  <c r="H21" i="3"/>
  <c r="I20" i="3"/>
  <c r="G24" i="2"/>
  <c r="H23" i="2"/>
  <c r="AD50" i="5" l="1"/>
  <c r="AF50" i="5" s="1"/>
  <c r="AE49" i="5"/>
  <c r="H22" i="3"/>
  <c r="I21" i="3"/>
  <c r="G25" i="2"/>
  <c r="H24" i="2"/>
  <c r="AD51" i="5" l="1"/>
  <c r="AF51" i="5" s="1"/>
  <c r="AE50" i="5"/>
  <c r="I22" i="3"/>
  <c r="H23" i="3"/>
  <c r="H25" i="2"/>
  <c r="G26" i="2"/>
  <c r="AD52" i="5" l="1"/>
  <c r="AF52" i="5" s="1"/>
  <c r="AE51" i="5"/>
  <c r="H24" i="3"/>
  <c r="I23" i="3"/>
  <c r="G27" i="2"/>
  <c r="H26" i="2"/>
  <c r="AE52" i="5" l="1"/>
  <c r="AD53" i="5"/>
  <c r="AF53" i="5" s="1"/>
  <c r="H25" i="3"/>
  <c r="I24" i="3"/>
  <c r="G28" i="2"/>
  <c r="H27" i="2"/>
  <c r="AD54" i="5" l="1"/>
  <c r="AF54" i="5" s="1"/>
  <c r="AE53" i="5"/>
  <c r="H26" i="3"/>
  <c r="I25" i="3"/>
  <c r="G29" i="2"/>
  <c r="H28" i="2"/>
  <c r="AD55" i="5" l="1"/>
  <c r="AF55" i="5" s="1"/>
  <c r="AE54" i="5"/>
  <c r="H27" i="3"/>
  <c r="I26" i="3"/>
  <c r="G30" i="2"/>
  <c r="H29" i="2"/>
  <c r="AD56" i="5" l="1"/>
  <c r="AF56" i="5" s="1"/>
  <c r="AE55" i="5"/>
  <c r="H28" i="3"/>
  <c r="I27" i="3"/>
  <c r="G31" i="2"/>
  <c r="H30" i="2"/>
  <c r="AD57" i="5" l="1"/>
  <c r="AF57" i="5" s="1"/>
  <c r="AE56" i="5"/>
  <c r="I28" i="3"/>
  <c r="H29" i="3"/>
  <c r="H31" i="2"/>
  <c r="G32" i="2"/>
  <c r="AD58" i="5" l="1"/>
  <c r="AE57" i="5"/>
  <c r="H30" i="3"/>
  <c r="I29" i="3"/>
  <c r="G33" i="2"/>
  <c r="H32" i="2"/>
  <c r="AE58" i="5" l="1"/>
  <c r="AF58" i="5"/>
  <c r="H31" i="3"/>
  <c r="I30" i="3"/>
  <c r="G34" i="2"/>
  <c r="H33" i="2"/>
  <c r="H32" i="3" l="1"/>
  <c r="I31" i="3"/>
  <c r="G35" i="2"/>
  <c r="H34" i="2"/>
  <c r="H33" i="3" l="1"/>
  <c r="I32" i="3"/>
  <c r="G36" i="2"/>
  <c r="H35" i="2"/>
  <c r="H34" i="3" l="1"/>
  <c r="I33" i="3"/>
  <c r="G37" i="2"/>
  <c r="H36" i="2"/>
  <c r="I34" i="3" l="1"/>
  <c r="H35" i="3"/>
  <c r="H37" i="2"/>
  <c r="G38" i="2"/>
  <c r="H36" i="3" l="1"/>
  <c r="I35" i="3"/>
  <c r="G39" i="2"/>
  <c r="H38" i="2"/>
  <c r="H37" i="3" l="1"/>
  <c r="I36" i="3"/>
  <c r="G40" i="2"/>
  <c r="H39" i="2"/>
  <c r="H38" i="3" l="1"/>
  <c r="I37" i="3"/>
  <c r="G41" i="2"/>
  <c r="H40" i="2"/>
  <c r="H39" i="3" l="1"/>
  <c r="I38" i="3"/>
  <c r="G42" i="2"/>
  <c r="H41" i="2"/>
  <c r="H40" i="3" l="1"/>
  <c r="I39" i="3"/>
  <c r="G43" i="2"/>
  <c r="H42" i="2"/>
  <c r="I40" i="3" l="1"/>
  <c r="H41" i="3"/>
  <c r="H43" i="2"/>
  <c r="G44" i="2"/>
  <c r="H42" i="3" l="1"/>
  <c r="I41" i="3"/>
  <c r="G45" i="2"/>
  <c r="H44" i="2"/>
  <c r="H43" i="3" l="1"/>
  <c r="I42" i="3"/>
  <c r="G46" i="2"/>
  <c r="H45" i="2"/>
  <c r="H44" i="3" l="1"/>
  <c r="I43" i="3"/>
  <c r="G47" i="2"/>
  <c r="H46" i="2"/>
  <c r="H45" i="3" l="1"/>
  <c r="I44" i="3"/>
  <c r="G48" i="2"/>
  <c r="H47" i="2"/>
  <c r="H46" i="3" l="1"/>
  <c r="I45" i="3"/>
  <c r="G49" i="2"/>
  <c r="H48" i="2"/>
  <c r="I46" i="3" l="1"/>
  <c r="H47" i="3"/>
  <c r="H49" i="2"/>
  <c r="G50" i="2"/>
  <c r="H48" i="3" l="1"/>
  <c r="I47" i="3"/>
  <c r="G51" i="2"/>
  <c r="H50" i="2"/>
  <c r="H49" i="3" l="1"/>
  <c r="I48" i="3"/>
  <c r="G52" i="2"/>
  <c r="H51" i="2"/>
  <c r="H50" i="3" l="1"/>
  <c r="I49" i="3"/>
  <c r="G53" i="2"/>
  <c r="H52" i="2"/>
  <c r="H51" i="3" l="1"/>
  <c r="I50" i="3"/>
  <c r="G54" i="2"/>
  <c r="H53" i="2"/>
  <c r="I51" i="3" l="1"/>
  <c r="H54" i="2"/>
  <c r="K31" i="2" l="1"/>
  <c r="K32" i="2"/>
  <c r="K30" i="2"/>
  <c r="K29" i="2"/>
  <c r="K28" i="2"/>
  <c r="I52" i="3"/>
</calcChain>
</file>

<file path=xl/sharedStrings.xml><?xml version="1.0" encoding="utf-8"?>
<sst xmlns="http://schemas.openxmlformats.org/spreadsheetml/2006/main" count="61" uniqueCount="56">
  <si>
    <t>NTG</t>
  </si>
  <si>
    <t>Porosity</t>
  </si>
  <si>
    <t>Oil Sat</t>
  </si>
  <si>
    <t>OIP</t>
  </si>
  <si>
    <t>min</t>
  </si>
  <si>
    <t>max</t>
  </si>
  <si>
    <t>Question 4</t>
  </si>
  <si>
    <t>Failures</t>
  </si>
  <si>
    <t>Poisson By Hand</t>
  </si>
  <si>
    <t>Sum</t>
  </si>
  <si>
    <t>Average</t>
  </si>
  <si>
    <t>StDev</t>
  </si>
  <si>
    <t>Percentiles</t>
  </si>
  <si>
    <t>Model</t>
  </si>
  <si>
    <t>7 Failures</t>
  </si>
  <si>
    <t>By hand</t>
  </si>
  <si>
    <t>Success</t>
  </si>
  <si>
    <t>Probability</t>
  </si>
  <si>
    <t>Depth (m)</t>
  </si>
  <si>
    <t>Fraction of Shale (%)</t>
  </si>
  <si>
    <t>Percentile</t>
  </si>
  <si>
    <t>Vsh</t>
  </si>
  <si>
    <t>N[Vsh]</t>
  </si>
  <si>
    <t>N[0,1]</t>
  </si>
  <si>
    <t>Index</t>
  </si>
  <si>
    <t>Min</t>
  </si>
  <si>
    <t>P10</t>
  </si>
  <si>
    <t>P50</t>
  </si>
  <si>
    <t>P90</t>
  </si>
  <si>
    <t>Max</t>
  </si>
  <si>
    <t>Summary Statistics</t>
  </si>
  <si>
    <t>P75</t>
  </si>
  <si>
    <t>P25</t>
  </si>
  <si>
    <t>IQR</t>
  </si>
  <si>
    <t>Quartile Skew Coefficent</t>
  </si>
  <si>
    <t>Gaussian Transform to Support Spatial Modeling, Michael Pyrcz, University of Texas at Austin, @GeostatsGuy on Twitter</t>
  </si>
  <si>
    <t>The Gaussian distribution is powerful.  With very few parameters (mean, standard deviation and covariance matrix) we can completely characterize full multivariate distributions.  We can easily calculate conditional expectations and</t>
  </si>
  <si>
    <t>homoscedastic, conditional variances given any conditioning constraints.  This is critical for kriging-based, sequential simulation, just one of various methods available to simulate continuous random functions with the multivariate Gaussian</t>
  </si>
  <si>
    <t>1. Available Representative Data</t>
  </si>
  <si>
    <t>By EXCEL Percentile Function</t>
  </si>
  <si>
    <t>By N+1 Percentile Method</t>
  </si>
  <si>
    <t>Samples in Depth</t>
  </si>
  <si>
    <t>Instructions</t>
  </si>
  <si>
    <t>Tail</t>
  </si>
  <si>
    <t>1. Compile the available data.  Treat outliers, decluster and debias. If declustering weights are available add weights to the percentile calculation.</t>
  </si>
  <si>
    <t>2. Source CDF and Transformed, N[VsH]</t>
  </si>
  <si>
    <t xml:space="preserve">Also calculate the associated Standard Normal, N[0,1], percentile values using the Norm.Inv() function.  </t>
  </si>
  <si>
    <r>
      <t>5. Graphically observe the transform of a single value in the table, y = G</t>
    </r>
    <r>
      <rPr>
        <vertAlign val="subscript"/>
        <sz val="11"/>
        <color theme="1"/>
        <rFont val="Calibri"/>
        <family val="2"/>
        <scheme val="minor"/>
      </rPr>
      <t>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(z).</t>
    </r>
  </si>
  <si>
    <t>6. Source CDF and Transformed N[Vsh]</t>
  </si>
  <si>
    <t>Example</t>
  </si>
  <si>
    <t>distribution.  There is no practical alternative in many cases, but our data is not generally Gaussian distributed; therefore, we need to transform our data to Gaussian with a quantile-to-quantile normal scores transform.  This is how we do it.</t>
  </si>
  <si>
    <t>2. Sort data, use the n+1 percentile calculation that assume tails (minimum and maximum) are not sampled.  Assign minimum and maximum values.</t>
  </si>
  <si>
    <t>3. Plot the Vsh CDF from Table 2.</t>
  </si>
  <si>
    <t>4. Plot the N[Vsh] CDF from Table 2.</t>
  </si>
  <si>
    <t>6. Compare results to Percentile.EXC Excel function that also uses a N+1 basis, but without explicit tail assignment (Error if outside data range).</t>
  </si>
  <si>
    <t>7. Plot the Q-Q plot to observe directly the Vsh - N[Vsh] transform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</si>
</sst>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65" fontId="0" fillId="3" borderId="0" xfId="2" applyNumberFormat="1" applyFont="1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2" xfId="0" applyFill="1" applyBorder="1"/>
    <xf numFmtId="0" fontId="0" fillId="4" borderId="8" xfId="0" applyFill="1" applyBorder="1"/>
    <xf numFmtId="0" fontId="2" fillId="4" borderId="2" xfId="0" applyFont="1" applyFill="1" applyBorder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3" fillId="4" borderId="0" xfId="0" applyFont="1" applyFill="1" applyBorder="1"/>
    <xf numFmtId="0" fontId="2" fillId="4" borderId="0" xfId="0" applyFont="1" applyFill="1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/>
    <xf numFmtId="0" fontId="2" fillId="6" borderId="3" xfId="0" applyFont="1" applyFill="1" applyBorder="1"/>
    <xf numFmtId="0" fontId="6" fillId="6" borderId="7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9" fontId="0" fillId="4" borderId="0" xfId="2" applyFont="1" applyFill="1" applyBorder="1" applyAlignment="1">
      <alignment horizontal="center"/>
    </xf>
    <xf numFmtId="0" fontId="0" fillId="0" borderId="0" xfId="0" applyBorder="1"/>
    <xf numFmtId="0" fontId="2" fillId="4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 Failure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Question4!$B$5:$B$20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Question4!$C$5:$C$20</c:f>
              <c:numCache>
                <c:formatCode>0.0%</c:formatCode>
                <c:ptCount val="16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  <c:pt idx="11">
                  <c:v>8.2421766853735742E-3</c:v>
                </c:pt>
                <c:pt idx="12">
                  <c:v>3.4342402855723282E-3</c:v>
                </c:pt>
                <c:pt idx="13">
                  <c:v>1.3208616482970471E-3</c:v>
                </c:pt>
                <c:pt idx="14">
                  <c:v>4.7173630296323246E-4</c:v>
                </c:pt>
                <c:pt idx="15">
                  <c:v>1.5724543432107704E-4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3-4E89-8D87-FD05D96F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56392"/>
        <c:axId val="590255408"/>
      </c:scatterChart>
      <c:valAx>
        <c:axId val="59025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Failures Over 10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5408"/>
        <c:crosses val="autoZero"/>
        <c:crossBetween val="midCat"/>
      </c:valAx>
      <c:valAx>
        <c:axId val="590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Exploration</a:t>
            </a:r>
            <a:r>
              <a:rPr lang="en-US" baseline="0"/>
              <a:t> Uncertainty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Question5!$B$11:$B$21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Question5!$C$11:$C$21</c:f>
              <c:numCache>
                <c:formatCode>0.0%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5-4ADD-A4A5-1C056564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9992"/>
        <c:axId val="591940320"/>
      </c:scatterChart>
      <c:valAx>
        <c:axId val="59193999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 Wells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0320"/>
        <c:crosses val="autoZero"/>
        <c:crossBetween val="midCat"/>
      </c:valAx>
      <c:valAx>
        <c:axId val="59194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Probaiblity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3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Exploration</a:t>
            </a:r>
            <a:r>
              <a:rPr lang="en-US" baseline="0"/>
              <a:t> Uncertainty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Question5!$B$11:$B$21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Question5!$C$11:$C$21</c:f>
              <c:numCache>
                <c:formatCode>0.0%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A-4860-9B3A-A719606CA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9992"/>
        <c:axId val="591940320"/>
      </c:scatterChart>
      <c:valAx>
        <c:axId val="59193999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 Wells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0320"/>
        <c:crosses val="autoZero"/>
        <c:crossBetween val="midCat"/>
      </c:valAx>
      <c:valAx>
        <c:axId val="591940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Probaiblity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3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Exploration</a:t>
            </a:r>
            <a:r>
              <a:rPr lang="en-US" baseline="0"/>
              <a:t> Uncertainty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Question5!$B$11:$B$21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Question5!$D$11:$D$21</c:f>
              <c:numCache>
                <c:formatCode>0.0%</c:formatCode>
                <c:ptCount val="11"/>
                <c:pt idx="0">
                  <c:v>5.6313514709472684E-2</c:v>
                </c:pt>
                <c:pt idx="1">
                  <c:v>0.2440252304077149</c:v>
                </c:pt>
                <c:pt idx="2">
                  <c:v>0.52559280395507801</c:v>
                </c:pt>
                <c:pt idx="3">
                  <c:v>0.77587509155273438</c:v>
                </c:pt>
                <c:pt idx="4">
                  <c:v>0.92187309265136719</c:v>
                </c:pt>
                <c:pt idx="5">
                  <c:v>0.98027229309082031</c:v>
                </c:pt>
                <c:pt idx="6">
                  <c:v>0.99649429321289063</c:v>
                </c:pt>
                <c:pt idx="7">
                  <c:v>0.99958419799804688</c:v>
                </c:pt>
                <c:pt idx="8">
                  <c:v>0.99997043609619141</c:v>
                </c:pt>
                <c:pt idx="9">
                  <c:v>0.99999904632568359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C-467D-8497-56F347215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9992"/>
        <c:axId val="591940320"/>
      </c:scatterChart>
      <c:valAx>
        <c:axId val="591939992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 Wells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40320"/>
        <c:crosses val="autoZero"/>
        <c:crossBetween val="midCat"/>
      </c:valAx>
      <c:valAx>
        <c:axId val="591940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Probaiblity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3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Proving The Central</a:t>
            </a:r>
            <a:r>
              <a:rPr lang="en-US" baseline="0"/>
              <a:t> Limit Theorem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Question6!$I$2:$I$52</c:f>
              <c:numCache>
                <c:formatCode>General</c:formatCode>
                <c:ptCount val="51"/>
                <c:pt idx="0">
                  <c:v>0.44280361663569845</c:v>
                </c:pt>
                <c:pt idx="1">
                  <c:v>1.0196097571528226</c:v>
                </c:pt>
                <c:pt idx="2">
                  <c:v>1.1547424251753773</c:v>
                </c:pt>
                <c:pt idx="3">
                  <c:v>1.1800378849134729</c:v>
                </c:pt>
                <c:pt idx="4">
                  <c:v>1.1905346164260711</c:v>
                </c:pt>
                <c:pt idx="5">
                  <c:v>1.2106975082040865</c:v>
                </c:pt>
                <c:pt idx="6">
                  <c:v>1.2854384019521756</c:v>
                </c:pt>
                <c:pt idx="7">
                  <c:v>1.3455229462897</c:v>
                </c:pt>
                <c:pt idx="8">
                  <c:v>1.3611530728758108</c:v>
                </c:pt>
                <c:pt idx="9">
                  <c:v>1.3781738834145028</c:v>
                </c:pt>
                <c:pt idx="10">
                  <c:v>1.4899135043267429</c:v>
                </c:pt>
                <c:pt idx="11">
                  <c:v>1.5397868569929933</c:v>
                </c:pt>
                <c:pt idx="12">
                  <c:v>1.5575934897072994</c:v>
                </c:pt>
                <c:pt idx="13">
                  <c:v>1.5815607837337522</c:v>
                </c:pt>
                <c:pt idx="14">
                  <c:v>1.6049635929369566</c:v>
                </c:pt>
                <c:pt idx="15">
                  <c:v>1.6151784836581753</c:v>
                </c:pt>
                <c:pt idx="16">
                  <c:v>1.6421404619448232</c:v>
                </c:pt>
                <c:pt idx="17">
                  <c:v>1.6630270103466214</c:v>
                </c:pt>
                <c:pt idx="18">
                  <c:v>1.71418975334882</c:v>
                </c:pt>
                <c:pt idx="19">
                  <c:v>1.717637583965383</c:v>
                </c:pt>
                <c:pt idx="20">
                  <c:v>1.732253365854616</c:v>
                </c:pt>
                <c:pt idx="21">
                  <c:v>1.7461056698307378</c:v>
                </c:pt>
                <c:pt idx="22">
                  <c:v>1.8147520542921209</c:v>
                </c:pt>
                <c:pt idx="23">
                  <c:v>1.8378260219872289</c:v>
                </c:pt>
                <c:pt idx="24">
                  <c:v>1.8449646270581006</c:v>
                </c:pt>
                <c:pt idx="25">
                  <c:v>1.8877234802179041</c:v>
                </c:pt>
                <c:pt idx="26">
                  <c:v>1.9621341325337398</c:v>
                </c:pt>
                <c:pt idx="27">
                  <c:v>1.9938314045076684</c:v>
                </c:pt>
                <c:pt idx="28">
                  <c:v>2.0706186065764776</c:v>
                </c:pt>
                <c:pt idx="29">
                  <c:v>2.1257234608695734</c:v>
                </c:pt>
                <c:pt idx="30">
                  <c:v>2.1515802804374533</c:v>
                </c:pt>
                <c:pt idx="31">
                  <c:v>2.1598333625735515</c:v>
                </c:pt>
                <c:pt idx="32">
                  <c:v>2.1624565442848342</c:v>
                </c:pt>
                <c:pt idx="33">
                  <c:v>2.2055653956936947</c:v>
                </c:pt>
                <c:pt idx="34">
                  <c:v>2.2442405700165344</c:v>
                </c:pt>
                <c:pt idx="35">
                  <c:v>2.281235770151838</c:v>
                </c:pt>
                <c:pt idx="36">
                  <c:v>2.2951658198568619</c:v>
                </c:pt>
                <c:pt idx="37">
                  <c:v>2.3097373270275128</c:v>
                </c:pt>
                <c:pt idx="38">
                  <c:v>2.3160409427898125</c:v>
                </c:pt>
                <c:pt idx="39">
                  <c:v>2.332192998299349</c:v>
                </c:pt>
                <c:pt idx="40">
                  <c:v>2.3826101385326108</c:v>
                </c:pt>
                <c:pt idx="41">
                  <c:v>2.3899625993621578</c:v>
                </c:pt>
                <c:pt idx="42">
                  <c:v>2.4477451796791199</c:v>
                </c:pt>
                <c:pt idx="43">
                  <c:v>2.4745544931006225</c:v>
                </c:pt>
                <c:pt idx="44">
                  <c:v>2.5725924427456506</c:v>
                </c:pt>
                <c:pt idx="45">
                  <c:v>2.6818754869644024</c:v>
                </c:pt>
                <c:pt idx="46">
                  <c:v>2.7333327715939153</c:v>
                </c:pt>
                <c:pt idx="47">
                  <c:v>2.7422213054828122</c:v>
                </c:pt>
                <c:pt idx="48">
                  <c:v>2.7782274061384746</c:v>
                </c:pt>
                <c:pt idx="49">
                  <c:v>2.968186179450961</c:v>
                </c:pt>
                <c:pt idx="50">
                  <c:v>3.6226761829151672</c:v>
                </c:pt>
              </c:numCache>
            </c:numRef>
          </c:xVal>
          <c:yVal>
            <c:numRef>
              <c:f>Question6!$H$2:$H$52</c:f>
              <c:numCache>
                <c:formatCode>General</c:formatCode>
                <c:ptCount val="51"/>
                <c:pt idx="0">
                  <c:v>1E-4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0-49E0-B1AA-0FEE20A46AEA}"/>
            </c:ext>
          </c:extLst>
        </c:ser>
        <c:ser>
          <c:idx val="1"/>
          <c:order val="1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Question6!$J$2:$J$52</c:f>
              <c:numCache>
                <c:formatCode>General</c:formatCode>
                <c:ptCount val="51"/>
                <c:pt idx="0">
                  <c:v>-0.17669655128230866</c:v>
                </c:pt>
                <c:pt idx="1">
                  <c:v>0.7862240283139319</c:v>
                </c:pt>
                <c:pt idx="2">
                  <c:v>0.96146640339014477</c:v>
                </c:pt>
                <c:pt idx="3">
                  <c:v>1.074750393556726</c:v>
                </c:pt>
                <c:pt idx="4">
                  <c:v>1.1613137613913704</c:v>
                </c:pt>
                <c:pt idx="5">
                  <c:v>1.2327376855396879</c:v>
                </c:pt>
                <c:pt idx="6">
                  <c:v>1.2943574606399886</c:v>
                </c:pt>
                <c:pt idx="7">
                  <c:v>1.3490977548760563</c:v>
                </c:pt>
                <c:pt idx="8">
                  <c:v>1.3987460911387308</c:v>
                </c:pt>
                <c:pt idx="9">
                  <c:v>1.4444805313620515</c:v>
                </c:pt>
                <c:pt idx="10">
                  <c:v>1.4871220119077493</c:v>
                </c:pt>
                <c:pt idx="11">
                  <c:v>1.5272679137894651</c:v>
                </c:pt>
                <c:pt idx="12">
                  <c:v>1.5653683759288763</c:v>
                </c:pt>
                <c:pt idx="13">
                  <c:v>1.6017725811480725</c:v>
                </c:pt>
                <c:pt idx="14">
                  <c:v>1.6367582192088763</c:v>
                </c:pt>
                <c:pt idx="15">
                  <c:v>1.6705510085525985</c:v>
                </c:pt>
                <c:pt idx="16">
                  <c:v>1.7033380799776574</c:v>
                </c:pt>
                <c:pt idx="17">
                  <c:v>1.7352774294612605</c:v>
                </c:pt>
                <c:pt idx="18">
                  <c:v>1.7665047754392718</c:v>
                </c:pt>
                <c:pt idx="19">
                  <c:v>1.7971386580644206</c:v>
                </c:pt>
                <c:pt idx="20">
                  <c:v>1.8272843228816469</c:v>
                </c:pt>
                <c:pt idx="21">
                  <c:v>1.8570367507722945</c:v>
                </c:pt>
                <c:pt idx="22">
                  <c:v>1.8864830825246033</c:v>
                </c:pt>
                <c:pt idx="23">
                  <c:v>1.9157046135608888</c:v>
                </c:pt>
                <c:pt idx="24">
                  <c:v>1.9447784869967195</c:v>
                </c:pt>
                <c:pt idx="25">
                  <c:v>1.9737791823737361</c:v>
                </c:pt>
                <c:pt idx="26">
                  <c:v>2.0027798777507524</c:v>
                </c:pt>
                <c:pt idx="27">
                  <c:v>2.0318537511865831</c:v>
                </c:pt>
                <c:pt idx="28">
                  <c:v>2.0610752822228688</c:v>
                </c:pt>
                <c:pt idx="29">
                  <c:v>2.0905216139751777</c:v>
                </c:pt>
                <c:pt idx="30">
                  <c:v>2.1202740418658252</c:v>
                </c:pt>
                <c:pt idx="31">
                  <c:v>2.1504197066830515</c:v>
                </c:pt>
                <c:pt idx="32">
                  <c:v>2.1810535893082004</c:v>
                </c:pt>
                <c:pt idx="33">
                  <c:v>2.2122809352862114</c:v>
                </c:pt>
                <c:pt idx="34">
                  <c:v>2.2442202847698147</c:v>
                </c:pt>
                <c:pt idx="35">
                  <c:v>2.2770073561948738</c:v>
                </c:pt>
                <c:pt idx="36">
                  <c:v>2.3108001455385958</c:v>
                </c:pt>
                <c:pt idx="37">
                  <c:v>2.3457857835993994</c:v>
                </c:pt>
                <c:pt idx="38">
                  <c:v>2.3821899888185958</c:v>
                </c:pt>
                <c:pt idx="39">
                  <c:v>2.420290450958007</c:v>
                </c:pt>
                <c:pt idx="40">
                  <c:v>2.4604363528397228</c:v>
                </c:pt>
                <c:pt idx="41">
                  <c:v>2.50307783338542</c:v>
                </c:pt>
                <c:pt idx="42">
                  <c:v>2.5488122736087444</c:v>
                </c:pt>
                <c:pt idx="43">
                  <c:v>2.5984606098714167</c:v>
                </c:pt>
                <c:pt idx="44">
                  <c:v>2.653200904107484</c:v>
                </c:pt>
                <c:pt idx="45">
                  <c:v>2.7148206792077847</c:v>
                </c:pt>
                <c:pt idx="46">
                  <c:v>2.786244603356101</c:v>
                </c:pt>
                <c:pt idx="47">
                  <c:v>2.8728079711907482</c:v>
                </c:pt>
                <c:pt idx="48">
                  <c:v>2.9860919613573307</c:v>
                </c:pt>
                <c:pt idx="49">
                  <c:v>3.161334336433546</c:v>
                </c:pt>
                <c:pt idx="50">
                  <c:v>4.1242549160297965</c:v>
                </c:pt>
              </c:numCache>
            </c:numRef>
          </c:xVal>
          <c:yVal>
            <c:numRef>
              <c:f>Question6!$H$2:$H$52</c:f>
              <c:numCache>
                <c:formatCode>General</c:formatCode>
                <c:ptCount val="51"/>
                <c:pt idx="0">
                  <c:v>1E-4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0-49E0-B1AA-0FEE20A4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74296"/>
        <c:axId val="599675608"/>
      </c:scatterChart>
      <c:valAx>
        <c:axId val="5996742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5608"/>
        <c:crosses val="autoZero"/>
        <c:crossBetween val="midCat"/>
      </c:valAx>
      <c:valAx>
        <c:axId val="599675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OIP</a:t>
            </a:r>
            <a:r>
              <a:rPr lang="en-US" baseline="0"/>
              <a:t> Uncertainty Model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Question7!$H$5:$H$55</c:f>
              <c:numCache>
                <c:formatCode>_(* #,##0_);_(* \(#,##0\);_(* "-"??_);_(@_)</c:formatCode>
                <c:ptCount val="51"/>
                <c:pt idx="0">
                  <c:v>9228364.0216297768</c:v>
                </c:pt>
                <c:pt idx="1">
                  <c:v>9935299.6746721677</c:v>
                </c:pt>
                <c:pt idx="2">
                  <c:v>10924164.517467801</c:v>
                </c:pt>
                <c:pt idx="3">
                  <c:v>11598318.043502411</c:v>
                </c:pt>
                <c:pt idx="4">
                  <c:v>12005574.98491537</c:v>
                </c:pt>
                <c:pt idx="5">
                  <c:v>12742862.4281464</c:v>
                </c:pt>
                <c:pt idx="6">
                  <c:v>13258542.067821153</c:v>
                </c:pt>
                <c:pt idx="7">
                  <c:v>13594321.511301503</c:v>
                </c:pt>
                <c:pt idx="8">
                  <c:v>13953459.9028905</c:v>
                </c:pt>
                <c:pt idx="9">
                  <c:v>14654362.645629618</c:v>
                </c:pt>
                <c:pt idx="10">
                  <c:v>14906635.012363076</c:v>
                </c:pt>
                <c:pt idx="11">
                  <c:v>15224637.603143115</c:v>
                </c:pt>
                <c:pt idx="12">
                  <c:v>15330857.325425252</c:v>
                </c:pt>
                <c:pt idx="13">
                  <c:v>15647275.668099871</c:v>
                </c:pt>
                <c:pt idx="14">
                  <c:v>16468681.424514035</c:v>
                </c:pt>
                <c:pt idx="15">
                  <c:v>16833222.183783434</c:v>
                </c:pt>
                <c:pt idx="16">
                  <c:v>17443012.642408717</c:v>
                </c:pt>
                <c:pt idx="17">
                  <c:v>17668568.661658671</c:v>
                </c:pt>
                <c:pt idx="18">
                  <c:v>17910352.235398225</c:v>
                </c:pt>
                <c:pt idx="19">
                  <c:v>18120289.558027487</c:v>
                </c:pt>
                <c:pt idx="20">
                  <c:v>18264049.835483309</c:v>
                </c:pt>
                <c:pt idx="21">
                  <c:v>18436445.333335355</c:v>
                </c:pt>
                <c:pt idx="22">
                  <c:v>18634157.053491473</c:v>
                </c:pt>
                <c:pt idx="23">
                  <c:v>18899750.580507673</c:v>
                </c:pt>
                <c:pt idx="24">
                  <c:v>19536861.732276104</c:v>
                </c:pt>
                <c:pt idx="25">
                  <c:v>20279472.627697252</c:v>
                </c:pt>
                <c:pt idx="26">
                  <c:v>20702093.433400273</c:v>
                </c:pt>
                <c:pt idx="27">
                  <c:v>20971111.918122042</c:v>
                </c:pt>
                <c:pt idx="28">
                  <c:v>21423021.207756124</c:v>
                </c:pt>
                <c:pt idx="29">
                  <c:v>21580427.301932059</c:v>
                </c:pt>
                <c:pt idx="30">
                  <c:v>22026372.045609593</c:v>
                </c:pt>
                <c:pt idx="31">
                  <c:v>22556376.748492271</c:v>
                </c:pt>
                <c:pt idx="32">
                  <c:v>23097549.726835776</c:v>
                </c:pt>
                <c:pt idx="33">
                  <c:v>23325992.558130816</c:v>
                </c:pt>
                <c:pt idx="34">
                  <c:v>23565883.94015171</c:v>
                </c:pt>
                <c:pt idx="35">
                  <c:v>23747473.215810079</c:v>
                </c:pt>
                <c:pt idx="36">
                  <c:v>24010415.66900279</c:v>
                </c:pt>
                <c:pt idx="37">
                  <c:v>24312977.674066592</c:v>
                </c:pt>
                <c:pt idx="38">
                  <c:v>25427501.937137805</c:v>
                </c:pt>
                <c:pt idx="39">
                  <c:v>26702231.840242989</c:v>
                </c:pt>
                <c:pt idx="40">
                  <c:v>27066329.528797507</c:v>
                </c:pt>
                <c:pt idx="41">
                  <c:v>27259757.237537779</c:v>
                </c:pt>
                <c:pt idx="42">
                  <c:v>27757069.91190869</c:v>
                </c:pt>
                <c:pt idx="43">
                  <c:v>28205930.600320052</c:v>
                </c:pt>
                <c:pt idx="44">
                  <c:v>29148717.912914183</c:v>
                </c:pt>
                <c:pt idx="45">
                  <c:v>29559784.662460975</c:v>
                </c:pt>
                <c:pt idx="46">
                  <c:v>30872145.762803633</c:v>
                </c:pt>
                <c:pt idx="47">
                  <c:v>30996183.383983292</c:v>
                </c:pt>
                <c:pt idx="48">
                  <c:v>33829658.570591107</c:v>
                </c:pt>
                <c:pt idx="49">
                  <c:v>34247673.222633943</c:v>
                </c:pt>
                <c:pt idx="50">
                  <c:v>36346923.929654673</c:v>
                </c:pt>
              </c:numCache>
            </c:numRef>
          </c:xVal>
          <c:yVal>
            <c:numRef>
              <c:f>Question7!$G$5:$G$55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0.99999000000000005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C-466D-A8B7-85E358F1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01160"/>
        <c:axId val="588802800"/>
      </c:scatterChart>
      <c:valAx>
        <c:axId val="58880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OIP</a:t>
                </a:r>
                <a:r>
                  <a:rPr lang="en-US" baseline="0"/>
                  <a:t> (US Barrels)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02800"/>
        <c:crosses val="autoZero"/>
        <c:crossBetween val="midCat"/>
      </c:valAx>
      <c:valAx>
        <c:axId val="588802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0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 Vsh CDF (Z)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Question8!$K$13:$K$34</c:f>
              <c:numCache>
                <c:formatCode>0.00</c:formatCode>
                <c:ptCount val="22"/>
                <c:pt idx="0">
                  <c:v>15</c:v>
                </c:pt>
                <c:pt idx="1">
                  <c:v>16.72852878108575</c:v>
                </c:pt>
                <c:pt idx="2">
                  <c:v>17.762074568595025</c:v>
                </c:pt>
                <c:pt idx="3">
                  <c:v>21.504712435374085</c:v>
                </c:pt>
                <c:pt idx="4">
                  <c:v>23.1985279779521</c:v>
                </c:pt>
                <c:pt idx="5">
                  <c:v>25.138384706324075</c:v>
                </c:pt>
                <c:pt idx="6">
                  <c:v>26.204615471033296</c:v>
                </c:pt>
                <c:pt idx="7">
                  <c:v>26.704658960867469</c:v>
                </c:pt>
                <c:pt idx="8">
                  <c:v>27.595257147482094</c:v>
                </c:pt>
                <c:pt idx="9">
                  <c:v>30.069088602983705</c:v>
                </c:pt>
                <c:pt idx="10">
                  <c:v>30.129483312790793</c:v>
                </c:pt>
                <c:pt idx="11">
                  <c:v>31.559805108522777</c:v>
                </c:pt>
                <c:pt idx="12">
                  <c:v>33.395194732478025</c:v>
                </c:pt>
                <c:pt idx="13">
                  <c:v>34.622384430650406</c:v>
                </c:pt>
                <c:pt idx="14">
                  <c:v>36.320077887984233</c:v>
                </c:pt>
                <c:pt idx="15">
                  <c:v>37.01427983696054</c:v>
                </c:pt>
                <c:pt idx="16">
                  <c:v>37.433845113012772</c:v>
                </c:pt>
                <c:pt idx="17">
                  <c:v>38.282931672904915</c:v>
                </c:pt>
                <c:pt idx="18">
                  <c:v>42.959192754599655</c:v>
                </c:pt>
                <c:pt idx="19">
                  <c:v>43.114308998535655</c:v>
                </c:pt>
                <c:pt idx="20">
                  <c:v>43.246459929732609</c:v>
                </c:pt>
                <c:pt idx="21">
                  <c:v>45</c:v>
                </c:pt>
              </c:numCache>
            </c:numRef>
          </c:xVal>
          <c:yVal>
            <c:numRef>
              <c:f>Question8!$J$13:$J$34</c:f>
              <c:numCache>
                <c:formatCode>0.00</c:formatCode>
                <c:ptCount val="22"/>
                <c:pt idx="0">
                  <c:v>0.01</c:v>
                </c:pt>
                <c:pt idx="1">
                  <c:v>4.7619047619047616E-2</c:v>
                </c:pt>
                <c:pt idx="2">
                  <c:v>9.5238095238095233E-2</c:v>
                </c:pt>
                <c:pt idx="3">
                  <c:v>0.14285714285714285</c:v>
                </c:pt>
                <c:pt idx="4">
                  <c:v>0.19047619047619047</c:v>
                </c:pt>
                <c:pt idx="5">
                  <c:v>0.23809523809523808</c:v>
                </c:pt>
                <c:pt idx="6">
                  <c:v>0.2857142857142857</c:v>
                </c:pt>
                <c:pt idx="7">
                  <c:v>0.33333333333333331</c:v>
                </c:pt>
                <c:pt idx="8">
                  <c:v>0.38095238095238093</c:v>
                </c:pt>
                <c:pt idx="9">
                  <c:v>0.42857142857142855</c:v>
                </c:pt>
                <c:pt idx="10">
                  <c:v>0.47619047619047616</c:v>
                </c:pt>
                <c:pt idx="11">
                  <c:v>0.52380952380952384</c:v>
                </c:pt>
                <c:pt idx="12">
                  <c:v>0.5714285714285714</c:v>
                </c:pt>
                <c:pt idx="13">
                  <c:v>0.61904761904761907</c:v>
                </c:pt>
                <c:pt idx="14">
                  <c:v>0.66666666666666663</c:v>
                </c:pt>
                <c:pt idx="15">
                  <c:v>0.7142857142857143</c:v>
                </c:pt>
                <c:pt idx="16">
                  <c:v>0.76190476190476186</c:v>
                </c:pt>
                <c:pt idx="17">
                  <c:v>0.80952380952380953</c:v>
                </c:pt>
                <c:pt idx="18">
                  <c:v>0.8571428571428571</c:v>
                </c:pt>
                <c:pt idx="19">
                  <c:v>0.90476190476190477</c:v>
                </c:pt>
                <c:pt idx="20">
                  <c:v>0.95238095238095233</c:v>
                </c:pt>
                <c:pt idx="21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2-420C-8331-0831D3163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10024"/>
        <c:axId val="320511664"/>
      </c:scatterChart>
      <c:valAx>
        <c:axId val="320510024"/>
        <c:scaling>
          <c:orientation val="minMax"/>
          <c:max val="4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Vsh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1664"/>
        <c:crosses val="autoZero"/>
        <c:crossBetween val="midCat"/>
      </c:valAx>
      <c:valAx>
        <c:axId val="32051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7. Q-Q Plot - Vsh and</a:t>
            </a:r>
            <a:r>
              <a:rPr lang="en-US" baseline="0"/>
              <a:t> N[Vsh]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Question8!$K$13:$K$34</c:f>
              <c:numCache>
                <c:formatCode>0.00</c:formatCode>
                <c:ptCount val="22"/>
                <c:pt idx="0">
                  <c:v>15</c:v>
                </c:pt>
                <c:pt idx="1">
                  <c:v>16.72852878108575</c:v>
                </c:pt>
                <c:pt idx="2">
                  <c:v>17.762074568595025</c:v>
                </c:pt>
                <c:pt idx="3">
                  <c:v>21.504712435374085</c:v>
                </c:pt>
                <c:pt idx="4">
                  <c:v>23.1985279779521</c:v>
                </c:pt>
                <c:pt idx="5">
                  <c:v>25.138384706324075</c:v>
                </c:pt>
                <c:pt idx="6">
                  <c:v>26.204615471033296</c:v>
                </c:pt>
                <c:pt idx="7">
                  <c:v>26.704658960867469</c:v>
                </c:pt>
                <c:pt idx="8">
                  <c:v>27.595257147482094</c:v>
                </c:pt>
                <c:pt idx="9">
                  <c:v>30.069088602983705</c:v>
                </c:pt>
                <c:pt idx="10">
                  <c:v>30.129483312790793</c:v>
                </c:pt>
                <c:pt idx="11">
                  <c:v>31.559805108522777</c:v>
                </c:pt>
                <c:pt idx="12">
                  <c:v>33.395194732478025</c:v>
                </c:pt>
                <c:pt idx="13">
                  <c:v>34.622384430650406</c:v>
                </c:pt>
                <c:pt idx="14">
                  <c:v>36.320077887984233</c:v>
                </c:pt>
                <c:pt idx="15">
                  <c:v>37.01427983696054</c:v>
                </c:pt>
                <c:pt idx="16">
                  <c:v>37.433845113012772</c:v>
                </c:pt>
                <c:pt idx="17">
                  <c:v>38.282931672904915</c:v>
                </c:pt>
                <c:pt idx="18">
                  <c:v>42.959192754599655</c:v>
                </c:pt>
                <c:pt idx="19">
                  <c:v>43.114308998535655</c:v>
                </c:pt>
                <c:pt idx="20">
                  <c:v>43.246459929732609</c:v>
                </c:pt>
                <c:pt idx="21">
                  <c:v>45</c:v>
                </c:pt>
              </c:numCache>
            </c:numRef>
          </c:xVal>
          <c:yVal>
            <c:numRef>
              <c:f>Question8!$L$13:$L$34</c:f>
              <c:numCache>
                <c:formatCode>0.00</c:formatCode>
                <c:ptCount val="22"/>
                <c:pt idx="0">
                  <c:v>-2.3263478740408408</c:v>
                </c:pt>
                <c:pt idx="1">
                  <c:v>-1.6683911939470788</c:v>
                </c:pt>
                <c:pt idx="2">
                  <c:v>-1.3091717167857773</c:v>
                </c:pt>
                <c:pt idx="3">
                  <c:v>-1.0675705238781419</c:v>
                </c:pt>
                <c:pt idx="4">
                  <c:v>-0.87614284924684116</c:v>
                </c:pt>
                <c:pt idx="5">
                  <c:v>-0.71244303238948903</c:v>
                </c:pt>
                <c:pt idx="6">
                  <c:v>-0.56594882193286311</c:v>
                </c:pt>
                <c:pt idx="7">
                  <c:v>-0.43072729929545767</c:v>
                </c:pt>
                <c:pt idx="8">
                  <c:v>-0.30298044805620661</c:v>
                </c:pt>
                <c:pt idx="9">
                  <c:v>-0.18001236979270516</c:v>
                </c:pt>
                <c:pt idx="10">
                  <c:v>-5.9717099785322879E-2</c:v>
                </c:pt>
                <c:pt idx="11">
                  <c:v>5.9717099785322879E-2</c:v>
                </c:pt>
                <c:pt idx="12">
                  <c:v>0.18001236979270496</c:v>
                </c:pt>
                <c:pt idx="13">
                  <c:v>0.30298044805620661</c:v>
                </c:pt>
                <c:pt idx="14">
                  <c:v>0.4307272992954575</c:v>
                </c:pt>
                <c:pt idx="15">
                  <c:v>0.56594882193286311</c:v>
                </c:pt>
                <c:pt idx="16">
                  <c:v>0.71244303238948892</c:v>
                </c:pt>
                <c:pt idx="17">
                  <c:v>0.87614284924684116</c:v>
                </c:pt>
                <c:pt idx="18">
                  <c:v>1.0675705238781419</c:v>
                </c:pt>
                <c:pt idx="19">
                  <c:v>1.3091717167857773</c:v>
                </c:pt>
                <c:pt idx="20">
                  <c:v>1.6683911939470786</c:v>
                </c:pt>
                <c:pt idx="21">
                  <c:v>2.3263478740408408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4EB-A24E-9FEFF699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10024"/>
        <c:axId val="320511664"/>
      </c:scatterChart>
      <c:valAx>
        <c:axId val="320510024"/>
        <c:scaling>
          <c:orientation val="minMax"/>
          <c:max val="4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Vsh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1664"/>
        <c:crossesAt val="-3"/>
        <c:crossBetween val="midCat"/>
      </c:valAx>
      <c:valAx>
        <c:axId val="32051166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Gaussian N[0,1]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4. N[0,1]CDF (Y)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Question8!$L$13:$L$33</c:f>
              <c:numCache>
                <c:formatCode>0.00</c:formatCode>
                <c:ptCount val="21"/>
                <c:pt idx="0">
                  <c:v>-2.3263478740408408</c:v>
                </c:pt>
                <c:pt idx="1">
                  <c:v>-1.6683911939470788</c:v>
                </c:pt>
                <c:pt idx="2">
                  <c:v>-1.3091717167857773</c:v>
                </c:pt>
                <c:pt idx="3">
                  <c:v>-1.0675705238781419</c:v>
                </c:pt>
                <c:pt idx="4">
                  <c:v>-0.87614284924684116</c:v>
                </c:pt>
                <c:pt idx="5">
                  <c:v>-0.71244303238948903</c:v>
                </c:pt>
                <c:pt idx="6">
                  <c:v>-0.56594882193286311</c:v>
                </c:pt>
                <c:pt idx="7">
                  <c:v>-0.43072729929545767</c:v>
                </c:pt>
                <c:pt idx="8">
                  <c:v>-0.30298044805620661</c:v>
                </c:pt>
                <c:pt idx="9">
                  <c:v>-0.18001236979270516</c:v>
                </c:pt>
                <c:pt idx="10">
                  <c:v>-5.9717099785322879E-2</c:v>
                </c:pt>
                <c:pt idx="11">
                  <c:v>5.9717099785322879E-2</c:v>
                </c:pt>
                <c:pt idx="12">
                  <c:v>0.18001236979270496</c:v>
                </c:pt>
                <c:pt idx="13">
                  <c:v>0.30298044805620661</c:v>
                </c:pt>
                <c:pt idx="14">
                  <c:v>0.4307272992954575</c:v>
                </c:pt>
                <c:pt idx="15">
                  <c:v>0.56594882193286311</c:v>
                </c:pt>
                <c:pt idx="16">
                  <c:v>0.71244303238948892</c:v>
                </c:pt>
                <c:pt idx="17">
                  <c:v>0.87614284924684116</c:v>
                </c:pt>
                <c:pt idx="18">
                  <c:v>1.0675705238781419</c:v>
                </c:pt>
                <c:pt idx="19">
                  <c:v>1.3091717167857773</c:v>
                </c:pt>
                <c:pt idx="20">
                  <c:v>1.6683911939470786</c:v>
                </c:pt>
              </c:numCache>
            </c:numRef>
          </c:xVal>
          <c:yVal>
            <c:numRef>
              <c:f>Question8!$J$13:$J$33</c:f>
              <c:numCache>
                <c:formatCode>0.00</c:formatCode>
                <c:ptCount val="21"/>
                <c:pt idx="0">
                  <c:v>0.01</c:v>
                </c:pt>
                <c:pt idx="1">
                  <c:v>4.7619047619047616E-2</c:v>
                </c:pt>
                <c:pt idx="2">
                  <c:v>9.5238095238095233E-2</c:v>
                </c:pt>
                <c:pt idx="3">
                  <c:v>0.14285714285714285</c:v>
                </c:pt>
                <c:pt idx="4">
                  <c:v>0.19047619047619047</c:v>
                </c:pt>
                <c:pt idx="5">
                  <c:v>0.23809523809523808</c:v>
                </c:pt>
                <c:pt idx="6">
                  <c:v>0.2857142857142857</c:v>
                </c:pt>
                <c:pt idx="7">
                  <c:v>0.33333333333333331</c:v>
                </c:pt>
                <c:pt idx="8">
                  <c:v>0.38095238095238093</c:v>
                </c:pt>
                <c:pt idx="9">
                  <c:v>0.42857142857142855</c:v>
                </c:pt>
                <c:pt idx="10">
                  <c:v>0.47619047619047616</c:v>
                </c:pt>
                <c:pt idx="11">
                  <c:v>0.52380952380952384</c:v>
                </c:pt>
                <c:pt idx="12">
                  <c:v>0.5714285714285714</c:v>
                </c:pt>
                <c:pt idx="13">
                  <c:v>0.61904761904761907</c:v>
                </c:pt>
                <c:pt idx="14">
                  <c:v>0.66666666666666663</c:v>
                </c:pt>
                <c:pt idx="15">
                  <c:v>0.7142857142857143</c:v>
                </c:pt>
                <c:pt idx="16">
                  <c:v>0.76190476190476186</c:v>
                </c:pt>
                <c:pt idx="17">
                  <c:v>0.80952380952380953</c:v>
                </c:pt>
                <c:pt idx="18">
                  <c:v>0.8571428571428571</c:v>
                </c:pt>
                <c:pt idx="19">
                  <c:v>0.90476190476190477</c:v>
                </c:pt>
                <c:pt idx="20">
                  <c:v>0.95238095238095233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3-443F-8A25-7DEF8F31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10024"/>
        <c:axId val="320511664"/>
      </c:scatterChart>
      <c:valAx>
        <c:axId val="320510024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N[Vsh (%)]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1664"/>
        <c:crosses val="autoZero"/>
        <c:crossBetween val="midCat"/>
      </c:valAx>
      <c:valAx>
        <c:axId val="32051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10024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66675</xdr:rowOff>
    </xdr:from>
    <xdr:to>
      <xdr:col>10</xdr:col>
      <xdr:colOff>519112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8</xdr:row>
      <xdr:rowOff>76200</xdr:rowOff>
    </xdr:from>
    <xdr:to>
      <xdr:col>11</xdr:col>
      <xdr:colOff>423862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7</xdr:row>
      <xdr:rowOff>9525</xdr:rowOff>
    </xdr:from>
    <xdr:to>
      <xdr:col>24</xdr:col>
      <xdr:colOff>352425</xdr:colOff>
      <xdr:row>21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</xdr:colOff>
      <xdr:row>23</xdr:row>
      <xdr:rowOff>0</xdr:rowOff>
    </xdr:from>
    <xdr:to>
      <xdr:col>11</xdr:col>
      <xdr:colOff>419100</xdr:colOff>
      <xdr:row>37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1</xdr:row>
      <xdr:rowOff>180975</xdr:rowOff>
    </xdr:from>
    <xdr:to>
      <xdr:col>19</xdr:col>
      <xdr:colOff>138112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10</xdr:row>
      <xdr:rowOff>76200</xdr:rowOff>
    </xdr:from>
    <xdr:to>
      <xdr:col>16</xdr:col>
      <xdr:colOff>466725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100012</xdr:colOff>
      <xdr:row>12</xdr:row>
      <xdr:rowOff>123825</xdr:rowOff>
    </xdr:from>
    <xdr:to>
      <xdr:col>20</xdr:col>
      <xdr:colOff>109537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17842</xdr:colOff>
      <xdr:row>35</xdr:row>
      <xdr:rowOff>99633</xdr:rowOff>
    </xdr:from>
    <xdr:to>
      <xdr:col>12</xdr:col>
      <xdr:colOff>31750</xdr:colOff>
      <xdr:row>52</xdr:row>
      <xdr:rowOff>166906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123825</xdr:colOff>
      <xdr:row>12</xdr:row>
      <xdr:rowOff>123825</xdr:rowOff>
    </xdr:from>
    <xdr:to>
      <xdr:col>27</xdr:col>
      <xdr:colOff>428625</xdr:colOff>
      <xdr:row>27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20</xdr:row>
      <xdr:rowOff>152401</xdr:rowOff>
    </xdr:from>
    <xdr:to>
      <xdr:col>16</xdr:col>
      <xdr:colOff>232833</xdr:colOff>
      <xdr:row>24</xdr:row>
      <xdr:rowOff>63500</xdr:rowOff>
    </xdr:to>
    <xdr:cxnSp macro="">
      <xdr:nvCxnSpPr>
        <xdr:cNvPr id="6" name="Straight Arrow Connector 5"/>
        <xdr:cNvCxnSpPr/>
      </xdr:nvCxnSpPr>
      <xdr:spPr>
        <a:xfrm flipH="1" flipV="1">
          <a:off x="9076267" y="4078818"/>
          <a:ext cx="4233" cy="673099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285750</xdr:colOff>
      <xdr:row>20</xdr:row>
      <xdr:rowOff>114359</xdr:rowOff>
    </xdr:from>
    <xdr:to>
      <xdr:col>23</xdr:col>
      <xdr:colOff>581025</xdr:colOff>
      <xdr:row>20</xdr:row>
      <xdr:rowOff>123826</xdr:rowOff>
    </xdr:to>
    <xdr:cxnSp macro="">
      <xdr:nvCxnSpPr>
        <xdr:cNvPr id="7" name="Straight Arrow Connector 6"/>
        <xdr:cNvCxnSpPr/>
      </xdr:nvCxnSpPr>
      <xdr:spPr>
        <a:xfrm flipV="1">
          <a:off x="11487150" y="4029134"/>
          <a:ext cx="4562475" cy="946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581025</xdr:colOff>
      <xdr:row>20</xdr:row>
      <xdr:rowOff>142876</xdr:rowOff>
    </xdr:from>
    <xdr:to>
      <xdr:col>23</xdr:col>
      <xdr:colOff>581025</xdr:colOff>
      <xdr:row>24</xdr:row>
      <xdr:rowOff>152400</xdr:rowOff>
    </xdr:to>
    <xdr:cxnSp macro="">
      <xdr:nvCxnSpPr>
        <xdr:cNvPr id="10" name="Straight Arrow Connector 9"/>
        <xdr:cNvCxnSpPr/>
      </xdr:nvCxnSpPr>
      <xdr:spPr>
        <a:xfrm>
          <a:off x="16049625" y="4057651"/>
          <a:ext cx="0" cy="77152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194732</xdr:colOff>
      <xdr:row>22</xdr:row>
      <xdr:rowOff>152400</xdr:rowOff>
    </xdr:from>
    <xdr:ext cx="571888" cy="280205"/>
    <xdr:sp macro="" textlink="">
      <xdr:nvSpPr>
        <xdr:cNvPr id="14" name="TextBox 13"/>
        <xdr:cNvSpPr txBox="1"/>
      </xdr:nvSpPr>
      <xdr:spPr>
        <a:xfrm>
          <a:off x="9042399" y="4449233"/>
          <a:ext cx="57188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FF0000"/>
              </a:solidFill>
            </a:rPr>
            <a:t>27.6%</a:t>
          </a:r>
        </a:p>
      </xdr:txBody>
    </xdr:sp>
    <xdr:clientData/>
  </xdr:oneCellAnchor>
  <xdr:oneCellAnchor>
    <xdr:from>
      <xdr:col>23</xdr:col>
      <xdr:colOff>547157</xdr:colOff>
      <xdr:row>22</xdr:row>
      <xdr:rowOff>142875</xdr:rowOff>
    </xdr:from>
    <xdr:ext cx="584775" cy="280205"/>
    <xdr:sp macro="" textlink="">
      <xdr:nvSpPr>
        <xdr:cNvPr id="15" name="TextBox 14"/>
        <xdr:cNvSpPr txBox="1"/>
      </xdr:nvSpPr>
      <xdr:spPr>
        <a:xfrm>
          <a:off x="13691657" y="4439708"/>
          <a:ext cx="5847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solidFill>
                <a:srgbClr val="FF0000"/>
              </a:solidFill>
            </a:rPr>
            <a:t>-0.303</a:t>
          </a:r>
        </a:p>
      </xdr:txBody>
    </xdr:sp>
    <xdr:clientData/>
  </xdr:oneCellAnchor>
  <xdr:oneCellAnchor>
    <xdr:from>
      <xdr:col>17</xdr:col>
      <xdr:colOff>431800</xdr:colOff>
      <xdr:row>18</xdr:row>
      <xdr:rowOff>180975</xdr:rowOff>
    </xdr:from>
    <xdr:ext cx="1619867" cy="342786"/>
    <xdr:sp macro="" textlink="">
      <xdr:nvSpPr>
        <xdr:cNvPr id="16" name="TextBox 15"/>
        <xdr:cNvSpPr txBox="1"/>
      </xdr:nvSpPr>
      <xdr:spPr>
        <a:xfrm>
          <a:off x="9893300" y="3726392"/>
          <a:ext cx="161986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5</a:t>
          </a:r>
          <a:r>
            <a:rPr lang="en-US" sz="1200" b="1">
              <a:solidFill>
                <a:srgbClr val="FF0000"/>
              </a:solidFill>
            </a:rPr>
            <a:t>. P(Vsh ≤ 27.6) = 0.38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G12" sqref="G12"/>
    </sheetView>
  </sheetViews>
  <sheetFormatPr defaultRowHeight="15" x14ac:dyDescent="0.25"/>
  <sheetData>
    <row r="3" spans="2:8" x14ac:dyDescent="0.25">
      <c r="B3">
        <v>1</v>
      </c>
      <c r="C3">
        <v>6</v>
      </c>
      <c r="D3">
        <f>B3/11</f>
        <v>9.0909090909090912E-2</v>
      </c>
    </row>
    <row r="4" spans="2:8" x14ac:dyDescent="0.25">
      <c r="B4">
        <f>B3+1</f>
        <v>2</v>
      </c>
      <c r="C4">
        <v>7</v>
      </c>
      <c r="D4">
        <f t="shared" ref="D4:D13" si="0">B4/11</f>
        <v>0.18181818181818182</v>
      </c>
    </row>
    <row r="5" spans="2:8" x14ac:dyDescent="0.25">
      <c r="B5">
        <f t="shared" ref="B5:B13" si="1">B4+1</f>
        <v>3</v>
      </c>
      <c r="C5">
        <v>7</v>
      </c>
      <c r="D5">
        <f t="shared" si="0"/>
        <v>0.27272727272727271</v>
      </c>
      <c r="E5" t="s">
        <v>32</v>
      </c>
      <c r="G5" t="s">
        <v>33</v>
      </c>
      <c r="H5">
        <f>C11-C5</f>
        <v>7</v>
      </c>
    </row>
    <row r="6" spans="2:8" x14ac:dyDescent="0.25">
      <c r="B6">
        <f t="shared" si="1"/>
        <v>4</v>
      </c>
      <c r="C6">
        <v>10</v>
      </c>
      <c r="D6">
        <f t="shared" si="0"/>
        <v>0.36363636363636365</v>
      </c>
    </row>
    <row r="7" spans="2:8" x14ac:dyDescent="0.25">
      <c r="B7">
        <f t="shared" si="1"/>
        <v>5</v>
      </c>
      <c r="C7">
        <v>11</v>
      </c>
      <c r="D7">
        <f t="shared" si="0"/>
        <v>0.45454545454545453</v>
      </c>
    </row>
    <row r="8" spans="2:8" x14ac:dyDescent="0.25">
      <c r="B8">
        <f t="shared" si="1"/>
        <v>6</v>
      </c>
      <c r="C8">
        <v>12</v>
      </c>
      <c r="D8">
        <f t="shared" si="0"/>
        <v>0.54545454545454541</v>
      </c>
      <c r="E8" t="s">
        <v>27</v>
      </c>
      <c r="G8">
        <f>AVERAGE(C3:C13)</f>
        <v>13</v>
      </c>
    </row>
    <row r="9" spans="2:8" x14ac:dyDescent="0.25">
      <c r="B9">
        <f t="shared" si="1"/>
        <v>7</v>
      </c>
      <c r="C9">
        <v>12</v>
      </c>
      <c r="D9">
        <f t="shared" si="0"/>
        <v>0.63636363636363635</v>
      </c>
    </row>
    <row r="10" spans="2:8" x14ac:dyDescent="0.25">
      <c r="B10">
        <f t="shared" si="1"/>
        <v>8</v>
      </c>
      <c r="C10">
        <v>13</v>
      </c>
      <c r="D10">
        <f t="shared" si="0"/>
        <v>0.72727272727272729</v>
      </c>
      <c r="G10" t="s">
        <v>34</v>
      </c>
    </row>
    <row r="11" spans="2:8" x14ac:dyDescent="0.25">
      <c r="B11">
        <f t="shared" si="1"/>
        <v>9</v>
      </c>
      <c r="C11">
        <v>14</v>
      </c>
      <c r="D11">
        <f t="shared" si="0"/>
        <v>0.81818181818181823</v>
      </c>
      <c r="E11" t="s">
        <v>31</v>
      </c>
      <c r="G11">
        <f>3/7</f>
        <v>0.42857142857142855</v>
      </c>
    </row>
    <row r="12" spans="2:8" x14ac:dyDescent="0.25">
      <c r="B12">
        <f t="shared" si="1"/>
        <v>10</v>
      </c>
      <c r="C12">
        <v>21</v>
      </c>
      <c r="D12">
        <f t="shared" si="0"/>
        <v>0.90909090909090906</v>
      </c>
    </row>
    <row r="13" spans="2:8" x14ac:dyDescent="0.25">
      <c r="B13">
        <f t="shared" si="1"/>
        <v>11</v>
      </c>
      <c r="C13">
        <v>30</v>
      </c>
      <c r="D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C22" sqref="C22"/>
    </sheetView>
  </sheetViews>
  <sheetFormatPr defaultRowHeight="15" x14ac:dyDescent="0.25"/>
  <cols>
    <col min="16" max="16" width="12" bestFit="1" customWidth="1"/>
  </cols>
  <sheetData>
    <row r="2" spans="1:25" x14ac:dyDescent="0.25">
      <c r="A2" t="s">
        <v>6</v>
      </c>
    </row>
    <row r="4" spans="1:25" x14ac:dyDescent="0.25">
      <c r="B4" t="s">
        <v>7</v>
      </c>
    </row>
    <row r="5" spans="1:25" x14ac:dyDescent="0.25">
      <c r="B5">
        <v>0</v>
      </c>
      <c r="C5" s="2">
        <f>_xlfn.POISSON.DIST(B5,5,FALSE)</f>
        <v>6.737946999085467E-3</v>
      </c>
    </row>
    <row r="6" spans="1:25" x14ac:dyDescent="0.25">
      <c r="B6">
        <f>B5+1</f>
        <v>1</v>
      </c>
      <c r="C6" s="2">
        <f t="shared" ref="C6:C20" si="0">_xlfn.POISSON.DIST(B6,5,FALSE)</f>
        <v>3.368973499542733E-2</v>
      </c>
    </row>
    <row r="7" spans="1:25" x14ac:dyDescent="0.25">
      <c r="B7">
        <f t="shared" ref="B7:B15" si="1">B6+1</f>
        <v>2</v>
      </c>
      <c r="C7" s="2">
        <f t="shared" si="0"/>
        <v>8.4224337488568335E-2</v>
      </c>
    </row>
    <row r="8" spans="1:25" x14ac:dyDescent="0.25">
      <c r="B8">
        <f t="shared" si="1"/>
        <v>3</v>
      </c>
      <c r="C8" s="2">
        <f t="shared" si="0"/>
        <v>0.14037389581428059</v>
      </c>
    </row>
    <row r="9" spans="1:25" x14ac:dyDescent="0.25">
      <c r="B9">
        <f t="shared" si="1"/>
        <v>4</v>
      </c>
      <c r="C9" s="2">
        <f t="shared" si="0"/>
        <v>0.17546736976785074</v>
      </c>
    </row>
    <row r="10" spans="1:25" x14ac:dyDescent="0.25">
      <c r="B10">
        <f t="shared" si="1"/>
        <v>5</v>
      </c>
      <c r="C10" s="2">
        <f t="shared" si="0"/>
        <v>0.17546736976785071</v>
      </c>
    </row>
    <row r="11" spans="1:25" x14ac:dyDescent="0.25">
      <c r="B11">
        <f t="shared" si="1"/>
        <v>6</v>
      </c>
      <c r="C11" s="2">
        <f t="shared" si="0"/>
        <v>0.14622280813987559</v>
      </c>
    </row>
    <row r="12" spans="1:25" x14ac:dyDescent="0.25">
      <c r="B12" s="4">
        <f t="shared" si="1"/>
        <v>7</v>
      </c>
      <c r="C12" s="5">
        <f t="shared" si="0"/>
        <v>0.104444862957054</v>
      </c>
      <c r="Y12">
        <f>0.99*0.001</f>
        <v>9.8999999999999999E-4</v>
      </c>
    </row>
    <row r="13" spans="1:25" x14ac:dyDescent="0.25">
      <c r="B13">
        <f t="shared" si="1"/>
        <v>8</v>
      </c>
      <c r="C13" s="2">
        <f t="shared" si="0"/>
        <v>6.5278039348158706E-2</v>
      </c>
    </row>
    <row r="14" spans="1:25" x14ac:dyDescent="0.25">
      <c r="B14">
        <f t="shared" si="1"/>
        <v>9</v>
      </c>
      <c r="C14" s="2">
        <f t="shared" si="0"/>
        <v>3.6265577415643749E-2</v>
      </c>
    </row>
    <row r="15" spans="1:25" x14ac:dyDescent="0.25">
      <c r="B15">
        <f t="shared" si="1"/>
        <v>10</v>
      </c>
      <c r="C15" s="2">
        <f t="shared" si="0"/>
        <v>1.8132788707821874E-2</v>
      </c>
    </row>
    <row r="16" spans="1:25" x14ac:dyDescent="0.25">
      <c r="B16">
        <f t="shared" ref="B16:B20" si="2">B15+1</f>
        <v>11</v>
      </c>
      <c r="C16" s="2">
        <f t="shared" si="0"/>
        <v>8.2421766853735742E-3</v>
      </c>
    </row>
    <row r="17" spans="2:3" x14ac:dyDescent="0.25">
      <c r="B17">
        <f t="shared" si="2"/>
        <v>12</v>
      </c>
      <c r="C17" s="2">
        <f t="shared" si="0"/>
        <v>3.4342402855723282E-3</v>
      </c>
    </row>
    <row r="18" spans="2:3" x14ac:dyDescent="0.25">
      <c r="B18">
        <f t="shared" si="2"/>
        <v>13</v>
      </c>
      <c r="C18" s="2">
        <f t="shared" si="0"/>
        <v>1.3208616482970471E-3</v>
      </c>
    </row>
    <row r="19" spans="2:3" x14ac:dyDescent="0.25">
      <c r="B19">
        <f t="shared" si="2"/>
        <v>14</v>
      </c>
      <c r="C19" s="2">
        <f t="shared" si="0"/>
        <v>4.7173630296323246E-4</v>
      </c>
    </row>
    <row r="20" spans="2:3" x14ac:dyDescent="0.25">
      <c r="B20">
        <f t="shared" si="2"/>
        <v>15</v>
      </c>
      <c r="C20" s="2">
        <f t="shared" si="0"/>
        <v>1.5724543432107704E-4</v>
      </c>
    </row>
    <row r="21" spans="2:3" x14ac:dyDescent="0.25">
      <c r="C21" s="23">
        <f>SUM(C5:C20)</f>
        <v>0.99993099175814426</v>
      </c>
    </row>
    <row r="22" spans="2:3" x14ac:dyDescent="0.25">
      <c r="B22" t="s">
        <v>8</v>
      </c>
    </row>
    <row r="24" spans="2:3" x14ac:dyDescent="0.25">
      <c r="B24" s="5">
        <f>(EXP(-1*B10)*B10^7)/FACT(7)</f>
        <v>0.104444862957054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topLeftCell="A10" workbookViewId="0">
      <selection activeCell="B27" sqref="B27"/>
    </sheetView>
  </sheetViews>
  <sheetFormatPr defaultRowHeight="15" x14ac:dyDescent="0.25"/>
  <sheetData>
    <row r="3" spans="1:5" x14ac:dyDescent="0.25">
      <c r="B3">
        <v>0.25</v>
      </c>
    </row>
    <row r="5" spans="1:5" x14ac:dyDescent="0.25">
      <c r="A5" t="s">
        <v>14</v>
      </c>
      <c r="B5" s="2">
        <f>_xlfn.BINOM.DIST(0,7,0.25,FALSE)</f>
        <v>0.13348388671875</v>
      </c>
    </row>
    <row r="7" spans="1:5" x14ac:dyDescent="0.25">
      <c r="A7" t="s">
        <v>15</v>
      </c>
      <c r="B7">
        <f>COMBIN(7,0)</f>
        <v>1</v>
      </c>
      <c r="C7">
        <f>B3^0</f>
        <v>1</v>
      </c>
      <c r="D7">
        <f>(1-B3)^7</f>
        <v>0.13348388671875</v>
      </c>
      <c r="E7">
        <f>D7*C7*B7</f>
        <v>0.13348388671875</v>
      </c>
    </row>
    <row r="10" spans="1:5" x14ac:dyDescent="0.25">
      <c r="B10" t="s">
        <v>16</v>
      </c>
      <c r="C10" t="s">
        <v>17</v>
      </c>
    </row>
    <row r="11" spans="1:5" x14ac:dyDescent="0.25">
      <c r="A11" t="s">
        <v>16</v>
      </c>
      <c r="B11">
        <v>0</v>
      </c>
      <c r="C11" s="2">
        <f>_xlfn.BINOM.DIST(B11,10,$B$3,FALSE)</f>
        <v>5.6313514709472684E-2</v>
      </c>
      <c r="D11" s="2">
        <f>_xlfn.BINOM.DIST(B11,10,$B$3,TRUE)</f>
        <v>5.6313514709472684E-2</v>
      </c>
    </row>
    <row r="12" spans="1:5" x14ac:dyDescent="0.25">
      <c r="B12">
        <f>B11+1</f>
        <v>1</v>
      </c>
      <c r="C12" s="2">
        <f t="shared" ref="C12:C21" si="0">_xlfn.BINOM.DIST(B12,10,$B$3,FALSE)</f>
        <v>0.18771171569824219</v>
      </c>
      <c r="D12" s="2">
        <f t="shared" ref="D12:D21" si="1">_xlfn.BINOM.DIST(B12,10,$B$3,TRUE)</f>
        <v>0.2440252304077149</v>
      </c>
    </row>
    <row r="13" spans="1:5" x14ac:dyDescent="0.25">
      <c r="B13">
        <f t="shared" ref="B13:B21" si="2">B12+1</f>
        <v>2</v>
      </c>
      <c r="C13" s="2">
        <f t="shared" si="0"/>
        <v>0.28156757354736339</v>
      </c>
      <c r="D13" s="2">
        <f t="shared" si="1"/>
        <v>0.52559280395507801</v>
      </c>
    </row>
    <row r="14" spans="1:5" x14ac:dyDescent="0.25">
      <c r="B14">
        <f t="shared" si="2"/>
        <v>3</v>
      </c>
      <c r="C14" s="2">
        <f t="shared" si="0"/>
        <v>0.25028228759765631</v>
      </c>
      <c r="D14" s="2">
        <f t="shared" si="1"/>
        <v>0.77587509155273438</v>
      </c>
    </row>
    <row r="15" spans="1:5" x14ac:dyDescent="0.25">
      <c r="B15">
        <f t="shared" si="2"/>
        <v>4</v>
      </c>
      <c r="C15" s="2">
        <f t="shared" si="0"/>
        <v>0.14599800109863281</v>
      </c>
      <c r="D15" s="2">
        <f>_xlfn.BINOM.DIST(B15,10,$B$3,TRUE)</f>
        <v>0.92187309265136719</v>
      </c>
    </row>
    <row r="16" spans="1:5" x14ac:dyDescent="0.25">
      <c r="B16">
        <f t="shared" si="2"/>
        <v>5</v>
      </c>
      <c r="C16" s="2">
        <f t="shared" si="0"/>
        <v>5.8399200439453146E-2</v>
      </c>
      <c r="D16" s="2">
        <f t="shared" si="1"/>
        <v>0.98027229309082031</v>
      </c>
    </row>
    <row r="17" spans="2:4" x14ac:dyDescent="0.25">
      <c r="B17">
        <f t="shared" si="2"/>
        <v>6</v>
      </c>
      <c r="C17" s="2">
        <f t="shared" si="0"/>
        <v>1.6222000122070326E-2</v>
      </c>
      <c r="D17" s="2">
        <f t="shared" si="1"/>
        <v>0.99649429321289063</v>
      </c>
    </row>
    <row r="18" spans="2:4" x14ac:dyDescent="0.25">
      <c r="B18">
        <f t="shared" si="2"/>
        <v>7</v>
      </c>
      <c r="C18" s="2">
        <f t="shared" si="0"/>
        <v>3.0899047851562543E-3</v>
      </c>
      <c r="D18" s="2">
        <f t="shared" si="1"/>
        <v>0.99958419799804688</v>
      </c>
    </row>
    <row r="19" spans="2:4" x14ac:dyDescent="0.25">
      <c r="B19">
        <f t="shared" si="2"/>
        <v>8</v>
      </c>
      <c r="C19" s="2">
        <f t="shared" si="0"/>
        <v>3.862380981445312E-4</v>
      </c>
      <c r="D19" s="2">
        <f t="shared" si="1"/>
        <v>0.99997043609619141</v>
      </c>
    </row>
    <row r="20" spans="2:4" x14ac:dyDescent="0.25">
      <c r="B20">
        <f t="shared" si="2"/>
        <v>9</v>
      </c>
      <c r="C20" s="2">
        <f t="shared" si="0"/>
        <v>2.861022949218752E-5</v>
      </c>
      <c r="D20" s="2">
        <f t="shared" si="1"/>
        <v>0.99999904632568359</v>
      </c>
    </row>
    <row r="21" spans="2:4" x14ac:dyDescent="0.25">
      <c r="B21">
        <f t="shared" si="2"/>
        <v>10</v>
      </c>
      <c r="C21" s="2">
        <f t="shared" si="0"/>
        <v>9.5367431640625E-7</v>
      </c>
      <c r="D21" s="2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O22" sqref="O22"/>
    </sheetView>
  </sheetViews>
  <sheetFormatPr defaultRowHeight="15" x14ac:dyDescent="0.25"/>
  <sheetData>
    <row r="1" spans="1:10" x14ac:dyDescent="0.25">
      <c r="B1" s="6">
        <v>1</v>
      </c>
      <c r="C1" s="6">
        <v>2</v>
      </c>
      <c r="D1" s="6">
        <v>3</v>
      </c>
      <c r="E1" s="6">
        <v>4</v>
      </c>
      <c r="F1" s="6" t="s">
        <v>9</v>
      </c>
      <c r="I1" t="s">
        <v>12</v>
      </c>
      <c r="J1" t="s">
        <v>13</v>
      </c>
    </row>
    <row r="2" spans="1:10" x14ac:dyDescent="0.25">
      <c r="A2">
        <v>1</v>
      </c>
      <c r="B2" s="7">
        <f ca="1">RAND()</f>
        <v>7.5581355750943713E-2</v>
      </c>
      <c r="C2" s="7">
        <f t="shared" ref="C2:E17" ca="1" si="0">RAND()</f>
        <v>1.3865170574842822E-2</v>
      </c>
      <c r="D2" s="7">
        <f t="shared" ca="1" si="0"/>
        <v>0.29196869783647872</v>
      </c>
      <c r="E2" s="7">
        <f t="shared" ca="1" si="0"/>
        <v>5.6262110689725753E-2</v>
      </c>
      <c r="F2" s="7">
        <f ca="1">SUM(B2:E2)</f>
        <v>0.43767733485199101</v>
      </c>
      <c r="H2">
        <v>1E-4</v>
      </c>
      <c r="I2">
        <f ca="1">_xlfn.PERCENTILE.INC(F2:F101,H2)</f>
        <v>0.44280361663569845</v>
      </c>
      <c r="J2">
        <f ca="1">_xlfn.NORM.INV(H2,$L$18,$L$19)</f>
        <v>-0.17669655128230866</v>
      </c>
    </row>
    <row r="3" spans="1:10" x14ac:dyDescent="0.25">
      <c r="A3">
        <f>A2+1</f>
        <v>2</v>
      </c>
      <c r="B3" s="7">
        <f t="shared" ref="B3:E18" ca="1" si="1">RAND()</f>
        <v>0.35598513416042465</v>
      </c>
      <c r="C3" s="7">
        <f t="shared" ca="1" si="0"/>
        <v>0.7288289730564157</v>
      </c>
      <c r="D3" s="7">
        <f t="shared" ca="1" si="0"/>
        <v>0.76217158867387202</v>
      </c>
      <c r="E3" s="7">
        <f t="shared" ca="1" si="0"/>
        <v>0.73442247385685433</v>
      </c>
      <c r="F3" s="7">
        <f t="shared" ref="F3:F66" ca="1" si="2">SUM(B3:E3)</f>
        <v>2.5814081697475668</v>
      </c>
      <c r="H3">
        <v>0.02</v>
      </c>
      <c r="I3">
        <f ca="1">_xlfn.PERCENTILE.INC(F3:F102,H3)</f>
        <v>1.0196097571528226</v>
      </c>
      <c r="J3">
        <f t="shared" ref="J3:J52" ca="1" si="3">_xlfn.NORM.INV(H3,$L$18,$L$19)</f>
        <v>0.7862240283139319</v>
      </c>
    </row>
    <row r="4" spans="1:10" x14ac:dyDescent="0.25">
      <c r="A4">
        <f t="shared" ref="A4:A67" si="4">A3+1</f>
        <v>3</v>
      </c>
      <c r="B4" s="7">
        <f t="shared" ca="1" si="1"/>
        <v>0.83115791220482893</v>
      </c>
      <c r="C4" s="7">
        <f t="shared" ca="1" si="0"/>
        <v>6.9181739971255096E-2</v>
      </c>
      <c r="D4" s="7">
        <f t="shared" ca="1" si="0"/>
        <v>0.26010265241347608</v>
      </c>
      <c r="E4" s="7">
        <f t="shared" ca="1" si="0"/>
        <v>0.62048934697389135</v>
      </c>
      <c r="F4" s="7">
        <f t="shared" ca="1" si="2"/>
        <v>1.7809316515634515</v>
      </c>
      <c r="H4">
        <f>H3+0.02</f>
        <v>0.04</v>
      </c>
      <c r="I4">
        <f ca="1">_xlfn.PERCENTILE.INC(F4:F103,H4)</f>
        <v>1.1547424251753773</v>
      </c>
      <c r="J4">
        <f t="shared" ca="1" si="3"/>
        <v>0.96146640339014477</v>
      </c>
    </row>
    <row r="5" spans="1:10" x14ac:dyDescent="0.25">
      <c r="A5">
        <f t="shared" si="4"/>
        <v>4</v>
      </c>
      <c r="B5" s="7">
        <f t="shared" ca="1" si="1"/>
        <v>0.72346269717859613</v>
      </c>
      <c r="C5" s="7">
        <f t="shared" ca="1" si="0"/>
        <v>0.5564340664319799</v>
      </c>
      <c r="D5" s="7">
        <f t="shared" ca="1" si="0"/>
        <v>0.80659006267011601</v>
      </c>
      <c r="E5" s="7">
        <f t="shared" ca="1" si="0"/>
        <v>0.41974212906967845</v>
      </c>
      <c r="F5" s="7">
        <f t="shared" ca="1" si="2"/>
        <v>2.5062289553503705</v>
      </c>
      <c r="H5">
        <f t="shared" ref="H5:H51" si="5">H4+0.02</f>
        <v>0.06</v>
      </c>
      <c r="I5">
        <f t="shared" ref="I5:I52" ca="1" si="6">_xlfn.PERCENTILE.INC(F5:F104,H5)</f>
        <v>1.1800378849134729</v>
      </c>
      <c r="J5">
        <f t="shared" ca="1" si="3"/>
        <v>1.074750393556726</v>
      </c>
    </row>
    <row r="6" spans="1:10" x14ac:dyDescent="0.25">
      <c r="A6">
        <f t="shared" si="4"/>
        <v>5</v>
      </c>
      <c r="B6" s="7">
        <f t="shared" ca="1" si="1"/>
        <v>0.72770617449915564</v>
      </c>
      <c r="C6" s="7">
        <f t="shared" ca="1" si="0"/>
        <v>0.98409799970203948</v>
      </c>
      <c r="D6" s="7">
        <f t="shared" ca="1" si="0"/>
        <v>0.44472296110795317</v>
      </c>
      <c r="E6" s="7">
        <f t="shared" ca="1" si="0"/>
        <v>0.62928690957831057</v>
      </c>
      <c r="F6" s="7">
        <f t="shared" ca="1" si="2"/>
        <v>2.7858140448874589</v>
      </c>
      <c r="H6">
        <f t="shared" si="5"/>
        <v>0.08</v>
      </c>
      <c r="I6">
        <f t="shared" ca="1" si="6"/>
        <v>1.1905346164260711</v>
      </c>
      <c r="J6">
        <f t="shared" ca="1" si="3"/>
        <v>1.1613137613913704</v>
      </c>
    </row>
    <row r="7" spans="1:10" x14ac:dyDescent="0.25">
      <c r="A7">
        <f t="shared" si="4"/>
        <v>6</v>
      </c>
      <c r="B7" s="7">
        <f t="shared" ca="1" si="1"/>
        <v>0.44263534687607364</v>
      </c>
      <c r="C7" s="7">
        <f t="shared" ca="1" si="0"/>
        <v>0.37471308528845226</v>
      </c>
      <c r="D7" s="7">
        <f t="shared" ca="1" si="0"/>
        <v>0.11147509049441828</v>
      </c>
      <c r="E7" s="7">
        <f t="shared" ca="1" si="0"/>
        <v>0.91807927128399436</v>
      </c>
      <c r="F7" s="7">
        <f t="shared" ca="1" si="2"/>
        <v>1.8469027939429385</v>
      </c>
      <c r="H7">
        <f t="shared" si="5"/>
        <v>0.1</v>
      </c>
      <c r="I7">
        <f t="shared" ca="1" si="6"/>
        <v>1.2106975082040865</v>
      </c>
      <c r="J7">
        <f t="shared" ca="1" si="3"/>
        <v>1.2327376855396879</v>
      </c>
    </row>
    <row r="8" spans="1:10" x14ac:dyDescent="0.25">
      <c r="A8">
        <f t="shared" si="4"/>
        <v>7</v>
      </c>
      <c r="B8" s="7">
        <f t="shared" ca="1" si="1"/>
        <v>0.6645187055739189</v>
      </c>
      <c r="C8" s="7">
        <f t="shared" ca="1" si="0"/>
        <v>0.81608188591936925</v>
      </c>
      <c r="D8" s="7">
        <f t="shared" ca="1" si="0"/>
        <v>0.10812595540419068</v>
      </c>
      <c r="E8" s="7">
        <f t="shared" ca="1" si="0"/>
        <v>0.50511711421470429</v>
      </c>
      <c r="F8" s="7">
        <f t="shared" ca="1" si="2"/>
        <v>2.0938436611121829</v>
      </c>
      <c r="H8">
        <f t="shared" si="5"/>
        <v>0.12000000000000001</v>
      </c>
      <c r="I8">
        <f t="shared" ca="1" si="6"/>
        <v>1.2854384019521756</v>
      </c>
      <c r="J8">
        <f t="shared" ca="1" si="3"/>
        <v>1.2943574606399886</v>
      </c>
    </row>
    <row r="9" spans="1:10" x14ac:dyDescent="0.25">
      <c r="A9">
        <f t="shared" si="4"/>
        <v>8</v>
      </c>
      <c r="B9" s="7">
        <f t="shared" ca="1" si="1"/>
        <v>0.83892008305806975</v>
      </c>
      <c r="C9" s="7">
        <f t="shared" ca="1" si="0"/>
        <v>0.13261885681022367</v>
      </c>
      <c r="D9" s="7">
        <f t="shared" ca="1" si="0"/>
        <v>0.55270323362831586</v>
      </c>
      <c r="E9" s="7">
        <f t="shared" ca="1" si="0"/>
        <v>0.88267028199118835</v>
      </c>
      <c r="F9" s="7">
        <f t="shared" ca="1" si="2"/>
        <v>2.4069124554877974</v>
      </c>
      <c r="H9">
        <f t="shared" si="5"/>
        <v>0.14000000000000001</v>
      </c>
      <c r="I9">
        <f t="shared" ca="1" si="6"/>
        <v>1.3455229462897</v>
      </c>
      <c r="J9">
        <f t="shared" ca="1" si="3"/>
        <v>1.3490977548760563</v>
      </c>
    </row>
    <row r="10" spans="1:10" x14ac:dyDescent="0.25">
      <c r="A10">
        <f t="shared" si="4"/>
        <v>9</v>
      </c>
      <c r="B10" s="7">
        <f t="shared" ca="1" si="1"/>
        <v>0.681184905079395</v>
      </c>
      <c r="C10" s="7">
        <f t="shared" ca="1" si="0"/>
        <v>0.95390946267054344</v>
      </c>
      <c r="D10" s="7">
        <f t="shared" ca="1" si="0"/>
        <v>0.65901878944290226</v>
      </c>
      <c r="E10" s="7">
        <f t="shared" ca="1" si="0"/>
        <v>0.80367395801495922</v>
      </c>
      <c r="F10" s="7">
        <f t="shared" ca="1" si="2"/>
        <v>3.0977871152078</v>
      </c>
      <c r="H10">
        <f t="shared" si="5"/>
        <v>0.16</v>
      </c>
      <c r="I10">
        <f t="shared" ca="1" si="6"/>
        <v>1.3611530728758108</v>
      </c>
      <c r="J10">
        <f t="shared" ca="1" si="3"/>
        <v>1.3987460911387308</v>
      </c>
    </row>
    <row r="11" spans="1:10" x14ac:dyDescent="0.25">
      <c r="A11">
        <f t="shared" si="4"/>
        <v>10</v>
      </c>
      <c r="B11" s="7">
        <f t="shared" ca="1" si="1"/>
        <v>0.24756078227119971</v>
      </c>
      <c r="C11" s="7">
        <f t="shared" ca="1" si="0"/>
        <v>0.22910340099205551</v>
      </c>
      <c r="D11" s="7">
        <f t="shared" ca="1" si="0"/>
        <v>0.54913249939616871</v>
      </c>
      <c r="E11" s="7">
        <f t="shared" ca="1" si="0"/>
        <v>0.1642879019350596</v>
      </c>
      <c r="F11" s="7">
        <f t="shared" ca="1" si="2"/>
        <v>1.1900845845944834</v>
      </c>
      <c r="H11">
        <f t="shared" si="5"/>
        <v>0.18</v>
      </c>
      <c r="I11">
        <f t="shared" ca="1" si="6"/>
        <v>1.3781738834145028</v>
      </c>
      <c r="J11">
        <f t="shared" ca="1" si="3"/>
        <v>1.4444805313620515</v>
      </c>
    </row>
    <row r="12" spans="1:10" x14ac:dyDescent="0.25">
      <c r="A12">
        <f t="shared" si="4"/>
        <v>11</v>
      </c>
      <c r="B12" s="7">
        <f t="shared" ca="1" si="1"/>
        <v>0.44096852241280282</v>
      </c>
      <c r="C12" s="7">
        <f t="shared" ca="1" si="0"/>
        <v>0.6658390144602212</v>
      </c>
      <c r="D12" s="7">
        <f t="shared" ca="1" si="0"/>
        <v>0.65815899409013079</v>
      </c>
      <c r="E12" s="7">
        <f t="shared" ca="1" si="0"/>
        <v>0.18088255178815638</v>
      </c>
      <c r="F12" s="7">
        <f t="shared" ca="1" si="2"/>
        <v>1.9458490827513115</v>
      </c>
      <c r="H12">
        <f t="shared" si="5"/>
        <v>0.19999999999999998</v>
      </c>
      <c r="I12">
        <f t="shared" ca="1" si="6"/>
        <v>1.4899135043267429</v>
      </c>
      <c r="J12">
        <f t="shared" ca="1" si="3"/>
        <v>1.4871220119077493</v>
      </c>
    </row>
    <row r="13" spans="1:10" x14ac:dyDescent="0.25">
      <c r="A13">
        <f t="shared" si="4"/>
        <v>12</v>
      </c>
      <c r="B13" s="7">
        <f t="shared" ca="1" si="1"/>
        <v>0.81214971025666871</v>
      </c>
      <c r="C13" s="7">
        <f t="shared" ca="1" si="0"/>
        <v>0.25468368922457618</v>
      </c>
      <c r="D13" s="7">
        <f t="shared" ca="1" si="0"/>
        <v>0.53835019762006397</v>
      </c>
      <c r="E13" s="7">
        <f t="shared" ca="1" si="0"/>
        <v>0.82148553687324255</v>
      </c>
      <c r="F13" s="7">
        <f t="shared" ca="1" si="2"/>
        <v>2.4266691339745514</v>
      </c>
      <c r="H13">
        <f t="shared" si="5"/>
        <v>0.21999999999999997</v>
      </c>
      <c r="I13">
        <f t="shared" ca="1" si="6"/>
        <v>1.5397868569929933</v>
      </c>
      <c r="J13">
        <f t="shared" ca="1" si="3"/>
        <v>1.5272679137894651</v>
      </c>
    </row>
    <row r="14" spans="1:10" x14ac:dyDescent="0.25">
      <c r="A14">
        <f t="shared" si="4"/>
        <v>13</v>
      </c>
      <c r="B14" s="7">
        <f t="shared" ca="1" si="1"/>
        <v>0.57341618970714614</v>
      </c>
      <c r="C14" s="7">
        <f t="shared" ca="1" si="0"/>
        <v>9.5455225219375328E-2</v>
      </c>
      <c r="D14" s="7">
        <f t="shared" ca="1" si="0"/>
        <v>0.65946777436070203</v>
      </c>
      <c r="E14" s="7">
        <f t="shared" ca="1" si="0"/>
        <v>0.46588646461791017</v>
      </c>
      <c r="F14" s="7">
        <f t="shared" ca="1" si="2"/>
        <v>1.7942256539051336</v>
      </c>
      <c r="H14">
        <f t="shared" si="5"/>
        <v>0.23999999999999996</v>
      </c>
      <c r="I14">
        <f t="shared" ca="1" si="6"/>
        <v>1.5575934897072994</v>
      </c>
      <c r="J14">
        <f t="shared" ca="1" si="3"/>
        <v>1.5653683759288763</v>
      </c>
    </row>
    <row r="15" spans="1:10" x14ac:dyDescent="0.25">
      <c r="A15">
        <f t="shared" si="4"/>
        <v>14</v>
      </c>
      <c r="B15" s="7">
        <f t="shared" ca="1" si="1"/>
        <v>0.6503150247688001</v>
      </c>
      <c r="C15" s="7">
        <f t="shared" ca="1" si="0"/>
        <v>0.99317877067745197</v>
      </c>
      <c r="D15" s="7">
        <f t="shared" ca="1" si="0"/>
        <v>0.36354712358073782</v>
      </c>
      <c r="E15" s="7">
        <f t="shared" ca="1" si="0"/>
        <v>0.29106553231310683</v>
      </c>
      <c r="F15" s="7">
        <f t="shared" ca="1" si="2"/>
        <v>2.2981064513400966</v>
      </c>
      <c r="H15">
        <f t="shared" si="5"/>
        <v>0.25999999999999995</v>
      </c>
      <c r="I15">
        <f t="shared" ca="1" si="6"/>
        <v>1.5815607837337522</v>
      </c>
      <c r="J15">
        <f t="shared" ca="1" si="3"/>
        <v>1.6017725811480725</v>
      </c>
    </row>
    <row r="16" spans="1:10" x14ac:dyDescent="0.25">
      <c r="A16">
        <f t="shared" si="4"/>
        <v>15</v>
      </c>
      <c r="B16" s="7">
        <f t="shared" ca="1" si="1"/>
        <v>0.27325441743492596</v>
      </c>
      <c r="C16" s="7">
        <f t="shared" ca="1" si="0"/>
        <v>0.51550925448013318</v>
      </c>
      <c r="D16" s="7">
        <f t="shared" ca="1" si="0"/>
        <v>0.77941059754122766</v>
      </c>
      <c r="E16" s="7">
        <f t="shared" ca="1" si="0"/>
        <v>8.8192018952822249E-2</v>
      </c>
      <c r="F16" s="7">
        <f t="shared" ca="1" si="2"/>
        <v>1.656366288409109</v>
      </c>
      <c r="H16">
        <f t="shared" si="5"/>
        <v>0.27999999999999997</v>
      </c>
      <c r="I16">
        <f t="shared" ca="1" si="6"/>
        <v>1.6049635929369566</v>
      </c>
      <c r="J16">
        <f t="shared" ca="1" si="3"/>
        <v>1.6367582192088763</v>
      </c>
    </row>
    <row r="17" spans="1:12" x14ac:dyDescent="0.25">
      <c r="A17">
        <f t="shared" si="4"/>
        <v>16</v>
      </c>
      <c r="B17" s="7">
        <f t="shared" ca="1" si="1"/>
        <v>0.14806929606228258</v>
      </c>
      <c r="C17" s="7">
        <f t="shared" ca="1" si="0"/>
        <v>0.34562442591508213</v>
      </c>
      <c r="D17" s="7">
        <f t="shared" ca="1" si="0"/>
        <v>0.54176966698520357</v>
      </c>
      <c r="E17" s="7">
        <f t="shared" ca="1" si="0"/>
        <v>0.33924550067015957</v>
      </c>
      <c r="F17" s="7">
        <f t="shared" ca="1" si="2"/>
        <v>1.374708889632728</v>
      </c>
      <c r="H17">
        <f t="shared" si="5"/>
        <v>0.3</v>
      </c>
      <c r="I17">
        <f t="shared" ca="1" si="6"/>
        <v>1.6151784836581753</v>
      </c>
      <c r="J17">
        <f t="shared" ca="1" si="3"/>
        <v>1.6705510085525985</v>
      </c>
    </row>
    <row r="18" spans="1:12" x14ac:dyDescent="0.25">
      <c r="A18">
        <f t="shared" si="4"/>
        <v>17</v>
      </c>
      <c r="B18" s="7">
        <f t="shared" ca="1" si="1"/>
        <v>0.56997704818777861</v>
      </c>
      <c r="C18" s="7">
        <f t="shared" ca="1" si="1"/>
        <v>0.63199995122778108</v>
      </c>
      <c r="D18" s="7">
        <f t="shared" ca="1" si="1"/>
        <v>0.58848531441276197</v>
      </c>
      <c r="E18" s="7">
        <f t="shared" ca="1" si="1"/>
        <v>1.0990058811651604E-2</v>
      </c>
      <c r="F18" s="7">
        <f t="shared" ca="1" si="2"/>
        <v>1.8014523726399734</v>
      </c>
      <c r="H18">
        <f t="shared" si="5"/>
        <v>0.32</v>
      </c>
      <c r="I18">
        <f t="shared" ca="1" si="6"/>
        <v>1.6421404619448232</v>
      </c>
      <c r="J18">
        <f t="shared" ca="1" si="3"/>
        <v>1.7033380799776574</v>
      </c>
      <c r="K18" t="s">
        <v>10</v>
      </c>
      <c r="L18" s="7">
        <f ca="1">AVERAGE(F2:F101)</f>
        <v>1.9737791823737358</v>
      </c>
    </row>
    <row r="19" spans="1:12" x14ac:dyDescent="0.25">
      <c r="A19">
        <f t="shared" si="4"/>
        <v>18</v>
      </c>
      <c r="B19" s="7">
        <f t="shared" ref="B19:E82" ca="1" si="7">RAND()</f>
        <v>4.4375651769468782E-2</v>
      </c>
      <c r="C19" s="7">
        <f t="shared" ca="1" si="7"/>
        <v>0.84417688426427651</v>
      </c>
      <c r="D19" s="7">
        <f t="shared" ca="1" si="7"/>
        <v>0.95109023311189189</v>
      </c>
      <c r="E19" s="7">
        <f t="shared" ca="1" si="7"/>
        <v>0.32342613900029671</v>
      </c>
      <c r="F19" s="7">
        <f t="shared" ca="1" si="2"/>
        <v>2.163068908145934</v>
      </c>
      <c r="H19">
        <f t="shared" si="5"/>
        <v>0.34</v>
      </c>
      <c r="I19">
        <f t="shared" ca="1" si="6"/>
        <v>1.6630270103466214</v>
      </c>
      <c r="J19">
        <f t="shared" ca="1" si="3"/>
        <v>1.7352774294612605</v>
      </c>
      <c r="K19" t="s">
        <v>11</v>
      </c>
      <c r="L19" s="7">
        <f ca="1">STDEV(F2:F101)</f>
        <v>0.57823775239128927</v>
      </c>
    </row>
    <row r="20" spans="1:12" x14ac:dyDescent="0.25">
      <c r="A20">
        <f t="shared" si="4"/>
        <v>19</v>
      </c>
      <c r="B20" s="7">
        <f t="shared" ca="1" si="7"/>
        <v>0.80572728717284747</v>
      </c>
      <c r="C20" s="7">
        <f t="shared" ca="1" si="7"/>
        <v>0.98902614574861347</v>
      </c>
      <c r="D20" s="7">
        <f t="shared" ca="1" si="7"/>
        <v>0.61812840153766346</v>
      </c>
      <c r="E20" s="7">
        <f t="shared" ca="1" si="7"/>
        <v>0.56362314889204845</v>
      </c>
      <c r="F20" s="7">
        <f t="shared" ca="1" si="2"/>
        <v>2.9765049833511732</v>
      </c>
      <c r="H20">
        <f t="shared" si="5"/>
        <v>0.36000000000000004</v>
      </c>
      <c r="I20">
        <f t="shared" ca="1" si="6"/>
        <v>1.71418975334882</v>
      </c>
      <c r="J20">
        <f t="shared" ca="1" si="3"/>
        <v>1.7665047754392718</v>
      </c>
    </row>
    <row r="21" spans="1:12" x14ac:dyDescent="0.25">
      <c r="A21">
        <f t="shared" si="4"/>
        <v>20</v>
      </c>
      <c r="B21" s="7">
        <f t="shared" ca="1" si="7"/>
        <v>0.30876889084697956</v>
      </c>
      <c r="C21" s="7">
        <f t="shared" ca="1" si="7"/>
        <v>0.4065178670582591</v>
      </c>
      <c r="D21" s="7">
        <f t="shared" ca="1" si="7"/>
        <v>0.38077756811433727</v>
      </c>
      <c r="E21" s="7">
        <f t="shared" ca="1" si="7"/>
        <v>9.4770311627553561E-2</v>
      </c>
      <c r="F21" s="7">
        <f t="shared" ca="1" si="2"/>
        <v>1.1908346376471295</v>
      </c>
      <c r="H21">
        <f t="shared" si="5"/>
        <v>0.38000000000000006</v>
      </c>
      <c r="I21">
        <f t="shared" ca="1" si="6"/>
        <v>1.717637583965383</v>
      </c>
      <c r="J21">
        <f t="shared" ca="1" si="3"/>
        <v>1.7971386580644206</v>
      </c>
    </row>
    <row r="22" spans="1:12" x14ac:dyDescent="0.25">
      <c r="A22">
        <f t="shared" si="4"/>
        <v>21</v>
      </c>
      <c r="B22" s="7">
        <f t="shared" ca="1" si="7"/>
        <v>0.74550838372609929</v>
      </c>
      <c r="C22" s="7">
        <f t="shared" ca="1" si="7"/>
        <v>0.30344508743835819</v>
      </c>
      <c r="D22" s="7">
        <f t="shared" ca="1" si="7"/>
        <v>9.3947652432491369E-2</v>
      </c>
      <c r="E22" s="7">
        <f t="shared" ca="1" si="7"/>
        <v>0.72894989212035532</v>
      </c>
      <c r="F22" s="7">
        <f t="shared" ca="1" si="2"/>
        <v>1.8718510157173043</v>
      </c>
      <c r="H22">
        <f t="shared" si="5"/>
        <v>0.40000000000000008</v>
      </c>
      <c r="I22">
        <f t="shared" ca="1" si="6"/>
        <v>1.732253365854616</v>
      </c>
      <c r="J22">
        <f t="shared" ca="1" si="3"/>
        <v>1.8272843228816469</v>
      </c>
    </row>
    <row r="23" spans="1:12" x14ac:dyDescent="0.25">
      <c r="A23">
        <f t="shared" si="4"/>
        <v>22</v>
      </c>
      <c r="B23" s="7">
        <f t="shared" ca="1" si="7"/>
        <v>0.882208227150307</v>
      </c>
      <c r="C23" s="7">
        <f t="shared" ca="1" si="7"/>
        <v>0.42665396248330789</v>
      </c>
      <c r="D23" s="7">
        <f t="shared" ca="1" si="7"/>
        <v>0.737754172654429</v>
      </c>
      <c r="E23" s="7">
        <f t="shared" ca="1" si="7"/>
        <v>0.9159200153409196</v>
      </c>
      <c r="F23" s="7">
        <f t="shared" ca="1" si="2"/>
        <v>2.9625363776289637</v>
      </c>
      <c r="H23">
        <f t="shared" si="5"/>
        <v>0.4200000000000001</v>
      </c>
      <c r="I23">
        <f t="shared" ca="1" si="6"/>
        <v>1.7461056698307378</v>
      </c>
      <c r="J23">
        <f t="shared" ca="1" si="3"/>
        <v>1.8570367507722945</v>
      </c>
    </row>
    <row r="24" spans="1:12" x14ac:dyDescent="0.25">
      <c r="A24">
        <f t="shared" si="4"/>
        <v>23</v>
      </c>
      <c r="B24" s="7">
        <f t="shared" ca="1" si="7"/>
        <v>0.36997805795340444</v>
      </c>
      <c r="C24" s="7">
        <f t="shared" ca="1" si="7"/>
        <v>0.53497462505149185</v>
      </c>
      <c r="D24" s="7">
        <f t="shared" ca="1" si="7"/>
        <v>0.12702514357273043</v>
      </c>
      <c r="E24" s="7">
        <f t="shared" ca="1" si="7"/>
        <v>0.99901734197157355</v>
      </c>
      <c r="F24" s="7">
        <f t="shared" ca="1" si="2"/>
        <v>2.0309951685492003</v>
      </c>
      <c r="H24">
        <f t="shared" si="5"/>
        <v>0.44000000000000011</v>
      </c>
      <c r="I24">
        <f t="shared" ca="1" si="6"/>
        <v>1.8147520542921209</v>
      </c>
      <c r="J24">
        <f t="shared" ca="1" si="3"/>
        <v>1.8864830825246033</v>
      </c>
    </row>
    <row r="25" spans="1:12" x14ac:dyDescent="0.25">
      <c r="A25">
        <f t="shared" si="4"/>
        <v>24</v>
      </c>
      <c r="B25" s="7">
        <f t="shared" ca="1" si="7"/>
        <v>0.20758017091864622</v>
      </c>
      <c r="C25" s="7">
        <f t="shared" ca="1" si="7"/>
        <v>0.74103396532832688</v>
      </c>
      <c r="D25" s="7">
        <f t="shared" ca="1" si="7"/>
        <v>0.78099966427083289</v>
      </c>
      <c r="E25" s="7">
        <f t="shared" ca="1" si="7"/>
        <v>0.2405028743955574</v>
      </c>
      <c r="F25" s="7">
        <f t="shared" ca="1" si="2"/>
        <v>1.9701166749133634</v>
      </c>
      <c r="H25">
        <f t="shared" si="5"/>
        <v>0.46000000000000013</v>
      </c>
      <c r="I25">
        <f t="shared" ca="1" si="6"/>
        <v>1.8378260219872289</v>
      </c>
      <c r="J25">
        <f t="shared" ca="1" si="3"/>
        <v>1.9157046135608888</v>
      </c>
    </row>
    <row r="26" spans="1:12" x14ac:dyDescent="0.25">
      <c r="A26">
        <f t="shared" si="4"/>
        <v>25</v>
      </c>
      <c r="B26" s="7">
        <f t="shared" ca="1" si="7"/>
        <v>0.77808689374563489</v>
      </c>
      <c r="C26" s="7">
        <f t="shared" ca="1" si="7"/>
        <v>0.35199510974369264</v>
      </c>
      <c r="D26" s="7">
        <f t="shared" ca="1" si="7"/>
        <v>0.37877441216331531</v>
      </c>
      <c r="E26" s="7">
        <f t="shared" ca="1" si="7"/>
        <v>0.20871676593309074</v>
      </c>
      <c r="F26" s="7">
        <f t="shared" ca="1" si="2"/>
        <v>1.7175731815857334</v>
      </c>
      <c r="H26">
        <f t="shared" si="5"/>
        <v>0.48000000000000015</v>
      </c>
      <c r="I26">
        <f t="shared" ca="1" si="6"/>
        <v>1.8449646270581006</v>
      </c>
      <c r="J26">
        <f t="shared" ca="1" si="3"/>
        <v>1.9447784869967195</v>
      </c>
    </row>
    <row r="27" spans="1:12" x14ac:dyDescent="0.25">
      <c r="A27">
        <f t="shared" si="4"/>
        <v>26</v>
      </c>
      <c r="B27" s="7">
        <f t="shared" ca="1" si="7"/>
        <v>0.24373075662864108</v>
      </c>
      <c r="C27" s="7">
        <f t="shared" ca="1" si="7"/>
        <v>0.21949443781027245</v>
      </c>
      <c r="D27" s="7">
        <f t="shared" ca="1" si="7"/>
        <v>0.79682432272152892</v>
      </c>
      <c r="E27" s="7">
        <f t="shared" ca="1" si="7"/>
        <v>0.3130074430145644</v>
      </c>
      <c r="F27" s="7">
        <f t="shared" ca="1" si="2"/>
        <v>1.5730569601750068</v>
      </c>
      <c r="H27">
        <f t="shared" si="5"/>
        <v>0.50000000000000011</v>
      </c>
      <c r="I27">
        <f t="shared" ca="1" si="6"/>
        <v>1.8877234802179041</v>
      </c>
      <c r="J27">
        <f t="shared" ca="1" si="3"/>
        <v>1.9737791823737361</v>
      </c>
    </row>
    <row r="28" spans="1:12" x14ac:dyDescent="0.25">
      <c r="A28">
        <f t="shared" si="4"/>
        <v>27</v>
      </c>
      <c r="B28" s="7">
        <f t="shared" ca="1" si="7"/>
        <v>0.67457964048880559</v>
      </c>
      <c r="C28" s="7">
        <f t="shared" ca="1" si="7"/>
        <v>7.2299690956839524E-2</v>
      </c>
      <c r="D28" s="7">
        <f t="shared" ca="1" si="7"/>
        <v>0.42925681993868214</v>
      </c>
      <c r="E28" s="7">
        <f t="shared" ca="1" si="7"/>
        <v>0.5374091394431757</v>
      </c>
      <c r="F28" s="7">
        <f t="shared" ca="1" si="2"/>
        <v>1.7135452908275031</v>
      </c>
      <c r="H28">
        <f t="shared" si="5"/>
        <v>0.52000000000000013</v>
      </c>
      <c r="I28">
        <f t="shared" ca="1" si="6"/>
        <v>1.9621341325337398</v>
      </c>
      <c r="J28">
        <f t="shared" ca="1" si="3"/>
        <v>2.0027798777507524</v>
      </c>
    </row>
    <row r="29" spans="1:12" x14ac:dyDescent="0.25">
      <c r="A29">
        <f t="shared" si="4"/>
        <v>28</v>
      </c>
      <c r="B29" s="7">
        <f t="shared" ca="1" si="7"/>
        <v>0.53125087325662557</v>
      </c>
      <c r="C29" s="7">
        <f t="shared" ca="1" si="7"/>
        <v>2.188512487001526E-2</v>
      </c>
      <c r="D29" s="7">
        <f t="shared" ca="1" si="7"/>
        <v>0.10070451193669538</v>
      </c>
      <c r="E29" s="7">
        <f t="shared" ca="1" si="7"/>
        <v>0.9046393714180494</v>
      </c>
      <c r="F29" s="7">
        <f t="shared" ca="1" si="2"/>
        <v>1.5584798814813856</v>
      </c>
      <c r="H29">
        <f t="shared" si="5"/>
        <v>0.54000000000000015</v>
      </c>
      <c r="I29">
        <f t="shared" ca="1" si="6"/>
        <v>1.9938314045076684</v>
      </c>
      <c r="J29">
        <f t="shared" ca="1" si="3"/>
        <v>2.0318537511865831</v>
      </c>
    </row>
    <row r="30" spans="1:12" x14ac:dyDescent="0.25">
      <c r="A30">
        <f t="shared" si="4"/>
        <v>29</v>
      </c>
      <c r="B30" s="7">
        <f t="shared" ca="1" si="7"/>
        <v>0.76121151716908164</v>
      </c>
      <c r="C30" s="7">
        <f t="shared" ca="1" si="7"/>
        <v>0.99277033740190745</v>
      </c>
      <c r="D30" s="7">
        <f t="shared" ca="1" si="7"/>
        <v>4.3427206977121768E-2</v>
      </c>
      <c r="E30" s="7">
        <f t="shared" ca="1" si="7"/>
        <v>0.74493547661747972</v>
      </c>
      <c r="F30" s="7">
        <f t="shared" ca="1" si="2"/>
        <v>2.5423445381655907</v>
      </c>
      <c r="H30">
        <f t="shared" si="5"/>
        <v>0.56000000000000016</v>
      </c>
      <c r="I30">
        <f t="shared" ca="1" si="6"/>
        <v>2.0706186065764776</v>
      </c>
      <c r="J30">
        <f t="shared" ca="1" si="3"/>
        <v>2.0610752822228688</v>
      </c>
    </row>
    <row r="31" spans="1:12" x14ac:dyDescent="0.25">
      <c r="A31">
        <f t="shared" si="4"/>
        <v>30</v>
      </c>
      <c r="B31" s="7">
        <f t="shared" ca="1" si="7"/>
        <v>0.69651191837209081</v>
      </c>
      <c r="C31" s="7">
        <f t="shared" ca="1" si="7"/>
        <v>0.97235120519136764</v>
      </c>
      <c r="D31" s="7">
        <f t="shared" ca="1" si="7"/>
        <v>0.66029193911110273</v>
      </c>
      <c r="E31" s="7">
        <f t="shared" ca="1" si="7"/>
        <v>0.35654646067586671</v>
      </c>
      <c r="F31" s="7">
        <f t="shared" ca="1" si="2"/>
        <v>2.6857015233504278</v>
      </c>
      <c r="H31">
        <f t="shared" si="5"/>
        <v>0.58000000000000018</v>
      </c>
      <c r="I31">
        <f t="shared" ca="1" si="6"/>
        <v>2.1257234608695734</v>
      </c>
      <c r="J31">
        <f t="shared" ca="1" si="3"/>
        <v>2.0905216139751777</v>
      </c>
    </row>
    <row r="32" spans="1:12" x14ac:dyDescent="0.25">
      <c r="A32">
        <f t="shared" si="4"/>
        <v>31</v>
      </c>
      <c r="B32" s="7">
        <f t="shared" ca="1" si="7"/>
        <v>0.13806274791190032</v>
      </c>
      <c r="C32" s="7">
        <f t="shared" ca="1" si="7"/>
        <v>0.5721071019089401</v>
      </c>
      <c r="D32" s="7">
        <f t="shared" ca="1" si="7"/>
        <v>0.90907651981337234</v>
      </c>
      <c r="E32" s="7">
        <f t="shared" ca="1" si="7"/>
        <v>0.26847711058369095</v>
      </c>
      <c r="F32" s="7">
        <f t="shared" ca="1" si="2"/>
        <v>1.8877234802179037</v>
      </c>
      <c r="H32">
        <f t="shared" si="5"/>
        <v>0.6000000000000002</v>
      </c>
      <c r="I32">
        <f t="shared" ca="1" si="6"/>
        <v>2.1515802804374533</v>
      </c>
      <c r="J32">
        <f t="shared" ca="1" si="3"/>
        <v>2.1202740418658252</v>
      </c>
    </row>
    <row r="33" spans="1:10" x14ac:dyDescent="0.25">
      <c r="A33">
        <f t="shared" si="4"/>
        <v>32</v>
      </c>
      <c r="B33" s="7">
        <f t="shared" ca="1" si="7"/>
        <v>0.51551191267591934</v>
      </c>
      <c r="C33" s="7">
        <f t="shared" ca="1" si="7"/>
        <v>0.86291813562077624</v>
      </c>
      <c r="D33" s="7">
        <f t="shared" ca="1" si="7"/>
        <v>0.63051406331650672</v>
      </c>
      <c r="E33" s="7">
        <f t="shared" ca="1" si="7"/>
        <v>0.82986843984535386</v>
      </c>
      <c r="F33" s="7">
        <f t="shared" ca="1" si="2"/>
        <v>2.838812551458556</v>
      </c>
      <c r="H33">
        <f t="shared" si="5"/>
        <v>0.62000000000000022</v>
      </c>
      <c r="I33">
        <f t="shared" ca="1" si="6"/>
        <v>2.1598333625735515</v>
      </c>
      <c r="J33">
        <f t="shared" ca="1" si="3"/>
        <v>2.1504197066830515</v>
      </c>
    </row>
    <row r="34" spans="1:10" x14ac:dyDescent="0.25">
      <c r="A34">
        <f t="shared" si="4"/>
        <v>33</v>
      </c>
      <c r="B34" s="7">
        <f t="shared" ca="1" si="7"/>
        <v>2.5251908716309113E-2</v>
      </c>
      <c r="C34" s="7">
        <f t="shared" ca="1" si="7"/>
        <v>0.8984056177675187</v>
      </c>
      <c r="D34" s="7">
        <f t="shared" ca="1" si="7"/>
        <v>0.32675367679049361</v>
      </c>
      <c r="E34" s="7">
        <f t="shared" ca="1" si="7"/>
        <v>0.14335067450556394</v>
      </c>
      <c r="F34" s="7">
        <f t="shared" ca="1" si="2"/>
        <v>1.3937618777798855</v>
      </c>
      <c r="H34">
        <f t="shared" si="5"/>
        <v>0.64000000000000024</v>
      </c>
      <c r="I34">
        <f t="shared" ca="1" si="6"/>
        <v>2.1624565442848342</v>
      </c>
      <c r="J34">
        <f t="shared" ca="1" si="3"/>
        <v>2.1810535893082004</v>
      </c>
    </row>
    <row r="35" spans="1:10" x14ac:dyDescent="0.25">
      <c r="A35">
        <f t="shared" si="4"/>
        <v>34</v>
      </c>
      <c r="B35" s="7">
        <f t="shared" ca="1" si="7"/>
        <v>0.96738631425380694</v>
      </c>
      <c r="C35" s="7">
        <f t="shared" ca="1" si="7"/>
        <v>0.797832081794288</v>
      </c>
      <c r="D35" s="7">
        <f t="shared" ca="1" si="7"/>
        <v>0.43072311216101378</v>
      </c>
      <c r="E35" s="7">
        <f t="shared" ca="1" si="7"/>
        <v>0.50494028452758322</v>
      </c>
      <c r="F35" s="7">
        <f t="shared" ca="1" si="2"/>
        <v>2.7008817927366922</v>
      </c>
      <c r="H35">
        <f t="shared" si="5"/>
        <v>0.66000000000000025</v>
      </c>
      <c r="I35">
        <f t="shared" ca="1" si="6"/>
        <v>2.2055653956936947</v>
      </c>
      <c r="J35">
        <f t="shared" ca="1" si="3"/>
        <v>2.2122809352862114</v>
      </c>
    </row>
    <row r="36" spans="1:10" x14ac:dyDescent="0.25">
      <c r="A36">
        <f t="shared" si="4"/>
        <v>35</v>
      </c>
      <c r="B36" s="7">
        <f t="shared" ca="1" si="7"/>
        <v>0.30461889608125137</v>
      </c>
      <c r="C36" s="7">
        <f t="shared" ca="1" si="7"/>
        <v>0.9421983300838167</v>
      </c>
      <c r="D36" s="7">
        <f t="shared" ca="1" si="7"/>
        <v>0.3426763187813634</v>
      </c>
      <c r="E36" s="7">
        <f t="shared" ca="1" si="7"/>
        <v>0.90979486793679376</v>
      </c>
      <c r="F36" s="7">
        <f t="shared" ca="1" si="2"/>
        <v>2.4992884128832253</v>
      </c>
      <c r="H36">
        <f t="shared" si="5"/>
        <v>0.68000000000000027</v>
      </c>
      <c r="I36">
        <f t="shared" ca="1" si="6"/>
        <v>2.2442405700165344</v>
      </c>
      <c r="J36">
        <f t="shared" ca="1" si="3"/>
        <v>2.2442202847698147</v>
      </c>
    </row>
    <row r="37" spans="1:10" x14ac:dyDescent="0.25">
      <c r="A37">
        <f t="shared" si="4"/>
        <v>36</v>
      </c>
      <c r="B37" s="7">
        <f t="shared" ca="1" si="7"/>
        <v>0.63244881578760193</v>
      </c>
      <c r="C37" s="7">
        <f t="shared" ca="1" si="7"/>
        <v>0.80353980514131829</v>
      </c>
      <c r="D37" s="7">
        <f t="shared" ca="1" si="7"/>
        <v>0.65315110463415815</v>
      </c>
      <c r="E37" s="7">
        <f t="shared" ca="1" si="7"/>
        <v>0.73228825615420057</v>
      </c>
      <c r="F37" s="7">
        <f t="shared" ca="1" si="2"/>
        <v>2.8214279817172789</v>
      </c>
      <c r="H37">
        <f t="shared" si="5"/>
        <v>0.70000000000000029</v>
      </c>
      <c r="I37">
        <f t="shared" ca="1" si="6"/>
        <v>2.281235770151838</v>
      </c>
      <c r="J37">
        <f t="shared" ca="1" si="3"/>
        <v>2.2770073561948738</v>
      </c>
    </row>
    <row r="38" spans="1:10" x14ac:dyDescent="0.25">
      <c r="A38">
        <f t="shared" si="4"/>
        <v>37</v>
      </c>
      <c r="B38" s="7">
        <f t="shared" ca="1" si="7"/>
        <v>0.47159700232206136</v>
      </c>
      <c r="C38" s="7">
        <f t="shared" ca="1" si="7"/>
        <v>0.83909559387532162</v>
      </c>
      <c r="D38" s="7">
        <f t="shared" ca="1" si="7"/>
        <v>0.69582417757527959</v>
      </c>
      <c r="E38" s="7">
        <f t="shared" ca="1" si="7"/>
        <v>0.14964322688236531</v>
      </c>
      <c r="F38" s="7">
        <f t="shared" ca="1" si="2"/>
        <v>2.1561600006550279</v>
      </c>
      <c r="H38">
        <f t="shared" si="5"/>
        <v>0.72000000000000031</v>
      </c>
      <c r="I38">
        <f t="shared" ca="1" si="6"/>
        <v>2.2951658198568619</v>
      </c>
      <c r="J38">
        <f t="shared" ca="1" si="3"/>
        <v>2.3108001455385958</v>
      </c>
    </row>
    <row r="39" spans="1:10" x14ac:dyDescent="0.25">
      <c r="A39">
        <f t="shared" si="4"/>
        <v>38</v>
      </c>
      <c r="B39" s="7">
        <f t="shared" ca="1" si="7"/>
        <v>2.1464933695751753E-2</v>
      </c>
      <c r="C39" s="7">
        <f t="shared" ca="1" si="7"/>
        <v>0.51357102611966909</v>
      </c>
      <c r="D39" s="7">
        <f t="shared" ca="1" si="7"/>
        <v>0.905957354534353</v>
      </c>
      <c r="E39" s="7">
        <f t="shared" ca="1" si="7"/>
        <v>0.99565953029347987</v>
      </c>
      <c r="F39" s="7">
        <f t="shared" ca="1" si="2"/>
        <v>2.4366528446432536</v>
      </c>
      <c r="H39">
        <f t="shared" si="5"/>
        <v>0.74000000000000032</v>
      </c>
      <c r="I39">
        <f t="shared" ca="1" si="6"/>
        <v>2.3097373270275128</v>
      </c>
      <c r="J39">
        <f t="shared" ca="1" si="3"/>
        <v>2.3457857835993994</v>
      </c>
    </row>
    <row r="40" spans="1:10" x14ac:dyDescent="0.25">
      <c r="A40">
        <f t="shared" si="4"/>
        <v>39</v>
      </c>
      <c r="B40" s="7">
        <f t="shared" ca="1" si="7"/>
        <v>0.32999483292469967</v>
      </c>
      <c r="C40" s="7">
        <f t="shared" ca="1" si="7"/>
        <v>0.50294926993880484</v>
      </c>
      <c r="D40" s="7">
        <f t="shared" ca="1" si="7"/>
        <v>0.58339750268851376</v>
      </c>
      <c r="E40" s="7">
        <f t="shared" ca="1" si="7"/>
        <v>0.30139258198283891</v>
      </c>
      <c r="F40" s="7">
        <f t="shared" ca="1" si="2"/>
        <v>1.7177341875348573</v>
      </c>
      <c r="H40">
        <f t="shared" si="5"/>
        <v>0.76000000000000034</v>
      </c>
      <c r="I40">
        <f t="shared" ca="1" si="6"/>
        <v>2.3160409427898125</v>
      </c>
      <c r="J40">
        <f t="shared" ca="1" si="3"/>
        <v>2.3821899888185958</v>
      </c>
    </row>
    <row r="41" spans="1:10" x14ac:dyDescent="0.25">
      <c r="A41">
        <f t="shared" si="4"/>
        <v>40</v>
      </c>
      <c r="B41" s="7">
        <f t="shared" ca="1" si="7"/>
        <v>0.55260297779586698</v>
      </c>
      <c r="C41" s="7">
        <f t="shared" ca="1" si="7"/>
        <v>0.19838753199088166</v>
      </c>
      <c r="D41" s="7">
        <f t="shared" ca="1" si="7"/>
        <v>0.16912004637669109</v>
      </c>
      <c r="E41" s="7">
        <f t="shared" ca="1" si="7"/>
        <v>0.83007184689332381</v>
      </c>
      <c r="F41" s="7">
        <f t="shared" ca="1" si="2"/>
        <v>1.7501824030567636</v>
      </c>
      <c r="H41">
        <f t="shared" si="5"/>
        <v>0.78000000000000036</v>
      </c>
      <c r="I41">
        <f t="shared" ca="1" si="6"/>
        <v>2.332192998299349</v>
      </c>
      <c r="J41">
        <f t="shared" ca="1" si="3"/>
        <v>2.420290450958007</v>
      </c>
    </row>
    <row r="42" spans="1:10" x14ac:dyDescent="0.25">
      <c r="A42">
        <f t="shared" si="4"/>
        <v>41</v>
      </c>
      <c r="B42" s="7">
        <f t="shared" ca="1" si="7"/>
        <v>0.89545862043118152</v>
      </c>
      <c r="C42" s="7">
        <f t="shared" ca="1" si="7"/>
        <v>0.57667284415750564</v>
      </c>
      <c r="D42" s="7">
        <f t="shared" ca="1" si="7"/>
        <v>0.58475228226134746</v>
      </c>
      <c r="E42" s="7">
        <f t="shared" ca="1" si="7"/>
        <v>0.42744879874021191</v>
      </c>
      <c r="F42" s="7">
        <f t="shared" ca="1" si="2"/>
        <v>2.4843325455902465</v>
      </c>
      <c r="H42">
        <f t="shared" si="5"/>
        <v>0.80000000000000038</v>
      </c>
      <c r="I42">
        <f t="shared" ca="1" si="6"/>
        <v>2.3826101385326108</v>
      </c>
      <c r="J42">
        <f t="shared" ca="1" si="3"/>
        <v>2.4604363528397228</v>
      </c>
    </row>
    <row r="43" spans="1:10" x14ac:dyDescent="0.25">
      <c r="A43">
        <f t="shared" si="4"/>
        <v>42</v>
      </c>
      <c r="B43" s="7">
        <f t="shared" ca="1" si="7"/>
        <v>9.3340201069970763E-2</v>
      </c>
      <c r="C43" s="7">
        <f t="shared" ca="1" si="7"/>
        <v>9.4171130563859951E-2</v>
      </c>
      <c r="D43" s="7">
        <f t="shared" ca="1" si="7"/>
        <v>2.4076719051290274E-2</v>
      </c>
      <c r="E43" s="7">
        <f t="shared" ca="1" si="7"/>
        <v>0.99608784699873498</v>
      </c>
      <c r="F43" s="7">
        <f t="shared" ca="1" si="2"/>
        <v>1.207675897683856</v>
      </c>
      <c r="H43">
        <f t="shared" si="5"/>
        <v>0.8200000000000004</v>
      </c>
      <c r="I43">
        <f t="shared" ca="1" si="6"/>
        <v>2.3899625993621578</v>
      </c>
      <c r="J43">
        <f t="shared" ca="1" si="3"/>
        <v>2.50307783338542</v>
      </c>
    </row>
    <row r="44" spans="1:10" x14ac:dyDescent="0.25">
      <c r="A44">
        <f t="shared" si="4"/>
        <v>43</v>
      </c>
      <c r="B44" s="7">
        <f t="shared" ca="1" si="7"/>
        <v>0.27752588230275277</v>
      </c>
      <c r="C44" s="7">
        <f t="shared" ca="1" si="7"/>
        <v>3.3670855624635232E-2</v>
      </c>
      <c r="D44" s="7">
        <f t="shared" ca="1" si="7"/>
        <v>0.10739733010907893</v>
      </c>
      <c r="E44" s="7">
        <f t="shared" ca="1" si="7"/>
        <v>0.7502151750246403</v>
      </c>
      <c r="F44" s="7">
        <f t="shared" ca="1" si="2"/>
        <v>1.1688092430611072</v>
      </c>
      <c r="H44">
        <f t="shared" si="5"/>
        <v>0.84000000000000041</v>
      </c>
      <c r="I44">
        <f t="shared" ca="1" si="6"/>
        <v>2.4477451796791199</v>
      </c>
      <c r="J44">
        <f t="shared" ca="1" si="3"/>
        <v>2.5488122736087444</v>
      </c>
    </row>
    <row r="45" spans="1:10" x14ac:dyDescent="0.25">
      <c r="A45">
        <f t="shared" si="4"/>
        <v>44</v>
      </c>
      <c r="B45" s="7">
        <f t="shared" ca="1" si="7"/>
        <v>3.8657169367123601E-2</v>
      </c>
      <c r="C45" s="7">
        <f t="shared" ca="1" si="7"/>
        <v>0.94179594346205009</v>
      </c>
      <c r="D45" s="7">
        <f t="shared" ca="1" si="7"/>
        <v>0.14091042650490382</v>
      </c>
      <c r="E45" s="7">
        <f t="shared" ca="1" si="7"/>
        <v>0.54295893252597482</v>
      </c>
      <c r="F45" s="7">
        <f t="shared" ca="1" si="2"/>
        <v>1.6643224718600522</v>
      </c>
      <c r="H45">
        <f t="shared" si="5"/>
        <v>0.86000000000000043</v>
      </c>
      <c r="I45">
        <f t="shared" ca="1" si="6"/>
        <v>2.4745544931006225</v>
      </c>
      <c r="J45">
        <f t="shared" ca="1" si="3"/>
        <v>2.5984606098714167</v>
      </c>
    </row>
    <row r="46" spans="1:10" x14ac:dyDescent="0.25">
      <c r="A46">
        <f t="shared" si="4"/>
        <v>45</v>
      </c>
      <c r="B46" s="7">
        <f t="shared" ca="1" si="7"/>
        <v>0.66448787599094405</v>
      </c>
      <c r="C46" s="7">
        <f t="shared" ca="1" si="7"/>
        <v>0.1706899496004658</v>
      </c>
      <c r="D46" s="7">
        <f t="shared" ca="1" si="7"/>
        <v>0.82544243933094708</v>
      </c>
      <c r="E46" s="7">
        <f t="shared" ca="1" si="7"/>
        <v>0.51141711502391229</v>
      </c>
      <c r="F46" s="7">
        <f t="shared" ca="1" si="2"/>
        <v>2.1720373799462691</v>
      </c>
      <c r="H46">
        <f t="shared" si="5"/>
        <v>0.88000000000000045</v>
      </c>
      <c r="I46">
        <f t="shared" ca="1" si="6"/>
        <v>2.5725924427456506</v>
      </c>
      <c r="J46">
        <f t="shared" ca="1" si="3"/>
        <v>2.653200904107484</v>
      </c>
    </row>
    <row r="47" spans="1:10" x14ac:dyDescent="0.25">
      <c r="A47">
        <f t="shared" si="4"/>
        <v>46</v>
      </c>
      <c r="B47" s="7">
        <f t="shared" ca="1" si="7"/>
        <v>0.53265124028965782</v>
      </c>
      <c r="C47" s="7">
        <f t="shared" ca="1" si="7"/>
        <v>0.95707713849640119</v>
      </c>
      <c r="D47" s="7">
        <f t="shared" ca="1" si="7"/>
        <v>0.39258184136611318</v>
      </c>
      <c r="E47" s="7">
        <f t="shared" ca="1" si="7"/>
        <v>0.28058352108454254</v>
      </c>
      <c r="F47" s="7">
        <f t="shared" ca="1" si="2"/>
        <v>2.1628937412367146</v>
      </c>
      <c r="H47">
        <f t="shared" si="5"/>
        <v>0.90000000000000047</v>
      </c>
      <c r="I47">
        <f t="shared" ca="1" si="6"/>
        <v>2.6818754869644024</v>
      </c>
      <c r="J47">
        <f t="shared" ca="1" si="3"/>
        <v>2.7148206792077847</v>
      </c>
    </row>
    <row r="48" spans="1:10" x14ac:dyDescent="0.25">
      <c r="A48">
        <f t="shared" si="4"/>
        <v>47</v>
      </c>
      <c r="B48" s="7">
        <f t="shared" ca="1" si="7"/>
        <v>0.15654064839130766</v>
      </c>
      <c r="C48" s="7">
        <f t="shared" ca="1" si="7"/>
        <v>0.40682082993903956</v>
      </c>
      <c r="D48" s="7">
        <f t="shared" ca="1" si="7"/>
        <v>0.66476646867268918</v>
      </c>
      <c r="E48" s="7">
        <f t="shared" ca="1" si="7"/>
        <v>0.71842595896040617</v>
      </c>
      <c r="F48" s="7">
        <f t="shared" ca="1" si="2"/>
        <v>1.9465539059634427</v>
      </c>
      <c r="H48">
        <f t="shared" si="5"/>
        <v>0.92000000000000048</v>
      </c>
      <c r="I48">
        <f t="shared" ca="1" si="6"/>
        <v>2.7333327715939153</v>
      </c>
      <c r="J48">
        <f t="shared" ca="1" si="3"/>
        <v>2.786244603356101</v>
      </c>
    </row>
    <row r="49" spans="1:10" x14ac:dyDescent="0.25">
      <c r="A49">
        <f t="shared" si="4"/>
        <v>48</v>
      </c>
      <c r="B49" s="7">
        <f t="shared" ca="1" si="7"/>
        <v>0.28996549123354798</v>
      </c>
      <c r="C49" s="7">
        <f t="shared" ca="1" si="7"/>
        <v>7.6194014448907055E-3</v>
      </c>
      <c r="D49" s="7">
        <f t="shared" ca="1" si="7"/>
        <v>0.77390177168462082</v>
      </c>
      <c r="E49" s="7">
        <f t="shared" ca="1" si="7"/>
        <v>0.23927493291179258</v>
      </c>
      <c r="F49" s="7">
        <f t="shared" ca="1" si="2"/>
        <v>1.3107615972748521</v>
      </c>
      <c r="H49">
        <f t="shared" si="5"/>
        <v>0.9400000000000005</v>
      </c>
      <c r="I49">
        <f t="shared" ca="1" si="6"/>
        <v>2.7422213054828122</v>
      </c>
      <c r="J49">
        <f t="shared" ca="1" si="3"/>
        <v>2.8728079711907482</v>
      </c>
    </row>
    <row r="50" spans="1:10" x14ac:dyDescent="0.25">
      <c r="A50">
        <f t="shared" si="4"/>
        <v>49</v>
      </c>
      <c r="B50" s="7">
        <f t="shared" ca="1" si="7"/>
        <v>0.6931350967142712</v>
      </c>
      <c r="C50" s="7">
        <f t="shared" ca="1" si="7"/>
        <v>0.3154629853493226</v>
      </c>
      <c r="D50" s="7">
        <f t="shared" ca="1" si="7"/>
        <v>0.2545476542496008</v>
      </c>
      <c r="E50" s="7">
        <f t="shared" ca="1" si="7"/>
        <v>8.7117393933075604E-2</v>
      </c>
      <c r="F50" s="7">
        <f t="shared" ca="1" si="2"/>
        <v>1.3502631302462702</v>
      </c>
      <c r="H50">
        <f t="shared" si="5"/>
        <v>0.96000000000000052</v>
      </c>
      <c r="I50">
        <f t="shared" ca="1" si="6"/>
        <v>2.7782274061384746</v>
      </c>
      <c r="J50">
        <f t="shared" ca="1" si="3"/>
        <v>2.9860919613573307</v>
      </c>
    </row>
    <row r="51" spans="1:10" x14ac:dyDescent="0.25">
      <c r="A51">
        <f t="shared" si="4"/>
        <v>50</v>
      </c>
      <c r="B51" s="7">
        <f t="shared" ca="1" si="7"/>
        <v>0.77276047973054995</v>
      </c>
      <c r="C51" s="7">
        <f t="shared" ca="1" si="7"/>
        <v>0.57053354269463952</v>
      </c>
      <c r="D51" s="7">
        <f t="shared" ca="1" si="7"/>
        <v>0.69645664318648282</v>
      </c>
      <c r="E51" s="7">
        <f t="shared" ca="1" si="7"/>
        <v>0.69745518860019873</v>
      </c>
      <c r="F51" s="7">
        <f t="shared" ca="1" si="2"/>
        <v>2.7372058542118709</v>
      </c>
      <c r="H51">
        <f t="shared" si="5"/>
        <v>0.98000000000000054</v>
      </c>
      <c r="I51">
        <f t="shared" ca="1" si="6"/>
        <v>2.968186179450961</v>
      </c>
      <c r="J51">
        <f t="shared" ca="1" si="3"/>
        <v>3.161334336433546</v>
      </c>
    </row>
    <row r="52" spans="1:10" x14ac:dyDescent="0.25">
      <c r="A52">
        <f t="shared" si="4"/>
        <v>51</v>
      </c>
      <c r="B52" s="7">
        <f t="shared" ca="1" si="7"/>
        <v>0.40733689185121424</v>
      </c>
      <c r="C52" s="7">
        <f t="shared" ca="1" si="7"/>
        <v>0.24644833684236922</v>
      </c>
      <c r="D52" s="7">
        <f t="shared" ca="1" si="7"/>
        <v>0.78374533481844044</v>
      </c>
      <c r="E52" s="7">
        <f t="shared" ca="1" si="7"/>
        <v>0.86047670759211026</v>
      </c>
      <c r="F52" s="7">
        <f t="shared" ca="1" si="2"/>
        <v>2.2980072711041339</v>
      </c>
      <c r="H52">
        <v>0.99990000000000001</v>
      </c>
      <c r="I52">
        <f t="shared" ca="1" si="6"/>
        <v>3.6226761829151672</v>
      </c>
      <c r="J52">
        <f t="shared" ca="1" si="3"/>
        <v>4.1242549160297965</v>
      </c>
    </row>
    <row r="53" spans="1:10" x14ac:dyDescent="0.25">
      <c r="A53">
        <f t="shared" si="4"/>
        <v>52</v>
      </c>
      <c r="B53" s="7">
        <f t="shared" ca="1" si="7"/>
        <v>9.0817521415639257E-2</v>
      </c>
      <c r="C53" s="7">
        <f t="shared" ca="1" si="7"/>
        <v>0.91120417969104917</v>
      </c>
      <c r="D53" s="7">
        <f t="shared" ca="1" si="7"/>
        <v>0.22948107385225591</v>
      </c>
      <c r="E53" s="7">
        <f t="shared" ca="1" si="7"/>
        <v>0.49933661775511307</v>
      </c>
      <c r="F53" s="7">
        <f t="shared" ca="1" si="2"/>
        <v>1.7308393927140573</v>
      </c>
    </row>
    <row r="54" spans="1:10" x14ac:dyDescent="0.25">
      <c r="A54">
        <f t="shared" si="4"/>
        <v>53</v>
      </c>
      <c r="B54" s="7">
        <f t="shared" ca="1" si="7"/>
        <v>0.12840701914260388</v>
      </c>
      <c r="C54" s="7">
        <f t="shared" ca="1" si="7"/>
        <v>0.3279428853959242</v>
      </c>
      <c r="D54" s="7">
        <f t="shared" ca="1" si="7"/>
        <v>0.52949580594713785</v>
      </c>
      <c r="E54" s="7">
        <f t="shared" ca="1" si="7"/>
        <v>0.6327800608894556</v>
      </c>
      <c r="F54" s="7">
        <f t="shared" ca="1" si="2"/>
        <v>1.6186257713751215</v>
      </c>
    </row>
    <row r="55" spans="1:10" x14ac:dyDescent="0.25">
      <c r="A55">
        <f t="shared" si="4"/>
        <v>54</v>
      </c>
      <c r="B55" s="7">
        <f t="shared" ca="1" si="7"/>
        <v>0.35218142073375602</v>
      </c>
      <c r="C55" s="7">
        <f t="shared" ca="1" si="7"/>
        <v>0.88232341130611025</v>
      </c>
      <c r="D55" s="7">
        <f t="shared" ca="1" si="7"/>
        <v>0.75549410623040669</v>
      </c>
      <c r="E55" s="7">
        <f t="shared" ca="1" si="7"/>
        <v>0.78970022517996497</v>
      </c>
      <c r="F55" s="7">
        <f t="shared" ca="1" si="2"/>
        <v>2.7796991634502382</v>
      </c>
    </row>
    <row r="56" spans="1:10" x14ac:dyDescent="0.25">
      <c r="A56">
        <f t="shared" si="4"/>
        <v>55</v>
      </c>
      <c r="B56" s="7">
        <f t="shared" ca="1" si="7"/>
        <v>0.4301011654425313</v>
      </c>
      <c r="C56" s="7">
        <f t="shared" ca="1" si="7"/>
        <v>0.61404705140029547</v>
      </c>
      <c r="D56" s="7">
        <f t="shared" ca="1" si="7"/>
        <v>0.45767734244315406</v>
      </c>
      <c r="E56" s="7">
        <f t="shared" ca="1" si="7"/>
        <v>0.49306313252597789</v>
      </c>
      <c r="F56" s="7">
        <f t="shared" ca="1" si="2"/>
        <v>1.9948886918119588</v>
      </c>
    </row>
    <row r="57" spans="1:10" x14ac:dyDescent="0.25">
      <c r="A57">
        <f t="shared" si="4"/>
        <v>56</v>
      </c>
      <c r="B57" s="7">
        <f t="shared" ca="1" si="7"/>
        <v>0.20750712457920806</v>
      </c>
      <c r="C57" s="7">
        <f t="shared" ca="1" si="7"/>
        <v>0.78315390044640298</v>
      </c>
      <c r="D57" s="7">
        <f t="shared" ca="1" si="7"/>
        <v>0.776407054032764</v>
      </c>
      <c r="E57" s="7">
        <f t="shared" ca="1" si="7"/>
        <v>0.38145905456736151</v>
      </c>
      <c r="F57" s="7">
        <f t="shared" ca="1" si="2"/>
        <v>2.1485271336257368</v>
      </c>
    </row>
    <row r="58" spans="1:10" x14ac:dyDescent="0.25">
      <c r="A58">
        <f t="shared" si="4"/>
        <v>57</v>
      </c>
      <c r="B58" s="7">
        <f t="shared" ca="1" si="7"/>
        <v>0.87198267061464951</v>
      </c>
      <c r="C58" s="7">
        <f t="shared" ca="1" si="7"/>
        <v>0.27480265517763069</v>
      </c>
      <c r="D58" s="7">
        <f t="shared" ca="1" si="7"/>
        <v>8.4413261754367919E-2</v>
      </c>
      <c r="E58" s="7">
        <f t="shared" ca="1" si="7"/>
        <v>0.50199742706834027</v>
      </c>
      <c r="F58" s="7">
        <f t="shared" ca="1" si="2"/>
        <v>1.7331960146149885</v>
      </c>
    </row>
    <row r="59" spans="1:10" x14ac:dyDescent="0.25">
      <c r="A59">
        <f t="shared" si="4"/>
        <v>58</v>
      </c>
      <c r="B59" s="7">
        <f t="shared" ca="1" si="7"/>
        <v>0.87324509477978429</v>
      </c>
      <c r="C59" s="7">
        <f t="shared" ca="1" si="7"/>
        <v>0.87928991719298566</v>
      </c>
      <c r="D59" s="7">
        <f t="shared" ca="1" si="7"/>
        <v>0.55602789163574706</v>
      </c>
      <c r="E59" s="7">
        <f t="shared" ca="1" si="7"/>
        <v>0.41250510636186988</v>
      </c>
      <c r="F59" s="7">
        <f t="shared" ca="1" si="2"/>
        <v>2.721068009970387</v>
      </c>
    </row>
    <row r="60" spans="1:10" x14ac:dyDescent="0.25">
      <c r="A60">
        <f t="shared" si="4"/>
        <v>59</v>
      </c>
      <c r="B60" s="7">
        <f t="shared" ca="1" si="7"/>
        <v>0.20693386280311754</v>
      </c>
      <c r="C60" s="7">
        <f t="shared" ca="1" si="7"/>
        <v>0.2347584694727417</v>
      </c>
      <c r="D60" s="7">
        <f t="shared" ca="1" si="7"/>
        <v>8.7038240295666092E-2</v>
      </c>
      <c r="E60" s="7">
        <f t="shared" ca="1" si="7"/>
        <v>0.49139239681094848</v>
      </c>
      <c r="F60" s="7">
        <f t="shared" ca="1" si="2"/>
        <v>1.0201229693824738</v>
      </c>
    </row>
    <row r="61" spans="1:10" x14ac:dyDescent="0.25">
      <c r="A61">
        <f t="shared" si="4"/>
        <v>60</v>
      </c>
      <c r="B61" s="7">
        <f t="shared" ca="1" si="7"/>
        <v>0.75350568313948296</v>
      </c>
      <c r="C61" s="7">
        <f t="shared" ca="1" si="7"/>
        <v>0.67556988152636899</v>
      </c>
      <c r="D61" s="7">
        <f t="shared" ca="1" si="7"/>
        <v>0.14450170560510522</v>
      </c>
      <c r="E61" s="7">
        <f t="shared" ca="1" si="7"/>
        <v>0.43086007663582948</v>
      </c>
      <c r="F61" s="7">
        <f t="shared" ca="1" si="2"/>
        <v>2.0044373469067867</v>
      </c>
    </row>
    <row r="62" spans="1:10" x14ac:dyDescent="0.25">
      <c r="A62">
        <f t="shared" si="4"/>
        <v>61</v>
      </c>
      <c r="B62" s="7">
        <f t="shared" ca="1" si="7"/>
        <v>0.24618855629189429</v>
      </c>
      <c r="C62" s="7">
        <f t="shared" ca="1" si="7"/>
        <v>0.9873532048435204</v>
      </c>
      <c r="D62" s="7">
        <f t="shared" ca="1" si="7"/>
        <v>0.69382455330102522</v>
      </c>
      <c r="E62" s="7">
        <f t="shared" ca="1" si="7"/>
        <v>0.6115632885026937</v>
      </c>
      <c r="F62" s="7">
        <f t="shared" ca="1" si="2"/>
        <v>2.5389296029391337</v>
      </c>
    </row>
    <row r="63" spans="1:10" x14ac:dyDescent="0.25">
      <c r="A63">
        <f t="shared" si="4"/>
        <v>62</v>
      </c>
      <c r="B63" s="7">
        <f t="shared" ca="1" si="7"/>
        <v>0.78074611692947848</v>
      </c>
      <c r="C63" s="7">
        <f t="shared" ca="1" si="7"/>
        <v>0.46271429753005189</v>
      </c>
      <c r="D63" s="7">
        <f t="shared" ca="1" si="7"/>
        <v>0.14308351756352955</v>
      </c>
      <c r="E63" s="7">
        <f t="shared" ca="1" si="7"/>
        <v>0.4584206950350399</v>
      </c>
      <c r="F63" s="7">
        <f t="shared" ca="1" si="2"/>
        <v>1.8449646270581002</v>
      </c>
    </row>
    <row r="64" spans="1:10" x14ac:dyDescent="0.25">
      <c r="A64">
        <f t="shared" si="4"/>
        <v>63</v>
      </c>
      <c r="B64" s="7">
        <f t="shared" ca="1" si="7"/>
        <v>0.71732743162362689</v>
      </c>
      <c r="C64" s="7">
        <f t="shared" ca="1" si="7"/>
        <v>0.22692375071684823</v>
      </c>
      <c r="D64" s="7">
        <f t="shared" ca="1" si="7"/>
        <v>0.70236885695112872</v>
      </c>
      <c r="E64" s="7">
        <f t="shared" ca="1" si="7"/>
        <v>0.22296625449228724</v>
      </c>
      <c r="F64" s="7">
        <f t="shared" ca="1" si="2"/>
        <v>1.869586293783891</v>
      </c>
    </row>
    <row r="65" spans="1:6" x14ac:dyDescent="0.25">
      <c r="A65">
        <f t="shared" si="4"/>
        <v>64</v>
      </c>
      <c r="B65" s="7">
        <f t="shared" ca="1" si="7"/>
        <v>0.20019425302558924</v>
      </c>
      <c r="C65" s="7">
        <f t="shared" ca="1" si="7"/>
        <v>0.81288205651623646</v>
      </c>
      <c r="D65" s="7">
        <f t="shared" ca="1" si="7"/>
        <v>0.30807299980157687</v>
      </c>
      <c r="E65" s="7">
        <f t="shared" ca="1" si="7"/>
        <v>4.3656775376628931E-2</v>
      </c>
      <c r="F65" s="7">
        <f t="shared" ca="1" si="2"/>
        <v>1.3648060847200316</v>
      </c>
    </row>
    <row r="66" spans="1:6" x14ac:dyDescent="0.25">
      <c r="A66">
        <f t="shared" si="4"/>
        <v>65</v>
      </c>
      <c r="B66" s="7">
        <f t="shared" ca="1" si="7"/>
        <v>0.99303765042054415</v>
      </c>
      <c r="C66" s="7">
        <f t="shared" ca="1" si="7"/>
        <v>0.95610410421644376</v>
      </c>
      <c r="D66" s="7">
        <f t="shared" ca="1" si="7"/>
        <v>0.94467249627815786</v>
      </c>
      <c r="E66" s="7">
        <f t="shared" ca="1" si="7"/>
        <v>7.4371928535796661E-2</v>
      </c>
      <c r="F66" s="7">
        <f t="shared" ca="1" si="2"/>
        <v>2.9681861794509423</v>
      </c>
    </row>
    <row r="67" spans="1:6" x14ac:dyDescent="0.25">
      <c r="A67">
        <f t="shared" si="4"/>
        <v>66</v>
      </c>
      <c r="B67" s="7">
        <f t="shared" ca="1" si="7"/>
        <v>0.39399897199992528</v>
      </c>
      <c r="C67" s="7">
        <f t="shared" ca="1" si="7"/>
        <v>0.72771359383506007</v>
      </c>
      <c r="D67" s="7">
        <f t="shared" ca="1" si="7"/>
        <v>0.71280164750421249</v>
      </c>
      <c r="E67" s="7">
        <f t="shared" ca="1" si="7"/>
        <v>0.62777835407789662</v>
      </c>
      <c r="F67" s="7">
        <f t="shared" ref="F67:F101" ca="1" si="8">SUM(B67:E67)</f>
        <v>2.4622925674170943</v>
      </c>
    </row>
    <row r="68" spans="1:6" x14ac:dyDescent="0.25">
      <c r="A68">
        <f t="shared" ref="A68:A101" si="9">A67+1</f>
        <v>67</v>
      </c>
      <c r="B68" s="7">
        <f t="shared" ca="1" si="7"/>
        <v>0.5799539472525832</v>
      </c>
      <c r="C68" s="7">
        <f t="shared" ca="1" si="7"/>
        <v>0.21135175784194682</v>
      </c>
      <c r="D68" s="7">
        <f t="shared" ca="1" si="7"/>
        <v>0.63099965620009824</v>
      </c>
      <c r="E68" s="7">
        <f t="shared" ca="1" si="7"/>
        <v>0.87126214223564313</v>
      </c>
      <c r="F68" s="7">
        <f t="shared" ca="1" si="8"/>
        <v>2.2935675035302712</v>
      </c>
    </row>
    <row r="69" spans="1:6" x14ac:dyDescent="0.25">
      <c r="A69">
        <f t="shared" si="9"/>
        <v>68</v>
      </c>
      <c r="B69" s="7">
        <f t="shared" ca="1" si="7"/>
        <v>0.4318757781032122</v>
      </c>
      <c r="C69" s="7">
        <f t="shared" ca="1" si="7"/>
        <v>9.7949984013559366E-2</v>
      </c>
      <c r="D69" s="7">
        <f t="shared" ca="1" si="7"/>
        <v>0.72169137588253618</v>
      </c>
      <c r="E69" s="7">
        <f t="shared" ca="1" si="7"/>
        <v>0.14051672054229447</v>
      </c>
      <c r="F69" s="7">
        <f t="shared" ca="1" si="8"/>
        <v>1.3920338585416023</v>
      </c>
    </row>
    <row r="70" spans="1:6" x14ac:dyDescent="0.25">
      <c r="A70">
        <f t="shared" si="9"/>
        <v>69</v>
      </c>
      <c r="B70" s="7">
        <f t="shared" ca="1" si="7"/>
        <v>0.56046528001014762</v>
      </c>
      <c r="C70" s="7">
        <f t="shared" ca="1" si="7"/>
        <v>0.66582365736612015</v>
      </c>
      <c r="D70" s="7">
        <f t="shared" ca="1" si="7"/>
        <v>0.56281157172893703</v>
      </c>
      <c r="E70" s="7">
        <f t="shared" ca="1" si="7"/>
        <v>4.9320055184270739E-2</v>
      </c>
      <c r="F70" s="7">
        <f t="shared" ca="1" si="8"/>
        <v>1.8384205642894755</v>
      </c>
    </row>
    <row r="71" spans="1:6" x14ac:dyDescent="0.25">
      <c r="A71">
        <f t="shared" si="9"/>
        <v>70</v>
      </c>
      <c r="B71" s="7">
        <f t="shared" ca="1" si="7"/>
        <v>0.40468335516592113</v>
      </c>
      <c r="C71" s="7">
        <f t="shared" ca="1" si="7"/>
        <v>0.70837063030508884</v>
      </c>
      <c r="D71" s="7">
        <f t="shared" ca="1" si="7"/>
        <v>0.3798503011814901</v>
      </c>
      <c r="E71" s="7">
        <f t="shared" ca="1" si="7"/>
        <v>0.59861366508282543</v>
      </c>
      <c r="F71" s="7">
        <f t="shared" ca="1" si="8"/>
        <v>2.0915179517353257</v>
      </c>
    </row>
    <row r="72" spans="1:6" x14ac:dyDescent="0.25">
      <c r="A72">
        <f t="shared" si="9"/>
        <v>71</v>
      </c>
      <c r="B72" s="7">
        <f t="shared" ca="1" si="7"/>
        <v>0.32739708413748736</v>
      </c>
      <c r="C72" s="7">
        <f t="shared" ca="1" si="7"/>
        <v>0.48934020999060179</v>
      </c>
      <c r="D72" s="7">
        <f t="shared" ca="1" si="7"/>
        <v>0.23359792237392141</v>
      </c>
      <c r="E72" s="7">
        <f t="shared" ca="1" si="7"/>
        <v>0.93574274777419386</v>
      </c>
      <c r="F72" s="7">
        <f t="shared" ca="1" si="8"/>
        <v>1.9860779642762045</v>
      </c>
    </row>
    <row r="73" spans="1:6" x14ac:dyDescent="0.25">
      <c r="A73">
        <f t="shared" si="9"/>
        <v>72</v>
      </c>
      <c r="B73" s="7">
        <f t="shared" ca="1" si="7"/>
        <v>0.58641815621280868</v>
      </c>
      <c r="C73" s="7">
        <f t="shared" ca="1" si="7"/>
        <v>0.67363458805207443</v>
      </c>
      <c r="D73" s="7">
        <f t="shared" ca="1" si="7"/>
        <v>0.11484503766536447</v>
      </c>
      <c r="E73" s="7">
        <f t="shared" ca="1" si="7"/>
        <v>0.58788552671058814</v>
      </c>
      <c r="F73" s="7">
        <f t="shared" ca="1" si="8"/>
        <v>1.9627833086408355</v>
      </c>
    </row>
    <row r="74" spans="1:6" x14ac:dyDescent="0.25">
      <c r="A74">
        <f t="shared" si="9"/>
        <v>73</v>
      </c>
      <c r="B74" s="7">
        <f t="shared" ca="1" si="7"/>
        <v>0.27569216452238909</v>
      </c>
      <c r="C74" s="7">
        <f t="shared" ca="1" si="7"/>
        <v>0.65299094945199343</v>
      </c>
      <c r="D74" s="7">
        <f t="shared" ca="1" si="7"/>
        <v>0.31218411236802579</v>
      </c>
      <c r="E74" s="7">
        <f t="shared" ca="1" si="7"/>
        <v>0.31022605702159234</v>
      </c>
      <c r="F74" s="7">
        <f t="shared" ca="1" si="8"/>
        <v>1.5510932833640005</v>
      </c>
    </row>
    <row r="75" spans="1:6" x14ac:dyDescent="0.25">
      <c r="A75">
        <f t="shared" si="9"/>
        <v>74</v>
      </c>
      <c r="B75" s="7">
        <f t="shared" ca="1" si="7"/>
        <v>0.84687148359082054</v>
      </c>
      <c r="C75" s="7">
        <f t="shared" ca="1" si="7"/>
        <v>0.2176251798127119</v>
      </c>
      <c r="D75" s="7">
        <f t="shared" ca="1" si="7"/>
        <v>7.2056434201478448E-3</v>
      </c>
      <c r="E75" s="7">
        <f t="shared" ca="1" si="7"/>
        <v>0.52497638545895287</v>
      </c>
      <c r="F75" s="7">
        <f t="shared" ca="1" si="8"/>
        <v>1.5966786922826333</v>
      </c>
    </row>
    <row r="76" spans="1:6" x14ac:dyDescent="0.25">
      <c r="A76">
        <f t="shared" si="9"/>
        <v>75</v>
      </c>
      <c r="B76" s="7">
        <f t="shared" ca="1" si="7"/>
        <v>0.11664722199478239</v>
      </c>
      <c r="C76" s="7">
        <f t="shared" ca="1" si="7"/>
        <v>0.76383640840097256</v>
      </c>
      <c r="D76" s="7">
        <f t="shared" ca="1" si="7"/>
        <v>1.4796867428574778E-3</v>
      </c>
      <c r="E76" s="7">
        <f t="shared" ca="1" si="7"/>
        <v>0.28666621702816475</v>
      </c>
      <c r="F76" s="7">
        <f t="shared" ca="1" si="8"/>
        <v>1.1686295341667772</v>
      </c>
    </row>
    <row r="77" spans="1:6" x14ac:dyDescent="0.25">
      <c r="A77">
        <f t="shared" si="9"/>
        <v>76</v>
      </c>
      <c r="B77" s="7">
        <f t="shared" ca="1" si="7"/>
        <v>9.4061952427041073E-2</v>
      </c>
      <c r="C77" s="7">
        <f t="shared" ca="1" si="7"/>
        <v>0.91849530694500381</v>
      </c>
      <c r="D77" s="7">
        <f t="shared" ca="1" si="7"/>
        <v>0.44145693430795796</v>
      </c>
      <c r="E77" s="7">
        <f t="shared" ca="1" si="7"/>
        <v>0.70523623962437443</v>
      </c>
      <c r="F77" s="7">
        <f t="shared" ca="1" si="8"/>
        <v>2.1592504333043774</v>
      </c>
    </row>
    <row r="78" spans="1:6" x14ac:dyDescent="0.25">
      <c r="A78">
        <f t="shared" si="9"/>
        <v>77</v>
      </c>
      <c r="B78" s="7">
        <f t="shared" ca="1" si="7"/>
        <v>0.47761164489913399</v>
      </c>
      <c r="C78" s="7">
        <f t="shared" ca="1" si="7"/>
        <v>0.64833702107806013</v>
      </c>
      <c r="D78" s="7">
        <f t="shared" ca="1" si="7"/>
        <v>0.28979961826245815</v>
      </c>
      <c r="E78" s="7">
        <f t="shared" ca="1" si="7"/>
        <v>0.91839203341181952</v>
      </c>
      <c r="F78" s="7">
        <f t="shared" ca="1" si="8"/>
        <v>2.3341403176514715</v>
      </c>
    </row>
    <row r="79" spans="1:6" x14ac:dyDescent="0.25">
      <c r="A79">
        <f t="shared" si="9"/>
        <v>78</v>
      </c>
      <c r="B79" s="7">
        <f t="shared" ca="1" si="7"/>
        <v>0.14247640854780741</v>
      </c>
      <c r="C79" s="7">
        <f t="shared" ca="1" si="7"/>
        <v>0.22624244574772845</v>
      </c>
      <c r="D79" s="7">
        <f t="shared" ca="1" si="7"/>
        <v>0.29996308397624372</v>
      </c>
      <c r="E79" s="7">
        <f t="shared" ca="1" si="7"/>
        <v>0.94563472345715938</v>
      </c>
      <c r="F79" s="7">
        <f t="shared" ca="1" si="8"/>
        <v>1.6143166617289388</v>
      </c>
    </row>
    <row r="80" spans="1:6" x14ac:dyDescent="0.25">
      <c r="A80">
        <f t="shared" si="9"/>
        <v>79</v>
      </c>
      <c r="B80" s="7">
        <f t="shared" ca="1" si="7"/>
        <v>2.377723023213818E-2</v>
      </c>
      <c r="C80" s="7">
        <f t="shared" ca="1" si="7"/>
        <v>0.95867882340192534</v>
      </c>
      <c r="D80" s="7">
        <f t="shared" ca="1" si="7"/>
        <v>0.86540046533248483</v>
      </c>
      <c r="E80" s="7">
        <f t="shared" ca="1" si="7"/>
        <v>0.77523018348887196</v>
      </c>
      <c r="F80" s="7">
        <f t="shared" ca="1" si="8"/>
        <v>2.6230867024554203</v>
      </c>
    </row>
    <row r="81" spans="1:6" x14ac:dyDescent="0.25">
      <c r="A81">
        <f t="shared" si="9"/>
        <v>80</v>
      </c>
      <c r="B81" s="7">
        <f t="shared" ca="1" si="7"/>
        <v>0.80778762425431883</v>
      </c>
      <c r="C81" s="7">
        <f t="shared" ca="1" si="7"/>
        <v>9.3214422767849192E-2</v>
      </c>
      <c r="D81" s="7">
        <f t="shared" ca="1" si="7"/>
        <v>0.94387769207140781</v>
      </c>
      <c r="E81" s="7">
        <f t="shared" ca="1" si="7"/>
        <v>0.38702909754452341</v>
      </c>
      <c r="F81" s="7">
        <f t="shared" ca="1" si="8"/>
        <v>2.231908836638099</v>
      </c>
    </row>
    <row r="82" spans="1:6" x14ac:dyDescent="0.25">
      <c r="A82">
        <f t="shared" si="9"/>
        <v>81</v>
      </c>
      <c r="B82" s="7">
        <f t="shared" ca="1" si="7"/>
        <v>0.53290316545892502</v>
      </c>
      <c r="C82" s="7">
        <f t="shared" ca="1" si="7"/>
        <v>0.59032677983173587</v>
      </c>
      <c r="D82" s="7">
        <f t="shared" ca="1" si="7"/>
        <v>0.96510646174106929</v>
      </c>
      <c r="E82" s="7">
        <f t="shared" ref="C82:E101" ca="1" si="10">RAND()</f>
        <v>0.29018903104002047</v>
      </c>
      <c r="F82" s="7">
        <f t="shared" ca="1" si="8"/>
        <v>2.3785254380717507</v>
      </c>
    </row>
    <row r="83" spans="1:6" x14ac:dyDescent="0.25">
      <c r="A83">
        <f t="shared" si="9"/>
        <v>82</v>
      </c>
      <c r="B83" s="7">
        <f t="shared" ref="B83:B101" ca="1" si="11">RAND()</f>
        <v>8.782172548025613E-2</v>
      </c>
      <c r="C83" s="7">
        <f t="shared" ca="1" si="10"/>
        <v>0.85448771398940759</v>
      </c>
      <c r="D83" s="7">
        <f t="shared" ca="1" si="10"/>
        <v>5.0735649255298165E-2</v>
      </c>
      <c r="E83" s="7">
        <f t="shared" ca="1" si="10"/>
        <v>1.4247574916234629E-2</v>
      </c>
      <c r="F83" s="7">
        <f t="shared" ca="1" si="8"/>
        <v>1.0072926636411965</v>
      </c>
    </row>
    <row r="84" spans="1:6" x14ac:dyDescent="0.25">
      <c r="A84">
        <f t="shared" si="9"/>
        <v>83</v>
      </c>
      <c r="B84" s="7">
        <f t="shared" ca="1" si="11"/>
        <v>0.72637558004409752</v>
      </c>
      <c r="C84" s="7">
        <f t="shared" ca="1" si="10"/>
        <v>0.64314208259746619</v>
      </c>
      <c r="D84" s="7">
        <f t="shared" ca="1" si="10"/>
        <v>0.82116716660461264</v>
      </c>
      <c r="E84" s="7">
        <f t="shared" ca="1" si="10"/>
        <v>0.13371889164468276</v>
      </c>
      <c r="F84" s="7">
        <f t="shared" ca="1" si="8"/>
        <v>2.3244037208908592</v>
      </c>
    </row>
    <row r="85" spans="1:6" x14ac:dyDescent="0.25">
      <c r="A85">
        <f t="shared" si="9"/>
        <v>84</v>
      </c>
      <c r="B85" s="7">
        <f t="shared" ca="1" si="11"/>
        <v>0.93497410374924794</v>
      </c>
      <c r="C85" s="7">
        <f t="shared" ca="1" si="10"/>
        <v>9.5577093455831652E-2</v>
      </c>
      <c r="D85" s="7">
        <f t="shared" ca="1" si="10"/>
        <v>0.3824760457738533</v>
      </c>
      <c r="E85" s="7">
        <f t="shared" ca="1" si="10"/>
        <v>0.19400757512160438</v>
      </c>
      <c r="F85" s="7">
        <f t="shared" ca="1" si="8"/>
        <v>1.6070348181005374</v>
      </c>
    </row>
    <row r="86" spans="1:6" x14ac:dyDescent="0.25">
      <c r="A86">
        <f t="shared" si="9"/>
        <v>85</v>
      </c>
      <c r="B86" s="7">
        <f t="shared" ca="1" si="11"/>
        <v>0.32735959970360373</v>
      </c>
      <c r="C86" s="7">
        <f t="shared" ca="1" si="10"/>
        <v>0.77634142528806749</v>
      </c>
      <c r="D86" s="7">
        <f t="shared" ca="1" si="10"/>
        <v>0.46031328016634798</v>
      </c>
      <c r="E86" s="7">
        <f t="shared" ca="1" si="10"/>
        <v>0.74732257494995435</v>
      </c>
      <c r="F86" s="7">
        <f t="shared" ca="1" si="8"/>
        <v>2.3113368801079734</v>
      </c>
    </row>
    <row r="87" spans="1:6" x14ac:dyDescent="0.25">
      <c r="A87">
        <f t="shared" si="9"/>
        <v>86</v>
      </c>
      <c r="B87" s="7">
        <f t="shared" ca="1" si="11"/>
        <v>5.9020801391266864E-2</v>
      </c>
      <c r="C87" s="7">
        <f t="shared" ca="1" si="10"/>
        <v>0.29234694171855635</v>
      </c>
      <c r="D87" s="7">
        <f t="shared" ca="1" si="10"/>
        <v>0.35641579351809627</v>
      </c>
      <c r="E87" s="7">
        <f t="shared" ca="1" si="10"/>
        <v>0.24770003900259863</v>
      </c>
      <c r="F87" s="7">
        <f t="shared" ca="1" si="8"/>
        <v>0.95548357563051811</v>
      </c>
    </row>
    <row r="88" spans="1:6" x14ac:dyDescent="0.25">
      <c r="A88">
        <f t="shared" si="9"/>
        <v>87</v>
      </c>
      <c r="B88" s="7">
        <f t="shared" ca="1" si="11"/>
        <v>0.54327029194904541</v>
      </c>
      <c r="C88" s="7">
        <f t="shared" ca="1" si="10"/>
        <v>0.24241654175673355</v>
      </c>
      <c r="D88" s="7">
        <f t="shared" ca="1" si="10"/>
        <v>0.25474616234371061</v>
      </c>
      <c r="E88" s="7">
        <f t="shared" ca="1" si="10"/>
        <v>0.17479692793494273</v>
      </c>
      <c r="F88" s="7">
        <f t="shared" ca="1" si="8"/>
        <v>1.2152299239844324</v>
      </c>
    </row>
    <row r="89" spans="1:6" x14ac:dyDescent="0.25">
      <c r="A89">
        <f t="shared" si="9"/>
        <v>88</v>
      </c>
      <c r="B89" s="7">
        <f t="shared" ca="1" si="11"/>
        <v>0.19813091858643483</v>
      </c>
      <c r="C89" s="7">
        <f t="shared" ca="1" si="10"/>
        <v>0.67672798560395586</v>
      </c>
      <c r="D89" s="7">
        <f t="shared" ca="1" si="10"/>
        <v>0.61780221242184252</v>
      </c>
      <c r="E89" s="7">
        <f t="shared" ca="1" si="10"/>
        <v>2.1290294351224204E-2</v>
      </c>
      <c r="F89" s="7">
        <f t="shared" ca="1" si="8"/>
        <v>1.5139514109634575</v>
      </c>
    </row>
    <row r="90" spans="1:6" x14ac:dyDescent="0.25">
      <c r="A90">
        <f t="shared" si="9"/>
        <v>89</v>
      </c>
      <c r="B90" s="7">
        <f t="shared" ca="1" si="11"/>
        <v>0.42657895828535874</v>
      </c>
      <c r="C90" s="7">
        <f t="shared" ca="1" si="10"/>
        <v>0.84256722064977396</v>
      </c>
      <c r="D90" s="7">
        <f t="shared" ca="1" si="10"/>
        <v>0.67980417970825679</v>
      </c>
      <c r="E90" s="7">
        <f t="shared" ca="1" si="10"/>
        <v>0.5054488536679661</v>
      </c>
      <c r="F90" s="7">
        <f t="shared" ca="1" si="8"/>
        <v>2.4543992123113556</v>
      </c>
    </row>
    <row r="91" spans="1:6" x14ac:dyDescent="0.25">
      <c r="A91">
        <f t="shared" si="9"/>
        <v>90</v>
      </c>
      <c r="B91" s="7">
        <f t="shared" ca="1" si="11"/>
        <v>0.83384655918615547</v>
      </c>
      <c r="C91" s="7">
        <f t="shared" ca="1" si="10"/>
        <v>0.31513740554977743</v>
      </c>
      <c r="D91" s="7">
        <f t="shared" ca="1" si="10"/>
        <v>0.59608940859111847</v>
      </c>
      <c r="E91" s="7">
        <f t="shared" ca="1" si="10"/>
        <v>7.8483633406253861E-2</v>
      </c>
      <c r="F91" s="7">
        <f t="shared" ca="1" si="8"/>
        <v>1.8235570067333051</v>
      </c>
    </row>
    <row r="92" spans="1:6" x14ac:dyDescent="0.25">
      <c r="A92">
        <f t="shared" si="9"/>
        <v>91</v>
      </c>
      <c r="B92" s="7">
        <f t="shared" ca="1" si="11"/>
        <v>0.41062528955665833</v>
      </c>
      <c r="C92" s="7">
        <f t="shared" ca="1" si="10"/>
        <v>0.43316190413597766</v>
      </c>
      <c r="D92" s="7">
        <f t="shared" ca="1" si="10"/>
        <v>0.14891275714905361</v>
      </c>
      <c r="E92" s="7">
        <f t="shared" ca="1" si="10"/>
        <v>6.0203675063421946E-2</v>
      </c>
      <c r="F92" s="7">
        <f t="shared" ca="1" si="8"/>
        <v>1.0529036259051114</v>
      </c>
    </row>
    <row r="93" spans="1:6" x14ac:dyDescent="0.25">
      <c r="A93">
        <f t="shared" si="9"/>
        <v>92</v>
      </c>
      <c r="B93" s="7">
        <f t="shared" ca="1" si="11"/>
        <v>0.48230406215656507</v>
      </c>
      <c r="C93" s="7">
        <f t="shared" ca="1" si="10"/>
        <v>9.7960486768086885E-2</v>
      </c>
      <c r="D93" s="7">
        <f t="shared" ca="1" si="10"/>
        <v>0.42834272712675181</v>
      </c>
      <c r="E93" s="7">
        <f t="shared" ca="1" si="10"/>
        <v>0.34789650902267155</v>
      </c>
      <c r="F93" s="7">
        <f t="shared" ca="1" si="8"/>
        <v>1.3565037850740753</v>
      </c>
    </row>
    <row r="94" spans="1:6" x14ac:dyDescent="0.25">
      <c r="A94">
        <f t="shared" si="9"/>
        <v>93</v>
      </c>
      <c r="B94" s="7">
        <f t="shared" ca="1" si="11"/>
        <v>0.23754040758454986</v>
      </c>
      <c r="C94" s="7">
        <f t="shared" ca="1" si="10"/>
        <v>0.29699315622825029</v>
      </c>
      <c r="D94" s="7">
        <f t="shared" ca="1" si="10"/>
        <v>0.73249779924823544</v>
      </c>
      <c r="E94" s="7">
        <f t="shared" ca="1" si="10"/>
        <v>1.3583573115391934E-2</v>
      </c>
      <c r="F94" s="7">
        <f t="shared" ca="1" si="8"/>
        <v>1.2806149361764276</v>
      </c>
    </row>
    <row r="95" spans="1:6" x14ac:dyDescent="0.25">
      <c r="A95">
        <f t="shared" si="9"/>
        <v>94</v>
      </c>
      <c r="B95" s="7">
        <f t="shared" ca="1" si="11"/>
        <v>6.8488285990941811E-2</v>
      </c>
      <c r="C95" s="7">
        <f t="shared" ca="1" si="10"/>
        <v>5.2376541060763504E-2</v>
      </c>
      <c r="D95" s="7">
        <f t="shared" ca="1" si="10"/>
        <v>0.7350831268650706</v>
      </c>
      <c r="E95" s="7">
        <f t="shared" ca="1" si="10"/>
        <v>0.79757900533135195</v>
      </c>
      <c r="F95" s="7">
        <f t="shared" ca="1" si="8"/>
        <v>1.6535269592481279</v>
      </c>
    </row>
    <row r="96" spans="1:6" x14ac:dyDescent="0.25">
      <c r="A96">
        <f t="shared" si="9"/>
        <v>95</v>
      </c>
      <c r="B96" s="7">
        <f t="shared" ca="1" si="11"/>
        <v>0.88693765772919564</v>
      </c>
      <c r="C96" s="7">
        <f t="shared" ca="1" si="10"/>
        <v>8.5499961959689674E-3</v>
      </c>
      <c r="D96" s="7">
        <f t="shared" ca="1" si="10"/>
        <v>0.276277653604588</v>
      </c>
      <c r="E96" s="7">
        <f t="shared" ca="1" si="10"/>
        <v>0.36166168462954917</v>
      </c>
      <c r="F96" s="7">
        <f t="shared" ca="1" si="8"/>
        <v>1.5334269921593018</v>
      </c>
    </row>
    <row r="97" spans="1:6" x14ac:dyDescent="0.25">
      <c r="A97">
        <f t="shared" si="9"/>
        <v>96</v>
      </c>
      <c r="B97" s="7">
        <f t="shared" ca="1" si="11"/>
        <v>0.23093490261102301</v>
      </c>
      <c r="C97" s="7">
        <f t="shared" ca="1" si="10"/>
        <v>0.67198450449085545</v>
      </c>
      <c r="D97" s="7">
        <f t="shared" ca="1" si="10"/>
        <v>0.35348861535973863</v>
      </c>
      <c r="E97" s="7">
        <f t="shared" ca="1" si="10"/>
        <v>0.37124053382445454</v>
      </c>
      <c r="F97" s="7">
        <f t="shared" ca="1" si="8"/>
        <v>1.6276485562860716</v>
      </c>
    </row>
    <row r="98" spans="1:6" x14ac:dyDescent="0.25">
      <c r="A98">
        <f t="shared" si="9"/>
        <v>97</v>
      </c>
      <c r="B98" s="7">
        <f t="shared" ca="1" si="11"/>
        <v>0.77104815974449059</v>
      </c>
      <c r="C98" s="7">
        <f t="shared" ca="1" si="10"/>
        <v>0.90433920486034092</v>
      </c>
      <c r="D98" s="7">
        <f t="shared" ca="1" si="10"/>
        <v>0.46824184099174981</v>
      </c>
      <c r="E98" s="7">
        <f t="shared" ca="1" si="10"/>
        <v>0.59927602505954081</v>
      </c>
      <c r="F98" s="7">
        <f t="shared" ca="1" si="8"/>
        <v>2.7429052306561221</v>
      </c>
    </row>
    <row r="99" spans="1:6" x14ac:dyDescent="0.25">
      <c r="A99">
        <f t="shared" si="9"/>
        <v>98</v>
      </c>
      <c r="B99" s="7">
        <f t="shared" ca="1" si="11"/>
        <v>0.82224656863822543</v>
      </c>
      <c r="C99" s="7">
        <f t="shared" ca="1" si="10"/>
        <v>0.15167242748717391</v>
      </c>
      <c r="D99" s="7">
        <f t="shared" ca="1" si="10"/>
        <v>0.94192300250490901</v>
      </c>
      <c r="E99" s="7">
        <f t="shared" ca="1" si="10"/>
        <v>0.48310694174573987</v>
      </c>
      <c r="F99" s="7">
        <f t="shared" ca="1" si="8"/>
        <v>2.398948940376048</v>
      </c>
    </row>
    <row r="100" spans="1:6" x14ac:dyDescent="0.25">
      <c r="A100">
        <f t="shared" si="9"/>
        <v>99</v>
      </c>
      <c r="B100" s="7">
        <f t="shared" ca="1" si="11"/>
        <v>0.16703813848864835</v>
      </c>
      <c r="C100" s="7">
        <f t="shared" ca="1" si="10"/>
        <v>0.62625837719277555</v>
      </c>
      <c r="D100" s="7">
        <f t="shared" ca="1" si="10"/>
        <v>0.24598489096475573</v>
      </c>
      <c r="E100" s="7">
        <f t="shared" ca="1" si="10"/>
        <v>0.14430236516804018</v>
      </c>
      <c r="F100" s="7">
        <f t="shared" ca="1" si="8"/>
        <v>1.1835837718142199</v>
      </c>
    </row>
    <row r="101" spans="1:6" x14ac:dyDescent="0.25">
      <c r="A101">
        <f t="shared" si="9"/>
        <v>100</v>
      </c>
      <c r="B101" s="7">
        <f t="shared" ca="1" si="11"/>
        <v>0.90841725444206278</v>
      </c>
      <c r="C101" s="7">
        <f t="shared" ca="1" si="10"/>
        <v>0.96445477027893456</v>
      </c>
      <c r="D101" s="7">
        <f t="shared" ca="1" si="10"/>
        <v>0.91042314328262863</v>
      </c>
      <c r="E101" s="7">
        <f t="shared" ca="1" si="10"/>
        <v>0.84260380761275133</v>
      </c>
      <c r="F101" s="7">
        <f t="shared" ca="1" si="8"/>
        <v>3.6258989756163773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opLeftCell="B2" workbookViewId="0">
      <selection activeCell="J44" sqref="J44"/>
    </sheetView>
  </sheetViews>
  <sheetFormatPr defaultRowHeight="15" x14ac:dyDescent="0.25"/>
  <cols>
    <col min="5" max="5" width="14.28515625" bestFit="1" customWidth="1"/>
    <col min="8" max="8" width="13.28515625" bestFit="1" customWidth="1"/>
    <col min="10" max="10" width="10.5703125" bestFit="1" customWidth="1"/>
    <col min="11" max="11" width="11.710937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>
        <v>1</v>
      </c>
      <c r="B2">
        <f ca="1">_xlfn.NORM.INV(RAND(),0.3,0.05)</f>
        <v>0.24972259220221732</v>
      </c>
      <c r="C2">
        <f ca="1">_xlfn.NORM.INV(RAND(),0.15,0.03)</f>
        <v>0.14289183297117428</v>
      </c>
      <c r="D2">
        <f ca="1">_xlfn.NORM.INV(RAND(),0.7,0.08)</f>
        <v>0.77369772254210423</v>
      </c>
      <c r="E2" s="1">
        <f ca="1">B2*C2*D2*100000000*6.29</f>
        <v>17365496.530397788</v>
      </c>
      <c r="G2" t="s">
        <v>4</v>
      </c>
      <c r="H2">
        <f ca="1">MIN($E$2:$E$101)</f>
        <v>9228364.0216297768</v>
      </c>
    </row>
    <row r="3" spans="1:8" x14ac:dyDescent="0.25">
      <c r="A3">
        <f>A2+1</f>
        <v>2</v>
      </c>
      <c r="B3">
        <f ca="1">_xlfn.NORM.INV(RAND(),0.3,0.05)</f>
        <v>0.36190159096542146</v>
      </c>
      <c r="C3">
        <f t="shared" ref="C3:C66" ca="1" si="0">_xlfn.NORM.INV(RAND(),0.15,0.03)</f>
        <v>7.3826947340293061E-2</v>
      </c>
      <c r="D3">
        <f t="shared" ref="D3:D66" ca="1" si="1">_xlfn.NORM.INV(RAND(),0.7,0.08)</f>
        <v>0.6906763458550591</v>
      </c>
      <c r="E3" s="1">
        <f t="shared" ref="E3:E66" ca="1" si="2">B3*C3*D3*100000000*6.29</f>
        <v>11607284.561018525</v>
      </c>
      <c r="G3" t="s">
        <v>5</v>
      </c>
      <c r="H3">
        <f ca="1">MAX($E$2:$E$101)</f>
        <v>36348918.607132651</v>
      </c>
    </row>
    <row r="4" spans="1:8" x14ac:dyDescent="0.25">
      <c r="A4">
        <f t="shared" ref="A4:A67" si="3">A3+1</f>
        <v>3</v>
      </c>
      <c r="B4">
        <f t="shared" ref="B4:B67" ca="1" si="4">_xlfn.NORM.INV(RAND(),0.3,0.05)</f>
        <v>0.35743151166244613</v>
      </c>
      <c r="C4">
        <f t="shared" ca="1" si="0"/>
        <v>0.17879455891582047</v>
      </c>
      <c r="D4">
        <f t="shared" ca="1" si="1"/>
        <v>0.66644413325385976</v>
      </c>
      <c r="E4" s="1">
        <f t="shared" ca="1" si="2"/>
        <v>26789310.177020181</v>
      </c>
    </row>
    <row r="5" spans="1:8" x14ac:dyDescent="0.25">
      <c r="A5">
        <f t="shared" si="3"/>
        <v>4</v>
      </c>
      <c r="B5">
        <f t="shared" ca="1" si="4"/>
        <v>0.30035390822100921</v>
      </c>
      <c r="C5">
        <f t="shared" ca="1" si="0"/>
        <v>0.10666884575022223</v>
      </c>
      <c r="D5">
        <f t="shared" ca="1" si="1"/>
        <v>0.76118975228608254</v>
      </c>
      <c r="E5" s="1">
        <f t="shared" ca="1" si="2"/>
        <v>15339615.060234025</v>
      </c>
      <c r="G5">
        <v>0</v>
      </c>
      <c r="H5" s="1">
        <f ca="1">_xlfn.PERCENTILE.INC($E$2:$E$101,G5)</f>
        <v>9228364.0216297768</v>
      </c>
    </row>
    <row r="6" spans="1:8" x14ac:dyDescent="0.25">
      <c r="A6">
        <f t="shared" si="3"/>
        <v>5</v>
      </c>
      <c r="B6">
        <f t="shared" ca="1" si="4"/>
        <v>0.30449824215041399</v>
      </c>
      <c r="C6">
        <f t="shared" ca="1" si="0"/>
        <v>0.18449637636952923</v>
      </c>
      <c r="D6">
        <f t="shared" ca="1" si="1"/>
        <v>0.68211038252577239</v>
      </c>
      <c r="E6" s="1">
        <f t="shared" ca="1" si="2"/>
        <v>24103379.357136536</v>
      </c>
      <c r="G6">
        <f>G5+0.02</f>
        <v>0.02</v>
      </c>
      <c r="H6" s="1">
        <f ca="1">_xlfn.PERCENTILE.INC($E$2:$E$101,G6)</f>
        <v>9935299.6746721677</v>
      </c>
    </row>
    <row r="7" spans="1:8" x14ac:dyDescent="0.25">
      <c r="A7">
        <f t="shared" si="3"/>
        <v>6</v>
      </c>
      <c r="B7">
        <f t="shared" ca="1" si="4"/>
        <v>0.34213151584960544</v>
      </c>
      <c r="C7">
        <f t="shared" ca="1" si="0"/>
        <v>0.13721894701316073</v>
      </c>
      <c r="D7">
        <f t="shared" ca="1" si="1"/>
        <v>0.6177330079527118</v>
      </c>
      <c r="E7" s="1">
        <f t="shared" ca="1" si="2"/>
        <v>18241418.929831363</v>
      </c>
      <c r="G7">
        <f t="shared" ref="G7:G54" si="5">G6+0.02</f>
        <v>0.04</v>
      </c>
      <c r="H7" s="1">
        <f t="shared" ref="H7:H55" ca="1" si="6">_xlfn.PERCENTILE.INC($E$2:$E$101,G7)</f>
        <v>10924164.517467801</v>
      </c>
    </row>
    <row r="8" spans="1:8" x14ac:dyDescent="0.25">
      <c r="A8">
        <f t="shared" si="3"/>
        <v>7</v>
      </c>
      <c r="B8">
        <f t="shared" ca="1" si="4"/>
        <v>0.243148623275738</v>
      </c>
      <c r="C8">
        <f t="shared" ca="1" si="0"/>
        <v>0.10479666187388134</v>
      </c>
      <c r="D8">
        <f t="shared" ca="1" si="1"/>
        <v>0.78006818187573379</v>
      </c>
      <c r="E8" s="1">
        <f t="shared" ca="1" si="2"/>
        <v>12502661.505784765</v>
      </c>
      <c r="G8">
        <f t="shared" si="5"/>
        <v>0.06</v>
      </c>
      <c r="H8" s="1">
        <f t="shared" ca="1" si="6"/>
        <v>11598318.043502411</v>
      </c>
    </row>
    <row r="9" spans="1:8" x14ac:dyDescent="0.25">
      <c r="A9">
        <f t="shared" si="3"/>
        <v>8</v>
      </c>
      <c r="B9">
        <f t="shared" ca="1" si="4"/>
        <v>0.29080134168530225</v>
      </c>
      <c r="C9">
        <f t="shared" ca="1" si="0"/>
        <v>9.7370666659854971E-2</v>
      </c>
      <c r="D9">
        <f t="shared" ca="1" si="1"/>
        <v>0.51878321652617054</v>
      </c>
      <c r="E9" s="1">
        <f t="shared" ca="1" si="2"/>
        <v>9239768.9706247132</v>
      </c>
      <c r="G9">
        <f t="shared" si="5"/>
        <v>0.08</v>
      </c>
      <c r="H9" s="1">
        <f t="shared" ca="1" si="6"/>
        <v>12005574.98491537</v>
      </c>
    </row>
    <row r="10" spans="1:8" x14ac:dyDescent="0.25">
      <c r="A10">
        <f t="shared" si="3"/>
        <v>9</v>
      </c>
      <c r="B10">
        <f t="shared" ca="1" si="4"/>
        <v>0.42707678726895271</v>
      </c>
      <c r="C10">
        <f t="shared" ca="1" si="0"/>
        <v>0.14098658319122068</v>
      </c>
      <c r="D10">
        <f t="shared" ca="1" si="1"/>
        <v>0.62331746685796041</v>
      </c>
      <c r="E10" s="1">
        <f t="shared" ca="1" si="2"/>
        <v>23607157.366213147</v>
      </c>
      <c r="G10">
        <f t="shared" si="5"/>
        <v>0.1</v>
      </c>
      <c r="H10" s="1">
        <f t="shared" ca="1" si="6"/>
        <v>12742862.4281464</v>
      </c>
    </row>
    <row r="11" spans="1:8" x14ac:dyDescent="0.25">
      <c r="A11">
        <f t="shared" si="3"/>
        <v>10</v>
      </c>
      <c r="B11">
        <f t="shared" ca="1" si="4"/>
        <v>0.31429489227086926</v>
      </c>
      <c r="C11">
        <f t="shared" ca="1" si="0"/>
        <v>0.1722763409080395</v>
      </c>
      <c r="D11">
        <f t="shared" ca="1" si="1"/>
        <v>0.79997686840996107</v>
      </c>
      <c r="E11" s="1">
        <f t="shared" ca="1" si="2"/>
        <v>27245265.034421153</v>
      </c>
      <c r="G11">
        <f t="shared" si="5"/>
        <v>0.12000000000000001</v>
      </c>
      <c r="H11" s="1">
        <f t="shared" ca="1" si="6"/>
        <v>13258542.067821153</v>
      </c>
    </row>
    <row r="12" spans="1:8" x14ac:dyDescent="0.25">
      <c r="A12">
        <f t="shared" si="3"/>
        <v>11</v>
      </c>
      <c r="B12">
        <f t="shared" ca="1" si="4"/>
        <v>0.30765123416408685</v>
      </c>
      <c r="C12">
        <f t="shared" ca="1" si="0"/>
        <v>0.15941855400340757</v>
      </c>
      <c r="D12">
        <f t="shared" ca="1" si="1"/>
        <v>0.60079547395174726</v>
      </c>
      <c r="E12" s="1">
        <f t="shared" ca="1" si="2"/>
        <v>18534241.814768754</v>
      </c>
      <c r="G12">
        <f t="shared" si="5"/>
        <v>0.14000000000000001</v>
      </c>
      <c r="H12" s="1">
        <f t="shared" ca="1" si="6"/>
        <v>13594321.511301503</v>
      </c>
    </row>
    <row r="13" spans="1:8" x14ac:dyDescent="0.25">
      <c r="A13">
        <f t="shared" si="3"/>
        <v>12</v>
      </c>
      <c r="B13">
        <f t="shared" ca="1" si="4"/>
        <v>0.15639944063177169</v>
      </c>
      <c r="C13">
        <f t="shared" ca="1" si="0"/>
        <v>0.13703213814339898</v>
      </c>
      <c r="D13">
        <f t="shared" ca="1" si="1"/>
        <v>0.73806179852921228</v>
      </c>
      <c r="E13" s="1">
        <f t="shared" ca="1" si="2"/>
        <v>9949494.1788364016</v>
      </c>
      <c r="G13">
        <f t="shared" si="5"/>
        <v>0.16</v>
      </c>
      <c r="H13" s="1">
        <f t="shared" ca="1" si="6"/>
        <v>13953459.9028905</v>
      </c>
    </row>
    <row r="14" spans="1:8" x14ac:dyDescent="0.25">
      <c r="A14">
        <f t="shared" si="3"/>
        <v>13</v>
      </c>
      <c r="B14">
        <f t="shared" ca="1" si="4"/>
        <v>0.24598024123590001</v>
      </c>
      <c r="C14">
        <f t="shared" ca="1" si="0"/>
        <v>0.13195637792407997</v>
      </c>
      <c r="D14">
        <f t="shared" ca="1" si="1"/>
        <v>0.56120508492690235</v>
      </c>
      <c r="E14" s="1">
        <f t="shared" ca="1" si="2"/>
        <v>11457842.602416623</v>
      </c>
      <c r="G14">
        <f t="shared" si="5"/>
        <v>0.18</v>
      </c>
      <c r="H14" s="1">
        <f t="shared" ca="1" si="6"/>
        <v>14654362.645629618</v>
      </c>
    </row>
    <row r="15" spans="1:8" x14ac:dyDescent="0.25">
      <c r="A15">
        <f t="shared" si="3"/>
        <v>14</v>
      </c>
      <c r="B15">
        <f t="shared" ca="1" si="4"/>
        <v>0.34022457209743351</v>
      </c>
      <c r="C15">
        <f t="shared" ca="1" si="0"/>
        <v>0.14020666947097973</v>
      </c>
      <c r="D15">
        <f t="shared" ca="1" si="1"/>
        <v>0.79902482471541958</v>
      </c>
      <c r="E15" s="1">
        <f t="shared" ca="1" si="2"/>
        <v>23974263.123617437</v>
      </c>
      <c r="G15">
        <f t="shared" si="5"/>
        <v>0.19999999999999998</v>
      </c>
      <c r="H15" s="1">
        <f t="shared" ca="1" si="6"/>
        <v>14906635.012363076</v>
      </c>
    </row>
    <row r="16" spans="1:8" x14ac:dyDescent="0.25">
      <c r="A16">
        <f t="shared" si="3"/>
        <v>15</v>
      </c>
      <c r="B16">
        <f t="shared" ca="1" si="4"/>
        <v>0.32065789189356003</v>
      </c>
      <c r="C16">
        <f t="shared" ca="1" si="0"/>
        <v>0.18168099113811861</v>
      </c>
      <c r="D16">
        <f t="shared" ca="1" si="1"/>
        <v>0.75594945548423231</v>
      </c>
      <c r="E16" s="1">
        <f t="shared" ca="1" si="2"/>
        <v>27700960.468007818</v>
      </c>
      <c r="G16">
        <f t="shared" si="5"/>
        <v>0.21999999999999997</v>
      </c>
      <c r="H16" s="1">
        <f t="shared" ca="1" si="6"/>
        <v>15224637.603143115</v>
      </c>
    </row>
    <row r="17" spans="1:11" x14ac:dyDescent="0.25">
      <c r="A17">
        <f t="shared" si="3"/>
        <v>16</v>
      </c>
      <c r="B17">
        <f t="shared" ca="1" si="4"/>
        <v>0.31811841116084272</v>
      </c>
      <c r="C17">
        <f t="shared" ca="1" si="0"/>
        <v>0.12305371458403161</v>
      </c>
      <c r="D17">
        <f t="shared" ca="1" si="1"/>
        <v>0.62064044578661559</v>
      </c>
      <c r="E17" s="1">
        <f t="shared" ca="1" si="2"/>
        <v>15281790.883782471</v>
      </c>
      <c r="G17">
        <f t="shared" si="5"/>
        <v>0.23999999999999996</v>
      </c>
      <c r="H17" s="1">
        <f t="shared" ca="1" si="6"/>
        <v>15330857.325425252</v>
      </c>
    </row>
    <row r="18" spans="1:11" x14ac:dyDescent="0.25">
      <c r="A18">
        <f t="shared" si="3"/>
        <v>17</v>
      </c>
      <c r="B18">
        <f t="shared" ca="1" si="4"/>
        <v>0.26931697082574779</v>
      </c>
      <c r="C18">
        <f t="shared" ca="1" si="0"/>
        <v>0.12512430670235378</v>
      </c>
      <c r="D18">
        <f t="shared" ca="1" si="1"/>
        <v>0.72625223602410516</v>
      </c>
      <c r="E18" s="1">
        <f t="shared" ca="1" si="2"/>
        <v>15393718.239557175</v>
      </c>
      <c r="G18">
        <f t="shared" si="5"/>
        <v>0.25999999999999995</v>
      </c>
      <c r="H18" s="1">
        <f t="shared" ca="1" si="6"/>
        <v>15647275.668099871</v>
      </c>
    </row>
    <row r="19" spans="1:11" x14ac:dyDescent="0.25">
      <c r="A19">
        <f t="shared" si="3"/>
        <v>18</v>
      </c>
      <c r="B19">
        <f t="shared" ca="1" si="4"/>
        <v>0.35458195771632545</v>
      </c>
      <c r="C19">
        <f t="shared" ca="1" si="0"/>
        <v>0.14573751612498456</v>
      </c>
      <c r="D19">
        <f t="shared" ca="1" si="1"/>
        <v>0.64392823047405723</v>
      </c>
      <c r="E19" s="1">
        <f t="shared" ca="1" si="2"/>
        <v>20930331.542436343</v>
      </c>
      <c r="G19">
        <f t="shared" si="5"/>
        <v>0.27999999999999997</v>
      </c>
      <c r="H19" s="1">
        <f t="shared" ca="1" si="6"/>
        <v>16468681.424514035</v>
      </c>
    </row>
    <row r="20" spans="1:11" x14ac:dyDescent="0.25">
      <c r="A20">
        <f t="shared" si="3"/>
        <v>19</v>
      </c>
      <c r="B20">
        <f t="shared" ca="1" si="4"/>
        <v>0.30946461151301974</v>
      </c>
      <c r="C20">
        <f t="shared" ca="1" si="0"/>
        <v>0.12935871034145199</v>
      </c>
      <c r="D20">
        <f t="shared" ca="1" si="1"/>
        <v>0.80367132648037931</v>
      </c>
      <c r="E20" s="1">
        <f t="shared" ca="1" si="2"/>
        <v>20236518.077728439</v>
      </c>
      <c r="G20">
        <f t="shared" si="5"/>
        <v>0.3</v>
      </c>
      <c r="H20" s="1">
        <f t="shared" ca="1" si="6"/>
        <v>16833222.183783434</v>
      </c>
    </row>
    <row r="21" spans="1:11" x14ac:dyDescent="0.25">
      <c r="A21">
        <f t="shared" si="3"/>
        <v>20</v>
      </c>
      <c r="B21">
        <f t="shared" ca="1" si="4"/>
        <v>0.25132966663708756</v>
      </c>
      <c r="C21">
        <f t="shared" ca="1" si="0"/>
        <v>0.14753068689725041</v>
      </c>
      <c r="D21">
        <f t="shared" ca="1" si="1"/>
        <v>0.59891869474658455</v>
      </c>
      <c r="E21" s="1">
        <f t="shared" ca="1" si="2"/>
        <v>13968334.757429037</v>
      </c>
      <c r="G21">
        <f t="shared" si="5"/>
        <v>0.32</v>
      </c>
      <c r="H21" s="1">
        <f t="shared" ca="1" si="6"/>
        <v>17443012.642408717</v>
      </c>
    </row>
    <row r="22" spans="1:11" x14ac:dyDescent="0.25">
      <c r="A22">
        <f t="shared" si="3"/>
        <v>21</v>
      </c>
      <c r="B22">
        <f t="shared" ca="1" si="4"/>
        <v>0.31017284056566957</v>
      </c>
      <c r="C22">
        <f t="shared" ca="1" si="0"/>
        <v>0.13734295664176624</v>
      </c>
      <c r="D22">
        <f t="shared" ca="1" si="1"/>
        <v>0.6689773838916323</v>
      </c>
      <c r="E22" s="1">
        <f t="shared" ca="1" si="2"/>
        <v>17925539.732768118</v>
      </c>
      <c r="G22">
        <f t="shared" si="5"/>
        <v>0.34</v>
      </c>
      <c r="H22" s="1">
        <f t="shared" ca="1" si="6"/>
        <v>17668568.661658671</v>
      </c>
    </row>
    <row r="23" spans="1:11" x14ac:dyDescent="0.25">
      <c r="A23">
        <f t="shared" si="3"/>
        <v>22</v>
      </c>
      <c r="B23">
        <f t="shared" ca="1" si="4"/>
        <v>0.25143859068909297</v>
      </c>
      <c r="C23">
        <f t="shared" ca="1" si="0"/>
        <v>0.15227036195246252</v>
      </c>
      <c r="D23">
        <f t="shared" ca="1" si="1"/>
        <v>0.61333961941790927</v>
      </c>
      <c r="E23" s="1">
        <f t="shared" ca="1" si="2"/>
        <v>14770628.617963592</v>
      </c>
      <c r="G23">
        <f t="shared" si="5"/>
        <v>0.36000000000000004</v>
      </c>
      <c r="H23" s="1">
        <f t="shared" ca="1" si="6"/>
        <v>17910352.235398225</v>
      </c>
    </row>
    <row r="24" spans="1:11" x14ac:dyDescent="0.25">
      <c r="A24">
        <f t="shared" si="3"/>
        <v>23</v>
      </c>
      <c r="B24">
        <f t="shared" ca="1" si="4"/>
        <v>0.24290561696403001</v>
      </c>
      <c r="C24">
        <f t="shared" ca="1" si="0"/>
        <v>0.15811413715688785</v>
      </c>
      <c r="D24">
        <f t="shared" ca="1" si="1"/>
        <v>0.75015118887231613</v>
      </c>
      <c r="E24" s="1">
        <f t="shared" ca="1" si="2"/>
        <v>18122065.981730226</v>
      </c>
      <c r="G24">
        <f t="shared" si="5"/>
        <v>0.38000000000000006</v>
      </c>
      <c r="H24" s="1">
        <f t="shared" ca="1" si="6"/>
        <v>18120289.558027487</v>
      </c>
    </row>
    <row r="25" spans="1:11" x14ac:dyDescent="0.25">
      <c r="A25">
        <f t="shared" si="3"/>
        <v>24</v>
      </c>
      <c r="B25">
        <f t="shared" ca="1" si="4"/>
        <v>0.25817830624473426</v>
      </c>
      <c r="C25">
        <f t="shared" ca="1" si="0"/>
        <v>0.1522274391582481</v>
      </c>
      <c r="D25">
        <f t="shared" ca="1" si="1"/>
        <v>0.66100676352697818</v>
      </c>
      <c r="E25" s="1">
        <f t="shared" ca="1" si="2"/>
        <v>16340646.599968607</v>
      </c>
      <c r="G25">
        <f t="shared" si="5"/>
        <v>0.40000000000000008</v>
      </c>
      <c r="H25" s="1">
        <f t="shared" ca="1" si="6"/>
        <v>18264049.835483309</v>
      </c>
    </row>
    <row r="26" spans="1:11" x14ac:dyDescent="0.25">
      <c r="A26">
        <f t="shared" si="3"/>
        <v>25</v>
      </c>
      <c r="B26">
        <f t="shared" ca="1" si="4"/>
        <v>0.3131833999475564</v>
      </c>
      <c r="C26">
        <f t="shared" ca="1" si="0"/>
        <v>0.14886632200454883</v>
      </c>
      <c r="D26">
        <f t="shared" ca="1" si="1"/>
        <v>0.74004384905835474</v>
      </c>
      <c r="E26" s="1">
        <f t="shared" ca="1" si="2"/>
        <v>21702176.53010907</v>
      </c>
      <c r="G26">
        <f t="shared" si="5"/>
        <v>0.4200000000000001</v>
      </c>
      <c r="H26" s="1">
        <f t="shared" ca="1" si="6"/>
        <v>18436445.333335355</v>
      </c>
    </row>
    <row r="27" spans="1:11" x14ac:dyDescent="0.25">
      <c r="A27">
        <f t="shared" si="3"/>
        <v>26</v>
      </c>
      <c r="B27">
        <f t="shared" ca="1" si="4"/>
        <v>0.32352544158786334</v>
      </c>
      <c r="C27">
        <f t="shared" ca="1" si="0"/>
        <v>0.15436879406074802</v>
      </c>
      <c r="D27">
        <f t="shared" ca="1" si="1"/>
        <v>0.55858597784595654</v>
      </c>
      <c r="E27" s="1">
        <f t="shared" ca="1" si="2"/>
        <v>17547232.276366539</v>
      </c>
      <c r="G27">
        <f t="shared" si="5"/>
        <v>0.44000000000000011</v>
      </c>
      <c r="H27" s="1">
        <f t="shared" ca="1" si="6"/>
        <v>18634157.053491473</v>
      </c>
      <c r="J27" t="s">
        <v>30</v>
      </c>
    </row>
    <row r="28" spans="1:11" x14ac:dyDescent="0.25">
      <c r="A28">
        <f t="shared" si="3"/>
        <v>27</v>
      </c>
      <c r="B28">
        <f t="shared" ca="1" si="4"/>
        <v>0.21078494340032378</v>
      </c>
      <c r="C28">
        <f t="shared" ca="1" si="0"/>
        <v>0.16812380886938191</v>
      </c>
      <c r="D28">
        <f t="shared" ca="1" si="1"/>
        <v>0.741054996295891</v>
      </c>
      <c r="E28" s="1">
        <f t="shared" ca="1" si="2"/>
        <v>16518472.745170591</v>
      </c>
      <c r="G28">
        <f t="shared" si="5"/>
        <v>0.46000000000000013</v>
      </c>
      <c r="H28" s="1">
        <f t="shared" ca="1" si="6"/>
        <v>18899750.580507673</v>
      </c>
      <c r="J28" t="s">
        <v>25</v>
      </c>
      <c r="K28" s="22">
        <f ca="1">MIN(H5:H55)</f>
        <v>9228364.0216297768</v>
      </c>
    </row>
    <row r="29" spans="1:11" x14ac:dyDescent="0.25">
      <c r="A29">
        <f t="shared" si="3"/>
        <v>28</v>
      </c>
      <c r="B29">
        <f t="shared" ca="1" si="4"/>
        <v>0.28128887276685344</v>
      </c>
      <c r="C29">
        <f t="shared" ca="1" si="0"/>
        <v>0.17238818104322845</v>
      </c>
      <c r="D29">
        <f t="shared" ca="1" si="1"/>
        <v>0.79394541334140223</v>
      </c>
      <c r="E29" s="1">
        <f t="shared" ca="1" si="2"/>
        <v>24215939.863853335</v>
      </c>
      <c r="G29">
        <f t="shared" si="5"/>
        <v>0.48000000000000015</v>
      </c>
      <c r="H29" s="1">
        <f t="shared" ca="1" si="6"/>
        <v>19536861.732276104</v>
      </c>
      <c r="J29" t="s">
        <v>26</v>
      </c>
      <c r="K29" s="1">
        <f ca="1">_xlfn.PERCENTILE.INC($H$5:$H$55,0.1)</f>
        <v>12742862.4281464</v>
      </c>
    </row>
    <row r="30" spans="1:11" x14ac:dyDescent="0.25">
      <c r="A30">
        <f t="shared" si="3"/>
        <v>29</v>
      </c>
      <c r="B30">
        <f t="shared" ca="1" si="4"/>
        <v>0.28469879449811791</v>
      </c>
      <c r="C30">
        <f t="shared" ca="1" si="0"/>
        <v>0.17303649699506818</v>
      </c>
      <c r="D30">
        <f t="shared" ca="1" si="1"/>
        <v>0.72487209600995162</v>
      </c>
      <c r="E30" s="1">
        <f t="shared" ca="1" si="2"/>
        <v>22461324.908701468</v>
      </c>
      <c r="G30">
        <f t="shared" si="5"/>
        <v>0.50000000000000011</v>
      </c>
      <c r="H30" s="1">
        <f t="shared" ca="1" si="6"/>
        <v>20279472.627697252</v>
      </c>
      <c r="J30" t="s">
        <v>27</v>
      </c>
      <c r="K30" s="1">
        <f ca="1">_xlfn.PERCENTILE.INC($H$5:$H$55,0.5)</f>
        <v>20279472.627697252</v>
      </c>
    </row>
    <row r="31" spans="1:11" x14ac:dyDescent="0.25">
      <c r="A31">
        <f t="shared" si="3"/>
        <v>30</v>
      </c>
      <c r="B31">
        <f t="shared" ca="1" si="4"/>
        <v>0.40015371997282678</v>
      </c>
      <c r="C31">
        <f t="shared" ca="1" si="0"/>
        <v>0.15640856138631326</v>
      </c>
      <c r="D31">
        <f t="shared" ca="1" si="1"/>
        <v>0.60208340712086528</v>
      </c>
      <c r="E31" s="1">
        <f t="shared" ca="1" si="2"/>
        <v>23702528.865889538</v>
      </c>
      <c r="G31">
        <f t="shared" si="5"/>
        <v>0.52000000000000013</v>
      </c>
      <c r="H31" s="1">
        <f t="shared" ca="1" si="6"/>
        <v>20702093.433400273</v>
      </c>
      <c r="J31" t="s">
        <v>28</v>
      </c>
      <c r="K31" s="1">
        <f ca="1">_xlfn.PERCENTILE.INC($H$5:$H$55,0.9)</f>
        <v>29559784.662460975</v>
      </c>
    </row>
    <row r="32" spans="1:11" x14ac:dyDescent="0.25">
      <c r="A32">
        <f t="shared" si="3"/>
        <v>31</v>
      </c>
      <c r="B32">
        <f t="shared" ca="1" si="4"/>
        <v>0.29885412807052963</v>
      </c>
      <c r="C32">
        <f t="shared" ca="1" si="0"/>
        <v>0.17708810217036486</v>
      </c>
      <c r="D32">
        <f t="shared" ca="1" si="1"/>
        <v>0.81756916158256454</v>
      </c>
      <c r="E32" s="1">
        <f t="shared" ca="1" si="2"/>
        <v>27215968.268593859</v>
      </c>
      <c r="G32">
        <f t="shared" si="5"/>
        <v>0.54000000000000015</v>
      </c>
      <c r="H32" s="1">
        <f t="shared" ca="1" si="6"/>
        <v>20971111.918122042</v>
      </c>
      <c r="J32" t="s">
        <v>29</v>
      </c>
      <c r="K32" s="22">
        <f ca="1">MAX(H5:H55)</f>
        <v>36346923.929654673</v>
      </c>
    </row>
    <row r="33" spans="1:8" x14ac:dyDescent="0.25">
      <c r="A33">
        <f t="shared" si="3"/>
        <v>32</v>
      </c>
      <c r="B33">
        <f t="shared" ca="1" si="4"/>
        <v>0.30487579108057522</v>
      </c>
      <c r="C33">
        <f t="shared" ca="1" si="0"/>
        <v>0.14855839829449036</v>
      </c>
      <c r="D33">
        <f t="shared" ca="1" si="1"/>
        <v>0.83725983661791015</v>
      </c>
      <c r="E33" s="1">
        <f t="shared" ca="1" si="2"/>
        <v>23852343.365624659</v>
      </c>
      <c r="G33">
        <f t="shared" si="5"/>
        <v>0.56000000000000016</v>
      </c>
      <c r="H33" s="1">
        <f t="shared" ca="1" si="6"/>
        <v>21423021.207756124</v>
      </c>
    </row>
    <row r="34" spans="1:8" x14ac:dyDescent="0.25">
      <c r="A34">
        <f t="shared" si="3"/>
        <v>33</v>
      </c>
      <c r="B34">
        <f t="shared" ca="1" si="4"/>
        <v>0.4504748004833346</v>
      </c>
      <c r="C34">
        <f t="shared" ca="1" si="0"/>
        <v>0.18242511798216521</v>
      </c>
      <c r="D34">
        <f t="shared" ca="1" si="1"/>
        <v>0.66423200059523402</v>
      </c>
      <c r="E34" s="1">
        <f t="shared" ca="1" si="2"/>
        <v>34334092.871806301</v>
      </c>
      <c r="G34">
        <f t="shared" si="5"/>
        <v>0.58000000000000018</v>
      </c>
      <c r="H34" s="1">
        <f t="shared" ca="1" si="6"/>
        <v>21580427.301932059</v>
      </c>
    </row>
    <row r="35" spans="1:8" x14ac:dyDescent="0.25">
      <c r="A35">
        <f t="shared" si="3"/>
        <v>34</v>
      </c>
      <c r="B35">
        <f t="shared" ca="1" si="4"/>
        <v>0.38378138112846066</v>
      </c>
      <c r="C35">
        <f t="shared" ca="1" si="0"/>
        <v>0.13197130302587962</v>
      </c>
      <c r="D35">
        <f t="shared" ca="1" si="1"/>
        <v>0.91469697955436668</v>
      </c>
      <c r="E35" s="1">
        <f t="shared" ca="1" si="2"/>
        <v>29140117.365825832</v>
      </c>
      <c r="G35">
        <f t="shared" si="5"/>
        <v>0.6000000000000002</v>
      </c>
      <c r="H35" s="1">
        <f t="shared" ca="1" si="6"/>
        <v>22026372.045609593</v>
      </c>
    </row>
    <row r="36" spans="1:8" x14ac:dyDescent="0.25">
      <c r="A36">
        <f t="shared" si="3"/>
        <v>35</v>
      </c>
      <c r="B36">
        <f t="shared" ca="1" si="4"/>
        <v>0.41544321579228149</v>
      </c>
      <c r="C36">
        <f t="shared" ca="1" si="0"/>
        <v>0.17318166120857542</v>
      </c>
      <c r="D36">
        <f t="shared" ca="1" si="1"/>
        <v>0.75673616095248963</v>
      </c>
      <c r="E36" s="1">
        <f t="shared" ca="1" si="2"/>
        <v>34245909.556324296</v>
      </c>
      <c r="G36">
        <f t="shared" si="5"/>
        <v>0.62000000000000022</v>
      </c>
      <c r="H36" s="1">
        <f t="shared" ca="1" si="6"/>
        <v>22556376.748492271</v>
      </c>
    </row>
    <row r="37" spans="1:8" x14ac:dyDescent="0.25">
      <c r="A37">
        <f t="shared" si="3"/>
        <v>36</v>
      </c>
      <c r="B37">
        <f t="shared" ca="1" si="4"/>
        <v>0.26241388189283565</v>
      </c>
      <c r="C37">
        <f t="shared" ca="1" si="0"/>
        <v>0.20031788465730327</v>
      </c>
      <c r="D37">
        <f t="shared" ca="1" si="1"/>
        <v>0.69835194042987359</v>
      </c>
      <c r="E37" s="1">
        <f t="shared" ca="1" si="2"/>
        <v>23090403.431809675</v>
      </c>
      <c r="G37">
        <f t="shared" si="5"/>
        <v>0.64000000000000024</v>
      </c>
      <c r="H37" s="1">
        <f t="shared" ca="1" si="6"/>
        <v>23097549.726835776</v>
      </c>
    </row>
    <row r="38" spans="1:8" x14ac:dyDescent="0.25">
      <c r="A38">
        <f t="shared" si="3"/>
        <v>37</v>
      </c>
      <c r="B38">
        <f t="shared" ca="1" si="4"/>
        <v>0.17594372494163529</v>
      </c>
      <c r="C38">
        <f t="shared" ca="1" si="0"/>
        <v>0.11263925172052512</v>
      </c>
      <c r="D38">
        <f t="shared" ca="1" si="1"/>
        <v>0.83677854044575717</v>
      </c>
      <c r="E38" s="1">
        <f t="shared" ca="1" si="2"/>
        <v>10430970.530379297</v>
      </c>
      <c r="G38">
        <f t="shared" si="5"/>
        <v>0.66000000000000025</v>
      </c>
      <c r="H38" s="1">
        <f t="shared" ca="1" si="6"/>
        <v>23325992.558130816</v>
      </c>
    </row>
    <row r="39" spans="1:8" x14ac:dyDescent="0.25">
      <c r="A39">
        <f t="shared" si="3"/>
        <v>38</v>
      </c>
      <c r="B39">
        <f t="shared" ca="1" si="4"/>
        <v>0.36647950410447488</v>
      </c>
      <c r="C39">
        <f t="shared" ca="1" si="0"/>
        <v>0.16586423157054309</v>
      </c>
      <c r="D39">
        <f t="shared" ca="1" si="1"/>
        <v>0.73367758133645111</v>
      </c>
      <c r="E39" s="1">
        <f t="shared" ca="1" si="2"/>
        <v>28051644.492388189</v>
      </c>
      <c r="G39">
        <f t="shared" si="5"/>
        <v>0.68000000000000027</v>
      </c>
      <c r="H39" s="1">
        <f t="shared" ca="1" si="6"/>
        <v>23565883.94015171</v>
      </c>
    </row>
    <row r="40" spans="1:8" x14ac:dyDescent="0.25">
      <c r="A40">
        <f t="shared" si="3"/>
        <v>39</v>
      </c>
      <c r="B40">
        <f t="shared" ca="1" si="4"/>
        <v>0.30991382685846453</v>
      </c>
      <c r="C40">
        <f t="shared" ca="1" si="0"/>
        <v>0.16079828910061186</v>
      </c>
      <c r="D40">
        <f t="shared" ca="1" si="1"/>
        <v>0.67056164492896653</v>
      </c>
      <c r="E40" s="1">
        <f t="shared" ca="1" si="2"/>
        <v>21018984.533057421</v>
      </c>
      <c r="G40">
        <f t="shared" si="5"/>
        <v>0.70000000000000029</v>
      </c>
      <c r="H40" s="1">
        <f t="shared" ca="1" si="6"/>
        <v>23747473.215810079</v>
      </c>
    </row>
    <row r="41" spans="1:8" x14ac:dyDescent="0.25">
      <c r="A41">
        <f t="shared" si="3"/>
        <v>40</v>
      </c>
      <c r="B41">
        <f t="shared" ca="1" si="4"/>
        <v>0.30746896159751719</v>
      </c>
      <c r="C41">
        <f t="shared" ca="1" si="0"/>
        <v>0.13236526191982695</v>
      </c>
      <c r="D41">
        <f t="shared" ca="1" si="1"/>
        <v>0.61472153357088888</v>
      </c>
      <c r="E41" s="1">
        <f t="shared" ca="1" si="2"/>
        <v>15736363.413263524</v>
      </c>
      <c r="G41">
        <f t="shared" si="5"/>
        <v>0.72000000000000031</v>
      </c>
      <c r="H41" s="1">
        <f t="shared" ca="1" si="6"/>
        <v>24010415.66900279</v>
      </c>
    </row>
    <row r="42" spans="1:8" x14ac:dyDescent="0.25">
      <c r="A42">
        <f t="shared" si="3"/>
        <v>41</v>
      </c>
      <c r="B42">
        <f t="shared" ca="1" si="4"/>
        <v>0.31015479554235836</v>
      </c>
      <c r="C42">
        <f t="shared" ca="1" si="0"/>
        <v>0.19388792654485093</v>
      </c>
      <c r="D42">
        <f t="shared" ca="1" si="1"/>
        <v>0.60043384832663693</v>
      </c>
      <c r="E42" s="1">
        <f t="shared" ca="1" si="2"/>
        <v>22711461.329203568</v>
      </c>
      <c r="G42">
        <f t="shared" si="5"/>
        <v>0.74000000000000032</v>
      </c>
      <c r="H42" s="1">
        <f t="shared" ca="1" si="6"/>
        <v>24312977.674066592</v>
      </c>
    </row>
    <row r="43" spans="1:8" x14ac:dyDescent="0.25">
      <c r="A43">
        <f t="shared" si="3"/>
        <v>42</v>
      </c>
      <c r="B43">
        <f t="shared" ca="1" si="4"/>
        <v>0.40865929403652523</v>
      </c>
      <c r="C43">
        <f t="shared" ca="1" si="0"/>
        <v>0.18114251636354747</v>
      </c>
      <c r="D43">
        <f t="shared" ca="1" si="1"/>
        <v>0.6273728589758758</v>
      </c>
      <c r="E43" s="1">
        <f t="shared" ca="1" si="2"/>
        <v>29211788.591562048</v>
      </c>
      <c r="G43">
        <f t="shared" si="5"/>
        <v>0.76000000000000034</v>
      </c>
      <c r="H43" s="1">
        <f t="shared" ca="1" si="6"/>
        <v>25427501.937137805</v>
      </c>
    </row>
    <row r="44" spans="1:8" x14ac:dyDescent="0.25">
      <c r="A44">
        <f t="shared" si="3"/>
        <v>43</v>
      </c>
      <c r="B44">
        <f t="shared" ca="1" si="4"/>
        <v>0.28896204008721643</v>
      </c>
      <c r="C44">
        <f t="shared" ca="1" si="0"/>
        <v>0.22526856879769513</v>
      </c>
      <c r="D44">
        <f t="shared" ca="1" si="1"/>
        <v>0.68614741599712015</v>
      </c>
      <c r="E44" s="1">
        <f t="shared" ca="1" si="2"/>
        <v>28093734.397769615</v>
      </c>
      <c r="G44">
        <f t="shared" si="5"/>
        <v>0.78000000000000036</v>
      </c>
      <c r="H44" s="1">
        <f t="shared" ca="1" si="6"/>
        <v>26702231.840242989</v>
      </c>
    </row>
    <row r="45" spans="1:8" x14ac:dyDescent="0.25">
      <c r="A45">
        <f t="shared" si="3"/>
        <v>44</v>
      </c>
      <c r="B45">
        <f t="shared" ca="1" si="4"/>
        <v>0.32201974858881283</v>
      </c>
      <c r="C45">
        <f t="shared" ca="1" si="0"/>
        <v>0.22114654291999283</v>
      </c>
      <c r="D45">
        <f t="shared" ca="1" si="1"/>
        <v>0.64507681629178504</v>
      </c>
      <c r="E45" s="1">
        <f t="shared" ca="1" si="2"/>
        <v>28895135.844558198</v>
      </c>
      <c r="G45">
        <f t="shared" si="5"/>
        <v>0.80000000000000038</v>
      </c>
      <c r="H45" s="1">
        <f t="shared" ca="1" si="6"/>
        <v>27066329.528797507</v>
      </c>
    </row>
    <row r="46" spans="1:8" x14ac:dyDescent="0.25">
      <c r="A46">
        <f t="shared" si="3"/>
        <v>45</v>
      </c>
      <c r="B46">
        <f t="shared" ca="1" si="4"/>
        <v>0.33741156207579409</v>
      </c>
      <c r="C46">
        <f t="shared" ca="1" si="0"/>
        <v>0.19292364186568403</v>
      </c>
      <c r="D46">
        <f t="shared" ca="1" si="1"/>
        <v>0.66738503893693935</v>
      </c>
      <c r="E46" s="1">
        <f t="shared" ca="1" si="2"/>
        <v>27325777.273957953</v>
      </c>
      <c r="G46">
        <f t="shared" si="5"/>
        <v>0.8200000000000004</v>
      </c>
      <c r="H46" s="1">
        <f t="shared" ca="1" si="6"/>
        <v>27259757.237537779</v>
      </c>
    </row>
    <row r="47" spans="1:8" x14ac:dyDescent="0.25">
      <c r="A47">
        <f t="shared" si="3"/>
        <v>46</v>
      </c>
      <c r="B47">
        <f t="shared" ca="1" si="4"/>
        <v>0.37578888620691164</v>
      </c>
      <c r="C47">
        <f t="shared" ca="1" si="0"/>
        <v>0.18570849890992763</v>
      </c>
      <c r="D47">
        <f t="shared" ca="1" si="1"/>
        <v>0.77285646537054653</v>
      </c>
      <c r="E47" s="1">
        <f t="shared" ca="1" si="2"/>
        <v>33925417.526432216</v>
      </c>
      <c r="G47">
        <f t="shared" si="5"/>
        <v>0.84000000000000041</v>
      </c>
      <c r="H47" s="1">
        <f t="shared" ca="1" si="6"/>
        <v>27757069.91190869</v>
      </c>
    </row>
    <row r="48" spans="1:8" x14ac:dyDescent="0.25">
      <c r="A48">
        <f t="shared" si="3"/>
        <v>47</v>
      </c>
      <c r="B48">
        <f t="shared" ca="1" si="4"/>
        <v>0.23651001448776834</v>
      </c>
      <c r="C48">
        <f t="shared" ca="1" si="0"/>
        <v>0.15749591446504727</v>
      </c>
      <c r="D48">
        <f t="shared" ca="1" si="1"/>
        <v>0.60285096614093203</v>
      </c>
      <c r="E48" s="1">
        <f t="shared" ca="1" si="2"/>
        <v>14124706.549441515</v>
      </c>
      <c r="G48">
        <f t="shared" si="5"/>
        <v>0.86000000000000043</v>
      </c>
      <c r="H48" s="1">
        <f t="shared" ca="1" si="6"/>
        <v>28205930.600320052</v>
      </c>
    </row>
    <row r="49" spans="1:8" x14ac:dyDescent="0.25">
      <c r="A49">
        <f t="shared" si="3"/>
        <v>48</v>
      </c>
      <c r="B49">
        <f t="shared" ca="1" si="4"/>
        <v>0.27793042267196866</v>
      </c>
      <c r="C49">
        <f t="shared" ca="1" si="0"/>
        <v>8.6419954255970821E-2</v>
      </c>
      <c r="D49">
        <f t="shared" ca="1" si="1"/>
        <v>0.61083505393641757</v>
      </c>
      <c r="E49" s="1">
        <f t="shared" ca="1" si="2"/>
        <v>9228364.0216297768</v>
      </c>
      <c r="G49">
        <f t="shared" si="5"/>
        <v>0.88000000000000045</v>
      </c>
      <c r="H49" s="1">
        <f t="shared" ca="1" si="6"/>
        <v>29148717.912914183</v>
      </c>
    </row>
    <row r="50" spans="1:8" x14ac:dyDescent="0.25">
      <c r="A50">
        <f t="shared" si="3"/>
        <v>49</v>
      </c>
      <c r="B50">
        <f t="shared" ca="1" si="4"/>
        <v>0.26495773192060773</v>
      </c>
      <c r="C50">
        <f t="shared" ca="1" si="0"/>
        <v>0.13876562183379265</v>
      </c>
      <c r="D50">
        <f t="shared" ca="1" si="1"/>
        <v>0.63995242671076358</v>
      </c>
      <c r="E50" s="1">
        <f t="shared" ca="1" si="2"/>
        <v>14799833.15270078</v>
      </c>
      <c r="G50">
        <f t="shared" si="5"/>
        <v>0.90000000000000047</v>
      </c>
      <c r="H50" s="1">
        <f t="shared" ca="1" si="6"/>
        <v>29559784.662460975</v>
      </c>
    </row>
    <row r="51" spans="1:8" x14ac:dyDescent="0.25">
      <c r="A51">
        <f t="shared" si="3"/>
        <v>50</v>
      </c>
      <c r="B51">
        <f t="shared" ca="1" si="4"/>
        <v>0.32284086137081891</v>
      </c>
      <c r="C51">
        <f t="shared" ca="1" si="0"/>
        <v>0.15269297415299002</v>
      </c>
      <c r="D51">
        <f t="shared" ca="1" si="1"/>
        <v>0.70230442310667862</v>
      </c>
      <c r="E51" s="1">
        <f t="shared" ca="1" si="2"/>
        <v>21776275.423664134</v>
      </c>
      <c r="G51">
        <f t="shared" si="5"/>
        <v>0.92000000000000048</v>
      </c>
      <c r="H51" s="1">
        <f t="shared" ca="1" si="6"/>
        <v>30872145.762803633</v>
      </c>
    </row>
    <row r="52" spans="1:8" x14ac:dyDescent="0.25">
      <c r="A52">
        <f t="shared" si="3"/>
        <v>51</v>
      </c>
      <c r="B52">
        <f t="shared" ca="1" si="4"/>
        <v>0.34730241863371558</v>
      </c>
      <c r="C52">
        <f t="shared" ca="1" si="0"/>
        <v>0.20154767502413737</v>
      </c>
      <c r="D52">
        <f t="shared" ca="1" si="1"/>
        <v>0.7012874328886084</v>
      </c>
      <c r="E52" s="1">
        <f t="shared" ca="1" si="2"/>
        <v>30876801.247541822</v>
      </c>
      <c r="G52">
        <f t="shared" si="5"/>
        <v>0.9400000000000005</v>
      </c>
      <c r="H52" s="1">
        <f t="shared" ca="1" si="6"/>
        <v>30996183.383983292</v>
      </c>
    </row>
    <row r="53" spans="1:8" x14ac:dyDescent="0.25">
      <c r="A53">
        <f t="shared" si="3"/>
        <v>52</v>
      </c>
      <c r="B53">
        <f t="shared" ca="1" si="4"/>
        <v>0.37165801920933339</v>
      </c>
      <c r="C53">
        <f t="shared" ca="1" si="0"/>
        <v>0.11709415824604649</v>
      </c>
      <c r="D53">
        <f t="shared" ca="1" si="1"/>
        <v>0.667769083342721</v>
      </c>
      <c r="E53" s="1">
        <f t="shared" ca="1" si="2"/>
        <v>18279137.105917942</v>
      </c>
      <c r="G53">
        <f t="shared" si="5"/>
        <v>0.96000000000000052</v>
      </c>
      <c r="H53" s="1">
        <f t="shared" ca="1" si="6"/>
        <v>33829658.570591107</v>
      </c>
    </row>
    <row r="54" spans="1:8" x14ac:dyDescent="0.25">
      <c r="A54">
        <f t="shared" si="3"/>
        <v>53</v>
      </c>
      <c r="B54">
        <f t="shared" ca="1" si="4"/>
        <v>0.20900463409976416</v>
      </c>
      <c r="C54">
        <f t="shared" ca="1" si="0"/>
        <v>0.15694566641344623</v>
      </c>
      <c r="D54">
        <f t="shared" ca="1" si="1"/>
        <v>0.72806803128470232</v>
      </c>
      <c r="E54" s="1">
        <f t="shared" ca="1" si="2"/>
        <v>15022003.244512672</v>
      </c>
      <c r="G54">
        <f t="shared" si="5"/>
        <v>0.98000000000000054</v>
      </c>
      <c r="H54" s="1">
        <f t="shared" ca="1" si="6"/>
        <v>34247673.222633943</v>
      </c>
    </row>
    <row r="55" spans="1:8" x14ac:dyDescent="0.25">
      <c r="A55">
        <f t="shared" si="3"/>
        <v>54</v>
      </c>
      <c r="B55">
        <f t="shared" ca="1" si="4"/>
        <v>0.34710568350813253</v>
      </c>
      <c r="C55">
        <f t="shared" ca="1" si="0"/>
        <v>0.17123649741381702</v>
      </c>
      <c r="D55">
        <f t="shared" ca="1" si="1"/>
        <v>0.71357431741527777</v>
      </c>
      <c r="E55" s="1">
        <f t="shared" ca="1" si="2"/>
        <v>26677671.283716083</v>
      </c>
      <c r="G55">
        <v>0.99999000000000005</v>
      </c>
      <c r="H55" s="1">
        <f t="shared" ca="1" si="6"/>
        <v>36346923.929654673</v>
      </c>
    </row>
    <row r="56" spans="1:8" x14ac:dyDescent="0.25">
      <c r="A56">
        <f t="shared" si="3"/>
        <v>55</v>
      </c>
      <c r="B56">
        <f t="shared" ca="1" si="4"/>
        <v>0.32025893618144113</v>
      </c>
      <c r="C56">
        <f t="shared" ca="1" si="0"/>
        <v>0.17135835766893012</v>
      </c>
      <c r="D56">
        <f t="shared" ca="1" si="1"/>
        <v>0.68213204476517553</v>
      </c>
      <c r="E56" s="1">
        <f t="shared" ca="1" si="2"/>
        <v>23546461.151416913</v>
      </c>
      <c r="H56" s="1"/>
    </row>
    <row r="57" spans="1:8" x14ac:dyDescent="0.25">
      <c r="A57">
        <f t="shared" si="3"/>
        <v>56</v>
      </c>
      <c r="B57">
        <f t="shared" ca="1" si="4"/>
        <v>0.26994197121289543</v>
      </c>
      <c r="C57">
        <f t="shared" ca="1" si="0"/>
        <v>0.15175430339213028</v>
      </c>
      <c r="D57">
        <f t="shared" ca="1" si="1"/>
        <v>0.52923903932397032</v>
      </c>
      <c r="E57" s="1">
        <f t="shared" ca="1" si="2"/>
        <v>13636846.383979812</v>
      </c>
      <c r="H57" s="1"/>
    </row>
    <row r="58" spans="1:8" x14ac:dyDescent="0.25">
      <c r="A58">
        <f t="shared" si="3"/>
        <v>57</v>
      </c>
      <c r="B58">
        <f t="shared" ca="1" si="4"/>
        <v>0.29780726079830377</v>
      </c>
      <c r="C58">
        <f t="shared" ca="1" si="0"/>
        <v>0.21339484084468693</v>
      </c>
      <c r="D58">
        <f t="shared" ca="1" si="1"/>
        <v>0.67617459163977855</v>
      </c>
      <c r="E58" s="1">
        <f t="shared" ca="1" si="2"/>
        <v>27028919.843848411</v>
      </c>
      <c r="H58" s="1"/>
    </row>
    <row r="59" spans="1:8" x14ac:dyDescent="0.25">
      <c r="A59">
        <f t="shared" si="3"/>
        <v>58</v>
      </c>
      <c r="B59">
        <f t="shared" ca="1" si="4"/>
        <v>0.37507012259519168</v>
      </c>
      <c r="C59">
        <f t="shared" ca="1" si="0"/>
        <v>0.19432067852123563</v>
      </c>
      <c r="D59">
        <f t="shared" ca="1" si="1"/>
        <v>0.79288346464564619</v>
      </c>
      <c r="E59" s="1">
        <f t="shared" ca="1" si="2"/>
        <v>36348918.607132651</v>
      </c>
      <c r="H59" s="1"/>
    </row>
    <row r="60" spans="1:8" x14ac:dyDescent="0.25">
      <c r="A60">
        <f t="shared" si="3"/>
        <v>59</v>
      </c>
      <c r="B60">
        <f t="shared" ca="1" si="4"/>
        <v>0.3795067260050578</v>
      </c>
      <c r="C60">
        <f t="shared" ca="1" si="0"/>
        <v>0.1685985017576131</v>
      </c>
      <c r="D60">
        <f t="shared" ca="1" si="1"/>
        <v>0.84047065777678687</v>
      </c>
      <c r="E60" s="1">
        <f t="shared" ca="1" si="2"/>
        <v>33825668.614097722</v>
      </c>
      <c r="H60" s="1"/>
    </row>
    <row r="61" spans="1:8" x14ac:dyDescent="0.25">
      <c r="A61">
        <f t="shared" si="3"/>
        <v>60</v>
      </c>
      <c r="B61">
        <f t="shared" ca="1" si="4"/>
        <v>0.32398591896282031</v>
      </c>
      <c r="C61">
        <f t="shared" ca="1" si="0"/>
        <v>0.19077094845355794</v>
      </c>
      <c r="D61">
        <f t="shared" ca="1" si="1"/>
        <v>0.60292037041023838</v>
      </c>
      <c r="E61" s="1">
        <f t="shared" ca="1" si="2"/>
        <v>23439534.201476011</v>
      </c>
      <c r="H61" s="1"/>
    </row>
    <row r="62" spans="1:8" x14ac:dyDescent="0.25">
      <c r="A62">
        <f t="shared" si="3"/>
        <v>61</v>
      </c>
      <c r="B62">
        <f t="shared" ca="1" si="4"/>
        <v>0.31923736612833387</v>
      </c>
      <c r="C62">
        <f t="shared" ca="1" si="0"/>
        <v>0.12073006854104171</v>
      </c>
      <c r="D62">
        <f t="shared" ca="1" si="1"/>
        <v>0.54998549598683866</v>
      </c>
      <c r="E62" s="1">
        <f t="shared" ca="1" si="2"/>
        <v>13333097.293420453</v>
      </c>
      <c r="H62" s="1"/>
    </row>
    <row r="63" spans="1:8" x14ac:dyDescent="0.25">
      <c r="A63">
        <f t="shared" si="3"/>
        <v>62</v>
      </c>
      <c r="B63">
        <f t="shared" ca="1" si="4"/>
        <v>0.21208647501166772</v>
      </c>
      <c r="C63">
        <f t="shared" ca="1" si="0"/>
        <v>0.17388689521820508</v>
      </c>
      <c r="D63">
        <f t="shared" ca="1" si="1"/>
        <v>0.78102545578669846</v>
      </c>
      <c r="E63" s="1">
        <f t="shared" ca="1" si="2"/>
        <v>18117391.182512496</v>
      </c>
      <c r="H63" s="1"/>
    </row>
    <row r="64" spans="1:8" x14ac:dyDescent="0.25">
      <c r="A64">
        <f t="shared" si="3"/>
        <v>63</v>
      </c>
      <c r="B64">
        <f t="shared" ca="1" si="4"/>
        <v>0.32252067075610419</v>
      </c>
      <c r="C64">
        <f t="shared" ca="1" si="0"/>
        <v>0.17848531753981517</v>
      </c>
      <c r="D64">
        <f t="shared" ca="1" si="1"/>
        <v>0.59356935635048824</v>
      </c>
      <c r="E64" s="1">
        <f t="shared" ca="1" si="2"/>
        <v>21492264.067734905</v>
      </c>
      <c r="H64" s="1"/>
    </row>
    <row r="65" spans="1:8" x14ac:dyDescent="0.25">
      <c r="A65">
        <f t="shared" si="3"/>
        <v>64</v>
      </c>
      <c r="B65">
        <f t="shared" ca="1" si="4"/>
        <v>0.29734267516718621</v>
      </c>
      <c r="C65">
        <f t="shared" ca="1" si="0"/>
        <v>0.15769482395873455</v>
      </c>
      <c r="D65">
        <f t="shared" ca="1" si="1"/>
        <v>0.75954253587714182</v>
      </c>
      <c r="E65" s="1">
        <f t="shared" ca="1" si="2"/>
        <v>22401516.978527751</v>
      </c>
      <c r="H65" s="1"/>
    </row>
    <row r="66" spans="1:8" x14ac:dyDescent="0.25">
      <c r="A66">
        <f t="shared" si="3"/>
        <v>65</v>
      </c>
      <c r="B66">
        <f t="shared" ca="1" si="4"/>
        <v>0.43659906500516743</v>
      </c>
      <c r="C66">
        <f t="shared" ca="1" si="0"/>
        <v>0.14514889800529562</v>
      </c>
      <c r="D66">
        <f t="shared" ca="1" si="1"/>
        <v>0.57977239571998807</v>
      </c>
      <c r="E66" s="1">
        <f t="shared" ca="1" si="2"/>
        <v>23110254.251326617</v>
      </c>
      <c r="H66" s="1"/>
    </row>
    <row r="67" spans="1:8" x14ac:dyDescent="0.25">
      <c r="A67">
        <f t="shared" si="3"/>
        <v>66</v>
      </c>
      <c r="B67">
        <f t="shared" ca="1" si="4"/>
        <v>0.33674232538646298</v>
      </c>
      <c r="C67">
        <f t="shared" ref="C67:C101" ca="1" si="7">_xlfn.NORM.INV(RAND(),0.15,0.03)</f>
        <v>0.12655350828565404</v>
      </c>
      <c r="D67">
        <f t="shared" ref="D67:D101" ca="1" si="8">_xlfn.NORM.INV(RAND(),0.7,0.08)</f>
        <v>0.70919857414040832</v>
      </c>
      <c r="E67" s="1">
        <f t="shared" ref="E67:E101" ca="1" si="9">B67*C67*D67*100000000*6.29</f>
        <v>19010362.350331869</v>
      </c>
      <c r="H67" s="1"/>
    </row>
    <row r="68" spans="1:8" x14ac:dyDescent="0.25">
      <c r="A68">
        <f t="shared" ref="A68:A101" si="10">A67+1</f>
        <v>67</v>
      </c>
      <c r="B68">
        <f t="shared" ref="B68:B101" ca="1" si="11">_xlfn.NORM.INV(RAND(),0.3,0.05)</f>
        <v>0.23684813343780903</v>
      </c>
      <c r="C68">
        <f t="shared" ca="1" si="7"/>
        <v>0.13974290742715015</v>
      </c>
      <c r="D68">
        <f t="shared" ca="1" si="8"/>
        <v>0.52571944565792883</v>
      </c>
      <c r="E68" s="1">
        <f t="shared" ca="1" si="9"/>
        <v>10944714.266929822</v>
      </c>
      <c r="H68" s="1"/>
    </row>
    <row r="69" spans="1:8" x14ac:dyDescent="0.25">
      <c r="A69">
        <f t="shared" si="10"/>
        <v>68</v>
      </c>
      <c r="B69">
        <f t="shared" ca="1" si="11"/>
        <v>0.37360163911593891</v>
      </c>
      <c r="C69">
        <f t="shared" ca="1" si="7"/>
        <v>0.15639760601181954</v>
      </c>
      <c r="D69">
        <f t="shared" ca="1" si="8"/>
        <v>0.63308238451949894</v>
      </c>
      <c r="E69" s="1">
        <f t="shared" ca="1" si="9"/>
        <v>23267501.408528734</v>
      </c>
      <c r="H69" s="1"/>
    </row>
    <row r="70" spans="1:8" x14ac:dyDescent="0.25">
      <c r="A70">
        <f t="shared" si="10"/>
        <v>69</v>
      </c>
      <c r="B70">
        <f t="shared" ca="1" si="11"/>
        <v>0.25905793554691281</v>
      </c>
      <c r="C70">
        <f t="shared" ca="1" si="7"/>
        <v>0.22590739918151764</v>
      </c>
      <c r="D70">
        <f t="shared" ca="1" si="8"/>
        <v>0.66798349312899341</v>
      </c>
      <c r="E70" s="1">
        <f t="shared" ca="1" si="9"/>
        <v>24589162.210827351</v>
      </c>
      <c r="H70" s="1"/>
    </row>
    <row r="71" spans="1:8" x14ac:dyDescent="0.25">
      <c r="A71">
        <f t="shared" si="10"/>
        <v>70</v>
      </c>
      <c r="B71">
        <f t="shared" ca="1" si="11"/>
        <v>0.40886984240408042</v>
      </c>
      <c r="C71">
        <f t="shared" ca="1" si="7"/>
        <v>0.15503164251330012</v>
      </c>
      <c r="D71">
        <f t="shared" ca="1" si="8"/>
        <v>0.774292492865719</v>
      </c>
      <c r="E71" s="1">
        <f t="shared" ca="1" si="9"/>
        <v>30871740.938043792</v>
      </c>
      <c r="H71" s="1"/>
    </row>
    <row r="72" spans="1:8" x14ac:dyDescent="0.25">
      <c r="A72">
        <f t="shared" si="10"/>
        <v>71</v>
      </c>
      <c r="B72">
        <f t="shared" ca="1" si="11"/>
        <v>0.31564428035921233</v>
      </c>
      <c r="C72">
        <f t="shared" ca="1" si="7"/>
        <v>0.14377539735395908</v>
      </c>
      <c r="D72">
        <f t="shared" ca="1" si="8"/>
        <v>0.74905961022448975</v>
      </c>
      <c r="E72" s="1">
        <f t="shared" ca="1" si="9"/>
        <v>21382059.136172306</v>
      </c>
      <c r="H72" s="1"/>
    </row>
    <row r="73" spans="1:8" x14ac:dyDescent="0.25">
      <c r="A73">
        <f t="shared" si="10"/>
        <v>72</v>
      </c>
      <c r="B73">
        <f t="shared" ca="1" si="11"/>
        <v>0.27504122740053788</v>
      </c>
      <c r="C73">
        <f t="shared" ca="1" si="7"/>
        <v>0.19706611093809073</v>
      </c>
      <c r="D73">
        <f t="shared" ca="1" si="8"/>
        <v>0.76280794210985681</v>
      </c>
      <c r="E73" s="1">
        <f t="shared" ca="1" si="9"/>
        <v>26006121.963002216</v>
      </c>
      <c r="H73" s="1"/>
    </row>
    <row r="74" spans="1:8" x14ac:dyDescent="0.25">
      <c r="A74">
        <f t="shared" si="10"/>
        <v>73</v>
      </c>
      <c r="B74">
        <f t="shared" ca="1" si="11"/>
        <v>0.28336992106487291</v>
      </c>
      <c r="C74">
        <f t="shared" ca="1" si="7"/>
        <v>0.1419105659147491</v>
      </c>
      <c r="D74">
        <f t="shared" ca="1" si="8"/>
        <v>0.78348409219837978</v>
      </c>
      <c r="E74" s="1">
        <f t="shared" ca="1" si="9"/>
        <v>19817520.202631894</v>
      </c>
      <c r="H74" s="1"/>
    </row>
    <row r="75" spans="1:8" x14ac:dyDescent="0.25">
      <c r="A75">
        <f t="shared" si="10"/>
        <v>74</v>
      </c>
      <c r="B75">
        <f t="shared" ca="1" si="11"/>
        <v>0.35581194629197788</v>
      </c>
      <c r="C75">
        <f t="shared" ca="1" si="7"/>
        <v>0.10871041229470768</v>
      </c>
      <c r="D75">
        <f t="shared" ca="1" si="8"/>
        <v>0.71843331585869552</v>
      </c>
      <c r="E75" s="1">
        <f t="shared" ca="1" si="9"/>
        <v>17479490.812766802</v>
      </c>
      <c r="H75" s="1"/>
    </row>
    <row r="76" spans="1:8" x14ac:dyDescent="0.25">
      <c r="A76">
        <f t="shared" si="10"/>
        <v>75</v>
      </c>
      <c r="B76">
        <f t="shared" ca="1" si="11"/>
        <v>0.24851129327359661</v>
      </c>
      <c r="C76">
        <f t="shared" ca="1" si="7"/>
        <v>0.16468264056374737</v>
      </c>
      <c r="D76">
        <f t="shared" ca="1" si="8"/>
        <v>0.72915088592453992</v>
      </c>
      <c r="E76" s="1">
        <f t="shared" ca="1" si="9"/>
        <v>18769901.981148828</v>
      </c>
      <c r="H76" s="1"/>
    </row>
    <row r="77" spans="1:8" x14ac:dyDescent="0.25">
      <c r="A77">
        <f t="shared" si="10"/>
        <v>76</v>
      </c>
      <c r="B77">
        <f t="shared" ca="1" si="11"/>
        <v>0.26307660404752575</v>
      </c>
      <c r="C77">
        <f t="shared" ca="1" si="7"/>
        <v>0.13195140725243279</v>
      </c>
      <c r="D77">
        <f t="shared" ca="1" si="8"/>
        <v>0.70086312804658846</v>
      </c>
      <c r="E77" s="1">
        <f t="shared" ca="1" si="9"/>
        <v>15303124.498530807</v>
      </c>
      <c r="H77" s="1"/>
    </row>
    <row r="78" spans="1:8" x14ac:dyDescent="0.25">
      <c r="A78">
        <f t="shared" si="10"/>
        <v>77</v>
      </c>
      <c r="B78">
        <f t="shared" ca="1" si="11"/>
        <v>0.37262180311177195</v>
      </c>
      <c r="C78">
        <f t="shared" ca="1" si="7"/>
        <v>0.18226264673157366</v>
      </c>
      <c r="D78">
        <f t="shared" ca="1" si="8"/>
        <v>0.69148434071248432</v>
      </c>
      <c r="E78" s="1">
        <f t="shared" ca="1" si="9"/>
        <v>29539213.696939588</v>
      </c>
      <c r="H78" s="1"/>
    </row>
    <row r="79" spans="1:8" x14ac:dyDescent="0.25">
      <c r="A79">
        <f t="shared" si="10"/>
        <v>78</v>
      </c>
      <c r="B79">
        <f t="shared" ca="1" si="11"/>
        <v>0.25617490121953068</v>
      </c>
      <c r="C79">
        <f t="shared" ca="1" si="7"/>
        <v>0.11318501039615647</v>
      </c>
      <c r="D79">
        <f t="shared" ca="1" si="8"/>
        <v>0.72733696454890684</v>
      </c>
      <c r="E79" s="1">
        <f t="shared" ca="1" si="9"/>
        <v>13265138.772209357</v>
      </c>
      <c r="H79" s="1"/>
    </row>
    <row r="80" spans="1:8" x14ac:dyDescent="0.25">
      <c r="A80">
        <f t="shared" si="10"/>
        <v>79</v>
      </c>
      <c r="B80">
        <f t="shared" ca="1" si="11"/>
        <v>0.40532874374186789</v>
      </c>
      <c r="C80">
        <f t="shared" ca="1" si="7"/>
        <v>0.16935306522713223</v>
      </c>
      <c r="D80">
        <f t="shared" ca="1" si="8"/>
        <v>0.71681703062398539</v>
      </c>
      <c r="E80" s="1">
        <f t="shared" ca="1" si="9"/>
        <v>30949912.445207886</v>
      </c>
      <c r="H80" s="1"/>
    </row>
    <row r="81" spans="1:8" x14ac:dyDescent="0.25">
      <c r="A81">
        <f t="shared" si="10"/>
        <v>80</v>
      </c>
      <c r="B81">
        <f t="shared" ca="1" si="11"/>
        <v>0.25737017068353646</v>
      </c>
      <c r="C81">
        <f t="shared" ca="1" si="7"/>
        <v>0.17003835457614652</v>
      </c>
      <c r="D81">
        <f t="shared" ca="1" si="8"/>
        <v>0.60784995284276788</v>
      </c>
      <c r="E81" s="1">
        <f t="shared" ca="1" si="9"/>
        <v>16732164.941331062</v>
      </c>
      <c r="H81" s="1"/>
    </row>
    <row r="82" spans="1:8" x14ac:dyDescent="0.25">
      <c r="A82">
        <f t="shared" si="10"/>
        <v>81</v>
      </c>
      <c r="B82">
        <f t="shared" ca="1" si="11"/>
        <v>0.34709658310041042</v>
      </c>
      <c r="C82">
        <f t="shared" ca="1" si="7"/>
        <v>0.19357566179521296</v>
      </c>
      <c r="D82">
        <f t="shared" ca="1" si="8"/>
        <v>0.70381921217817467</v>
      </c>
      <c r="E82" s="1">
        <f t="shared" ca="1" si="9"/>
        <v>29744923.352153353</v>
      </c>
      <c r="H82" s="1"/>
    </row>
    <row r="83" spans="1:8" x14ac:dyDescent="0.25">
      <c r="A83">
        <f t="shared" si="10"/>
        <v>82</v>
      </c>
      <c r="B83">
        <f t="shared" ca="1" si="11"/>
        <v>0.27976731042593389</v>
      </c>
      <c r="C83">
        <f t="shared" ca="1" si="7"/>
        <v>0.19603071849867448</v>
      </c>
      <c r="D83">
        <f t="shared" ca="1" si="8"/>
        <v>0.91955227330880573</v>
      </c>
      <c r="E83" s="1">
        <f t="shared" ca="1" si="9"/>
        <v>31721094.758130718</v>
      </c>
      <c r="H83" s="1"/>
    </row>
    <row r="84" spans="1:8" x14ac:dyDescent="0.25">
      <c r="A84">
        <f t="shared" si="10"/>
        <v>83</v>
      </c>
      <c r="B84">
        <f t="shared" ca="1" si="11"/>
        <v>0.33942530109564784</v>
      </c>
      <c r="C84">
        <f t="shared" ca="1" si="7"/>
        <v>0.11502178101365841</v>
      </c>
      <c r="D84">
        <f t="shared" ca="1" si="8"/>
        <v>0.78319140018025835</v>
      </c>
      <c r="E84" s="1">
        <f t="shared" ca="1" si="9"/>
        <v>19232815.056057312</v>
      </c>
      <c r="H84" s="1"/>
    </row>
    <row r="85" spans="1:8" x14ac:dyDescent="0.25">
      <c r="A85">
        <f t="shared" si="10"/>
        <v>84</v>
      </c>
      <c r="B85">
        <f t="shared" ca="1" si="11"/>
        <v>0.29594808760759356</v>
      </c>
      <c r="C85">
        <f t="shared" ca="1" si="7"/>
        <v>0.16827745290421514</v>
      </c>
      <c r="D85">
        <f t="shared" ca="1" si="8"/>
        <v>0.66384164046589078</v>
      </c>
      <c r="E85" s="1">
        <f t="shared" ca="1" si="9"/>
        <v>20794888.874032583</v>
      </c>
      <c r="H85" s="1"/>
    </row>
    <row r="86" spans="1:8" x14ac:dyDescent="0.25">
      <c r="A86">
        <f t="shared" si="10"/>
        <v>85</v>
      </c>
      <c r="B86">
        <f t="shared" ca="1" si="11"/>
        <v>0.2859460113792871</v>
      </c>
      <c r="C86">
        <f t="shared" ca="1" si="7"/>
        <v>0.14282161043521865</v>
      </c>
      <c r="D86">
        <f t="shared" ca="1" si="8"/>
        <v>0.58133732427644558</v>
      </c>
      <c r="E86" s="1">
        <f t="shared" ca="1" si="9"/>
        <v>14933335.47727865</v>
      </c>
      <c r="H86" s="1"/>
    </row>
    <row r="87" spans="1:8" x14ac:dyDescent="0.25">
      <c r="A87">
        <f t="shared" si="10"/>
        <v>86</v>
      </c>
      <c r="B87">
        <f t="shared" ca="1" si="11"/>
        <v>0.354191452068784</v>
      </c>
      <c r="C87">
        <f t="shared" ca="1" si="7"/>
        <v>0.14584343519323756</v>
      </c>
      <c r="D87">
        <f t="shared" ca="1" si="8"/>
        <v>0.77695520564860698</v>
      </c>
      <c r="E87" s="1">
        <f t="shared" ca="1" si="9"/>
        <v>25244779.823706903</v>
      </c>
      <c r="H87" s="1"/>
    </row>
    <row r="88" spans="1:8" x14ac:dyDescent="0.25">
      <c r="A88">
        <f t="shared" si="10"/>
        <v>87</v>
      </c>
      <c r="B88">
        <f t="shared" ca="1" si="11"/>
        <v>0.26121323041270356</v>
      </c>
      <c r="C88">
        <f t="shared" ca="1" si="7"/>
        <v>0.13343820436243939</v>
      </c>
      <c r="D88">
        <f t="shared" ca="1" si="8"/>
        <v>0.53697173908177187</v>
      </c>
      <c r="E88" s="1">
        <f t="shared" ca="1" si="9"/>
        <v>11772736.7812538</v>
      </c>
      <c r="H88" s="1"/>
    </row>
    <row r="89" spans="1:8" x14ac:dyDescent="0.25">
      <c r="A89">
        <f t="shared" si="10"/>
        <v>88</v>
      </c>
      <c r="B89">
        <f t="shared" ca="1" si="11"/>
        <v>0.29906928229649732</v>
      </c>
      <c r="C89">
        <f t="shared" ca="1" si="7"/>
        <v>0.13746324730570841</v>
      </c>
      <c r="D89">
        <f t="shared" ca="1" si="8"/>
        <v>0.83047631138687883</v>
      </c>
      <c r="E89" s="1">
        <f t="shared" ca="1" si="9"/>
        <v>21475154.753408253</v>
      </c>
      <c r="H89" s="1"/>
    </row>
    <row r="90" spans="1:8" x14ac:dyDescent="0.25">
      <c r="A90">
        <f t="shared" si="10"/>
        <v>89</v>
      </c>
      <c r="B90">
        <f t="shared" ca="1" si="11"/>
        <v>0.29597941586647408</v>
      </c>
      <c r="C90">
        <f t="shared" ca="1" si="7"/>
        <v>0.13165317733538748</v>
      </c>
      <c r="D90">
        <f t="shared" ca="1" si="8"/>
        <v>0.76021799240076526</v>
      </c>
      <c r="E90" s="1">
        <f t="shared" ca="1" si="9"/>
        <v>18632951.052077875</v>
      </c>
      <c r="H90" s="1"/>
    </row>
    <row r="91" spans="1:8" x14ac:dyDescent="0.25">
      <c r="A91">
        <f t="shared" si="10"/>
        <v>90</v>
      </c>
      <c r="B91">
        <f t="shared" ca="1" si="11"/>
        <v>0.31475301278918522</v>
      </c>
      <c r="C91">
        <f t="shared" ca="1" si="7"/>
        <v>0.14773824468108143</v>
      </c>
      <c r="D91">
        <f t="shared" ca="1" si="8"/>
        <v>0.69480366396478965</v>
      </c>
      <c r="E91" s="1">
        <f t="shared" ca="1" si="9"/>
        <v>20322427.177666061</v>
      </c>
      <c r="H91" s="1"/>
    </row>
    <row r="92" spans="1:8" x14ac:dyDescent="0.25">
      <c r="A92">
        <f t="shared" si="10"/>
        <v>91</v>
      </c>
      <c r="B92">
        <f t="shared" ca="1" si="11"/>
        <v>0.32377248191686614</v>
      </c>
      <c r="C92">
        <f t="shared" ca="1" si="7"/>
        <v>0.140721723192753</v>
      </c>
      <c r="D92">
        <f t="shared" ca="1" si="8"/>
        <v>0.5888863582401922</v>
      </c>
      <c r="E92" s="1">
        <f t="shared" ca="1" si="9"/>
        <v>16876532.430548735</v>
      </c>
      <c r="H92" s="1"/>
    </row>
    <row r="93" spans="1:8" x14ac:dyDescent="0.25">
      <c r="A93">
        <f t="shared" si="10"/>
        <v>92</v>
      </c>
      <c r="B93">
        <f t="shared" ca="1" si="11"/>
        <v>0.27955012765013532</v>
      </c>
      <c r="C93">
        <f t="shared" ca="1" si="7"/>
        <v>0.1233446136391228</v>
      </c>
      <c r="D93">
        <f t="shared" ca="1" si="8"/>
        <v>0.60908478859232751</v>
      </c>
      <c r="E93" s="1">
        <f t="shared" ca="1" si="9"/>
        <v>13210166.235640982</v>
      </c>
      <c r="H93" s="1"/>
    </row>
    <row r="94" spans="1:8" x14ac:dyDescent="0.25">
      <c r="A94">
        <f t="shared" si="10"/>
        <v>93</v>
      </c>
      <c r="B94">
        <f t="shared" ca="1" si="11"/>
        <v>0.29732388072509142</v>
      </c>
      <c r="C94">
        <f t="shared" ca="1" si="7"/>
        <v>9.7197760950806261E-2</v>
      </c>
      <c r="D94">
        <f t="shared" ca="1" si="8"/>
        <v>0.7024880526463404</v>
      </c>
      <c r="E94" s="1">
        <f t="shared" ca="1" si="9"/>
        <v>12769551.419519914</v>
      </c>
      <c r="H94" s="1"/>
    </row>
    <row r="95" spans="1:8" x14ac:dyDescent="0.25">
      <c r="A95">
        <f t="shared" si="10"/>
        <v>94</v>
      </c>
      <c r="B95">
        <f t="shared" ca="1" si="11"/>
        <v>0.41197954895886468</v>
      </c>
      <c r="C95">
        <f t="shared" ca="1" si="7"/>
        <v>0.11552842040285066</v>
      </c>
      <c r="D95">
        <f t="shared" ca="1" si="8"/>
        <v>0.68864984450339417</v>
      </c>
      <c r="E95" s="1">
        <f t="shared" ca="1" si="9"/>
        <v>20616436.103585828</v>
      </c>
      <c r="H95" s="1"/>
    </row>
    <row r="96" spans="1:8" x14ac:dyDescent="0.25">
      <c r="A96">
        <f t="shared" si="10"/>
        <v>95</v>
      </c>
      <c r="B96">
        <f t="shared" ca="1" si="11"/>
        <v>0.32806494300892813</v>
      </c>
      <c r="C96">
        <f t="shared" ca="1" si="7"/>
        <v>0.13715085377534891</v>
      </c>
      <c r="D96">
        <f t="shared" ca="1" si="8"/>
        <v>0.65845007325038318</v>
      </c>
      <c r="E96" s="1">
        <f t="shared" ca="1" si="9"/>
        <v>18635104.626030728</v>
      </c>
      <c r="H96" s="1"/>
    </row>
    <row r="97" spans="1:8" x14ac:dyDescent="0.25">
      <c r="A97">
        <f t="shared" si="10"/>
        <v>96</v>
      </c>
      <c r="B97">
        <f t="shared" ca="1" si="11"/>
        <v>0.27956935432298757</v>
      </c>
      <c r="C97">
        <f t="shared" ca="1" si="7"/>
        <v>0.14942480094658683</v>
      </c>
      <c r="D97">
        <f t="shared" ca="1" si="8"/>
        <v>0.69650021270419538</v>
      </c>
      <c r="E97" s="1">
        <f t="shared" ca="1" si="9"/>
        <v>18301393.049451128</v>
      </c>
      <c r="H97" s="1"/>
    </row>
    <row r="98" spans="1:8" x14ac:dyDescent="0.25">
      <c r="A98">
        <f t="shared" si="10"/>
        <v>97</v>
      </c>
      <c r="B98">
        <f t="shared" ca="1" si="11"/>
        <v>0.33097094751167117</v>
      </c>
      <c r="C98">
        <f t="shared" ca="1" si="7"/>
        <v>0.12668937978742223</v>
      </c>
      <c r="D98">
        <f t="shared" ca="1" si="8"/>
        <v>0.5260944830726092</v>
      </c>
      <c r="E98" s="1">
        <f t="shared" ca="1" si="9"/>
        <v>13875366.916563179</v>
      </c>
      <c r="H98" s="1"/>
    </row>
    <row r="99" spans="1:8" x14ac:dyDescent="0.25">
      <c r="A99">
        <f t="shared" si="10"/>
        <v>98</v>
      </c>
      <c r="B99">
        <f t="shared" ca="1" si="11"/>
        <v>0.26455981622801089</v>
      </c>
      <c r="C99">
        <f t="shared" ca="1" si="7"/>
        <v>0.12700452466376128</v>
      </c>
      <c r="D99">
        <f t="shared" ca="1" si="8"/>
        <v>0.56901150095270403</v>
      </c>
      <c r="E99" s="1">
        <f t="shared" ca="1" si="9"/>
        <v>12025821.785233768</v>
      </c>
      <c r="H99" s="1"/>
    </row>
    <row r="100" spans="1:8" x14ac:dyDescent="0.25">
      <c r="A100">
        <f t="shared" si="10"/>
        <v>99</v>
      </c>
      <c r="B100">
        <f t="shared" ca="1" si="11"/>
        <v>0.28967454604958315</v>
      </c>
      <c r="C100">
        <f t="shared" ca="1" si="7"/>
        <v>0.13752521071032284</v>
      </c>
      <c r="D100">
        <f t="shared" ca="1" si="8"/>
        <v>0.70760643582464422</v>
      </c>
      <c r="E100" s="1">
        <f t="shared" ca="1" si="9"/>
        <v>17731075.284384917</v>
      </c>
      <c r="H100" s="1"/>
    </row>
    <row r="101" spans="1:8" x14ac:dyDescent="0.25">
      <c r="A101">
        <f t="shared" si="10"/>
        <v>100</v>
      </c>
      <c r="B101">
        <f t="shared" ca="1" si="11"/>
        <v>0.25380740048785061</v>
      </c>
      <c r="C101">
        <f t="shared" ca="1" si="7"/>
        <v>0.14820766899983162</v>
      </c>
      <c r="D101">
        <f t="shared" ca="1" si="8"/>
        <v>0.75582861075451246</v>
      </c>
      <c r="E101" s="1">
        <f t="shared" ca="1" si="9"/>
        <v>17883352.240073975</v>
      </c>
      <c r="H101" s="1"/>
    </row>
    <row r="102" spans="1:8" x14ac:dyDescent="0.25">
      <c r="H102" s="1"/>
    </row>
    <row r="103" spans="1:8" x14ac:dyDescent="0.25">
      <c r="H10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8"/>
  <sheetViews>
    <sheetView tabSelected="1" topLeftCell="A10" zoomScale="90" zoomScaleNormal="90" workbookViewId="0">
      <selection activeCell="P41" sqref="P41"/>
    </sheetView>
  </sheetViews>
  <sheetFormatPr defaultRowHeight="15" x14ac:dyDescent="0.25"/>
  <cols>
    <col min="1" max="1" width="9.140625" style="3"/>
    <col min="6" max="6" width="3.7109375" customWidth="1"/>
    <col min="7" max="7" width="6.42578125" customWidth="1"/>
    <col min="8" max="8" width="5.28515625" customWidth="1"/>
    <col min="9" max="9" width="9.5703125" bestFit="1" customWidth="1"/>
    <col min="10" max="10" width="9.28515625" bestFit="1" customWidth="1"/>
    <col min="11" max="11" width="10.7109375" bestFit="1" customWidth="1"/>
    <col min="12" max="12" width="10.42578125" bestFit="1" customWidth="1"/>
    <col min="13" max="13" width="3.42578125" customWidth="1"/>
    <col min="24" max="28" width="9.140625" style="3"/>
    <col min="29" max="29" width="4.7109375" style="3" customWidth="1"/>
    <col min="30" max="43" width="9.140625" style="3"/>
  </cols>
  <sheetData>
    <row r="1" spans="2:34" s="3" customFormat="1" ht="15.75" thickBot="1" x14ac:dyDescent="0.3"/>
    <row r="2" spans="2:34" s="3" customFormat="1" x14ac:dyDescent="0.2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4"/>
    </row>
    <row r="3" spans="2:34" s="3" customFormat="1" ht="21" x14ac:dyDescent="0.35">
      <c r="B3" s="15"/>
      <c r="C3" s="24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7"/>
    </row>
    <row r="4" spans="2:34" s="3" customFormat="1" x14ac:dyDescent="0.25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</row>
    <row r="5" spans="2:34" s="3" customFormat="1" x14ac:dyDescent="0.25">
      <c r="B5" s="15"/>
      <c r="C5" s="16" t="s">
        <v>36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</row>
    <row r="6" spans="2:34" s="3" customFormat="1" x14ac:dyDescent="0.25">
      <c r="B6" s="15"/>
      <c r="C6" s="16" t="s">
        <v>37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</row>
    <row r="7" spans="2:34" x14ac:dyDescent="0.25">
      <c r="B7" s="15"/>
      <c r="C7" s="16" t="s">
        <v>50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7"/>
    </row>
    <row r="8" spans="2:34" x14ac:dyDescent="0.2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7"/>
    </row>
    <row r="9" spans="2:34" ht="15.75" thickBo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7"/>
    </row>
    <row r="10" spans="2:34" x14ac:dyDescent="0.25">
      <c r="B10" s="15"/>
      <c r="C10" s="29" t="s">
        <v>38</v>
      </c>
      <c r="D10" s="26"/>
      <c r="E10" s="26"/>
      <c r="F10" s="28"/>
      <c r="G10" s="16"/>
      <c r="H10" s="16"/>
      <c r="I10" s="29" t="s">
        <v>45</v>
      </c>
      <c r="J10" s="26"/>
      <c r="K10" s="26"/>
      <c r="L10" s="26"/>
      <c r="M10" s="28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29" t="s">
        <v>48</v>
      </c>
      <c r="AE10" s="26"/>
      <c r="AF10" s="27"/>
      <c r="AG10" s="28"/>
      <c r="AH10" s="17"/>
    </row>
    <row r="11" spans="2:34" ht="15.75" thickBot="1" x14ac:dyDescent="0.3">
      <c r="B11" s="15"/>
      <c r="C11" s="30" t="s">
        <v>41</v>
      </c>
      <c r="D11" s="33"/>
      <c r="E11" s="33"/>
      <c r="F11" s="34"/>
      <c r="G11" s="16"/>
      <c r="H11" s="16"/>
      <c r="I11" s="30" t="s">
        <v>40</v>
      </c>
      <c r="J11" s="31"/>
      <c r="K11" s="31"/>
      <c r="L11" s="31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30" t="s">
        <v>39</v>
      </c>
      <c r="AE11" s="31"/>
      <c r="AF11" s="31"/>
      <c r="AG11" s="32"/>
      <c r="AH11" s="17"/>
    </row>
    <row r="12" spans="2:34" ht="15.75" thickBot="1" x14ac:dyDescent="0.3">
      <c r="B12" s="15"/>
      <c r="C12" s="11" t="s">
        <v>18</v>
      </c>
      <c r="D12" s="21" t="s">
        <v>19</v>
      </c>
      <c r="E12" s="19"/>
      <c r="F12" s="16"/>
      <c r="G12" s="16"/>
      <c r="H12" s="16"/>
      <c r="I12" s="9" t="s">
        <v>24</v>
      </c>
      <c r="J12" s="9" t="s">
        <v>20</v>
      </c>
      <c r="K12" s="9" t="s">
        <v>21</v>
      </c>
      <c r="L12" s="9" t="s">
        <v>23</v>
      </c>
      <c r="M12" s="9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1" t="s">
        <v>20</v>
      </c>
      <c r="AE12" s="11" t="s">
        <v>21</v>
      </c>
      <c r="AF12" s="11" t="s">
        <v>22</v>
      </c>
      <c r="AG12" s="16"/>
      <c r="AH12" s="17"/>
    </row>
    <row r="13" spans="2:34" x14ac:dyDescent="0.25">
      <c r="B13" s="15"/>
      <c r="C13" s="10">
        <v>1000</v>
      </c>
      <c r="D13" s="8">
        <v>26.204615471033296</v>
      </c>
      <c r="E13" s="16"/>
      <c r="F13" s="16"/>
      <c r="G13" s="16"/>
      <c r="H13" s="25" t="s">
        <v>43</v>
      </c>
      <c r="I13" s="40">
        <v>0</v>
      </c>
      <c r="J13" s="35">
        <v>0.01</v>
      </c>
      <c r="K13" s="35">
        <v>15</v>
      </c>
      <c r="L13" s="36">
        <f>_xlfn.NORM.INV(J13,0,1)</f>
        <v>-2.3263478740408408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0">
        <v>0.05</v>
      </c>
      <c r="AE13" s="8">
        <f>_xlfn.PERCENTILE.EXC($D$13:$D$32,AD13)</f>
        <v>16.780206070461215</v>
      </c>
      <c r="AF13" s="8">
        <f>_xlfn.NORM.INV(AD13,0,1)</f>
        <v>-1.6448536269514726</v>
      </c>
      <c r="AG13" s="16"/>
      <c r="AH13" s="17"/>
    </row>
    <row r="14" spans="2:34" x14ac:dyDescent="0.25">
      <c r="B14" s="15"/>
      <c r="C14" s="10">
        <f>C13+1</f>
        <v>1001</v>
      </c>
      <c r="D14" s="8">
        <v>16.72852878108575</v>
      </c>
      <c r="E14" s="16"/>
      <c r="F14" s="16"/>
      <c r="G14" s="16"/>
      <c r="H14" s="16"/>
      <c r="I14" s="41">
        <f>I13+1</f>
        <v>1</v>
      </c>
      <c r="J14" s="37">
        <f t="shared" ref="J14:J33" si="0">(I14)/(COUNT($C$13:$C$32)+1)</f>
        <v>4.7619047619047616E-2</v>
      </c>
      <c r="K14" s="37">
        <v>16.72852878108575</v>
      </c>
      <c r="L14" s="37">
        <f>_xlfn.NORM.INV(J14,0,1)</f>
        <v>-1.6683911939470788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0">
        <f t="shared" ref="AD14:AD58" si="1">AD13+0.02</f>
        <v>7.0000000000000007E-2</v>
      </c>
      <c r="AE14" s="8">
        <f t="shared" ref="AE13:AE58" si="2">_xlfn.PERCENTILE.EXC($D$13:$D$32,AD14)</f>
        <v>17.21429530121511</v>
      </c>
      <c r="AF14" s="8">
        <f t="shared" ref="AF14:AF58" si="3">_xlfn.NORM.INV(AD14,0,1)</f>
        <v>-1.4757910281791702</v>
      </c>
      <c r="AG14" s="16"/>
      <c r="AH14" s="17"/>
    </row>
    <row r="15" spans="2:34" x14ac:dyDescent="0.25">
      <c r="B15" s="15"/>
      <c r="C15" s="10">
        <f t="shared" ref="C15:C32" si="4">C14+1</f>
        <v>1002</v>
      </c>
      <c r="D15" s="8">
        <v>25.138384706324075</v>
      </c>
      <c r="E15" s="16"/>
      <c r="F15" s="16"/>
      <c r="G15" s="16"/>
      <c r="H15" s="16"/>
      <c r="I15" s="41">
        <f>I14+1</f>
        <v>2</v>
      </c>
      <c r="J15" s="37">
        <f t="shared" si="0"/>
        <v>9.5238095238095233E-2</v>
      </c>
      <c r="K15" s="37">
        <v>17.762074568595025</v>
      </c>
      <c r="L15" s="37">
        <f t="shared" ref="L15:L34" si="5">_xlfn.NORM.INV(J15,0,1)</f>
        <v>-1.3091717167857773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0">
        <f t="shared" si="1"/>
        <v>9.0000000000000011E-2</v>
      </c>
      <c r="AE15" s="8">
        <f t="shared" si="2"/>
        <v>17.648384531969004</v>
      </c>
      <c r="AF15" s="8">
        <f t="shared" si="3"/>
        <v>-1.3407550336902159</v>
      </c>
      <c r="AG15" s="16"/>
      <c r="AH15" s="17"/>
    </row>
    <row r="16" spans="2:34" x14ac:dyDescent="0.25">
      <c r="B16" s="15"/>
      <c r="C16" s="10">
        <f t="shared" si="4"/>
        <v>1003</v>
      </c>
      <c r="D16" s="8">
        <v>26.704658960867469</v>
      </c>
      <c r="E16" s="16"/>
      <c r="F16" s="16"/>
      <c r="G16" s="16"/>
      <c r="H16" s="16"/>
      <c r="I16" s="41">
        <f t="shared" ref="I16:I34" si="6">I15+1</f>
        <v>3</v>
      </c>
      <c r="J16" s="37">
        <f t="shared" si="0"/>
        <v>0.14285714285714285</v>
      </c>
      <c r="K16" s="37">
        <v>21.504712435374085</v>
      </c>
      <c r="L16" s="37">
        <f t="shared" si="5"/>
        <v>-1.0675705238781419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0">
        <f t="shared" si="1"/>
        <v>0.11000000000000001</v>
      </c>
      <c r="AE16" s="8">
        <f t="shared" si="2"/>
        <v>18.922292307296537</v>
      </c>
      <c r="AF16" s="8">
        <f t="shared" si="3"/>
        <v>-1.2265281200366105</v>
      </c>
      <c r="AG16" s="16"/>
      <c r="AH16" s="17"/>
    </row>
    <row r="17" spans="2:34" x14ac:dyDescent="0.25">
      <c r="B17" s="15"/>
      <c r="C17" s="10">
        <f t="shared" si="4"/>
        <v>1004</v>
      </c>
      <c r="D17" s="8">
        <v>30.129483312790793</v>
      </c>
      <c r="E17" s="16"/>
      <c r="F17" s="16"/>
      <c r="G17" s="16"/>
      <c r="H17" s="16"/>
      <c r="I17" s="41">
        <f t="shared" si="6"/>
        <v>4</v>
      </c>
      <c r="J17" s="37">
        <f t="shared" si="0"/>
        <v>0.19047619047619047</v>
      </c>
      <c r="K17" s="37">
        <v>23.1985279779521</v>
      </c>
      <c r="L17" s="37">
        <f t="shared" si="5"/>
        <v>-0.87614284924684116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0">
        <f t="shared" si="1"/>
        <v>0.13</v>
      </c>
      <c r="AE17" s="8">
        <f t="shared" si="2"/>
        <v>20.494200211343738</v>
      </c>
      <c r="AF17" s="8">
        <f t="shared" si="3"/>
        <v>-1.1263911290388013</v>
      </c>
      <c r="AG17" s="16"/>
      <c r="AH17" s="17"/>
    </row>
    <row r="18" spans="2:34" x14ac:dyDescent="0.25">
      <c r="B18" s="15"/>
      <c r="C18" s="10">
        <f t="shared" si="4"/>
        <v>1005</v>
      </c>
      <c r="D18" s="8">
        <v>31.559805108522777</v>
      </c>
      <c r="E18" s="16"/>
      <c r="F18" s="16"/>
      <c r="G18" s="16"/>
      <c r="H18" s="16"/>
      <c r="I18" s="41">
        <f t="shared" si="6"/>
        <v>5</v>
      </c>
      <c r="J18" s="37">
        <f t="shared" si="0"/>
        <v>0.23809523809523808</v>
      </c>
      <c r="K18" s="37">
        <v>25.138384706324075</v>
      </c>
      <c r="L18" s="37">
        <f t="shared" si="5"/>
        <v>-0.71244303238948903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0">
        <f t="shared" si="1"/>
        <v>0.15</v>
      </c>
      <c r="AE18" s="8">
        <f t="shared" si="2"/>
        <v>21.758784766760787</v>
      </c>
      <c r="AF18" s="8">
        <f t="shared" si="3"/>
        <v>-1.0364333894937898</v>
      </c>
      <c r="AG18" s="16"/>
      <c r="AH18" s="17"/>
    </row>
    <row r="19" spans="2:34" x14ac:dyDescent="0.25">
      <c r="B19" s="15"/>
      <c r="C19" s="10">
        <f t="shared" si="4"/>
        <v>1006</v>
      </c>
      <c r="D19" s="8">
        <v>30.069088602983705</v>
      </c>
      <c r="E19" s="16"/>
      <c r="F19" s="16"/>
      <c r="G19" s="16"/>
      <c r="H19" s="16"/>
      <c r="I19" s="41">
        <f t="shared" si="6"/>
        <v>6</v>
      </c>
      <c r="J19" s="37">
        <f t="shared" si="0"/>
        <v>0.2857142857142857</v>
      </c>
      <c r="K19" s="37">
        <v>26.204615471033296</v>
      </c>
      <c r="L19" s="37">
        <f t="shared" si="5"/>
        <v>-0.56594882193286311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0">
        <f t="shared" si="1"/>
        <v>0.16999999999999998</v>
      </c>
      <c r="AE19" s="8">
        <f t="shared" si="2"/>
        <v>22.470187294643551</v>
      </c>
      <c r="AF19" s="8">
        <f t="shared" si="3"/>
        <v>-0.95416525314619371</v>
      </c>
      <c r="AG19" s="16"/>
      <c r="AH19" s="17"/>
    </row>
    <row r="20" spans="2:34" x14ac:dyDescent="0.25">
      <c r="B20" s="15"/>
      <c r="C20" s="10">
        <f t="shared" si="4"/>
        <v>1007</v>
      </c>
      <c r="D20" s="8">
        <v>17.762074568595025</v>
      </c>
      <c r="E20" s="16"/>
      <c r="F20" s="16"/>
      <c r="G20" s="16"/>
      <c r="H20" s="16"/>
      <c r="I20" s="41">
        <f t="shared" si="6"/>
        <v>7</v>
      </c>
      <c r="J20" s="37">
        <f t="shared" si="0"/>
        <v>0.33333333333333331</v>
      </c>
      <c r="K20" s="37">
        <v>26.704658960867469</v>
      </c>
      <c r="L20" s="37">
        <f t="shared" si="5"/>
        <v>-0.43072729929545767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0">
        <f t="shared" si="1"/>
        <v>0.18999999999999997</v>
      </c>
      <c r="AE20" s="8">
        <f t="shared" si="2"/>
        <v>23.18158982252632</v>
      </c>
      <c r="AF20" s="8">
        <f t="shared" si="3"/>
        <v>-0.87789629505122857</v>
      </c>
      <c r="AG20" s="16"/>
      <c r="AH20" s="17"/>
    </row>
    <row r="21" spans="2:34" x14ac:dyDescent="0.25">
      <c r="B21" s="15"/>
      <c r="C21" s="10">
        <f t="shared" si="4"/>
        <v>1008</v>
      </c>
      <c r="D21" s="8">
        <v>38.282931672904915</v>
      </c>
      <c r="E21" s="16"/>
      <c r="F21" s="16"/>
      <c r="G21" s="16"/>
      <c r="H21" s="46" t="s">
        <v>49</v>
      </c>
      <c r="I21" s="42">
        <f t="shared" si="6"/>
        <v>8</v>
      </c>
      <c r="J21" s="38">
        <f t="shared" si="0"/>
        <v>0.38095238095238093</v>
      </c>
      <c r="K21" s="38">
        <v>27.595257147482094</v>
      </c>
      <c r="L21" s="39">
        <f t="shared" si="5"/>
        <v>-0.30298044805620661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0">
        <f t="shared" si="1"/>
        <v>0.20999999999999996</v>
      </c>
      <c r="AE21" s="8">
        <f t="shared" si="2"/>
        <v>23.993869236584608</v>
      </c>
      <c r="AF21" s="8">
        <f t="shared" si="3"/>
        <v>-0.80642124701824058</v>
      </c>
      <c r="AG21" s="16"/>
      <c r="AH21" s="17"/>
    </row>
    <row r="22" spans="2:34" x14ac:dyDescent="0.25">
      <c r="B22" s="15"/>
      <c r="C22" s="10">
        <f t="shared" si="4"/>
        <v>1009</v>
      </c>
      <c r="D22" s="8">
        <v>36.320077887984233</v>
      </c>
      <c r="E22" s="16"/>
      <c r="F22" s="16"/>
      <c r="G22" s="16"/>
      <c r="H22" s="16"/>
      <c r="I22" s="41">
        <f t="shared" si="6"/>
        <v>9</v>
      </c>
      <c r="J22" s="37">
        <f t="shared" si="0"/>
        <v>0.42857142857142855</v>
      </c>
      <c r="K22" s="37">
        <v>30.069088602983705</v>
      </c>
      <c r="L22" s="37">
        <f t="shared" si="5"/>
        <v>-0.18001236979270516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0">
        <f t="shared" si="1"/>
        <v>0.22999999999999995</v>
      </c>
      <c r="AE22" s="8">
        <f t="shared" si="2"/>
        <v>24.808609062500839</v>
      </c>
      <c r="AF22" s="8">
        <f t="shared" si="3"/>
        <v>-0.73884684918521393</v>
      </c>
      <c r="AG22" s="16"/>
      <c r="AH22" s="17"/>
    </row>
    <row r="23" spans="2:34" x14ac:dyDescent="0.25">
      <c r="B23" s="15"/>
      <c r="C23" s="10">
        <f t="shared" si="4"/>
        <v>1010</v>
      </c>
      <c r="D23" s="8">
        <v>43.246459929732609</v>
      </c>
      <c r="E23" s="16"/>
      <c r="F23" s="16"/>
      <c r="G23" s="16"/>
      <c r="H23" s="16"/>
      <c r="I23" s="41">
        <f t="shared" si="6"/>
        <v>10</v>
      </c>
      <c r="J23" s="37">
        <f t="shared" si="0"/>
        <v>0.47619047619047616</v>
      </c>
      <c r="K23" s="37">
        <v>30.129483312790793</v>
      </c>
      <c r="L23" s="37">
        <f t="shared" si="5"/>
        <v>-5.9717099785322879E-2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0">
        <f t="shared" si="1"/>
        <v>0.24999999999999994</v>
      </c>
      <c r="AE23" s="8">
        <f t="shared" si="2"/>
        <v>25.40494239750138</v>
      </c>
      <c r="AF23" s="8">
        <f t="shared" si="3"/>
        <v>-0.67448975019608204</v>
      </c>
      <c r="AG23" s="16"/>
      <c r="AH23" s="17"/>
    </row>
    <row r="24" spans="2:34" x14ac:dyDescent="0.25">
      <c r="B24" s="15"/>
      <c r="C24" s="10">
        <f t="shared" si="4"/>
        <v>1011</v>
      </c>
      <c r="D24" s="8">
        <v>42.959192754599655</v>
      </c>
      <c r="E24" s="16"/>
      <c r="F24" s="16"/>
      <c r="G24" s="16"/>
      <c r="H24" s="16"/>
      <c r="I24" s="41">
        <f t="shared" si="6"/>
        <v>11</v>
      </c>
      <c r="J24" s="37">
        <f t="shared" si="0"/>
        <v>0.52380952380952384</v>
      </c>
      <c r="K24" s="37">
        <v>31.559805108522777</v>
      </c>
      <c r="L24" s="37">
        <f t="shared" si="5"/>
        <v>5.9717099785322879E-2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0">
        <f t="shared" si="1"/>
        <v>0.26999999999999996</v>
      </c>
      <c r="AE24" s="8">
        <f t="shared" si="2"/>
        <v>25.852759318679251</v>
      </c>
      <c r="AF24" s="8">
        <f t="shared" si="3"/>
        <v>-0.61281299101662745</v>
      </c>
      <c r="AG24" s="16"/>
      <c r="AH24" s="17"/>
    </row>
    <row r="25" spans="2:34" x14ac:dyDescent="0.25">
      <c r="B25" s="15"/>
      <c r="C25" s="10">
        <f t="shared" si="4"/>
        <v>1012</v>
      </c>
      <c r="D25" s="8">
        <v>34.622384430650406</v>
      </c>
      <c r="E25" s="16"/>
      <c r="F25" s="16"/>
      <c r="G25" s="16"/>
      <c r="H25" s="16"/>
      <c r="I25" s="41">
        <f t="shared" si="6"/>
        <v>12</v>
      </c>
      <c r="J25" s="37">
        <f t="shared" si="0"/>
        <v>0.5714285714285714</v>
      </c>
      <c r="K25" s="37">
        <v>33.395194732478025</v>
      </c>
      <c r="L25" s="37">
        <f t="shared" si="5"/>
        <v>0.18001236979270496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0">
        <f t="shared" si="1"/>
        <v>0.28999999999999998</v>
      </c>
      <c r="AE25" s="8">
        <f t="shared" si="2"/>
        <v>26.249619385118372</v>
      </c>
      <c r="AF25" s="8">
        <f t="shared" si="3"/>
        <v>-0.55338471955567303</v>
      </c>
      <c r="AG25" s="16"/>
      <c r="AH25" s="17"/>
    </row>
    <row r="26" spans="2:34" x14ac:dyDescent="0.25">
      <c r="B26" s="15"/>
      <c r="C26" s="10">
        <f t="shared" si="4"/>
        <v>1013</v>
      </c>
      <c r="D26" s="8">
        <v>21.504712435374085</v>
      </c>
      <c r="E26" s="16"/>
      <c r="F26" s="16"/>
      <c r="G26" s="16"/>
      <c r="H26" s="16"/>
      <c r="I26" s="41">
        <f t="shared" si="6"/>
        <v>13</v>
      </c>
      <c r="J26" s="37">
        <f t="shared" si="0"/>
        <v>0.61904761904761907</v>
      </c>
      <c r="K26" s="37">
        <v>34.622384430650406</v>
      </c>
      <c r="L26" s="37">
        <f t="shared" si="5"/>
        <v>0.30298044805620661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0">
        <f t="shared" si="1"/>
        <v>0.31</v>
      </c>
      <c r="AE26" s="8">
        <f t="shared" si="2"/>
        <v>26.459637650848723</v>
      </c>
      <c r="AF26" s="8">
        <f t="shared" si="3"/>
        <v>-0.49585034734745354</v>
      </c>
      <c r="AG26" s="16"/>
      <c r="AH26" s="17"/>
    </row>
    <row r="27" spans="2:34" x14ac:dyDescent="0.25">
      <c r="B27" s="15"/>
      <c r="C27" s="10">
        <f t="shared" si="4"/>
        <v>1014</v>
      </c>
      <c r="D27" s="8">
        <v>43.114308998535655</v>
      </c>
      <c r="E27" s="16"/>
      <c r="F27" s="16"/>
      <c r="G27" s="16"/>
      <c r="H27" s="16"/>
      <c r="I27" s="41">
        <f t="shared" si="6"/>
        <v>14</v>
      </c>
      <c r="J27" s="37">
        <f t="shared" si="0"/>
        <v>0.66666666666666663</v>
      </c>
      <c r="K27" s="37">
        <v>36.320077887984233</v>
      </c>
      <c r="L27" s="37">
        <f t="shared" si="5"/>
        <v>0.4307272992954575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0">
        <f t="shared" si="1"/>
        <v>0.33</v>
      </c>
      <c r="AE27" s="8">
        <f t="shared" si="2"/>
        <v>26.669655916579078</v>
      </c>
      <c r="AF27" s="8">
        <f t="shared" si="3"/>
        <v>-0.43991316567323374</v>
      </c>
      <c r="AG27" s="16"/>
      <c r="AH27" s="17"/>
    </row>
    <row r="28" spans="2:34" x14ac:dyDescent="0.25">
      <c r="B28" s="15"/>
      <c r="C28" s="10">
        <f t="shared" si="4"/>
        <v>1015</v>
      </c>
      <c r="D28" s="8">
        <v>37.01427983696054</v>
      </c>
      <c r="E28" s="16"/>
      <c r="F28" s="16"/>
      <c r="G28" s="16"/>
      <c r="H28" s="16"/>
      <c r="I28" s="41">
        <f t="shared" si="6"/>
        <v>15</v>
      </c>
      <c r="J28" s="37">
        <f t="shared" si="0"/>
        <v>0.7142857142857143</v>
      </c>
      <c r="K28" s="37">
        <v>37.01427983696054</v>
      </c>
      <c r="L28" s="37">
        <f t="shared" si="5"/>
        <v>0.56594882193286311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0">
        <f t="shared" si="1"/>
        <v>0.35000000000000003</v>
      </c>
      <c r="AE28" s="8">
        <f t="shared" si="2"/>
        <v>27.01636832618259</v>
      </c>
      <c r="AF28" s="8">
        <f t="shared" si="3"/>
        <v>-0.38532046640756762</v>
      </c>
      <c r="AG28" s="16"/>
      <c r="AH28" s="17"/>
    </row>
    <row r="29" spans="2:34" x14ac:dyDescent="0.25">
      <c r="B29" s="15"/>
      <c r="C29" s="10">
        <f t="shared" si="4"/>
        <v>1016</v>
      </c>
      <c r="D29" s="8">
        <v>33.395194732478025</v>
      </c>
      <c r="E29" s="16"/>
      <c r="F29" s="16"/>
      <c r="G29" s="16"/>
      <c r="H29" s="16"/>
      <c r="I29" s="41">
        <f t="shared" si="6"/>
        <v>16</v>
      </c>
      <c r="J29" s="37">
        <f t="shared" si="0"/>
        <v>0.76190476190476186</v>
      </c>
      <c r="K29" s="37">
        <v>37.433845113012772</v>
      </c>
      <c r="L29" s="37">
        <f t="shared" si="5"/>
        <v>0.71244303238948892</v>
      </c>
      <c r="M29" s="16"/>
      <c r="N29" s="25" t="s">
        <v>42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0">
        <f t="shared" si="1"/>
        <v>0.37000000000000005</v>
      </c>
      <c r="AE29" s="8">
        <f t="shared" si="2"/>
        <v>27.39041956456073</v>
      </c>
      <c r="AF29" s="8">
        <f t="shared" si="3"/>
        <v>-0.33185334643681647</v>
      </c>
      <c r="AG29" s="16"/>
      <c r="AH29" s="17"/>
    </row>
    <row r="30" spans="2:34" x14ac:dyDescent="0.25">
      <c r="B30" s="15"/>
      <c r="C30" s="10">
        <f t="shared" si="4"/>
        <v>1017</v>
      </c>
      <c r="D30" s="8">
        <v>23.1985279779521</v>
      </c>
      <c r="E30" s="16"/>
      <c r="F30" s="16"/>
      <c r="G30" s="16"/>
      <c r="H30" s="16"/>
      <c r="I30" s="41">
        <f t="shared" si="6"/>
        <v>17</v>
      </c>
      <c r="J30" s="37">
        <f t="shared" si="0"/>
        <v>0.80952380952380953</v>
      </c>
      <c r="K30" s="37">
        <v>38.282931672904915</v>
      </c>
      <c r="L30" s="37">
        <f>_xlfn.NORM.INV(J30,0,1)</f>
        <v>0.87614284924684116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0">
        <f t="shared" si="1"/>
        <v>0.39000000000000007</v>
      </c>
      <c r="AE30" s="8">
        <f t="shared" si="2"/>
        <v>28.065285124027405</v>
      </c>
      <c r="AF30" s="8">
        <f t="shared" si="3"/>
        <v>-0.27931903444745404</v>
      </c>
      <c r="AG30" s="16"/>
      <c r="AH30" s="17"/>
    </row>
    <row r="31" spans="2:34" x14ac:dyDescent="0.25">
      <c r="B31" s="15"/>
      <c r="C31" s="10">
        <f t="shared" si="4"/>
        <v>1018</v>
      </c>
      <c r="D31" s="8">
        <v>27.595257147482094</v>
      </c>
      <c r="E31" s="16"/>
      <c r="F31" s="16"/>
      <c r="G31" s="16"/>
      <c r="H31" s="16"/>
      <c r="I31" s="41">
        <f t="shared" si="6"/>
        <v>18</v>
      </c>
      <c r="J31" s="37">
        <f t="shared" si="0"/>
        <v>0.8571428571428571</v>
      </c>
      <c r="K31" s="37">
        <v>42.959192754599655</v>
      </c>
      <c r="L31" s="37">
        <f t="shared" si="5"/>
        <v>1.0675705238781419</v>
      </c>
      <c r="M31" s="16"/>
      <c r="N31" s="43" t="s">
        <v>44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0">
        <f t="shared" si="1"/>
        <v>0.41000000000000009</v>
      </c>
      <c r="AE31" s="8">
        <f>_xlfn.PERCENTILE.EXC($D$13:$D$32,AD31)</f>
        <v>29.104294335338079</v>
      </c>
      <c r="AF31" s="8">
        <f t="shared" si="3"/>
        <v>-0.2275449766411492</v>
      </c>
      <c r="AG31" s="16"/>
      <c r="AH31" s="17"/>
    </row>
    <row r="32" spans="2:34" x14ac:dyDescent="0.25">
      <c r="B32" s="15"/>
      <c r="C32" s="10">
        <f t="shared" si="4"/>
        <v>1019</v>
      </c>
      <c r="D32" s="8">
        <v>37.433845113012772</v>
      </c>
      <c r="E32" s="16"/>
      <c r="F32" s="16"/>
      <c r="G32" s="16"/>
      <c r="H32" s="16"/>
      <c r="I32" s="41">
        <f t="shared" si="6"/>
        <v>19</v>
      </c>
      <c r="J32" s="37">
        <f t="shared" si="0"/>
        <v>0.90476190476190477</v>
      </c>
      <c r="K32" s="37">
        <v>43.114308998535655</v>
      </c>
      <c r="L32" s="37">
        <f t="shared" si="5"/>
        <v>1.3091717167857773</v>
      </c>
      <c r="M32" s="16"/>
      <c r="N32" s="43" t="s">
        <v>51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0">
        <f t="shared" si="1"/>
        <v>0.4300000000000001</v>
      </c>
      <c r="AE32" s="8">
        <f t="shared" si="2"/>
        <v>30.070900444277918</v>
      </c>
      <c r="AF32" s="8">
        <f t="shared" si="3"/>
        <v>-0.17637416478086107</v>
      </c>
      <c r="AG32" s="16"/>
      <c r="AH32" s="17"/>
    </row>
    <row r="33" spans="2:34" x14ac:dyDescent="0.25">
      <c r="B33" s="15"/>
      <c r="C33" s="16"/>
      <c r="D33" s="16"/>
      <c r="E33" s="16"/>
      <c r="F33" s="16"/>
      <c r="G33" s="16"/>
      <c r="H33" s="16"/>
      <c r="I33" s="41">
        <f t="shared" si="6"/>
        <v>20</v>
      </c>
      <c r="J33" s="37">
        <f t="shared" si="0"/>
        <v>0.95238095238095233</v>
      </c>
      <c r="K33" s="37">
        <v>43.246459929732609</v>
      </c>
      <c r="L33" s="37">
        <f t="shared" si="5"/>
        <v>1.6683911939470786</v>
      </c>
      <c r="M33" s="16"/>
      <c r="N33" s="16" t="s">
        <v>46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0">
        <f t="shared" si="1"/>
        <v>0.45000000000000012</v>
      </c>
      <c r="AE33" s="8">
        <f t="shared" si="2"/>
        <v>30.096266222396896</v>
      </c>
      <c r="AF33" s="8">
        <f t="shared" si="3"/>
        <v>-0.12566134685507374</v>
      </c>
      <c r="AG33" s="16"/>
      <c r="AH33" s="17"/>
    </row>
    <row r="34" spans="2:34" x14ac:dyDescent="0.25">
      <c r="B34" s="15"/>
      <c r="C34" s="16"/>
      <c r="D34" s="16"/>
      <c r="E34" s="16"/>
      <c r="F34" s="16"/>
      <c r="G34" s="16"/>
      <c r="H34" s="25" t="s">
        <v>43</v>
      </c>
      <c r="I34" s="40">
        <f t="shared" si="6"/>
        <v>21</v>
      </c>
      <c r="J34" s="35">
        <v>0.99</v>
      </c>
      <c r="K34" s="35">
        <v>45</v>
      </c>
      <c r="L34" s="36">
        <f t="shared" si="5"/>
        <v>2.3263478740408408</v>
      </c>
      <c r="M34" s="16"/>
      <c r="N34" s="16" t="s">
        <v>52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0">
        <f t="shared" si="1"/>
        <v>0.47000000000000014</v>
      </c>
      <c r="AE34" s="8">
        <f t="shared" si="2"/>
        <v>30.12163200051587</v>
      </c>
      <c r="AF34" s="8">
        <f t="shared" si="3"/>
        <v>-7.5269862099829485E-2</v>
      </c>
      <c r="AG34" s="16"/>
      <c r="AH34" s="17"/>
    </row>
    <row r="35" spans="2:34" x14ac:dyDescent="0.25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 t="s">
        <v>53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9"/>
      <c r="AB35" s="25"/>
      <c r="AC35" s="16"/>
      <c r="AD35" s="10">
        <f t="shared" si="1"/>
        <v>0.49000000000000016</v>
      </c>
      <c r="AE35" s="8">
        <f t="shared" si="2"/>
        <v>30.544276633553071</v>
      </c>
      <c r="AF35" s="8">
        <f t="shared" si="3"/>
        <v>-2.5068908258710641E-2</v>
      </c>
      <c r="AG35" s="16"/>
      <c r="AH35" s="17"/>
    </row>
    <row r="36" spans="2:34" ht="18.75" x14ac:dyDescent="0.35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 t="s">
        <v>47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44"/>
      <c r="AB36" s="16"/>
      <c r="AC36" s="16"/>
      <c r="AD36" s="10">
        <f t="shared" si="1"/>
        <v>0.51000000000000012</v>
      </c>
      <c r="AE36" s="8">
        <f t="shared" si="2"/>
        <v>31.145011787760506</v>
      </c>
      <c r="AF36" s="8">
        <f t="shared" si="3"/>
        <v>2.5068908258711338E-2</v>
      </c>
      <c r="AG36" s="16"/>
      <c r="AH36" s="17"/>
    </row>
    <row r="37" spans="2:34" x14ac:dyDescent="0.25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 t="s">
        <v>54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44"/>
      <c r="AB37" s="16"/>
      <c r="AC37" s="16"/>
      <c r="AD37" s="10">
        <f t="shared" si="1"/>
        <v>0.53000000000000014</v>
      </c>
      <c r="AE37" s="8">
        <f t="shared" si="2"/>
        <v>31.798405759636964</v>
      </c>
      <c r="AF37" s="8">
        <f t="shared" si="3"/>
        <v>7.5269862099830193E-2</v>
      </c>
      <c r="AG37" s="16"/>
      <c r="AH37" s="17"/>
    </row>
    <row r="38" spans="2:34" x14ac:dyDescent="0.25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 t="s">
        <v>55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44"/>
      <c r="AB38" s="16"/>
      <c r="AC38" s="16"/>
      <c r="AD38" s="10">
        <f t="shared" si="1"/>
        <v>0.55000000000000016</v>
      </c>
      <c r="AE38" s="8">
        <f t="shared" si="2"/>
        <v>32.569269401698165</v>
      </c>
      <c r="AF38" s="8">
        <f t="shared" si="3"/>
        <v>0.12566134685507444</v>
      </c>
      <c r="AG38" s="16"/>
      <c r="AH38" s="17"/>
    </row>
    <row r="39" spans="2:34" x14ac:dyDescent="0.25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44"/>
      <c r="AB39" s="16"/>
      <c r="AC39" s="16"/>
      <c r="AD39" s="10">
        <f t="shared" si="1"/>
        <v>0.57000000000000017</v>
      </c>
      <c r="AE39" s="8">
        <f t="shared" si="2"/>
        <v>33.340133043759373</v>
      </c>
      <c r="AF39" s="8">
        <f t="shared" si="3"/>
        <v>0.17637416478086179</v>
      </c>
      <c r="AG39" s="16"/>
      <c r="AH39" s="17"/>
    </row>
    <row r="40" spans="2:34" x14ac:dyDescent="0.25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45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44"/>
      <c r="AB40" s="16"/>
      <c r="AC40" s="16"/>
      <c r="AD40" s="10">
        <f t="shared" si="1"/>
        <v>0.59000000000000019</v>
      </c>
      <c r="AE40" s="8">
        <f t="shared" si="2"/>
        <v>33.873798714765258</v>
      </c>
      <c r="AF40" s="8">
        <f t="shared" si="3"/>
        <v>0.22754497664114995</v>
      </c>
      <c r="AG40" s="16"/>
      <c r="AH40" s="17"/>
    </row>
    <row r="41" spans="2:34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0">
        <f t="shared" si="1"/>
        <v>0.61000000000000021</v>
      </c>
      <c r="AE41" s="8">
        <f t="shared" si="2"/>
        <v>34.389218387997659</v>
      </c>
      <c r="AF41" s="8">
        <f t="shared" si="3"/>
        <v>0.27931903444745471</v>
      </c>
      <c r="AG41" s="16"/>
      <c r="AH41" s="17"/>
    </row>
    <row r="42" spans="2:34" x14ac:dyDescent="0.25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45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0">
        <f t="shared" si="1"/>
        <v>0.63000000000000023</v>
      </c>
      <c r="AE42" s="8">
        <f t="shared" si="2"/>
        <v>35.012853925837192</v>
      </c>
      <c r="AF42" s="8">
        <f t="shared" si="3"/>
        <v>0.33185334643681724</v>
      </c>
      <c r="AG42" s="16"/>
      <c r="AH42" s="17"/>
    </row>
    <row r="43" spans="2:34" x14ac:dyDescent="0.25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0">
        <f t="shared" si="1"/>
        <v>0.65000000000000024</v>
      </c>
      <c r="AE43" s="8">
        <f t="shared" si="2"/>
        <v>35.725885177917405</v>
      </c>
      <c r="AF43" s="8">
        <f t="shared" si="3"/>
        <v>0.38532046640756829</v>
      </c>
      <c r="AG43" s="16"/>
      <c r="AH43" s="17"/>
    </row>
    <row r="44" spans="2:34" x14ac:dyDescent="0.25"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0">
        <f t="shared" si="1"/>
        <v>0.67000000000000026</v>
      </c>
      <c r="AE44" s="8">
        <f t="shared" si="2"/>
        <v>36.368672024412575</v>
      </c>
      <c r="AF44" s="8">
        <f t="shared" si="3"/>
        <v>0.43991316567323469</v>
      </c>
      <c r="AG44" s="16"/>
      <c r="AH44" s="17"/>
    </row>
    <row r="45" spans="2:34" x14ac:dyDescent="0.25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0">
        <f t="shared" si="1"/>
        <v>0.69000000000000028</v>
      </c>
      <c r="AE45" s="8">
        <f t="shared" si="2"/>
        <v>36.660236842982627</v>
      </c>
      <c r="AF45" s="8">
        <f t="shared" si="3"/>
        <v>0.49585034734745415</v>
      </c>
      <c r="AG45" s="16"/>
      <c r="AH45" s="17"/>
    </row>
    <row r="46" spans="2:34" x14ac:dyDescent="0.25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0">
        <f t="shared" si="1"/>
        <v>0.7100000000000003</v>
      </c>
      <c r="AE46" s="8">
        <f t="shared" si="2"/>
        <v>36.951801661552679</v>
      </c>
      <c r="AF46" s="8">
        <f t="shared" si="3"/>
        <v>0.55338471955567381</v>
      </c>
      <c r="AG46" s="16"/>
      <c r="AH46" s="17"/>
    </row>
    <row r="47" spans="2:34" x14ac:dyDescent="0.25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0">
        <f t="shared" si="1"/>
        <v>0.73000000000000032</v>
      </c>
      <c r="AE47" s="8">
        <f t="shared" si="2"/>
        <v>37.152736378057782</v>
      </c>
      <c r="AF47" s="8">
        <f t="shared" si="3"/>
        <v>0.61281299101662812</v>
      </c>
      <c r="AG47" s="16"/>
      <c r="AH47" s="17"/>
    </row>
    <row r="48" spans="2:34" x14ac:dyDescent="0.25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0">
        <f t="shared" si="1"/>
        <v>0.75000000000000033</v>
      </c>
      <c r="AE48" s="8">
        <f t="shared" si="2"/>
        <v>37.328953793999716</v>
      </c>
      <c r="AF48" s="8">
        <f t="shared" si="3"/>
        <v>0.67448975019608293</v>
      </c>
      <c r="AG48" s="16"/>
      <c r="AH48" s="17"/>
    </row>
    <row r="49" spans="2:34" x14ac:dyDescent="0.25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0">
        <f t="shared" si="1"/>
        <v>0.77000000000000035</v>
      </c>
      <c r="AE49" s="8">
        <f t="shared" si="2"/>
        <v>37.578189828194446</v>
      </c>
      <c r="AF49" s="8">
        <f t="shared" si="3"/>
        <v>0.73884684918521504</v>
      </c>
      <c r="AG49" s="16"/>
      <c r="AH49" s="17"/>
    </row>
    <row r="50" spans="2:34" x14ac:dyDescent="0.25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0">
        <f t="shared" si="1"/>
        <v>0.79000000000000037</v>
      </c>
      <c r="AE50" s="8">
        <f t="shared" si="2"/>
        <v>37.934806183349146</v>
      </c>
      <c r="AF50" s="8">
        <f t="shared" si="3"/>
        <v>0.80642124701824247</v>
      </c>
      <c r="AG50" s="16"/>
      <c r="AH50" s="17"/>
    </row>
    <row r="51" spans="2:34" x14ac:dyDescent="0.25"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0">
        <f t="shared" si="1"/>
        <v>0.81000000000000039</v>
      </c>
      <c r="AE51" s="8">
        <f t="shared" si="2"/>
        <v>38.329694283721906</v>
      </c>
      <c r="AF51" s="8">
        <f t="shared" si="3"/>
        <v>0.87789629505123012</v>
      </c>
      <c r="AG51" s="16"/>
      <c r="AH51" s="17"/>
    </row>
    <row r="52" spans="2:34" x14ac:dyDescent="0.25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0">
        <f t="shared" si="1"/>
        <v>0.8300000000000004</v>
      </c>
      <c r="AE52" s="8">
        <f t="shared" si="2"/>
        <v>40.293723938033686</v>
      </c>
      <c r="AF52" s="8">
        <f t="shared" si="3"/>
        <v>0.95416525314619505</v>
      </c>
      <c r="AG52" s="16"/>
      <c r="AH52" s="17"/>
    </row>
    <row r="53" spans="2:34" x14ac:dyDescent="0.25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0">
        <f t="shared" si="1"/>
        <v>0.85000000000000042</v>
      </c>
      <c r="AE53" s="8">
        <f t="shared" si="2"/>
        <v>42.257753592345487</v>
      </c>
      <c r="AF53" s="8">
        <f t="shared" si="3"/>
        <v>1.0364333894937887</v>
      </c>
      <c r="AG53" s="16"/>
      <c r="AH53" s="17"/>
    </row>
    <row r="54" spans="2:34" x14ac:dyDescent="0.25"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0">
        <f t="shared" si="1"/>
        <v>0.87000000000000044</v>
      </c>
      <c r="AE54" s="8">
        <f t="shared" si="2"/>
        <v>43.001074140462379</v>
      </c>
      <c r="AF54" s="8">
        <f t="shared" si="3"/>
        <v>1.1263911290388033</v>
      </c>
      <c r="AG54" s="16"/>
      <c r="AH54" s="17"/>
    </row>
    <row r="55" spans="2:34" x14ac:dyDescent="0.25"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0">
        <f t="shared" si="1"/>
        <v>0.89000000000000046</v>
      </c>
      <c r="AE55" s="8">
        <f t="shared" si="2"/>
        <v>43.066222962915496</v>
      </c>
      <c r="AF55" s="8">
        <f t="shared" si="3"/>
        <v>1.2265281200366123</v>
      </c>
      <c r="AG55" s="16"/>
      <c r="AH55" s="17"/>
    </row>
    <row r="56" spans="2:34" x14ac:dyDescent="0.25"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0">
        <f t="shared" si="1"/>
        <v>0.91000000000000048</v>
      </c>
      <c r="AE56" s="8">
        <f t="shared" si="2"/>
        <v>43.128845600967324</v>
      </c>
      <c r="AF56" s="8">
        <f t="shared" si="3"/>
        <v>1.3407550336902183</v>
      </c>
      <c r="AG56" s="16"/>
      <c r="AH56" s="17"/>
    </row>
    <row r="57" spans="2:34" x14ac:dyDescent="0.25"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0">
        <f t="shared" si="1"/>
        <v>0.93000000000000049</v>
      </c>
      <c r="AE57" s="8">
        <f t="shared" si="2"/>
        <v>43.184348992070042</v>
      </c>
      <c r="AF57" s="8">
        <f t="shared" si="3"/>
        <v>1.4757910281791744</v>
      </c>
      <c r="AG57" s="16"/>
      <c r="AH57" s="17"/>
    </row>
    <row r="58" spans="2:34" x14ac:dyDescent="0.25"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0">
        <f t="shared" si="1"/>
        <v>0.95000000000000051</v>
      </c>
      <c r="AE58" s="8">
        <f t="shared" si="2"/>
        <v>43.23985238317276</v>
      </c>
      <c r="AF58" s="8">
        <f t="shared" si="3"/>
        <v>1.6448536269514773</v>
      </c>
      <c r="AG58" s="16"/>
      <c r="AH58" s="17"/>
    </row>
    <row r="59" spans="2:34" x14ac:dyDescent="0.25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7"/>
    </row>
    <row r="60" spans="2:34" x14ac:dyDescent="0.25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7"/>
    </row>
    <row r="61" spans="2:34" ht="15.75" thickBot="1" x14ac:dyDescent="0.3">
      <c r="B61" s="1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20"/>
    </row>
    <row r="62" spans="2:34" s="3" customFormat="1" x14ac:dyDescent="0.25"/>
    <row r="63" spans="2:34" s="3" customFormat="1" x14ac:dyDescent="0.25"/>
    <row r="64" spans="2:3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pans="9:12" s="3" customFormat="1" x14ac:dyDescent="0.25"/>
    <row r="130" spans="9:12" s="3" customFormat="1" x14ac:dyDescent="0.25"/>
    <row r="131" spans="9:12" s="3" customFormat="1" x14ac:dyDescent="0.25"/>
    <row r="132" spans="9:12" s="3" customFormat="1" x14ac:dyDescent="0.25"/>
    <row r="133" spans="9:12" s="3" customFormat="1" x14ac:dyDescent="0.25"/>
    <row r="134" spans="9:12" s="3" customFormat="1" x14ac:dyDescent="0.25"/>
    <row r="135" spans="9:12" s="3" customFormat="1" x14ac:dyDescent="0.25"/>
    <row r="136" spans="9:12" s="3" customFormat="1" x14ac:dyDescent="0.25"/>
    <row r="137" spans="9:12" s="3" customFormat="1" x14ac:dyDescent="0.25"/>
    <row r="138" spans="9:12" s="3" customFormat="1" x14ac:dyDescent="0.25">
      <c r="I138"/>
      <c r="J138"/>
      <c r="K138"/>
      <c r="L138"/>
    </row>
  </sheetData>
  <sortState ref="K3:K22">
    <sortCondition ref="K3:K22"/>
  </sortState>
  <mergeCells count="3">
    <mergeCell ref="I11:M11"/>
    <mergeCell ref="AD11:AG11"/>
    <mergeCell ref="C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Question3</vt:lpstr>
      <vt:lpstr>Question4</vt:lpstr>
      <vt:lpstr>Question5</vt:lpstr>
      <vt:lpstr>Question6</vt:lpstr>
      <vt:lpstr>Question7</vt:lpstr>
      <vt:lpstr>Question8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2018-01-31T20:15:39Z</dcterms:created>
  <dcterms:modified xsi:type="dcterms:W3CDTF">2018-02-19T15:30:46Z</dcterms:modified>
</cp:coreProperties>
</file>