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C45" i="1"/>
  <c r="C44" i="1"/>
  <c r="D43" i="1"/>
  <c r="C43" i="1"/>
  <c r="F37" i="1"/>
  <c r="F38" i="1"/>
  <c r="D38" i="1"/>
  <c r="E38" i="1"/>
  <c r="C38" i="1"/>
  <c r="D37" i="1"/>
  <c r="E37" i="1"/>
  <c r="C37" i="1"/>
  <c r="C30" i="1"/>
  <c r="D30" i="1"/>
  <c r="E30" i="1"/>
  <c r="E31" i="1" s="1"/>
  <c r="F30" i="1"/>
  <c r="G30" i="1"/>
  <c r="G31" i="1" s="1"/>
  <c r="H30" i="1"/>
  <c r="I30" i="1"/>
  <c r="I31" i="1" s="1"/>
  <c r="J30" i="1"/>
  <c r="K30" i="1"/>
  <c r="K31" i="1" s="1"/>
  <c r="L30" i="1"/>
  <c r="D31" i="1"/>
  <c r="F31" i="1"/>
  <c r="H31" i="1"/>
  <c r="J31" i="1"/>
  <c r="L31" i="1"/>
  <c r="C31" i="1"/>
  <c r="D28" i="1"/>
  <c r="E28" i="1"/>
  <c r="F28" i="1"/>
  <c r="G28" i="1"/>
  <c r="H28" i="1"/>
  <c r="I28" i="1"/>
  <c r="J28" i="1"/>
  <c r="K28" i="1"/>
  <c r="L28" i="1"/>
  <c r="C28" i="1"/>
</calcChain>
</file>

<file path=xl/sharedStrings.xml><?xml version="1.0" encoding="utf-8"?>
<sst xmlns="http://schemas.openxmlformats.org/spreadsheetml/2006/main" count="48" uniqueCount="43">
  <si>
    <t>Фототок,</t>
  </si>
  <si>
    <t>интенсивность света</t>
  </si>
  <si>
    <t>Дина волны</t>
  </si>
  <si>
    <t>Фототок от интенсивности</t>
  </si>
  <si>
    <t>Ток фотоэлемента от частоты света</t>
  </si>
  <si>
    <t>Белый источник</t>
  </si>
  <si>
    <t>Ток</t>
  </si>
  <si>
    <t>Частота</t>
  </si>
  <si>
    <t>Напряжение запирания для разных частот</t>
  </si>
  <si>
    <t>Vз</t>
  </si>
  <si>
    <t>Ширина входа</t>
  </si>
  <si>
    <t>Дина волны,гр</t>
  </si>
  <si>
    <t>Дина волны, гр</t>
  </si>
  <si>
    <t>В режиме насыщения</t>
  </si>
  <si>
    <t>1 мм</t>
  </si>
  <si>
    <t>Ширина выхода, мм</t>
  </si>
  <si>
    <t>интенсивность света, мм</t>
  </si>
  <si>
    <t>На аноде 2,5+2,5 В</t>
  </si>
  <si>
    <t>6.5*10^14 hz</t>
  </si>
  <si>
    <t>5.85*10^14Hz</t>
  </si>
  <si>
    <t>5,05*10^14Hz</t>
  </si>
  <si>
    <t>Входная щель</t>
  </si>
  <si>
    <t>0.14мм</t>
  </si>
  <si>
    <t xml:space="preserve">Выходная </t>
  </si>
  <si>
    <t>0.037мм</t>
  </si>
  <si>
    <t>от 2300 до 3500</t>
  </si>
  <si>
    <t>Щели по 0.3 мм</t>
  </si>
  <si>
    <t>10 делений 2.5 В</t>
  </si>
  <si>
    <t>2,5/10</t>
  </si>
  <si>
    <t>Vз, В</t>
  </si>
  <si>
    <t>Длина волны, Нм</t>
  </si>
  <si>
    <t>Частота, Гц</t>
  </si>
  <si>
    <t>Частота,гр</t>
  </si>
  <si>
    <t>Максимумы в</t>
  </si>
  <si>
    <t>ангстрем</t>
  </si>
  <si>
    <t xml:space="preserve">Щели </t>
  </si>
  <si>
    <t>Градусы</t>
  </si>
  <si>
    <t>2382и2198</t>
  </si>
  <si>
    <t>1106и556</t>
  </si>
  <si>
    <t>0,2мм</t>
  </si>
  <si>
    <t>deltaVз, В</t>
  </si>
  <si>
    <t>0,3мм</t>
  </si>
  <si>
    <t>0,4мм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</si>
</sst>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tabSelected="1" topLeftCell="A30" workbookViewId="0">
      <selection activeCell="G42" sqref="G42"/>
    </sheetView>
  </sheetViews>
  <sheetFormatPr defaultRowHeight="15" x14ac:dyDescent="0.25"/>
  <cols>
    <col min="2" max="2" width="21.28515625" customWidth="1"/>
    <col min="3" max="3" width="12" bestFit="1" customWidth="1"/>
    <col min="5" max="5" width="11.7109375" customWidth="1"/>
  </cols>
  <sheetData>
    <row r="1" spans="2:12" x14ac:dyDescent="0.25">
      <c r="B1">
        <v>1</v>
      </c>
      <c r="C1" t="s">
        <v>3</v>
      </c>
      <c r="G1" t="s">
        <v>13</v>
      </c>
      <c r="J1" t="s">
        <v>17</v>
      </c>
    </row>
    <row r="2" spans="2:12" x14ac:dyDescent="0.25">
      <c r="C2" t="s">
        <v>10</v>
      </c>
      <c r="E2" t="s">
        <v>14</v>
      </c>
    </row>
    <row r="3" spans="2:12" x14ac:dyDescent="0.25">
      <c r="B3" s="1" t="s">
        <v>15</v>
      </c>
      <c r="C3" s="2">
        <v>0.193</v>
      </c>
      <c r="D3" s="2"/>
      <c r="E3" s="2"/>
      <c r="F3" s="2"/>
      <c r="G3" s="2"/>
      <c r="H3" s="2"/>
      <c r="I3" s="2"/>
      <c r="J3" s="2"/>
      <c r="K3" s="2"/>
      <c r="L3" s="2"/>
    </row>
    <row r="4" spans="2:12" x14ac:dyDescent="0.25">
      <c r="B4" s="1" t="s">
        <v>12</v>
      </c>
      <c r="C4" s="2">
        <v>1500</v>
      </c>
      <c r="D4" s="1" t="s">
        <v>18</v>
      </c>
      <c r="E4" s="2"/>
      <c r="F4" s="2"/>
      <c r="G4" s="2"/>
      <c r="H4" s="2"/>
      <c r="I4" s="2"/>
      <c r="J4" s="2"/>
      <c r="K4" s="2"/>
      <c r="L4" s="2"/>
    </row>
    <row r="5" spans="2:12" x14ac:dyDescent="0.25">
      <c r="B5" s="1" t="s">
        <v>0</v>
      </c>
      <c r="C5" s="2">
        <v>45</v>
      </c>
      <c r="D5" s="2">
        <v>40</v>
      </c>
      <c r="E5" s="2">
        <v>35</v>
      </c>
      <c r="F5" s="2">
        <v>29</v>
      </c>
      <c r="G5" s="2">
        <v>24</v>
      </c>
      <c r="H5" s="2">
        <v>19</v>
      </c>
      <c r="I5" s="2">
        <v>14</v>
      </c>
      <c r="J5" s="2">
        <v>9</v>
      </c>
      <c r="K5" s="2">
        <v>3</v>
      </c>
      <c r="L5" s="2">
        <v>0</v>
      </c>
    </row>
    <row r="6" spans="2:12" x14ac:dyDescent="0.25">
      <c r="B6" s="1" t="s">
        <v>16</v>
      </c>
      <c r="C6" s="2">
        <v>0.9</v>
      </c>
      <c r="D6" s="2">
        <v>0.8</v>
      </c>
      <c r="E6" s="2">
        <v>0.7</v>
      </c>
      <c r="F6" s="2">
        <v>0.6</v>
      </c>
      <c r="G6" s="2">
        <v>0.5</v>
      </c>
      <c r="H6" s="2">
        <v>0.4</v>
      </c>
      <c r="I6" s="2">
        <v>0.3</v>
      </c>
      <c r="J6" s="2">
        <v>0.2</v>
      </c>
      <c r="K6" s="2">
        <v>0.1</v>
      </c>
      <c r="L6" s="2">
        <v>0</v>
      </c>
    </row>
    <row r="8" spans="2:12" x14ac:dyDescent="0.25">
      <c r="B8" s="1" t="s">
        <v>15</v>
      </c>
      <c r="C8" s="1">
        <v>8.5000000000000006E-2</v>
      </c>
      <c r="D8" s="1"/>
      <c r="E8" s="1"/>
      <c r="F8" s="1"/>
      <c r="G8" s="1"/>
      <c r="H8" s="1"/>
      <c r="I8" s="1"/>
      <c r="J8" s="1"/>
      <c r="K8" s="1"/>
      <c r="L8" s="1"/>
    </row>
    <row r="9" spans="2:12" x14ac:dyDescent="0.25">
      <c r="B9" s="1" t="s">
        <v>2</v>
      </c>
      <c r="C9" s="1">
        <v>2000</v>
      </c>
      <c r="D9" s="1" t="s">
        <v>19</v>
      </c>
      <c r="E9" s="1"/>
      <c r="F9" s="1"/>
      <c r="G9" s="1"/>
      <c r="H9" s="1"/>
      <c r="I9" s="1"/>
      <c r="J9" s="1"/>
      <c r="K9" s="1"/>
      <c r="L9" s="1"/>
    </row>
    <row r="10" spans="2:12" x14ac:dyDescent="0.25">
      <c r="B10" s="1" t="s">
        <v>0</v>
      </c>
      <c r="C10" s="1">
        <v>46</v>
      </c>
      <c r="D10" s="1">
        <v>41</v>
      </c>
      <c r="E10" s="1">
        <v>36</v>
      </c>
      <c r="F10" s="1">
        <v>30</v>
      </c>
      <c r="G10" s="1">
        <v>25</v>
      </c>
      <c r="H10" s="1">
        <v>19</v>
      </c>
      <c r="I10" s="1">
        <v>14</v>
      </c>
      <c r="J10" s="1">
        <v>9</v>
      </c>
      <c r="K10" s="1">
        <v>4</v>
      </c>
      <c r="L10" s="1">
        <v>0</v>
      </c>
    </row>
    <row r="11" spans="2:12" x14ac:dyDescent="0.25">
      <c r="B11" s="1" t="s">
        <v>16</v>
      </c>
      <c r="C11" s="2">
        <v>0.9</v>
      </c>
      <c r="D11" s="2">
        <v>0.8</v>
      </c>
      <c r="E11" s="2">
        <v>0.7</v>
      </c>
      <c r="F11" s="2">
        <v>0.6</v>
      </c>
      <c r="G11" s="2">
        <v>0.5</v>
      </c>
      <c r="H11" s="2">
        <v>0.4</v>
      </c>
      <c r="I11" s="2">
        <v>0.3</v>
      </c>
      <c r="J11" s="2">
        <v>0.2</v>
      </c>
      <c r="K11" s="2">
        <v>0.1</v>
      </c>
      <c r="L11" s="2">
        <v>0</v>
      </c>
    </row>
    <row r="13" spans="2:12" x14ac:dyDescent="0.25">
      <c r="B13" s="1" t="s">
        <v>15</v>
      </c>
      <c r="C13" s="1">
        <v>3.6999999999999998E-2</v>
      </c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 t="s">
        <v>11</v>
      </c>
      <c r="C14" s="1">
        <v>2500</v>
      </c>
      <c r="D14" s="1" t="s">
        <v>20</v>
      </c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1" t="s">
        <v>0</v>
      </c>
      <c r="C15" s="1">
        <v>46</v>
      </c>
      <c r="D15" s="1">
        <v>41</v>
      </c>
      <c r="E15" s="1">
        <v>35</v>
      </c>
      <c r="F15" s="1">
        <v>20</v>
      </c>
      <c r="G15" s="1">
        <v>24</v>
      </c>
      <c r="H15" s="1">
        <v>19</v>
      </c>
      <c r="I15" s="1">
        <v>14</v>
      </c>
      <c r="J15" s="1">
        <v>9</v>
      </c>
      <c r="K15" s="1">
        <v>4</v>
      </c>
      <c r="L15" s="1">
        <v>0</v>
      </c>
    </row>
    <row r="16" spans="2:12" x14ac:dyDescent="0.25">
      <c r="B16" s="1" t="s">
        <v>1</v>
      </c>
      <c r="C16" s="1">
        <v>0.9</v>
      </c>
      <c r="D16" s="1">
        <v>0.8</v>
      </c>
      <c r="E16" s="1">
        <v>0.7</v>
      </c>
      <c r="F16" s="1">
        <v>0.6</v>
      </c>
      <c r="G16" s="1">
        <v>0.5</v>
      </c>
      <c r="H16" s="1">
        <v>0.4</v>
      </c>
      <c r="I16" s="1">
        <v>0.3</v>
      </c>
      <c r="J16" s="1">
        <v>0.2</v>
      </c>
      <c r="K16" s="1">
        <v>0.1</v>
      </c>
      <c r="L16" s="1">
        <v>0</v>
      </c>
    </row>
    <row r="18" spans="2:19" x14ac:dyDescent="0.25">
      <c r="B18">
        <v>2</v>
      </c>
      <c r="C18" t="s">
        <v>4</v>
      </c>
      <c r="G18" t="s">
        <v>5</v>
      </c>
    </row>
    <row r="19" spans="2:19" x14ac:dyDescent="0.25">
      <c r="B19" s="1" t="s">
        <v>21</v>
      </c>
      <c r="C19" s="1" t="s">
        <v>22</v>
      </c>
      <c r="D19" s="1"/>
      <c r="E19" s="1" t="s">
        <v>23</v>
      </c>
      <c r="F19" s="1" t="s">
        <v>24</v>
      </c>
      <c r="G19" s="1"/>
      <c r="H19" s="1" t="s">
        <v>25</v>
      </c>
      <c r="I19" s="1"/>
      <c r="J19" s="1"/>
      <c r="K19" s="1"/>
      <c r="L19" s="1"/>
      <c r="M19" s="1"/>
      <c r="N19" s="1"/>
      <c r="O19" s="1"/>
      <c r="P19" s="1"/>
      <c r="Q19" s="1"/>
    </row>
    <row r="20" spans="2:19" x14ac:dyDescent="0.25">
      <c r="B20" s="1" t="s">
        <v>6</v>
      </c>
      <c r="C20" s="1">
        <v>4.5</v>
      </c>
      <c r="D20" s="1">
        <v>5</v>
      </c>
      <c r="E20" s="1">
        <v>6</v>
      </c>
      <c r="F20" s="1">
        <v>8</v>
      </c>
      <c r="G20" s="1">
        <v>10</v>
      </c>
      <c r="H20" s="1">
        <v>14</v>
      </c>
      <c r="I20" s="1">
        <v>20</v>
      </c>
      <c r="J20" s="1">
        <v>30</v>
      </c>
      <c r="K20" s="1">
        <v>41</v>
      </c>
      <c r="L20" s="1">
        <v>46</v>
      </c>
      <c r="M20" s="1">
        <v>50</v>
      </c>
      <c r="N20" s="1">
        <v>50</v>
      </c>
      <c r="O20" s="1">
        <v>47</v>
      </c>
      <c r="P20" s="1">
        <v>36.5</v>
      </c>
      <c r="Q20" s="1">
        <v>22</v>
      </c>
      <c r="R20">
        <v>10</v>
      </c>
      <c r="S20">
        <v>5</v>
      </c>
    </row>
    <row r="21" spans="2:19" x14ac:dyDescent="0.25">
      <c r="B21" s="1" t="s">
        <v>7</v>
      </c>
      <c r="C21" s="1">
        <v>2300</v>
      </c>
      <c r="D21" s="1">
        <v>2400</v>
      </c>
      <c r="E21" s="1">
        <v>2500</v>
      </c>
      <c r="F21" s="1">
        <v>2600</v>
      </c>
      <c r="G21" s="1">
        <v>2700</v>
      </c>
      <c r="H21" s="1">
        <v>2800</v>
      </c>
      <c r="I21" s="1">
        <v>2900</v>
      </c>
      <c r="J21" s="1">
        <v>3000</v>
      </c>
      <c r="K21" s="1">
        <v>3100</v>
      </c>
      <c r="L21" s="1">
        <v>3150</v>
      </c>
      <c r="M21" s="1">
        <v>3200</v>
      </c>
      <c r="N21" s="1">
        <v>3250</v>
      </c>
      <c r="O21" s="1">
        <v>3300</v>
      </c>
      <c r="P21" s="1">
        <v>3350</v>
      </c>
      <c r="Q21" s="1">
        <v>3400</v>
      </c>
      <c r="R21">
        <v>3450</v>
      </c>
      <c r="S21">
        <v>3500</v>
      </c>
    </row>
    <row r="24" spans="2:19" x14ac:dyDescent="0.25">
      <c r="B24">
        <v>3</v>
      </c>
      <c r="C24" t="s">
        <v>8</v>
      </c>
    </row>
    <row r="25" spans="2:19" x14ac:dyDescent="0.25">
      <c r="C25" t="s">
        <v>26</v>
      </c>
    </row>
    <row r="26" spans="2:19" x14ac:dyDescent="0.25">
      <c r="C26" t="s">
        <v>27</v>
      </c>
      <c r="E26" t="s">
        <v>28</v>
      </c>
    </row>
    <row r="27" spans="2:19" x14ac:dyDescent="0.25">
      <c r="B27" s="1" t="s">
        <v>9</v>
      </c>
      <c r="C27" s="1">
        <v>5.4</v>
      </c>
      <c r="D27" s="1">
        <v>5.3</v>
      </c>
      <c r="E27" s="1">
        <v>4.5999999999999996</v>
      </c>
      <c r="F27" s="1">
        <v>4.2</v>
      </c>
      <c r="G27" s="1">
        <v>3.7</v>
      </c>
      <c r="H27" s="1">
        <v>3.3</v>
      </c>
      <c r="I27" s="1">
        <v>2.8</v>
      </c>
      <c r="J27" s="1">
        <v>2.2000000000000002</v>
      </c>
      <c r="K27" s="1">
        <v>1.4</v>
      </c>
      <c r="L27" s="1">
        <v>0.6</v>
      </c>
    </row>
    <row r="28" spans="2:19" x14ac:dyDescent="0.25">
      <c r="B28" s="1" t="s">
        <v>29</v>
      </c>
      <c r="C28" s="1">
        <f>C27*0.25</f>
        <v>1.35</v>
      </c>
      <c r="D28" s="1">
        <f t="shared" ref="D28:L28" si="0">D27*0.25</f>
        <v>1.325</v>
      </c>
      <c r="E28" s="1">
        <f t="shared" si="0"/>
        <v>1.1499999999999999</v>
      </c>
      <c r="F28" s="1">
        <f t="shared" si="0"/>
        <v>1.05</v>
      </c>
      <c r="G28" s="1">
        <f t="shared" si="0"/>
        <v>0.92500000000000004</v>
      </c>
      <c r="H28" s="1">
        <f t="shared" si="0"/>
        <v>0.82499999999999996</v>
      </c>
      <c r="I28" s="1">
        <f t="shared" si="0"/>
        <v>0.7</v>
      </c>
      <c r="J28" s="1">
        <f t="shared" si="0"/>
        <v>0.55000000000000004</v>
      </c>
      <c r="K28" s="1">
        <f t="shared" si="0"/>
        <v>0.35</v>
      </c>
      <c r="L28" s="1">
        <f t="shared" si="0"/>
        <v>0.15</v>
      </c>
    </row>
    <row r="29" spans="2:19" x14ac:dyDescent="0.25">
      <c r="B29" s="1" t="s">
        <v>32</v>
      </c>
      <c r="C29" s="1">
        <v>2300</v>
      </c>
      <c r="D29" s="1">
        <v>2400</v>
      </c>
      <c r="E29" s="1">
        <v>2500</v>
      </c>
      <c r="F29" s="1">
        <v>2600</v>
      </c>
      <c r="G29" s="1">
        <v>2700</v>
      </c>
      <c r="H29" s="1">
        <v>2800</v>
      </c>
      <c r="I29" s="1">
        <v>2900</v>
      </c>
      <c r="J29" s="1">
        <v>3000</v>
      </c>
      <c r="K29" s="1">
        <v>3100</v>
      </c>
      <c r="L29" s="1">
        <v>3200</v>
      </c>
    </row>
    <row r="30" spans="2:19" x14ac:dyDescent="0.25">
      <c r="B30" s="1" t="s">
        <v>31</v>
      </c>
      <c r="C30" s="1">
        <f>-3.774*10^7*C29^2-1.363*10^10*C29+7.609*10^14</f>
        <v>529906400000000</v>
      </c>
      <c r="D30" s="1">
        <f t="shared" ref="D30:L30" si="1">-3.774*10^7*D29^2-1.363*10^10*D29+7.609*10^14</f>
        <v>510805600000000</v>
      </c>
      <c r="E30" s="1">
        <f t="shared" si="1"/>
        <v>490950000000000</v>
      </c>
      <c r="F30" s="1">
        <f t="shared" si="1"/>
        <v>470339600000000</v>
      </c>
      <c r="G30" s="1">
        <f t="shared" si="1"/>
        <v>448974400000000</v>
      </c>
      <c r="H30" s="1">
        <f t="shared" si="1"/>
        <v>426854400000000</v>
      </c>
      <c r="I30" s="1">
        <f t="shared" si="1"/>
        <v>403979600000000</v>
      </c>
      <c r="J30" s="1">
        <f t="shared" si="1"/>
        <v>380350000000000</v>
      </c>
      <c r="K30" s="1">
        <f t="shared" si="1"/>
        <v>355965600000000</v>
      </c>
      <c r="L30" s="1">
        <f t="shared" si="1"/>
        <v>330826400000000</v>
      </c>
    </row>
    <row r="31" spans="2:19" x14ac:dyDescent="0.25">
      <c r="B31" s="1" t="s">
        <v>30</v>
      </c>
      <c r="C31" s="1">
        <f>3*10^8/C30*10^9</f>
        <v>566.1377179064076</v>
      </c>
      <c r="D31" s="1">
        <f t="shared" ref="D31:L31" si="2">3*10^8/D30*10^9</f>
        <v>587.30757846037704</v>
      </c>
      <c r="E31" s="1">
        <f t="shared" si="2"/>
        <v>611.06018942865876</v>
      </c>
      <c r="F31" s="1">
        <f t="shared" si="2"/>
        <v>637.83700117957324</v>
      </c>
      <c r="G31" s="1">
        <f t="shared" si="2"/>
        <v>668.18954488273721</v>
      </c>
      <c r="H31" s="1">
        <f t="shared" si="2"/>
        <v>702.81576106513126</v>
      </c>
      <c r="I31" s="1">
        <f t="shared" si="2"/>
        <v>742.61175564310679</v>
      </c>
      <c r="J31" s="1">
        <f t="shared" si="2"/>
        <v>788.74720652031021</v>
      </c>
      <c r="K31" s="1">
        <f t="shared" si="2"/>
        <v>842.77806619516048</v>
      </c>
      <c r="L31" s="1">
        <f t="shared" si="2"/>
        <v>906.82001194584234</v>
      </c>
    </row>
    <row r="34" spans="2:6" x14ac:dyDescent="0.25">
      <c r="C34">
        <v>4</v>
      </c>
    </row>
    <row r="36" spans="2:6" x14ac:dyDescent="0.25">
      <c r="B36" t="s">
        <v>33</v>
      </c>
      <c r="C36">
        <v>2382</v>
      </c>
      <c r="D36">
        <v>2198</v>
      </c>
      <c r="E36">
        <v>1106</v>
      </c>
      <c r="F36">
        <v>556</v>
      </c>
    </row>
    <row r="37" spans="2:6" x14ac:dyDescent="0.25">
      <c r="C37">
        <f>-3.774*10^7*C36^2-1.363*10^10*C36+7.609*10^14</f>
        <v>514299448240000</v>
      </c>
      <c r="D37">
        <f t="shared" ref="D37:F37" si="3">-3.774*10^7*D36^2-1.363*10^10*D36+7.609*10^14</f>
        <v>548611621040000</v>
      </c>
      <c r="E37">
        <f t="shared" si="3"/>
        <v>699660293360000</v>
      </c>
      <c r="F37">
        <f t="shared" si="3"/>
        <v>741654927360000</v>
      </c>
    </row>
    <row r="38" spans="2:6" x14ac:dyDescent="0.25">
      <c r="B38" t="s">
        <v>34</v>
      </c>
      <c r="C38">
        <f>3*10^8/C37*10^10</f>
        <v>5833.1775588451292</v>
      </c>
      <c r="D38">
        <f t="shared" ref="D38:F38" si="4">3*10^8/D37*10^10</f>
        <v>5468.3493476002504</v>
      </c>
      <c r="E38">
        <f t="shared" si="4"/>
        <v>4287.7951321104829</v>
      </c>
      <c r="F38">
        <f t="shared" si="4"/>
        <v>4045.0078457360496</v>
      </c>
    </row>
    <row r="41" spans="2:6" x14ac:dyDescent="0.25">
      <c r="B41" s="1" t="s">
        <v>35</v>
      </c>
      <c r="C41" s="1" t="s">
        <v>40</v>
      </c>
      <c r="D41" s="1"/>
    </row>
    <row r="42" spans="2:6" x14ac:dyDescent="0.25">
      <c r="B42" s="1" t="s">
        <v>36</v>
      </c>
      <c r="C42" s="1" t="s">
        <v>37</v>
      </c>
      <c r="D42" s="1" t="s">
        <v>38</v>
      </c>
    </row>
    <row r="43" spans="2:6" x14ac:dyDescent="0.25">
      <c r="B43" s="1" t="s">
        <v>39</v>
      </c>
      <c r="C43" s="1">
        <f>0.9*0.25</f>
        <v>0.22500000000000001</v>
      </c>
      <c r="D43" s="1">
        <f>0.7*0.25</f>
        <v>0.17499999999999999</v>
      </c>
    </row>
    <row r="44" spans="2:6" x14ac:dyDescent="0.25">
      <c r="B44" s="1" t="s">
        <v>41</v>
      </c>
      <c r="C44" s="1">
        <f>0.6*0.25</f>
        <v>0.15</v>
      </c>
      <c r="D44" s="1">
        <v>0.25</v>
      </c>
    </row>
    <row r="45" spans="2:6" x14ac:dyDescent="0.25">
      <c r="B45" s="1" t="s">
        <v>42</v>
      </c>
      <c r="C45" s="1">
        <f>0.25*0.4</f>
        <v>0.1</v>
      </c>
      <c r="D45" s="1">
        <f>0.9*0.25</f>
        <v>0.22500000000000001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2018-10-20T18:23:29Z</dcterms:modified>
</cp:coreProperties>
</file>