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\BFagan\Japan\"/>
    </mc:Choice>
  </mc:AlternateContent>
  <bookViews>
    <workbookView xWindow="0" yWindow="0" windowWidth="19050" windowHeight="7545" activeTab="2"/>
  </bookViews>
  <sheets>
    <sheet name="chart" sheetId="3" r:id="rId1"/>
    <sheet name="Sheet1" sheetId="1" r:id="rId2"/>
    <sheet name="Sheet4" sheetId="5" r:id="rId3"/>
    <sheet name="Sheet2" sheetId="2" r:id="rId4"/>
    <sheet name="Sheet3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5" l="1"/>
  <c r="D48" i="5"/>
  <c r="P50" i="5"/>
  <c r="N50" i="5"/>
  <c r="P49" i="5"/>
  <c r="N49" i="5"/>
  <c r="I50" i="5"/>
  <c r="G49" i="5"/>
  <c r="L50" i="5"/>
  <c r="J49" i="5"/>
  <c r="G46" i="5"/>
  <c r="G47" i="5"/>
  <c r="H49" i="5"/>
  <c r="H42" i="5"/>
  <c r="G42" i="5"/>
  <c r="D3" i="5"/>
  <c r="D2" i="5"/>
  <c r="E5" i="4" l="1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186" i="4"/>
  <c r="P152" i="1" l="1"/>
  <c r="P150" i="1"/>
  <c r="P149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146" i="1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146" i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3" i="1"/>
  <c r="Y2" i="1"/>
  <c r="J146" i="1" l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2" i="1"/>
  <c r="G2" i="1" s="1"/>
</calcChain>
</file>

<file path=xl/sharedStrings.xml><?xml version="1.0" encoding="utf-8"?>
<sst xmlns="http://schemas.openxmlformats.org/spreadsheetml/2006/main" count="720" uniqueCount="239">
  <si>
    <t>1996 - Q1</t>
  </si>
  <si>
    <t>1996 - Q2</t>
  </si>
  <si>
    <t>1996 - Q3</t>
  </si>
  <si>
    <t>1996 - Q4</t>
  </si>
  <si>
    <t>1997 - Q1</t>
  </si>
  <si>
    <t>1997 - Q2</t>
  </si>
  <si>
    <t>1997 - Q3</t>
  </si>
  <si>
    <t>1997 - Q4</t>
  </si>
  <si>
    <t>1998 - Q1</t>
  </si>
  <si>
    <t>1998 - Q2</t>
  </si>
  <si>
    <t>1998 - Q3</t>
  </si>
  <si>
    <t>1998 - Q4</t>
  </si>
  <si>
    <t>1999 - Q1</t>
  </si>
  <si>
    <t>1999 - Q2</t>
  </si>
  <si>
    <t>1999 - Q3</t>
  </si>
  <si>
    <t>1999 - Q4</t>
  </si>
  <si>
    <t>2000 - Q1</t>
  </si>
  <si>
    <t>2000 - Q2</t>
  </si>
  <si>
    <t>2000 - Q3</t>
  </si>
  <si>
    <t>2000 - Q4</t>
  </si>
  <si>
    <t>2001 - Q1</t>
  </si>
  <si>
    <t>2001 - Q2</t>
  </si>
  <si>
    <t>2001 - Q3</t>
  </si>
  <si>
    <t>2001 - Q4</t>
  </si>
  <si>
    <t>2002 - Q1</t>
  </si>
  <si>
    <t>2002 - Q2</t>
  </si>
  <si>
    <t>2002 - Q3</t>
  </si>
  <si>
    <t>2002 - Q4</t>
  </si>
  <si>
    <t>2003 - Q1</t>
  </si>
  <si>
    <t>2003 - Q2</t>
  </si>
  <si>
    <t>2003 - Q3</t>
  </si>
  <si>
    <t>2003 - Q4</t>
  </si>
  <si>
    <t>2004 - Q1</t>
  </si>
  <si>
    <t>2004 - Q2</t>
  </si>
  <si>
    <t>2004 - Q3</t>
  </si>
  <si>
    <t>2004 - Q4</t>
  </si>
  <si>
    <t>2005 - Q1</t>
  </si>
  <si>
    <t>2005 - Q2</t>
  </si>
  <si>
    <t>2005 - Q3</t>
  </si>
  <si>
    <t>2005 - Q4</t>
  </si>
  <si>
    <t>2006 - Q1</t>
  </si>
  <si>
    <t>2006 - Q2</t>
  </si>
  <si>
    <t>2006 - Q3</t>
  </si>
  <si>
    <t>2006 - Q4</t>
  </si>
  <si>
    <t>2007 - Q1</t>
  </si>
  <si>
    <t>2007 - Q2</t>
  </si>
  <si>
    <t>2007 - Q3</t>
  </si>
  <si>
    <t>2007 - Q4</t>
  </si>
  <si>
    <t>2008 - Q1</t>
  </si>
  <si>
    <t>2008 - Q2</t>
  </si>
  <si>
    <t>2008 - Q3</t>
  </si>
  <si>
    <t>2008 - Q4</t>
  </si>
  <si>
    <t>2009 - Q1</t>
  </si>
  <si>
    <t>2009 - Q2</t>
  </si>
  <si>
    <t>2009 - Q3</t>
  </si>
  <si>
    <t>2009 - Q4</t>
  </si>
  <si>
    <t>2010 - Q1</t>
  </si>
  <si>
    <t>2010 - Q2</t>
  </si>
  <si>
    <t>2010 - Q3</t>
  </si>
  <si>
    <t>2010 - Q4</t>
  </si>
  <si>
    <t>2011 - Q1</t>
  </si>
  <si>
    <t>2011 - Q2</t>
  </si>
  <si>
    <t>2011 - Q3</t>
  </si>
  <si>
    <t>2011 - Q4</t>
  </si>
  <si>
    <t>2012 - Q1</t>
  </si>
  <si>
    <t>2012 - Q2</t>
  </si>
  <si>
    <t>2012 - Q3</t>
  </si>
  <si>
    <t>2012 - Q4</t>
  </si>
  <si>
    <t>2013 - Q1</t>
  </si>
  <si>
    <t>2013 - Q2</t>
  </si>
  <si>
    <t>2013 - Q3</t>
  </si>
  <si>
    <t>2013 - Q4</t>
  </si>
  <si>
    <t>2014 - Q1</t>
  </si>
  <si>
    <t>2014 - Q2</t>
  </si>
  <si>
    <t>2014 - Q3</t>
  </si>
  <si>
    <t>2014 - Q4</t>
  </si>
  <si>
    <t>2015 - Q1</t>
  </si>
  <si>
    <t>2015 - Q2</t>
  </si>
  <si>
    <t>2015 - Q3</t>
  </si>
  <si>
    <t>2015 - Q4</t>
  </si>
  <si>
    <t>2016 - Q1</t>
  </si>
  <si>
    <t>Date</t>
  </si>
  <si>
    <t>1995 - Q4</t>
  </si>
  <si>
    <t>1980 - Q1</t>
  </si>
  <si>
    <t>1980 - Q2</t>
  </si>
  <si>
    <t>1980 - Q3</t>
  </si>
  <si>
    <t>1980 - Q4</t>
  </si>
  <si>
    <t>1981 - Q1</t>
  </si>
  <si>
    <t>1981 - Q2</t>
  </si>
  <si>
    <t>1981 - Q3</t>
  </si>
  <si>
    <t>1981 - Q4</t>
  </si>
  <si>
    <t>1982 - Q1</t>
  </si>
  <si>
    <t>1982 - Q2</t>
  </si>
  <si>
    <t>1982 - Q3</t>
  </si>
  <si>
    <t>1982 - Q4</t>
  </si>
  <si>
    <t>1983 - Q1</t>
  </si>
  <si>
    <t>1983 - Q2</t>
  </si>
  <si>
    <t>1983 - Q3</t>
  </si>
  <si>
    <t>1983 - Q4</t>
  </si>
  <si>
    <t>1984 - Q1</t>
  </si>
  <si>
    <t>1984 - Q2</t>
  </si>
  <si>
    <t>1984 - Q3</t>
  </si>
  <si>
    <t>1984 - Q4</t>
  </si>
  <si>
    <t>1985 - Q1</t>
  </si>
  <si>
    <t>1985 - Q2</t>
  </si>
  <si>
    <t>1985 - Q3</t>
  </si>
  <si>
    <t>1985 - Q4</t>
  </si>
  <si>
    <t>1986 - Q1</t>
  </si>
  <si>
    <t>1986 - Q2</t>
  </si>
  <si>
    <t>1986 - Q3</t>
  </si>
  <si>
    <t>1986 - Q4</t>
  </si>
  <si>
    <t>1987 - Q1</t>
  </si>
  <si>
    <t>1987 - Q2</t>
  </si>
  <si>
    <t>1987 - Q3</t>
  </si>
  <si>
    <t>1987 - Q4</t>
  </si>
  <si>
    <t>1988 - Q1</t>
  </si>
  <si>
    <t>1988 - Q2</t>
  </si>
  <si>
    <t>1988 - Q3</t>
  </si>
  <si>
    <t>1988 - Q4</t>
  </si>
  <si>
    <t>1989 - Q1</t>
  </si>
  <si>
    <t>1989 - Q2</t>
  </si>
  <si>
    <t>1989 - Q3</t>
  </si>
  <si>
    <t>1989 - Q4</t>
  </si>
  <si>
    <t>1990 - Q1</t>
  </si>
  <si>
    <t>1990 - Q2</t>
  </si>
  <si>
    <t>1990 - Q3</t>
  </si>
  <si>
    <t>1990 - Q4</t>
  </si>
  <si>
    <t>1991 - Q1</t>
  </si>
  <si>
    <t>1991 - Q2</t>
  </si>
  <si>
    <t>1991 - Q3</t>
  </si>
  <si>
    <t>1991 - Q4</t>
  </si>
  <si>
    <t>1992 - Q1</t>
  </si>
  <si>
    <t>1992 - Q2</t>
  </si>
  <si>
    <t>1992 - Q3</t>
  </si>
  <si>
    <t>1992 - Q4</t>
  </si>
  <si>
    <t>1993 - Q1</t>
  </si>
  <si>
    <t>1993 - Q2</t>
  </si>
  <si>
    <t>1993 - Q3</t>
  </si>
  <si>
    <t>1993 - Q4</t>
  </si>
  <si>
    <t>1994 - Q1</t>
  </si>
  <si>
    <t>1994 - Q2</t>
  </si>
  <si>
    <t>1994 - Q3</t>
  </si>
  <si>
    <t>1994 - Q4</t>
  </si>
  <si>
    <t>1995 - Q1</t>
  </si>
  <si>
    <t>1995 - Q2</t>
  </si>
  <si>
    <t>1995 - Q3</t>
  </si>
  <si>
    <t>Change in Inventories</t>
  </si>
  <si>
    <t>Public Gross Fixed Capital Formation</t>
  </si>
  <si>
    <t>Private Gross Fixed Capital Formation</t>
  </si>
  <si>
    <t>Gross Fixed Capital Formation</t>
  </si>
  <si>
    <t>Gross Capital Foramtion</t>
  </si>
  <si>
    <t>Government Consumption Expenditures</t>
  </si>
  <si>
    <t>Private Consumption Expenditures</t>
  </si>
  <si>
    <t>Total Consumption Expenditures</t>
  </si>
  <si>
    <t>Net Exports of Goods &amp; Services</t>
  </si>
  <si>
    <t>General Government Debt</t>
  </si>
  <si>
    <t>Receipts</t>
  </si>
  <si>
    <t>Expenditures</t>
  </si>
  <si>
    <t>Federal Government Debt</t>
  </si>
  <si>
    <t>Net Change in Treasury Receipts/Payments with Private Sector</t>
  </si>
  <si>
    <t>1979 - Q2</t>
  </si>
  <si>
    <t>1979 - Q3</t>
  </si>
  <si>
    <t>1979 - Q4</t>
  </si>
  <si>
    <t>2016 - Q2</t>
  </si>
  <si>
    <t>2016 - Q3</t>
  </si>
  <si>
    <t>2016 - Q4</t>
  </si>
  <si>
    <t>2017 - Q1</t>
  </si>
  <si>
    <t>Central Government Budget Surplus/Deficit</t>
  </si>
  <si>
    <t>BOJ Total Assets</t>
  </si>
  <si>
    <t>Japan Monetary Base</t>
  </si>
  <si>
    <t>M2</t>
  </si>
  <si>
    <t>JPM Trade Weighted Effective Exchange Rate (Deflated by CPI)</t>
  </si>
  <si>
    <t>5 Year Governmnet Bond Yield (%)</t>
  </si>
  <si>
    <t>Overnight Call Rate (Uncollateralized, %)</t>
  </si>
  <si>
    <t>Gross External Debt</t>
  </si>
  <si>
    <t>Current Account Balance</t>
  </si>
  <si>
    <t>GDP (SAAR)</t>
  </si>
  <si>
    <t>CA Balance as % of GDP</t>
  </si>
  <si>
    <t>GDP Deflator (SA, 2005=100)</t>
  </si>
  <si>
    <t>GDP Deflator YoY % Change (SA, 2005=100)</t>
  </si>
  <si>
    <t>1970 - Q2</t>
  </si>
  <si>
    <t>1970 - Q3</t>
  </si>
  <si>
    <t>1970 - Q4</t>
  </si>
  <si>
    <t>1971 - Q1</t>
  </si>
  <si>
    <t>1971 - Q2</t>
  </si>
  <si>
    <t>1971 - Q3</t>
  </si>
  <si>
    <t>1971 - Q4</t>
  </si>
  <si>
    <t>1972 - Q1</t>
  </si>
  <si>
    <t>1972 - Q2</t>
  </si>
  <si>
    <t>1972 - Q3</t>
  </si>
  <si>
    <t>1972 - Q4</t>
  </si>
  <si>
    <t>1973 - Q1</t>
  </si>
  <si>
    <t>1973 - Q2</t>
  </si>
  <si>
    <t>1973 - Q3</t>
  </si>
  <si>
    <t>1973 - Q4</t>
  </si>
  <si>
    <t>1974 - Q1</t>
  </si>
  <si>
    <t>1974 - Q2</t>
  </si>
  <si>
    <t>1974 - Q3</t>
  </si>
  <si>
    <t>1974 - Q4</t>
  </si>
  <si>
    <t>1975 - Q1</t>
  </si>
  <si>
    <t>1975 - Q2</t>
  </si>
  <si>
    <t>1975 - Q3</t>
  </si>
  <si>
    <t>1975 - Q4</t>
  </si>
  <si>
    <t>1976 - Q1</t>
  </si>
  <si>
    <t>1976 - Q2</t>
  </si>
  <si>
    <t>1976 - Q3</t>
  </si>
  <si>
    <t>1976 - Q4</t>
  </si>
  <si>
    <t>1977 - Q1</t>
  </si>
  <si>
    <t>1977 - Q2</t>
  </si>
  <si>
    <t>1977 - Q3</t>
  </si>
  <si>
    <t>1977 - Q4</t>
  </si>
  <si>
    <t>1978 - Q1</t>
  </si>
  <si>
    <t>1978 - Q2</t>
  </si>
  <si>
    <t>1978 - Q3</t>
  </si>
  <si>
    <t>1978 - Q4</t>
  </si>
  <si>
    <t>1979 - Q1</t>
  </si>
  <si>
    <t>Budget Surplus/Deficit</t>
  </si>
  <si>
    <t>Expenditure</t>
  </si>
  <si>
    <t>Revenue</t>
  </si>
  <si>
    <t>1965 - Q2</t>
  </si>
  <si>
    <t>1965 - Q3</t>
  </si>
  <si>
    <t>1965 - Q4</t>
  </si>
  <si>
    <t>1966 - Q1</t>
  </si>
  <si>
    <t>1966 - Q2</t>
  </si>
  <si>
    <t>1966 - Q3</t>
  </si>
  <si>
    <t>1966 - Q4</t>
  </si>
  <si>
    <t>1967 - Q1</t>
  </si>
  <si>
    <t>1967 - Q2</t>
  </si>
  <si>
    <t>1967 - Q3</t>
  </si>
  <si>
    <t>1967 - Q4</t>
  </si>
  <si>
    <t>1968 - Q1</t>
  </si>
  <si>
    <t>1968 - Q2</t>
  </si>
  <si>
    <t>1968 - Q3</t>
  </si>
  <si>
    <t>1968 - Q4</t>
  </si>
  <si>
    <t>1969 - Q1</t>
  </si>
  <si>
    <t>1969 - Q2</t>
  </si>
  <si>
    <t>1969 - Q3</t>
  </si>
  <si>
    <t>1969 - Q4</t>
  </si>
  <si>
    <t>1970 -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</si>
</sst>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0" fillId="0" borderId="0" xfId="1" applyNumberFormat="1" applyFont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/>
    <xf numFmtId="2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3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Japan Central Government Surplus/Deficit as a % of GDP (SA)</a:t>
            </a:r>
          </a:p>
          <a:p>
            <a:pPr>
              <a:defRPr/>
            </a:pPr>
            <a:r>
              <a:rPr lang="en-US" b="1"/>
              <a:t>From Q1 1980 - Q1 2016</a:t>
            </a:r>
          </a:p>
        </c:rich>
      </c:tx>
      <c:layout>
        <c:manualLayout>
          <c:xMode val="edge"/>
          <c:yMode val="edge"/>
          <c:x val="0.295465275061188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14524523775883E-2"/>
          <c:y val="7.1014078807434711E-2"/>
          <c:w val="0.89966204269235706"/>
          <c:h val="0.83206646795452854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Sheet1!$A$2:$A$146</c:f>
              <c:strCache>
                <c:ptCount val="145"/>
                <c:pt idx="0">
                  <c:v>1980 - Q1</c:v>
                </c:pt>
                <c:pt idx="1">
                  <c:v>1980 - Q2</c:v>
                </c:pt>
                <c:pt idx="2">
                  <c:v>1980 - Q3</c:v>
                </c:pt>
                <c:pt idx="3">
                  <c:v>1980 - Q4</c:v>
                </c:pt>
                <c:pt idx="4">
                  <c:v>1981 - Q1</c:v>
                </c:pt>
                <c:pt idx="5">
                  <c:v>1981 - Q2</c:v>
                </c:pt>
                <c:pt idx="6">
                  <c:v>1981 - Q3</c:v>
                </c:pt>
                <c:pt idx="7">
                  <c:v>1981 - Q4</c:v>
                </c:pt>
                <c:pt idx="8">
                  <c:v>1982 - Q1</c:v>
                </c:pt>
                <c:pt idx="9">
                  <c:v>1982 - Q2</c:v>
                </c:pt>
                <c:pt idx="10">
                  <c:v>1982 - Q3</c:v>
                </c:pt>
                <c:pt idx="11">
                  <c:v>1982 - Q4</c:v>
                </c:pt>
                <c:pt idx="12">
                  <c:v>1983 - Q1</c:v>
                </c:pt>
                <c:pt idx="13">
                  <c:v>1983 - Q2</c:v>
                </c:pt>
                <c:pt idx="14">
                  <c:v>1983 - Q3</c:v>
                </c:pt>
                <c:pt idx="15">
                  <c:v>1983 - Q4</c:v>
                </c:pt>
                <c:pt idx="16">
                  <c:v>1984 - Q1</c:v>
                </c:pt>
                <c:pt idx="17">
                  <c:v>1984 - Q2</c:v>
                </c:pt>
                <c:pt idx="18">
                  <c:v>1984 - Q3</c:v>
                </c:pt>
                <c:pt idx="19">
                  <c:v>1984 - Q4</c:v>
                </c:pt>
                <c:pt idx="20">
                  <c:v>1985 - Q1</c:v>
                </c:pt>
                <c:pt idx="21">
                  <c:v>1985 - Q2</c:v>
                </c:pt>
                <c:pt idx="22">
                  <c:v>1985 - Q3</c:v>
                </c:pt>
                <c:pt idx="23">
                  <c:v>1985 - Q4</c:v>
                </c:pt>
                <c:pt idx="24">
                  <c:v>1986 - Q1</c:v>
                </c:pt>
                <c:pt idx="25">
                  <c:v>1986 - Q2</c:v>
                </c:pt>
                <c:pt idx="26">
                  <c:v>1986 - Q3</c:v>
                </c:pt>
                <c:pt idx="27">
                  <c:v>1986 - Q4</c:v>
                </c:pt>
                <c:pt idx="28">
                  <c:v>1987 - Q1</c:v>
                </c:pt>
                <c:pt idx="29">
                  <c:v>1987 - Q2</c:v>
                </c:pt>
                <c:pt idx="30">
                  <c:v>1987 - Q3</c:v>
                </c:pt>
                <c:pt idx="31">
                  <c:v>1987 - Q4</c:v>
                </c:pt>
                <c:pt idx="32">
                  <c:v>1988 - Q1</c:v>
                </c:pt>
                <c:pt idx="33">
                  <c:v>1988 - Q2</c:v>
                </c:pt>
                <c:pt idx="34">
                  <c:v>1988 - Q3</c:v>
                </c:pt>
                <c:pt idx="35">
                  <c:v>1988 - Q4</c:v>
                </c:pt>
                <c:pt idx="36">
                  <c:v>1989 - Q1</c:v>
                </c:pt>
                <c:pt idx="37">
                  <c:v>1989 - Q2</c:v>
                </c:pt>
                <c:pt idx="38">
                  <c:v>1989 - Q3</c:v>
                </c:pt>
                <c:pt idx="39">
                  <c:v>1989 - Q4</c:v>
                </c:pt>
                <c:pt idx="40">
                  <c:v>1990 - Q1</c:v>
                </c:pt>
                <c:pt idx="41">
                  <c:v>1990 - Q2</c:v>
                </c:pt>
                <c:pt idx="42">
                  <c:v>1990 - Q3</c:v>
                </c:pt>
                <c:pt idx="43">
                  <c:v>1990 - Q4</c:v>
                </c:pt>
                <c:pt idx="44">
                  <c:v>1991 - Q1</c:v>
                </c:pt>
                <c:pt idx="45">
                  <c:v>1991 - Q2</c:v>
                </c:pt>
                <c:pt idx="46">
                  <c:v>1991 - Q3</c:v>
                </c:pt>
                <c:pt idx="47">
                  <c:v>1991 - Q4</c:v>
                </c:pt>
                <c:pt idx="48">
                  <c:v>1992 - Q1</c:v>
                </c:pt>
                <c:pt idx="49">
                  <c:v>1992 - Q2</c:v>
                </c:pt>
                <c:pt idx="50">
                  <c:v>1992 - Q3</c:v>
                </c:pt>
                <c:pt idx="51">
                  <c:v>1992 - Q4</c:v>
                </c:pt>
                <c:pt idx="52">
                  <c:v>1993 - Q1</c:v>
                </c:pt>
                <c:pt idx="53">
                  <c:v>1993 - Q2</c:v>
                </c:pt>
                <c:pt idx="54">
                  <c:v>1993 - Q3</c:v>
                </c:pt>
                <c:pt idx="55">
                  <c:v>1993 - Q4</c:v>
                </c:pt>
                <c:pt idx="56">
                  <c:v>1994 - Q1</c:v>
                </c:pt>
                <c:pt idx="57">
                  <c:v>1994 - Q2</c:v>
                </c:pt>
                <c:pt idx="58">
                  <c:v>1994 - Q3</c:v>
                </c:pt>
                <c:pt idx="59">
                  <c:v>1994 - Q4</c:v>
                </c:pt>
                <c:pt idx="60">
                  <c:v>1995 - Q1</c:v>
                </c:pt>
                <c:pt idx="61">
                  <c:v>1995 - Q2</c:v>
                </c:pt>
                <c:pt idx="62">
                  <c:v>1995 - Q3</c:v>
                </c:pt>
                <c:pt idx="63">
                  <c:v>1995 - Q4</c:v>
                </c:pt>
                <c:pt idx="64">
                  <c:v>1996 - Q1</c:v>
                </c:pt>
                <c:pt idx="65">
                  <c:v>1996 - Q2</c:v>
                </c:pt>
                <c:pt idx="66">
                  <c:v>1996 - Q3</c:v>
                </c:pt>
                <c:pt idx="67">
                  <c:v>1996 - Q4</c:v>
                </c:pt>
                <c:pt idx="68">
                  <c:v>1997 - Q1</c:v>
                </c:pt>
                <c:pt idx="69">
                  <c:v>1997 - Q2</c:v>
                </c:pt>
                <c:pt idx="70">
                  <c:v>1997 - Q3</c:v>
                </c:pt>
                <c:pt idx="71">
                  <c:v>1997 - Q4</c:v>
                </c:pt>
                <c:pt idx="72">
                  <c:v>1998 - Q1</c:v>
                </c:pt>
                <c:pt idx="73">
                  <c:v>1998 - Q2</c:v>
                </c:pt>
                <c:pt idx="74">
                  <c:v>1998 - Q3</c:v>
                </c:pt>
                <c:pt idx="75">
                  <c:v>1998 - Q4</c:v>
                </c:pt>
                <c:pt idx="76">
                  <c:v>1999 - Q1</c:v>
                </c:pt>
                <c:pt idx="77">
                  <c:v>1999 - Q2</c:v>
                </c:pt>
                <c:pt idx="78">
                  <c:v>1999 - Q3</c:v>
                </c:pt>
                <c:pt idx="79">
                  <c:v>1999 - Q4</c:v>
                </c:pt>
                <c:pt idx="80">
                  <c:v>2000 - Q1</c:v>
                </c:pt>
                <c:pt idx="81">
                  <c:v>2000 - Q2</c:v>
                </c:pt>
                <c:pt idx="82">
                  <c:v>2000 - Q3</c:v>
                </c:pt>
                <c:pt idx="83">
                  <c:v>2000 - Q4</c:v>
                </c:pt>
                <c:pt idx="84">
                  <c:v>2001 - Q1</c:v>
                </c:pt>
                <c:pt idx="85">
                  <c:v>2001 - Q2</c:v>
                </c:pt>
                <c:pt idx="86">
                  <c:v>2001 - Q3</c:v>
                </c:pt>
                <c:pt idx="87">
                  <c:v>2001 - Q4</c:v>
                </c:pt>
                <c:pt idx="88">
                  <c:v>2002 - Q1</c:v>
                </c:pt>
                <c:pt idx="89">
                  <c:v>2002 - Q2</c:v>
                </c:pt>
                <c:pt idx="90">
                  <c:v>2002 - Q3</c:v>
                </c:pt>
                <c:pt idx="91">
                  <c:v>2002 - Q4</c:v>
                </c:pt>
                <c:pt idx="92">
                  <c:v>2003 - Q1</c:v>
                </c:pt>
                <c:pt idx="93">
                  <c:v>2003 - Q2</c:v>
                </c:pt>
                <c:pt idx="94">
                  <c:v>2003 - Q3</c:v>
                </c:pt>
                <c:pt idx="95">
                  <c:v>2003 - Q4</c:v>
                </c:pt>
                <c:pt idx="96">
                  <c:v>2004 - Q1</c:v>
                </c:pt>
                <c:pt idx="97">
                  <c:v>2004 - Q2</c:v>
                </c:pt>
                <c:pt idx="98">
                  <c:v>2004 - Q3</c:v>
                </c:pt>
                <c:pt idx="99">
                  <c:v>2004 - Q4</c:v>
                </c:pt>
                <c:pt idx="100">
                  <c:v>2005 - Q1</c:v>
                </c:pt>
                <c:pt idx="101">
                  <c:v>2005 - Q2</c:v>
                </c:pt>
                <c:pt idx="102">
                  <c:v>2005 - Q3</c:v>
                </c:pt>
                <c:pt idx="103">
                  <c:v>2005 - Q4</c:v>
                </c:pt>
                <c:pt idx="104">
                  <c:v>2006 - Q1</c:v>
                </c:pt>
                <c:pt idx="105">
                  <c:v>2006 - Q2</c:v>
                </c:pt>
                <c:pt idx="106">
                  <c:v>2006 - Q3</c:v>
                </c:pt>
                <c:pt idx="107">
                  <c:v>2006 - Q4</c:v>
                </c:pt>
                <c:pt idx="108">
                  <c:v>2007 - Q1</c:v>
                </c:pt>
                <c:pt idx="109">
                  <c:v>2007 - Q2</c:v>
                </c:pt>
                <c:pt idx="110">
                  <c:v>2007 - Q3</c:v>
                </c:pt>
                <c:pt idx="111">
                  <c:v>2007 - Q4</c:v>
                </c:pt>
                <c:pt idx="112">
                  <c:v>2008 - Q1</c:v>
                </c:pt>
                <c:pt idx="113">
                  <c:v>2008 - Q2</c:v>
                </c:pt>
                <c:pt idx="114">
                  <c:v>2008 - Q3</c:v>
                </c:pt>
                <c:pt idx="115">
                  <c:v>2008 - Q4</c:v>
                </c:pt>
                <c:pt idx="116">
                  <c:v>2009 - Q1</c:v>
                </c:pt>
                <c:pt idx="117">
                  <c:v>2009 - Q2</c:v>
                </c:pt>
                <c:pt idx="118">
                  <c:v>2009 - Q3</c:v>
                </c:pt>
                <c:pt idx="119">
                  <c:v>2009 - Q4</c:v>
                </c:pt>
                <c:pt idx="120">
                  <c:v>2010 - Q1</c:v>
                </c:pt>
                <c:pt idx="121">
                  <c:v>2010 - Q2</c:v>
                </c:pt>
                <c:pt idx="122">
                  <c:v>2010 - Q3</c:v>
                </c:pt>
                <c:pt idx="123">
                  <c:v>2010 - Q4</c:v>
                </c:pt>
                <c:pt idx="124">
                  <c:v>2011 - Q1</c:v>
                </c:pt>
                <c:pt idx="125">
                  <c:v>2011 - Q2</c:v>
                </c:pt>
                <c:pt idx="126">
                  <c:v>2011 - Q3</c:v>
                </c:pt>
                <c:pt idx="127">
                  <c:v>2011 - Q4</c:v>
                </c:pt>
                <c:pt idx="128">
                  <c:v>2012 - Q1</c:v>
                </c:pt>
                <c:pt idx="129">
                  <c:v>2012 - Q2</c:v>
                </c:pt>
                <c:pt idx="130">
                  <c:v>2012 - Q3</c:v>
                </c:pt>
                <c:pt idx="131">
                  <c:v>2012 - Q4</c:v>
                </c:pt>
                <c:pt idx="132">
                  <c:v>2013 - Q1</c:v>
                </c:pt>
                <c:pt idx="133">
                  <c:v>2013 - Q2</c:v>
                </c:pt>
                <c:pt idx="134">
                  <c:v>2013 - Q3</c:v>
                </c:pt>
                <c:pt idx="135">
                  <c:v>2013 - Q4</c:v>
                </c:pt>
                <c:pt idx="136">
                  <c:v>2014 - Q1</c:v>
                </c:pt>
                <c:pt idx="137">
                  <c:v>2014 - Q2</c:v>
                </c:pt>
                <c:pt idx="138">
                  <c:v>2014 - Q3</c:v>
                </c:pt>
                <c:pt idx="139">
                  <c:v>2014 - Q4</c:v>
                </c:pt>
                <c:pt idx="140">
                  <c:v>2015 - Q1</c:v>
                </c:pt>
                <c:pt idx="141">
                  <c:v>2015 - Q2</c:v>
                </c:pt>
                <c:pt idx="142">
                  <c:v>2015 - Q3</c:v>
                </c:pt>
                <c:pt idx="143">
                  <c:v>2015 - Q4</c:v>
                </c:pt>
                <c:pt idx="144">
                  <c:v>2016 - Q1</c:v>
                </c:pt>
              </c:strCache>
            </c:strRef>
          </c:cat>
          <c:val>
            <c:numRef>
              <c:f>Sheet1!$S$2:$S$146</c:f>
              <c:numCache>
                <c:formatCode>0.00</c:formatCode>
                <c:ptCount val="145"/>
                <c:pt idx="0">
                  <c:v>-6.3968256124313196</c:v>
                </c:pt>
                <c:pt idx="1">
                  <c:v>-5.93892191295713</c:v>
                </c:pt>
                <c:pt idx="2">
                  <c:v>-5.752733253781404</c:v>
                </c:pt>
                <c:pt idx="3">
                  <c:v>-5.5725905087107366</c:v>
                </c:pt>
                <c:pt idx="4">
                  <c:v>-5.5111292369461164</c:v>
                </c:pt>
                <c:pt idx="5">
                  <c:v>-4.6718100998670806</c:v>
                </c:pt>
                <c:pt idx="6">
                  <c:v>-4.6481938527920414</c:v>
                </c:pt>
                <c:pt idx="7">
                  <c:v>-4.5766744026264972</c:v>
                </c:pt>
                <c:pt idx="8">
                  <c:v>-4.4750921186953452</c:v>
                </c:pt>
                <c:pt idx="9">
                  <c:v>-3.7874253126258397</c:v>
                </c:pt>
                <c:pt idx="10">
                  <c:v>-3.7606091322286366</c:v>
                </c:pt>
                <c:pt idx="11">
                  <c:v>-3.7120620326810796</c:v>
                </c:pt>
                <c:pt idx="12">
                  <c:v>-3.6847323257261024</c:v>
                </c:pt>
                <c:pt idx="13">
                  <c:v>-3.8722210683036407</c:v>
                </c:pt>
                <c:pt idx="14">
                  <c:v>-3.8222756400868758</c:v>
                </c:pt>
                <c:pt idx="15">
                  <c:v>-3.7775359125580041</c:v>
                </c:pt>
                <c:pt idx="16">
                  <c:v>-3.7146368580384168</c:v>
                </c:pt>
                <c:pt idx="17">
                  <c:v>-4.1595877677939654</c:v>
                </c:pt>
                <c:pt idx="18">
                  <c:v>-4.1045282204118712</c:v>
                </c:pt>
                <c:pt idx="19">
                  <c:v>-4.0634031898996872</c:v>
                </c:pt>
                <c:pt idx="20">
                  <c:v>-3.9689855704837691</c:v>
                </c:pt>
                <c:pt idx="21">
                  <c:v>-3.5785541660743263</c:v>
                </c:pt>
                <c:pt idx="22">
                  <c:v>-3.5309880478473068</c:v>
                </c:pt>
                <c:pt idx="23">
                  <c:v>-3.4642511819384381</c:v>
                </c:pt>
                <c:pt idx="24">
                  <c:v>-3.4324351011157765</c:v>
                </c:pt>
                <c:pt idx="25">
                  <c:v>-3.1899023533179678</c:v>
                </c:pt>
                <c:pt idx="26">
                  <c:v>-3.1628278443273814</c:v>
                </c:pt>
                <c:pt idx="27">
                  <c:v>-3.1390646355949166</c:v>
                </c:pt>
                <c:pt idx="28">
                  <c:v>-3.152989406116903</c:v>
                </c:pt>
                <c:pt idx="29">
                  <c:v>-2.9721950740416503</c:v>
                </c:pt>
                <c:pt idx="30">
                  <c:v>-2.9089295355380549</c:v>
                </c:pt>
                <c:pt idx="31">
                  <c:v>-2.8395071409507979</c:v>
                </c:pt>
                <c:pt idx="32">
                  <c:v>-2.7710531162934546</c:v>
                </c:pt>
                <c:pt idx="33">
                  <c:v>-2.3318366253172944</c:v>
                </c:pt>
                <c:pt idx="34">
                  <c:v>-2.2795441530504665</c:v>
                </c:pt>
                <c:pt idx="35">
                  <c:v>-2.2438311774009829</c:v>
                </c:pt>
                <c:pt idx="36">
                  <c:v>-2.1725497442873811</c:v>
                </c:pt>
                <c:pt idx="37">
                  <c:v>-1.753081081294297</c:v>
                </c:pt>
                <c:pt idx="38">
                  <c:v>-1.7134572294714643</c:v>
                </c:pt>
                <c:pt idx="39">
                  <c:v>-1.6536924713388652</c:v>
                </c:pt>
                <c:pt idx="40">
                  <c:v>-1.655928706808403</c:v>
                </c:pt>
                <c:pt idx="41">
                  <c:v>-1.2578670100020803</c:v>
                </c:pt>
                <c:pt idx="42">
                  <c:v>-1.2326644169637473</c:v>
                </c:pt>
                <c:pt idx="43">
                  <c:v>-1.2207749122592586</c:v>
                </c:pt>
                <c:pt idx="44">
                  <c:v>-1.2001014460351294</c:v>
                </c:pt>
                <c:pt idx="45">
                  <c:v>-1.0984266640963594</c:v>
                </c:pt>
                <c:pt idx="46">
                  <c:v>-1.0937713627219281</c:v>
                </c:pt>
                <c:pt idx="47">
                  <c:v>-1.0771235341564807</c:v>
                </c:pt>
                <c:pt idx="48">
                  <c:v>-1.0737420384233887</c:v>
                </c:pt>
                <c:pt idx="49">
                  <c:v>-1.4889906729460622</c:v>
                </c:pt>
                <c:pt idx="50">
                  <c:v>-1.4862566177209153</c:v>
                </c:pt>
                <c:pt idx="51">
                  <c:v>-1.4935554518364269</c:v>
                </c:pt>
                <c:pt idx="52">
                  <c:v>-1.4724180502272539</c:v>
                </c:pt>
                <c:pt idx="53">
                  <c:v>-1.6621365098608856</c:v>
                </c:pt>
                <c:pt idx="54">
                  <c:v>-1.6648400524885365</c:v>
                </c:pt>
                <c:pt idx="55">
                  <c:v>-1.653179931249676</c:v>
                </c:pt>
                <c:pt idx="56">
                  <c:v>-1.6423900674390008</c:v>
                </c:pt>
                <c:pt idx="57">
                  <c:v>-2.4562923024791332</c:v>
                </c:pt>
                <c:pt idx="58">
                  <c:v>-2.4187934223021941</c:v>
                </c:pt>
                <c:pt idx="59">
                  <c:v>-2.4427094364598139</c:v>
                </c:pt>
                <c:pt idx="60">
                  <c:v>-2.443476109447662</c:v>
                </c:pt>
                <c:pt idx="61">
                  <c:v>-2.5129402058664132</c:v>
                </c:pt>
                <c:pt idx="62">
                  <c:v>-2.4955409884386603</c:v>
                </c:pt>
                <c:pt idx="63">
                  <c:v>-2.4938998631304679</c:v>
                </c:pt>
                <c:pt idx="64">
                  <c:v>-2.4867819387542602</c:v>
                </c:pt>
                <c:pt idx="65">
                  <c:v>-3.9745087543126862</c:v>
                </c:pt>
                <c:pt idx="66">
                  <c:v>-3.9745918394658761</c:v>
                </c:pt>
                <c:pt idx="67">
                  <c:v>-3.9257829422569896</c:v>
                </c:pt>
                <c:pt idx="68">
                  <c:v>-3.8966163181342819</c:v>
                </c:pt>
                <c:pt idx="69">
                  <c:v>-3.1915960559231356</c:v>
                </c:pt>
                <c:pt idx="70">
                  <c:v>-3.1880710004612176</c:v>
                </c:pt>
                <c:pt idx="71">
                  <c:v>-3.1850551956129474</c:v>
                </c:pt>
                <c:pt idx="72">
                  <c:v>-3.2502986784608909</c:v>
                </c:pt>
                <c:pt idx="73">
                  <c:v>-3.0471800705765846</c:v>
                </c:pt>
                <c:pt idx="74">
                  <c:v>-3.0471287417279767</c:v>
                </c:pt>
                <c:pt idx="75">
                  <c:v>-3.0282261353220186</c:v>
                </c:pt>
                <c:pt idx="76">
                  <c:v>-3.07003859798479</c:v>
                </c:pt>
                <c:pt idx="77">
                  <c:v>-5.7097489988609151</c:v>
                </c:pt>
                <c:pt idx="78">
                  <c:v>-5.7475755774026345</c:v>
                </c:pt>
                <c:pt idx="79">
                  <c:v>-5.7363123525034778</c:v>
                </c:pt>
                <c:pt idx="80">
                  <c:v>-5.6565892756560352</c:v>
                </c:pt>
                <c:pt idx="81">
                  <c:v>-6.2919701449837664</c:v>
                </c:pt>
                <c:pt idx="82">
                  <c:v>-6.3179546590832842</c:v>
                </c:pt>
                <c:pt idx="83">
                  <c:v>-6.2879607972766136</c:v>
                </c:pt>
                <c:pt idx="84">
                  <c:v>-6.24512555405797</c:v>
                </c:pt>
                <c:pt idx="85">
                  <c:v>-5.5071142567980473</c:v>
                </c:pt>
                <c:pt idx="86">
                  <c:v>-5.5903609072993339</c:v>
                </c:pt>
                <c:pt idx="87">
                  <c:v>-5.6150108249985617</c:v>
                </c:pt>
                <c:pt idx="88">
                  <c:v>-5.6161791179884704</c:v>
                </c:pt>
                <c:pt idx="89">
                  <c:v>-6.0173842230203061</c:v>
                </c:pt>
                <c:pt idx="90">
                  <c:v>-6.0015411957790761</c:v>
                </c:pt>
                <c:pt idx="91">
                  <c:v>-5.999631622618371</c:v>
                </c:pt>
                <c:pt idx="92">
                  <c:v>-6.0739134528072105</c:v>
                </c:pt>
                <c:pt idx="93">
                  <c:v>-7.2804876538351371</c:v>
                </c:pt>
                <c:pt idx="94">
                  <c:v>-7.2810665498872424</c:v>
                </c:pt>
                <c:pt idx="95">
                  <c:v>-7.2675389574586244</c:v>
                </c:pt>
                <c:pt idx="96">
                  <c:v>-7.2173676263088851</c:v>
                </c:pt>
                <c:pt idx="97">
                  <c:v>-7.1816367566640356</c:v>
                </c:pt>
                <c:pt idx="98">
                  <c:v>-7.1809196466980625</c:v>
                </c:pt>
                <c:pt idx="99">
                  <c:v>-7.1978462037450663</c:v>
                </c:pt>
                <c:pt idx="100">
                  <c:v>-7.221873393460541</c:v>
                </c:pt>
                <c:pt idx="101">
                  <c:v>-6.7315528865892693</c:v>
                </c:pt>
                <c:pt idx="102">
                  <c:v>-6.7347697078190283</c:v>
                </c:pt>
                <c:pt idx="103">
                  <c:v>-6.7413474967067133</c:v>
                </c:pt>
                <c:pt idx="104">
                  <c:v>-6.7333834593311455</c:v>
                </c:pt>
                <c:pt idx="105">
                  <c:v>-5.9260884909560572</c:v>
                </c:pt>
                <c:pt idx="106">
                  <c:v>-5.9384284057103853</c:v>
                </c:pt>
                <c:pt idx="107">
                  <c:v>-5.8640842496719019</c:v>
                </c:pt>
                <c:pt idx="108">
                  <c:v>-5.8337324930121914</c:v>
                </c:pt>
                <c:pt idx="109">
                  <c:v>-4.9392249270050455</c:v>
                </c:pt>
                <c:pt idx="110">
                  <c:v>-4.9795566408903991</c:v>
                </c:pt>
                <c:pt idx="111">
                  <c:v>-4.963990961289185</c:v>
                </c:pt>
                <c:pt idx="112">
                  <c:v>-4.9547030032334547</c:v>
                </c:pt>
                <c:pt idx="113">
                  <c:v>-5.0088466966470291</c:v>
                </c:pt>
                <c:pt idx="114">
                  <c:v>-5.100053439095527</c:v>
                </c:pt>
                <c:pt idx="115">
                  <c:v>-5.1933172816094126</c:v>
                </c:pt>
                <c:pt idx="116">
                  <c:v>-5.4152951109379215</c:v>
                </c:pt>
                <c:pt idx="117">
                  <c:v>-6.830912597570113</c:v>
                </c:pt>
                <c:pt idx="118">
                  <c:v>-6.8772621452015041</c:v>
                </c:pt>
                <c:pt idx="119">
                  <c:v>-6.8140764039974613</c:v>
                </c:pt>
                <c:pt idx="120">
                  <c:v>-6.731151826513285</c:v>
                </c:pt>
                <c:pt idx="121">
                  <c:v>-8.8209822086053524</c:v>
                </c:pt>
                <c:pt idx="122">
                  <c:v>-8.7453267165492505</c:v>
                </c:pt>
                <c:pt idx="123">
                  <c:v>-8.8412830166429082</c:v>
                </c:pt>
                <c:pt idx="124">
                  <c:v>-9.0336121529753992</c:v>
                </c:pt>
                <c:pt idx="125">
                  <c:v>-9.3540946856877483</c:v>
                </c:pt>
                <c:pt idx="126">
                  <c:v>-9.1486523472137407</c:v>
                </c:pt>
                <c:pt idx="127">
                  <c:v>-9.140128459494905</c:v>
                </c:pt>
                <c:pt idx="128">
                  <c:v>-9.045628757311821</c:v>
                </c:pt>
                <c:pt idx="129">
                  <c:v>-9.1034525643191042</c:v>
                </c:pt>
                <c:pt idx="130">
                  <c:v>-9.1655682254661244</c:v>
                </c:pt>
                <c:pt idx="131">
                  <c:v>-9.1663786352769563</c:v>
                </c:pt>
                <c:pt idx="132">
                  <c:v>-9.0940512598599863</c:v>
                </c:pt>
                <c:pt idx="133">
                  <c:v>-8.9614534740977163</c:v>
                </c:pt>
                <c:pt idx="134">
                  <c:v>-8.9032954306279102</c:v>
                </c:pt>
                <c:pt idx="135">
                  <c:v>-8.9010705962020218</c:v>
                </c:pt>
                <c:pt idx="136">
                  <c:v>-8.7898026719966307</c:v>
                </c:pt>
                <c:pt idx="137">
                  <c:v>-8.4688712010953466</c:v>
                </c:pt>
                <c:pt idx="138">
                  <c:v>-8.525876914860282</c:v>
                </c:pt>
                <c:pt idx="139">
                  <c:v>-8.4412638444400923</c:v>
                </c:pt>
                <c:pt idx="140">
                  <c:v>-8.2780078116298679</c:v>
                </c:pt>
                <c:pt idx="141">
                  <c:v>-7.4111915566739111</c:v>
                </c:pt>
                <c:pt idx="142">
                  <c:v>-7.3559035700766398</c:v>
                </c:pt>
                <c:pt idx="143">
                  <c:v>-7.3691792270028253</c:v>
                </c:pt>
                <c:pt idx="144">
                  <c:v>-7.3251637048799374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97432"/>
        <c:axId val="1162697824"/>
      </c:lineChart>
      <c:catAx>
        <c:axId val="116269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97824"/>
        <c:crosses val="autoZero"/>
        <c:auto val="0"/>
        <c:lblAlgn val="ctr"/>
        <c:lblOffset val="100"/>
        <c:noMultiLvlLbl val="0"/>
      </c:catAx>
      <c:valAx>
        <c:axId val="11626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 of GDP</a:t>
                </a:r>
              </a:p>
            </c:rich>
          </c:tx>
          <c:layout>
            <c:manualLayout>
              <c:xMode val="edge"/>
              <c:yMode val="edge"/>
              <c:x val="1.465766616715187E-3"/>
              <c:y val="0.44421778990204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97432"/>
        <c:crosses val="autoZero"/>
        <c:crossBetween val="midCat"/>
        <c:majorUnit val="0.25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579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2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Q1" sqref="Q1"/>
    </sheetView>
  </sheetViews>
  <sheetFormatPr defaultRowHeight="15" x14ac:dyDescent="0.25"/>
  <cols>
    <col min="1" max="1" width="9" bestFit="1" customWidth="1"/>
    <col min="2" max="2" width="30.140625" bestFit="1" customWidth="1"/>
    <col min="3" max="3" width="20.5703125" bestFit="1" customWidth="1"/>
    <col min="4" max="4" width="34.140625" bestFit="1" customWidth="1"/>
    <col min="5" max="5" width="35" bestFit="1" customWidth="1"/>
    <col min="6" max="6" width="28" bestFit="1" customWidth="1"/>
    <col min="7" max="7" width="22.5703125" bestFit="1" customWidth="1"/>
    <col min="8" max="8" width="37.5703125" bestFit="1" customWidth="1"/>
    <col min="9" max="9" width="32.42578125" bestFit="1" customWidth="1"/>
    <col min="10" max="10" width="30.5703125" bestFit="1" customWidth="1"/>
    <col min="11" max="11" width="11.42578125" bestFit="1" customWidth="1"/>
    <col min="12" max="12" width="26.28515625" bestFit="1" customWidth="1"/>
    <col min="13" max="13" width="39.5703125" bestFit="1" customWidth="1"/>
    <col min="14" max="14" width="23" bestFit="1" customWidth="1"/>
    <col min="15" max="15" width="22" bestFit="1" customWidth="1"/>
    <col min="16" max="16" width="25" bestFit="1" customWidth="1"/>
    <col min="17" max="17" width="24.5703125" bestFit="1" customWidth="1"/>
    <col min="18" max="21" width="24.5703125" customWidth="1"/>
    <col min="22" max="22" width="18.7109375" bestFit="1" customWidth="1"/>
    <col min="23" max="23" width="8.5703125" bestFit="1" customWidth="1"/>
    <col min="24" max="24" width="12.7109375" bestFit="1" customWidth="1"/>
    <col min="25" max="25" width="57.7109375" bestFit="1" customWidth="1"/>
    <col min="26" max="26" width="15.42578125" bestFit="1" customWidth="1"/>
    <col min="27" max="27" width="20" bestFit="1" customWidth="1"/>
    <col min="28" max="28" width="9" bestFit="1" customWidth="1"/>
    <col min="29" max="29" width="57.85546875" bestFit="1" customWidth="1"/>
    <col min="30" max="30" width="32.28515625" bestFit="1" customWidth="1"/>
    <col min="31" max="31" width="38" bestFit="1" customWidth="1"/>
  </cols>
  <sheetData>
    <row r="1" spans="1:31" x14ac:dyDescent="0.25">
      <c r="A1" s="4" t="s">
        <v>81</v>
      </c>
      <c r="B1" s="2" t="s">
        <v>154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  <c r="I1" s="2" t="s">
        <v>152</v>
      </c>
      <c r="J1" s="2" t="s">
        <v>153</v>
      </c>
      <c r="K1" s="2" t="s">
        <v>176</v>
      </c>
      <c r="L1" s="2" t="s">
        <v>178</v>
      </c>
      <c r="M1" s="2" t="s">
        <v>179</v>
      </c>
      <c r="N1" s="2" t="s">
        <v>175</v>
      </c>
      <c r="O1" s="2" t="s">
        <v>177</v>
      </c>
      <c r="P1" s="2" t="s">
        <v>155</v>
      </c>
      <c r="Q1" s="2" t="s">
        <v>158</v>
      </c>
      <c r="R1" s="2"/>
      <c r="S1" s="2"/>
      <c r="T1" s="2"/>
      <c r="U1" s="2"/>
      <c r="V1" s="2" t="s">
        <v>174</v>
      </c>
      <c r="W1" s="2" t="s">
        <v>156</v>
      </c>
      <c r="X1" s="2" t="s">
        <v>157</v>
      </c>
      <c r="Y1" s="2" t="s">
        <v>159</v>
      </c>
      <c r="Z1" s="2" t="s">
        <v>168</v>
      </c>
      <c r="AA1" s="2" t="s">
        <v>169</v>
      </c>
      <c r="AB1" s="2" t="s">
        <v>170</v>
      </c>
      <c r="AC1" s="2" t="s">
        <v>171</v>
      </c>
      <c r="AD1" s="2" t="s">
        <v>172</v>
      </c>
      <c r="AE1" s="2" t="s">
        <v>173</v>
      </c>
    </row>
    <row r="2" spans="1:31" x14ac:dyDescent="0.25">
      <c r="A2" s="1" t="s">
        <v>83</v>
      </c>
      <c r="B2" s="3">
        <v>-3378.9</v>
      </c>
      <c r="C2" s="3">
        <v>-285.2</v>
      </c>
      <c r="D2" s="3">
        <v>22572.2</v>
      </c>
      <c r="E2" s="3">
        <v>53479.1</v>
      </c>
      <c r="F2" s="3">
        <f>SUM(D2:E2)</f>
        <v>76051.3</v>
      </c>
      <c r="G2" s="3">
        <f>F2+C2</f>
        <v>75766.100000000006</v>
      </c>
      <c r="H2" s="3">
        <v>33332.800000000003</v>
      </c>
      <c r="I2" s="3">
        <v>129928.6</v>
      </c>
      <c r="J2" s="3">
        <f>SUM(H2:I2)</f>
        <v>163261.40000000002</v>
      </c>
      <c r="K2" s="3">
        <v>235585.6</v>
      </c>
      <c r="L2" s="11">
        <v>88.95</v>
      </c>
      <c r="M2" s="10">
        <v>2.8339382976114957</v>
      </c>
      <c r="N2" s="5"/>
      <c r="O2" s="5"/>
      <c r="P2" s="5"/>
      <c r="Q2" s="5">
        <v>77553.899999999994</v>
      </c>
      <c r="R2" s="5">
        <v>-3767.5</v>
      </c>
      <c r="S2" s="10">
        <f t="shared" ref="S2:S33" si="0">R2/(K2/4)*100</f>
        <v>-6.3968256124313196</v>
      </c>
      <c r="T2" s="5">
        <v>-15070</v>
      </c>
      <c r="U2" s="10">
        <f t="shared" ref="U2:U33" si="1">T2/K2*100</f>
        <v>-6.3968256124313196</v>
      </c>
      <c r="V2" s="5"/>
      <c r="W2" s="5">
        <v>5890</v>
      </c>
      <c r="X2" s="5">
        <v>4814.3999999999996</v>
      </c>
      <c r="Y2" s="5">
        <f>W2-X2</f>
        <v>1075.6000000000004</v>
      </c>
      <c r="Z2" s="5">
        <v>22717.7</v>
      </c>
      <c r="AA2" s="5">
        <v>16957.5</v>
      </c>
      <c r="AB2" s="5">
        <v>191621.63329999999</v>
      </c>
      <c r="AC2" s="7">
        <v>72.25658</v>
      </c>
      <c r="AD2" s="6">
        <v>8.5549999999999997</v>
      </c>
      <c r="AE2" s="6"/>
    </row>
    <row r="3" spans="1:31" x14ac:dyDescent="0.25">
      <c r="A3" s="1" t="s">
        <v>84</v>
      </c>
      <c r="B3" s="3">
        <v>-4368.1000000000004</v>
      </c>
      <c r="C3" s="3">
        <v>2326.3000000000002</v>
      </c>
      <c r="D3" s="3">
        <v>22356.799999999999</v>
      </c>
      <c r="E3" s="3">
        <v>55005.3</v>
      </c>
      <c r="F3" s="3">
        <f t="shared" ref="F3:F66" si="2">SUM(D3:E3)</f>
        <v>77362.100000000006</v>
      </c>
      <c r="G3" s="3">
        <v>77362.100000000006</v>
      </c>
      <c r="H3" s="3">
        <v>33995.1</v>
      </c>
      <c r="I3" s="3">
        <v>132530.20000000001</v>
      </c>
      <c r="J3" s="3">
        <f t="shared" ref="J3:J66" si="3">SUM(H3:I3)</f>
        <v>166525.30000000002</v>
      </c>
      <c r="K3" s="3">
        <v>240279.3</v>
      </c>
      <c r="L3" s="11">
        <v>91.16</v>
      </c>
      <c r="M3" s="10">
        <v>5.9381675098369398</v>
      </c>
      <c r="N3" s="5"/>
      <c r="O3" s="5"/>
      <c r="P3" s="5"/>
      <c r="Q3" s="5">
        <v>83435.7</v>
      </c>
      <c r="R3" s="5">
        <v>-3567.5</v>
      </c>
      <c r="S3" s="10">
        <f t="shared" si="0"/>
        <v>-5.93892191295713</v>
      </c>
      <c r="T3" s="5">
        <v>-14870</v>
      </c>
      <c r="U3" s="10">
        <f t="shared" si="1"/>
        <v>-6.1886313136420821</v>
      </c>
      <c r="V3" s="5"/>
      <c r="W3" s="5">
        <v>6799.8</v>
      </c>
      <c r="X3" s="5">
        <v>8877.9</v>
      </c>
      <c r="Y3" s="5">
        <f>W3-X3</f>
        <v>-2078.0999999999995</v>
      </c>
      <c r="Z3" s="5">
        <v>21334.6</v>
      </c>
      <c r="AA3" s="5">
        <v>17260.7</v>
      </c>
      <c r="AB3" s="5">
        <v>196219.4333</v>
      </c>
      <c r="AC3" s="7">
        <v>75.851990000000001</v>
      </c>
      <c r="AD3" s="6">
        <v>8.9269999999999996</v>
      </c>
      <c r="AE3" s="6"/>
    </row>
    <row r="4" spans="1:31" x14ac:dyDescent="0.25">
      <c r="A4" s="1" t="s">
        <v>85</v>
      </c>
      <c r="B4" s="3">
        <v>-1803.5</v>
      </c>
      <c r="C4" s="3">
        <v>5655.4</v>
      </c>
      <c r="D4" s="3">
        <v>22542.5</v>
      </c>
      <c r="E4" s="3">
        <v>54612</v>
      </c>
      <c r="F4" s="3">
        <f t="shared" si="2"/>
        <v>77154.5</v>
      </c>
      <c r="G4" s="3">
        <v>77154.5</v>
      </c>
      <c r="H4" s="3">
        <v>34862.199999999997</v>
      </c>
      <c r="I4" s="3">
        <v>135715.6</v>
      </c>
      <c r="J4" s="3">
        <f t="shared" si="3"/>
        <v>170577.8</v>
      </c>
      <c r="K4" s="3">
        <v>248056</v>
      </c>
      <c r="L4" s="11">
        <v>91.93</v>
      </c>
      <c r="M4" s="10">
        <v>3.3786748573936265</v>
      </c>
      <c r="N4" s="5"/>
      <c r="O4" s="5"/>
      <c r="P4" s="5"/>
      <c r="Q4" s="5">
        <v>86318.7</v>
      </c>
      <c r="R4" s="5">
        <v>-3567.5</v>
      </c>
      <c r="S4" s="10">
        <f t="shared" si="0"/>
        <v>-5.752733253781404</v>
      </c>
      <c r="T4" s="5">
        <v>-14670</v>
      </c>
      <c r="U4" s="10">
        <f t="shared" si="1"/>
        <v>-5.9139871641887316</v>
      </c>
      <c r="V4" s="5"/>
      <c r="W4" s="5">
        <v>6391.1</v>
      </c>
      <c r="X4" s="5">
        <v>5393.5</v>
      </c>
      <c r="Y4" s="5">
        <f t="shared" ref="Y4:Y67" si="4">W4-X4</f>
        <v>997.60000000000036</v>
      </c>
      <c r="Z4" s="5">
        <v>21445.200000000001</v>
      </c>
      <c r="AA4" s="5">
        <v>17224.533299999999</v>
      </c>
      <c r="AB4" s="5">
        <v>198267.96669999999</v>
      </c>
      <c r="AC4" s="7">
        <v>77.866709999999998</v>
      </c>
      <c r="AD4" s="6">
        <v>8.4369999999999994</v>
      </c>
      <c r="AE4" s="6"/>
    </row>
    <row r="5" spans="1:31" x14ac:dyDescent="0.25">
      <c r="A5" s="1" t="s">
        <v>86</v>
      </c>
      <c r="B5" s="3">
        <v>557.29999999999995</v>
      </c>
      <c r="C5" s="3">
        <v>6017.3</v>
      </c>
      <c r="D5" s="3">
        <v>24024.7</v>
      </c>
      <c r="E5" s="3">
        <v>54949.5</v>
      </c>
      <c r="F5" s="3">
        <f t="shared" si="2"/>
        <v>78974.2</v>
      </c>
      <c r="G5" s="3">
        <v>78974.2</v>
      </c>
      <c r="H5" s="3">
        <v>36414.199999999997</v>
      </c>
      <c r="I5" s="3">
        <v>137858.4</v>
      </c>
      <c r="J5" s="3">
        <f t="shared" si="3"/>
        <v>174272.59999999998</v>
      </c>
      <c r="K5" s="3">
        <v>256074.8</v>
      </c>
      <c r="L5" s="11">
        <v>92.82</v>
      </c>
      <c r="M5" s="10">
        <v>3.8725116936799253</v>
      </c>
      <c r="N5" s="5"/>
      <c r="O5" s="5"/>
      <c r="P5" s="5"/>
      <c r="Q5" s="5">
        <v>92561.5</v>
      </c>
      <c r="R5" s="5">
        <v>-3567.5</v>
      </c>
      <c r="S5" s="10">
        <f t="shared" si="0"/>
        <v>-5.5725905087107366</v>
      </c>
      <c r="T5" s="5">
        <v>-14470</v>
      </c>
      <c r="U5" s="10">
        <f t="shared" si="1"/>
        <v>-5.6506926882301576</v>
      </c>
      <c r="V5" s="5"/>
      <c r="W5" s="5">
        <v>6169.6</v>
      </c>
      <c r="X5" s="5">
        <v>7365.4</v>
      </c>
      <c r="Y5" s="5">
        <f t="shared" si="4"/>
        <v>-1195.7999999999993</v>
      </c>
      <c r="Z5" s="5">
        <v>24104.5</v>
      </c>
      <c r="AA5" s="5">
        <v>17381.7333</v>
      </c>
      <c r="AB5" s="5">
        <v>201765.53330000001</v>
      </c>
      <c r="AC5" s="7">
        <v>81.047799999999995</v>
      </c>
      <c r="AD5" s="6">
        <v>8.6379999999999999</v>
      </c>
      <c r="AE5" s="6"/>
    </row>
    <row r="6" spans="1:31" x14ac:dyDescent="0.25">
      <c r="A6" s="1" t="s">
        <v>87</v>
      </c>
      <c r="B6" s="3">
        <v>1194</v>
      </c>
      <c r="C6" s="3">
        <v>3403.1</v>
      </c>
      <c r="D6" s="3">
        <v>24902.2</v>
      </c>
      <c r="E6" s="3">
        <v>55788</v>
      </c>
      <c r="F6" s="3">
        <f t="shared" si="2"/>
        <v>80690.2</v>
      </c>
      <c r="G6" s="3">
        <v>80690.3</v>
      </c>
      <c r="H6" s="3">
        <v>36039.199999999997</v>
      </c>
      <c r="I6" s="3">
        <v>139482.70000000001</v>
      </c>
      <c r="J6" s="3">
        <f t="shared" si="3"/>
        <v>175521.90000000002</v>
      </c>
      <c r="K6" s="3">
        <v>258930.6</v>
      </c>
      <c r="L6" s="11">
        <v>93.1</v>
      </c>
      <c r="M6" s="10">
        <v>4.6655424395727785</v>
      </c>
      <c r="N6" s="5"/>
      <c r="O6" s="5"/>
      <c r="P6" s="5"/>
      <c r="Q6" s="5">
        <v>96231.9</v>
      </c>
      <c r="R6" s="5">
        <v>-3567.5</v>
      </c>
      <c r="S6" s="10">
        <f t="shared" si="0"/>
        <v>-5.5111292369461164</v>
      </c>
      <c r="T6" s="5">
        <v>-14270</v>
      </c>
      <c r="U6" s="10">
        <f t="shared" si="1"/>
        <v>-5.5111292369461164</v>
      </c>
      <c r="V6" s="5"/>
      <c r="W6" s="5">
        <v>6273.6</v>
      </c>
      <c r="X6" s="5">
        <v>5369.5</v>
      </c>
      <c r="Y6" s="5">
        <f t="shared" si="4"/>
        <v>904.10000000000036</v>
      </c>
      <c r="Z6" s="5">
        <v>22712.5</v>
      </c>
      <c r="AA6" s="5">
        <v>17508.833299999998</v>
      </c>
      <c r="AB6" s="5">
        <v>206025.2</v>
      </c>
      <c r="AC6" s="7">
        <v>83.006299999999996</v>
      </c>
      <c r="AD6" s="6">
        <v>8.3070000000000004</v>
      </c>
      <c r="AE6" s="6"/>
    </row>
    <row r="7" spans="1:31" x14ac:dyDescent="0.25">
      <c r="A7" s="1" t="s">
        <v>88</v>
      </c>
      <c r="B7" s="3">
        <v>1280</v>
      </c>
      <c r="C7" s="3">
        <v>9091.1</v>
      </c>
      <c r="D7" s="3">
        <v>23973.599999999999</v>
      </c>
      <c r="E7" s="3">
        <v>56014.8</v>
      </c>
      <c r="F7" s="3">
        <f t="shared" si="2"/>
        <v>79988.399999999994</v>
      </c>
      <c r="G7" s="3">
        <v>79988.399999999994</v>
      </c>
      <c r="H7" s="3">
        <v>36780.5</v>
      </c>
      <c r="I7" s="3">
        <v>141159.20000000001</v>
      </c>
      <c r="J7" s="3">
        <f t="shared" si="3"/>
        <v>177939.7</v>
      </c>
      <c r="K7" s="3">
        <v>262639.09999999998</v>
      </c>
      <c r="L7" s="11">
        <v>93.41</v>
      </c>
      <c r="M7" s="10">
        <v>2.4681878016673986</v>
      </c>
      <c r="N7" s="5"/>
      <c r="O7" s="5"/>
      <c r="P7" s="5"/>
      <c r="Q7" s="5">
        <v>101029.2</v>
      </c>
      <c r="R7" s="5">
        <v>-3067.5</v>
      </c>
      <c r="S7" s="10">
        <f t="shared" si="0"/>
        <v>-4.6718100998670806</v>
      </c>
      <c r="T7" s="5">
        <v>-13770</v>
      </c>
      <c r="U7" s="10">
        <f t="shared" si="1"/>
        <v>-5.2429360289461862</v>
      </c>
      <c r="V7" s="5"/>
      <c r="W7" s="5">
        <v>7714</v>
      </c>
      <c r="X7" s="5">
        <v>9532.7000000000007</v>
      </c>
      <c r="Y7" s="5">
        <f t="shared" si="4"/>
        <v>-1818.7000000000007</v>
      </c>
      <c r="Z7" s="5">
        <v>22648.5</v>
      </c>
      <c r="AA7" s="5">
        <v>17792.599999999999</v>
      </c>
      <c r="AB7" s="5">
        <v>211830.53330000001</v>
      </c>
      <c r="AC7" s="7">
        <v>79.426010000000005</v>
      </c>
      <c r="AD7" s="6">
        <v>8.0779999999999994</v>
      </c>
      <c r="AE7" s="6"/>
    </row>
    <row r="8" spans="1:31" x14ac:dyDescent="0.25">
      <c r="A8" s="1" t="s">
        <v>89</v>
      </c>
      <c r="B8" s="3">
        <v>2877</v>
      </c>
      <c r="C8" s="3">
        <v>-1762.4</v>
      </c>
      <c r="D8" s="3">
        <v>24525.1</v>
      </c>
      <c r="E8" s="3">
        <v>56540</v>
      </c>
      <c r="F8" s="3">
        <f t="shared" si="2"/>
        <v>81065.100000000006</v>
      </c>
      <c r="G8" s="3">
        <v>81065.100000000006</v>
      </c>
      <c r="H8" s="3">
        <v>37457.699999999997</v>
      </c>
      <c r="I8" s="3">
        <v>143307.9</v>
      </c>
      <c r="J8" s="3">
        <f t="shared" si="3"/>
        <v>180765.59999999998</v>
      </c>
      <c r="K8" s="3">
        <v>263973.5</v>
      </c>
      <c r="L8" s="11">
        <v>94.07</v>
      </c>
      <c r="M8" s="10">
        <v>2.3278581529424303</v>
      </c>
      <c r="N8" s="5"/>
      <c r="O8" s="5"/>
      <c r="P8" s="5"/>
      <c r="Q8" s="5">
        <v>103733.2</v>
      </c>
      <c r="R8" s="5">
        <v>-3067.5</v>
      </c>
      <c r="S8" s="10">
        <f t="shared" si="0"/>
        <v>-4.6481938527920414</v>
      </c>
      <c r="T8" s="5">
        <v>-13270</v>
      </c>
      <c r="U8" s="10">
        <f t="shared" si="1"/>
        <v>-5.0270197576650686</v>
      </c>
      <c r="V8" s="5"/>
      <c r="W8" s="5">
        <v>6850.5</v>
      </c>
      <c r="X8" s="5">
        <v>5733.7</v>
      </c>
      <c r="Y8" s="5">
        <f t="shared" si="4"/>
        <v>1116.8000000000002</v>
      </c>
      <c r="Z8" s="5">
        <v>22188.6</v>
      </c>
      <c r="AA8" s="5">
        <v>18118.466700000001</v>
      </c>
      <c r="AB8" s="5">
        <v>217297.4</v>
      </c>
      <c r="AC8" s="7">
        <v>75.810850000000002</v>
      </c>
      <c r="AD8" s="6">
        <v>8.3529999999999998</v>
      </c>
      <c r="AE8" s="6"/>
    </row>
    <row r="9" spans="1:31" x14ac:dyDescent="0.25">
      <c r="A9" s="1" t="s">
        <v>90</v>
      </c>
      <c r="B9" s="3">
        <v>2107.5</v>
      </c>
      <c r="C9" s="3">
        <v>1977.9</v>
      </c>
      <c r="D9" s="3">
        <v>24214.5</v>
      </c>
      <c r="E9" s="3">
        <v>56787.8</v>
      </c>
      <c r="F9" s="3">
        <f t="shared" si="2"/>
        <v>81002.3</v>
      </c>
      <c r="G9" s="3">
        <v>81002.3</v>
      </c>
      <c r="H9" s="3">
        <v>38759.5</v>
      </c>
      <c r="I9" s="3">
        <v>145743.29999999999</v>
      </c>
      <c r="J9" s="3">
        <f t="shared" si="3"/>
        <v>184502.8</v>
      </c>
      <c r="K9" s="3">
        <v>268098.59999999998</v>
      </c>
      <c r="L9" s="11">
        <v>94.86</v>
      </c>
      <c r="M9" s="10">
        <v>2.1978021978022122</v>
      </c>
      <c r="N9" s="5"/>
      <c r="O9" s="5"/>
      <c r="P9" s="5"/>
      <c r="Q9" s="5">
        <v>108753.3</v>
      </c>
      <c r="R9" s="5">
        <v>-3067.5</v>
      </c>
      <c r="S9" s="10">
        <f t="shared" si="0"/>
        <v>-4.5766744026264972</v>
      </c>
      <c r="T9" s="5">
        <v>-12770</v>
      </c>
      <c r="U9" s="10">
        <f t="shared" si="1"/>
        <v>-4.7631729520407795</v>
      </c>
      <c r="V9" s="5"/>
      <c r="W9" s="5">
        <v>6817.6</v>
      </c>
      <c r="X9" s="5">
        <v>7767.6</v>
      </c>
      <c r="Y9" s="5">
        <f t="shared" si="4"/>
        <v>-950</v>
      </c>
      <c r="Z9" s="5">
        <v>25064.1</v>
      </c>
      <c r="AA9" s="5">
        <v>18443.2333</v>
      </c>
      <c r="AB9" s="5">
        <v>223026</v>
      </c>
      <c r="AC9" s="7">
        <v>76.91422</v>
      </c>
      <c r="AD9" s="6">
        <v>8.1210000000000004</v>
      </c>
      <c r="AE9" s="6"/>
    </row>
    <row r="10" spans="1:31" x14ac:dyDescent="0.25">
      <c r="A10" s="1" t="s">
        <v>91</v>
      </c>
      <c r="B10" s="3">
        <v>1862.9</v>
      </c>
      <c r="C10" s="3">
        <v>8098.2</v>
      </c>
      <c r="D10" s="3">
        <v>24114</v>
      </c>
      <c r="E10" s="3">
        <v>56564.9</v>
      </c>
      <c r="F10" s="3">
        <f t="shared" si="2"/>
        <v>80678.899999999994</v>
      </c>
      <c r="G10" s="3">
        <v>80678.899999999994</v>
      </c>
      <c r="H10" s="3">
        <v>39147.199999999997</v>
      </c>
      <c r="I10" s="3">
        <v>149035.70000000001</v>
      </c>
      <c r="J10" s="3">
        <f t="shared" si="3"/>
        <v>188182.90000000002</v>
      </c>
      <c r="K10" s="3">
        <v>274184.3</v>
      </c>
      <c r="L10" s="11">
        <v>95.15</v>
      </c>
      <c r="M10" s="10">
        <f t="shared" ref="M10:M70" si="5">(L10/L6-1)*100</f>
        <v>2.2019334049409256</v>
      </c>
      <c r="N10" s="5"/>
      <c r="O10" s="5"/>
      <c r="P10" s="5"/>
      <c r="Q10" s="5">
        <v>110492.2</v>
      </c>
      <c r="R10" s="5">
        <v>-3067.5</v>
      </c>
      <c r="S10" s="10">
        <f t="shared" si="0"/>
        <v>-4.4750921186953452</v>
      </c>
      <c r="T10" s="5">
        <v>-12270</v>
      </c>
      <c r="U10" s="10">
        <f t="shared" si="1"/>
        <v>-4.4750921186953452</v>
      </c>
      <c r="V10" s="5"/>
      <c r="W10" s="5">
        <v>6703</v>
      </c>
      <c r="X10" s="5">
        <v>5425.7</v>
      </c>
      <c r="Y10" s="5">
        <f t="shared" si="4"/>
        <v>1277.3000000000002</v>
      </c>
      <c r="Z10" s="5">
        <v>25444</v>
      </c>
      <c r="AA10" s="5">
        <v>18600.133300000001</v>
      </c>
      <c r="AB10" s="5">
        <v>227686.4333</v>
      </c>
      <c r="AC10" s="7">
        <v>74.114159999999998</v>
      </c>
      <c r="AD10" s="6">
        <v>7.8310000000000004</v>
      </c>
      <c r="AE10" s="6"/>
    </row>
    <row r="11" spans="1:31" x14ac:dyDescent="0.25">
      <c r="A11" s="1" t="s">
        <v>92</v>
      </c>
      <c r="B11" s="3">
        <v>2013</v>
      </c>
      <c r="C11" s="3">
        <v>1188.7</v>
      </c>
      <c r="D11" s="3">
        <v>24092</v>
      </c>
      <c r="E11" s="3">
        <v>57418.8</v>
      </c>
      <c r="F11" s="3">
        <f t="shared" si="2"/>
        <v>81510.8</v>
      </c>
      <c r="G11" s="3">
        <v>81510.8</v>
      </c>
      <c r="H11" s="3">
        <v>39575.9</v>
      </c>
      <c r="I11" s="3">
        <v>152059.1</v>
      </c>
      <c r="J11" s="3">
        <f t="shared" si="3"/>
        <v>191635</v>
      </c>
      <c r="K11" s="3">
        <v>275649</v>
      </c>
      <c r="L11" s="11">
        <v>95.25</v>
      </c>
      <c r="M11" s="10">
        <f t="shared" si="5"/>
        <v>1.9698105127930576</v>
      </c>
      <c r="N11" s="5"/>
      <c r="O11" s="5"/>
      <c r="P11" s="5"/>
      <c r="Q11" s="5">
        <v>116324.5</v>
      </c>
      <c r="R11" s="5">
        <v>-2610</v>
      </c>
      <c r="S11" s="10">
        <f t="shared" si="0"/>
        <v>-3.7874253126258397</v>
      </c>
      <c r="T11" s="5">
        <v>-11812.5</v>
      </c>
      <c r="U11" s="10">
        <f t="shared" si="1"/>
        <v>-4.2853411403632879</v>
      </c>
      <c r="V11" s="5"/>
      <c r="W11" s="5">
        <v>8075.7</v>
      </c>
      <c r="X11" s="5">
        <v>9882.7000000000007</v>
      </c>
      <c r="Y11" s="5">
        <f t="shared" si="4"/>
        <v>-1807.0000000000009</v>
      </c>
      <c r="Z11" s="5">
        <v>24483.7</v>
      </c>
      <c r="AA11" s="5">
        <v>19115.5</v>
      </c>
      <c r="AB11" s="5">
        <v>231477.13329999999</v>
      </c>
      <c r="AC11" s="7">
        <v>71.842169999999996</v>
      </c>
      <c r="AD11" s="6">
        <v>7.8780000000000001</v>
      </c>
      <c r="AE11" s="6"/>
    </row>
    <row r="12" spans="1:31" x14ac:dyDescent="0.25">
      <c r="A12" s="1" t="s">
        <v>93</v>
      </c>
      <c r="B12" s="3">
        <v>1917.8</v>
      </c>
      <c r="C12" s="3">
        <v>1499.3</v>
      </c>
      <c r="D12" s="3">
        <v>24049.4</v>
      </c>
      <c r="E12" s="3">
        <v>58011.9</v>
      </c>
      <c r="F12" s="3">
        <f t="shared" si="2"/>
        <v>82061.3</v>
      </c>
      <c r="G12" s="3">
        <v>82061.3</v>
      </c>
      <c r="H12" s="3">
        <v>40071.5</v>
      </c>
      <c r="I12" s="3">
        <v>152899.1</v>
      </c>
      <c r="J12" s="3">
        <f t="shared" si="3"/>
        <v>192970.6</v>
      </c>
      <c r="K12" s="3">
        <v>277614.59999999998</v>
      </c>
      <c r="L12" s="11">
        <v>95.52</v>
      </c>
      <c r="M12" s="10">
        <f t="shared" si="5"/>
        <v>1.5414053364515734</v>
      </c>
      <c r="N12" s="5"/>
      <c r="O12" s="5"/>
      <c r="P12" s="5"/>
      <c r="Q12" s="5">
        <v>116167.1</v>
      </c>
      <c r="R12" s="5">
        <v>-2610</v>
      </c>
      <c r="S12" s="10">
        <f t="shared" si="0"/>
        <v>-3.7606091322286366</v>
      </c>
      <c r="T12" s="5">
        <v>-11355</v>
      </c>
      <c r="U12" s="10">
        <f t="shared" si="1"/>
        <v>-4.0902027487026977</v>
      </c>
      <c r="V12" s="5"/>
      <c r="W12" s="5">
        <v>7413.7</v>
      </c>
      <c r="X12" s="5">
        <v>5927.6</v>
      </c>
      <c r="Y12" s="5">
        <f t="shared" si="4"/>
        <v>1486.0999999999995</v>
      </c>
      <c r="Z12" s="5">
        <v>24256.1</v>
      </c>
      <c r="AA12" s="5">
        <v>19481.8</v>
      </c>
      <c r="AB12" s="5">
        <v>236935.23329999999</v>
      </c>
      <c r="AC12" s="7">
        <v>68.531229999999994</v>
      </c>
      <c r="AD12" s="6">
        <v>8.4909999999999997</v>
      </c>
      <c r="AE12" s="6"/>
    </row>
    <row r="13" spans="1:31" x14ac:dyDescent="0.25">
      <c r="A13" s="1" t="s">
        <v>94</v>
      </c>
      <c r="B13" s="3">
        <v>1641.5</v>
      </c>
      <c r="C13" s="3">
        <v>88.7</v>
      </c>
      <c r="D13" s="3">
        <v>23997.5</v>
      </c>
      <c r="E13" s="3">
        <v>57833.5</v>
      </c>
      <c r="F13" s="3">
        <f t="shared" si="2"/>
        <v>81831</v>
      </c>
      <c r="G13" s="3">
        <v>81831</v>
      </c>
      <c r="H13" s="3">
        <v>39738</v>
      </c>
      <c r="I13" s="3">
        <v>157864.1</v>
      </c>
      <c r="J13" s="3">
        <f t="shared" si="3"/>
        <v>197602.1</v>
      </c>
      <c r="K13" s="3">
        <v>281245.3</v>
      </c>
      <c r="L13" s="11">
        <v>95.44</v>
      </c>
      <c r="M13" s="10">
        <f t="shared" si="5"/>
        <v>0.61142736664558939</v>
      </c>
      <c r="N13" s="5"/>
      <c r="O13" s="5"/>
      <c r="P13" s="5"/>
      <c r="Q13" s="5">
        <v>122106.6</v>
      </c>
      <c r="R13" s="5">
        <v>-2610</v>
      </c>
      <c r="S13" s="10">
        <f t="shared" si="0"/>
        <v>-3.7120620326810796</v>
      </c>
      <c r="T13" s="5">
        <v>-10897.5</v>
      </c>
      <c r="U13" s="10">
        <f t="shared" si="1"/>
        <v>-3.8747314177339143</v>
      </c>
      <c r="V13" s="5"/>
      <c r="W13" s="5">
        <v>7076.6</v>
      </c>
      <c r="X13" s="5">
        <v>8416.6</v>
      </c>
      <c r="Y13" s="5">
        <f t="shared" si="4"/>
        <v>-1340</v>
      </c>
      <c r="Z13" s="5">
        <v>26399.9</v>
      </c>
      <c r="AA13" s="5">
        <v>19860.900000000001</v>
      </c>
      <c r="AB13" s="5">
        <v>241002.4</v>
      </c>
      <c r="AC13" s="7">
        <v>69.414069999999995</v>
      </c>
      <c r="AD13" s="6">
        <v>8.2859999999999996</v>
      </c>
      <c r="AE13" s="6"/>
    </row>
    <row r="14" spans="1:31" x14ac:dyDescent="0.25">
      <c r="A14" s="1" t="s">
        <v>95</v>
      </c>
      <c r="B14" s="3">
        <v>3813.9</v>
      </c>
      <c r="C14" s="3">
        <v>-2486.9</v>
      </c>
      <c r="D14" s="3">
        <v>23727.1</v>
      </c>
      <c r="E14" s="3">
        <v>57268</v>
      </c>
      <c r="F14" s="3">
        <f t="shared" si="2"/>
        <v>80995.100000000006</v>
      </c>
      <c r="G14" s="3">
        <v>80995.199999999997</v>
      </c>
      <c r="H14" s="3">
        <v>41101.699999999997</v>
      </c>
      <c r="I14" s="3">
        <v>158340.1</v>
      </c>
      <c r="J14" s="3">
        <f t="shared" si="3"/>
        <v>199441.8</v>
      </c>
      <c r="K14" s="3">
        <v>283331.3</v>
      </c>
      <c r="L14" s="11">
        <v>96.2</v>
      </c>
      <c r="M14" s="10">
        <f t="shared" si="5"/>
        <v>1.1035207566999494</v>
      </c>
      <c r="N14" s="5"/>
      <c r="O14" s="5"/>
      <c r="P14" s="5"/>
      <c r="Q14" s="5">
        <v>123484.6</v>
      </c>
      <c r="R14" s="5">
        <v>-2610</v>
      </c>
      <c r="S14" s="10">
        <f t="shared" si="0"/>
        <v>-3.6847323257261024</v>
      </c>
      <c r="T14" s="5">
        <v>-10440</v>
      </c>
      <c r="U14" s="10">
        <f t="shared" si="1"/>
        <v>-3.6847323257261024</v>
      </c>
      <c r="V14" s="5"/>
      <c r="W14" s="5">
        <v>6966.9</v>
      </c>
      <c r="X14" s="5">
        <v>5567.3</v>
      </c>
      <c r="Y14" s="5">
        <f t="shared" si="4"/>
        <v>1399.5999999999995</v>
      </c>
      <c r="Z14" s="5">
        <v>25777.3</v>
      </c>
      <c r="AA14" s="5">
        <v>20056.7</v>
      </c>
      <c r="AB14" s="5">
        <v>244709.8</v>
      </c>
      <c r="AC14" s="7">
        <v>75.109290000000001</v>
      </c>
      <c r="AD14" s="6">
        <v>7.7720000000000002</v>
      </c>
      <c r="AE14" s="6"/>
    </row>
    <row r="15" spans="1:31" x14ac:dyDescent="0.25">
      <c r="A15" s="1" t="s">
        <v>96</v>
      </c>
      <c r="B15" s="3">
        <v>4769.1000000000004</v>
      </c>
      <c r="C15" s="3">
        <v>85.3</v>
      </c>
      <c r="D15" s="3">
        <v>23460.400000000001</v>
      </c>
      <c r="E15" s="3">
        <v>56473.2</v>
      </c>
      <c r="F15" s="3">
        <f t="shared" si="2"/>
        <v>79933.600000000006</v>
      </c>
      <c r="G15" s="3">
        <v>79933.600000000006</v>
      </c>
      <c r="H15" s="3">
        <v>41860.699999999997</v>
      </c>
      <c r="I15" s="3">
        <v>159857.20000000001</v>
      </c>
      <c r="J15" s="3">
        <f t="shared" si="3"/>
        <v>201717.90000000002</v>
      </c>
      <c r="K15" s="3">
        <v>286463.5</v>
      </c>
      <c r="L15" s="11">
        <v>96.28</v>
      </c>
      <c r="M15" s="10">
        <f t="shared" si="5"/>
        <v>1.0813648293963363</v>
      </c>
      <c r="N15" s="5"/>
      <c r="O15" s="5"/>
      <c r="P15" s="5"/>
      <c r="Q15" s="5">
        <v>130936</v>
      </c>
      <c r="R15" s="5">
        <v>-2773.125</v>
      </c>
      <c r="S15" s="10">
        <f t="shared" si="0"/>
        <v>-3.8722210683036407</v>
      </c>
      <c r="T15" s="5">
        <v>-10603.125</v>
      </c>
      <c r="U15" s="10">
        <f t="shared" si="1"/>
        <v>-3.7013877858784801</v>
      </c>
      <c r="V15" s="5"/>
      <c r="W15" s="5">
        <v>8269.7000000000007</v>
      </c>
      <c r="X15" s="5">
        <v>9977.7999999999993</v>
      </c>
      <c r="Y15" s="5">
        <f t="shared" si="4"/>
        <v>-1708.0999999999985</v>
      </c>
      <c r="Z15" s="5">
        <v>25307</v>
      </c>
      <c r="AA15" s="5">
        <v>20268.2</v>
      </c>
      <c r="AB15" s="5">
        <v>249258.8333</v>
      </c>
      <c r="AC15" s="7">
        <v>76.181110000000004</v>
      </c>
      <c r="AD15" s="6">
        <v>7.798</v>
      </c>
      <c r="AE15" s="6"/>
    </row>
    <row r="16" spans="1:31" x14ac:dyDescent="0.25">
      <c r="A16" s="1" t="s">
        <v>97</v>
      </c>
      <c r="B16" s="3">
        <v>5679.7</v>
      </c>
      <c r="C16" s="3">
        <v>-990.5</v>
      </c>
      <c r="D16" s="3">
        <v>23928.799999999999</v>
      </c>
      <c r="E16" s="3">
        <v>56115.199999999997</v>
      </c>
      <c r="F16" s="3">
        <f t="shared" si="2"/>
        <v>80044</v>
      </c>
      <c r="G16" s="3">
        <v>80044</v>
      </c>
      <c r="H16" s="3">
        <v>42408.7</v>
      </c>
      <c r="I16" s="3">
        <v>162476.6</v>
      </c>
      <c r="J16" s="3">
        <f t="shared" si="3"/>
        <v>204885.3</v>
      </c>
      <c r="K16" s="3">
        <v>290206.7</v>
      </c>
      <c r="L16" s="11">
        <v>96.21</v>
      </c>
      <c r="M16" s="10">
        <f t="shared" si="5"/>
        <v>0.7223618090452133</v>
      </c>
      <c r="N16" s="5"/>
      <c r="O16" s="5"/>
      <c r="P16" s="5"/>
      <c r="Q16" s="5">
        <v>133549.29999999999</v>
      </c>
      <c r="R16" s="5">
        <v>-2773.125</v>
      </c>
      <c r="S16" s="10">
        <f t="shared" si="0"/>
        <v>-3.8222756400868758</v>
      </c>
      <c r="T16" s="5">
        <v>-10766.25</v>
      </c>
      <c r="U16" s="10">
        <f t="shared" si="1"/>
        <v>-3.7098557683196152</v>
      </c>
      <c r="V16" s="5"/>
      <c r="W16" s="5">
        <v>7497.2</v>
      </c>
      <c r="X16" s="5">
        <v>5754.1</v>
      </c>
      <c r="Y16" s="5">
        <f t="shared" si="4"/>
        <v>1743.0999999999995</v>
      </c>
      <c r="Z16" s="5">
        <v>25212</v>
      </c>
      <c r="AA16" s="5">
        <v>20482.5</v>
      </c>
      <c r="AB16" s="5">
        <v>253727</v>
      </c>
      <c r="AC16" s="7">
        <v>74.973460000000003</v>
      </c>
      <c r="AD16" s="6">
        <v>7.8120000000000003</v>
      </c>
      <c r="AE16" s="6"/>
    </row>
    <row r="17" spans="1:31" x14ac:dyDescent="0.25">
      <c r="A17" s="1" t="s">
        <v>98</v>
      </c>
      <c r="B17" s="3">
        <v>5101.8</v>
      </c>
      <c r="C17" s="3">
        <v>4748.6000000000004</v>
      </c>
      <c r="D17" s="3">
        <v>23730.3</v>
      </c>
      <c r="E17" s="3">
        <v>56356.7</v>
      </c>
      <c r="F17" s="3">
        <f t="shared" si="2"/>
        <v>80087</v>
      </c>
      <c r="G17" s="3">
        <v>80086.899999999994</v>
      </c>
      <c r="H17" s="3">
        <v>42469.599999999999</v>
      </c>
      <c r="I17" s="3">
        <v>163989.20000000001</v>
      </c>
      <c r="J17" s="3">
        <f t="shared" si="3"/>
        <v>206458.80000000002</v>
      </c>
      <c r="K17" s="3">
        <v>293643.8</v>
      </c>
      <c r="L17" s="11">
        <v>96.48</v>
      </c>
      <c r="M17" s="10">
        <f t="shared" si="5"/>
        <v>1.0896898575021075</v>
      </c>
      <c r="N17" s="5"/>
      <c r="O17" s="5"/>
      <c r="P17" s="5"/>
      <c r="Q17" s="5">
        <v>140176.1</v>
      </c>
      <c r="R17" s="5">
        <v>-2773.125</v>
      </c>
      <c r="S17" s="10">
        <f t="shared" si="0"/>
        <v>-3.7775359125580041</v>
      </c>
      <c r="T17" s="5">
        <v>-10929.375</v>
      </c>
      <c r="U17" s="10">
        <f t="shared" si="1"/>
        <v>-3.7219839138439159</v>
      </c>
      <c r="V17" s="5"/>
      <c r="W17" s="5">
        <v>7599.7</v>
      </c>
      <c r="X17" s="5">
        <v>8454.9</v>
      </c>
      <c r="Y17" s="5">
        <f t="shared" si="4"/>
        <v>-855.19999999999982</v>
      </c>
      <c r="Z17" s="5">
        <v>27708</v>
      </c>
      <c r="AA17" s="5">
        <v>20789.166700000002</v>
      </c>
      <c r="AB17" s="5">
        <v>258338.8</v>
      </c>
      <c r="AC17" s="7">
        <v>78.263549999999995</v>
      </c>
      <c r="AD17" s="6">
        <v>7.3659999999999997</v>
      </c>
      <c r="AE17" s="6"/>
    </row>
    <row r="18" spans="1:31" x14ac:dyDescent="0.25">
      <c r="A18" s="1" t="s">
        <v>99</v>
      </c>
      <c r="B18" s="3">
        <v>6668</v>
      </c>
      <c r="C18" s="3">
        <v>2676.7</v>
      </c>
      <c r="D18" s="3">
        <v>23412.7</v>
      </c>
      <c r="E18" s="3">
        <v>57978.2</v>
      </c>
      <c r="F18" s="3">
        <f t="shared" si="2"/>
        <v>81390.899999999994</v>
      </c>
      <c r="G18" s="3">
        <v>81390.8</v>
      </c>
      <c r="H18" s="3">
        <v>43115.7</v>
      </c>
      <c r="I18" s="3">
        <v>166168.4</v>
      </c>
      <c r="J18" s="3">
        <f t="shared" si="3"/>
        <v>209284.09999999998</v>
      </c>
      <c r="K18" s="3">
        <v>298616</v>
      </c>
      <c r="L18" s="11">
        <v>97.03</v>
      </c>
      <c r="M18" s="10">
        <f t="shared" si="5"/>
        <v>0.86278586278585312</v>
      </c>
      <c r="N18" s="5"/>
      <c r="O18" s="5"/>
      <c r="P18" s="5"/>
      <c r="Q18" s="5">
        <v>139584.79999999999</v>
      </c>
      <c r="R18" s="5">
        <v>-2773.125</v>
      </c>
      <c r="S18" s="10">
        <f t="shared" si="0"/>
        <v>-3.7146368580384168</v>
      </c>
      <c r="T18" s="5">
        <v>-11092.5</v>
      </c>
      <c r="U18" s="10">
        <f t="shared" si="1"/>
        <v>-3.7146368580384168</v>
      </c>
      <c r="V18" s="5"/>
      <c r="W18" s="5">
        <v>7345.1</v>
      </c>
      <c r="X18" s="5">
        <v>5700.7</v>
      </c>
      <c r="Y18" s="5">
        <f t="shared" si="4"/>
        <v>1644.4000000000005</v>
      </c>
      <c r="Z18" s="5">
        <v>26267</v>
      </c>
      <c r="AA18" s="5">
        <v>20885.466700000001</v>
      </c>
      <c r="AB18" s="5">
        <v>263926.23330000002</v>
      </c>
      <c r="AC18" s="7">
        <v>78.898259999999993</v>
      </c>
      <c r="AD18" s="6">
        <v>7.0670000000000002</v>
      </c>
      <c r="AE18" s="6"/>
    </row>
    <row r="19" spans="1:31" x14ac:dyDescent="0.25">
      <c r="A19" s="1" t="s">
        <v>100</v>
      </c>
      <c r="B19" s="3">
        <v>7712.1</v>
      </c>
      <c r="C19" s="3">
        <v>586.70000000000005</v>
      </c>
      <c r="D19" s="3">
        <v>26389.599999999999</v>
      </c>
      <c r="E19" s="3">
        <v>58788.5</v>
      </c>
      <c r="F19" s="3">
        <f t="shared" si="2"/>
        <v>85178.1</v>
      </c>
      <c r="G19" s="3">
        <v>85178.1</v>
      </c>
      <c r="H19" s="3">
        <v>43826.8</v>
      </c>
      <c r="I19" s="3">
        <v>167912.9</v>
      </c>
      <c r="J19" s="3">
        <f t="shared" si="3"/>
        <v>211739.7</v>
      </c>
      <c r="K19" s="3">
        <v>304837.90000000002</v>
      </c>
      <c r="L19" s="11">
        <v>97.45</v>
      </c>
      <c r="M19" s="10">
        <f t="shared" si="5"/>
        <v>1.2152056501869568</v>
      </c>
      <c r="N19" s="5"/>
      <c r="O19" s="5"/>
      <c r="P19" s="5"/>
      <c r="Q19" s="5">
        <v>145326.70000000001</v>
      </c>
      <c r="R19" s="5">
        <v>-3170</v>
      </c>
      <c r="S19" s="10">
        <f t="shared" si="0"/>
        <v>-4.1595877677939654</v>
      </c>
      <c r="T19" s="5">
        <v>-11489.375</v>
      </c>
      <c r="U19" s="10">
        <f t="shared" si="1"/>
        <v>-3.7690113335644941</v>
      </c>
      <c r="V19" s="5"/>
      <c r="W19" s="5">
        <v>9246.2000000000007</v>
      </c>
      <c r="X19" s="5">
        <v>9435.1</v>
      </c>
      <c r="Y19" s="5">
        <f t="shared" si="4"/>
        <v>-188.89999999999964</v>
      </c>
      <c r="Z19" s="5">
        <v>27188.1</v>
      </c>
      <c r="AA19" s="5">
        <v>21146.833299999998</v>
      </c>
      <c r="AB19" s="5">
        <v>268276.1667</v>
      </c>
      <c r="AC19" s="7">
        <v>79.415639999999996</v>
      </c>
      <c r="AD19" s="6">
        <v>7.077</v>
      </c>
      <c r="AE19" s="6"/>
    </row>
    <row r="20" spans="1:31" x14ac:dyDescent="0.25">
      <c r="A20" s="1" t="s">
        <v>101</v>
      </c>
      <c r="B20" s="3">
        <v>7671.1</v>
      </c>
      <c r="C20" s="3">
        <v>5971.5</v>
      </c>
      <c r="D20" s="3">
        <v>23440</v>
      </c>
      <c r="E20" s="3">
        <v>61026.1</v>
      </c>
      <c r="F20" s="3">
        <f t="shared" si="2"/>
        <v>84466.1</v>
      </c>
      <c r="G20" s="3">
        <v>84466</v>
      </c>
      <c r="H20" s="3">
        <v>44082.7</v>
      </c>
      <c r="I20" s="3">
        <v>170566.9</v>
      </c>
      <c r="J20" s="3">
        <f t="shared" si="3"/>
        <v>214649.59999999998</v>
      </c>
      <c r="K20" s="3">
        <v>308927.09999999998</v>
      </c>
      <c r="L20" s="11">
        <v>97.68</v>
      </c>
      <c r="M20" s="10">
        <f t="shared" si="5"/>
        <v>1.5279077019020981</v>
      </c>
      <c r="N20" s="5"/>
      <c r="O20" s="5"/>
      <c r="P20" s="5"/>
      <c r="Q20" s="5">
        <v>147945.20000000001</v>
      </c>
      <c r="R20" s="5">
        <v>-3170</v>
      </c>
      <c r="S20" s="10">
        <f t="shared" si="0"/>
        <v>-4.1045282204118712</v>
      </c>
      <c r="T20" s="5">
        <v>-11886.25</v>
      </c>
      <c r="U20" s="10">
        <f t="shared" si="1"/>
        <v>-3.8475905804314356</v>
      </c>
      <c r="V20" s="5"/>
      <c r="W20" s="5">
        <v>7963.8</v>
      </c>
      <c r="X20" s="5">
        <v>6279.3</v>
      </c>
      <c r="Y20" s="5">
        <f t="shared" si="4"/>
        <v>1684.5</v>
      </c>
      <c r="Z20" s="5">
        <v>27293.3</v>
      </c>
      <c r="AA20" s="5">
        <v>21489.466700000001</v>
      </c>
      <c r="AB20" s="5">
        <v>273654.1667</v>
      </c>
      <c r="AC20" s="7">
        <v>76.358770000000007</v>
      </c>
      <c r="AD20" s="6">
        <v>7.1020000000000003</v>
      </c>
      <c r="AE20" s="6"/>
    </row>
    <row r="21" spans="1:31" x14ac:dyDescent="0.25">
      <c r="A21" s="1" t="s">
        <v>102</v>
      </c>
      <c r="B21" s="3">
        <v>9819.7000000000007</v>
      </c>
      <c r="C21" s="3">
        <v>262.89999999999998</v>
      </c>
      <c r="D21" s="3">
        <v>23160.2</v>
      </c>
      <c r="E21" s="3">
        <v>63161.5</v>
      </c>
      <c r="F21" s="3">
        <f t="shared" si="2"/>
        <v>86321.7</v>
      </c>
      <c r="G21" s="3">
        <v>86321.7</v>
      </c>
      <c r="H21" s="3">
        <v>44539.7</v>
      </c>
      <c r="I21" s="3">
        <v>171322.3</v>
      </c>
      <c r="J21" s="3">
        <f t="shared" si="3"/>
        <v>215862</v>
      </c>
      <c r="K21" s="3">
        <v>312053.7</v>
      </c>
      <c r="L21" s="11">
        <v>98.57</v>
      </c>
      <c r="M21" s="10">
        <f t="shared" si="5"/>
        <v>2.1662520729684775</v>
      </c>
      <c r="N21" s="5"/>
      <c r="O21" s="5"/>
      <c r="P21" s="5"/>
      <c r="Q21" s="5">
        <v>153267.20000000001</v>
      </c>
      <c r="R21" s="5">
        <v>-3170</v>
      </c>
      <c r="S21" s="10">
        <f t="shared" si="0"/>
        <v>-4.0634031898996872</v>
      </c>
      <c r="T21" s="5">
        <v>-12283.125</v>
      </c>
      <c r="U21" s="10">
        <f t="shared" si="1"/>
        <v>-3.9362215541748102</v>
      </c>
      <c r="V21" s="5"/>
      <c r="W21" s="5">
        <v>8150</v>
      </c>
      <c r="X21" s="5">
        <v>8235.6</v>
      </c>
      <c r="Y21" s="5">
        <f t="shared" si="4"/>
        <v>-85.600000000000364</v>
      </c>
      <c r="Z21" s="5">
        <v>30091</v>
      </c>
      <c r="AA21" s="5">
        <v>21987.633300000001</v>
      </c>
      <c r="AB21" s="5">
        <v>278718.46669999999</v>
      </c>
      <c r="AC21" s="7">
        <v>77.106530000000006</v>
      </c>
      <c r="AD21" s="6">
        <v>6.5730000000000004</v>
      </c>
      <c r="AE21" s="6"/>
    </row>
    <row r="22" spans="1:31" x14ac:dyDescent="0.25">
      <c r="A22" s="1" t="s">
        <v>103</v>
      </c>
      <c r="B22" s="3">
        <v>9514.4</v>
      </c>
      <c r="C22" s="3">
        <v>5430.6</v>
      </c>
      <c r="D22" s="3">
        <v>22015.3</v>
      </c>
      <c r="E22" s="3">
        <v>66350.100000000006</v>
      </c>
      <c r="F22" s="3">
        <f t="shared" si="2"/>
        <v>88365.400000000009</v>
      </c>
      <c r="G22" s="3">
        <v>88365.4</v>
      </c>
      <c r="H22" s="3">
        <v>44733.4</v>
      </c>
      <c r="I22" s="3">
        <v>174761.8</v>
      </c>
      <c r="J22" s="3">
        <f t="shared" si="3"/>
        <v>219495.19999999998</v>
      </c>
      <c r="K22" s="3">
        <v>319477.09999999998</v>
      </c>
      <c r="L22" s="11">
        <v>98.52</v>
      </c>
      <c r="M22" s="10">
        <f t="shared" si="5"/>
        <v>1.535607544058526</v>
      </c>
      <c r="N22" s="5">
        <v>2333.9638</v>
      </c>
      <c r="O22" s="10">
        <f t="shared" ref="O22:O53" si="6">N22/(K22/4)*100</f>
        <v>2.9222298562244369</v>
      </c>
      <c r="P22" s="5"/>
      <c r="Q22" s="5">
        <v>154833.60000000001</v>
      </c>
      <c r="R22" s="5">
        <v>-3170</v>
      </c>
      <c r="S22" s="10">
        <f t="shared" si="0"/>
        <v>-3.9689855704837691</v>
      </c>
      <c r="T22" s="5">
        <v>-12680</v>
      </c>
      <c r="U22" s="10">
        <f t="shared" si="1"/>
        <v>-3.9689855704837691</v>
      </c>
      <c r="V22" s="5"/>
      <c r="W22" s="5">
        <v>7696</v>
      </c>
      <c r="X22" s="5">
        <v>5615.7</v>
      </c>
      <c r="Y22" s="5">
        <f t="shared" si="4"/>
        <v>2080.3000000000002</v>
      </c>
      <c r="Z22" s="5">
        <v>28452</v>
      </c>
      <c r="AA22" s="5">
        <v>22416.6</v>
      </c>
      <c r="AB22" s="5">
        <v>284613.2</v>
      </c>
      <c r="AC22" s="7">
        <v>75.255960000000002</v>
      </c>
      <c r="AD22" s="6">
        <v>6.5439999999999996</v>
      </c>
      <c r="AE22" s="6"/>
    </row>
    <row r="23" spans="1:31" x14ac:dyDescent="0.25">
      <c r="A23" s="1" t="s">
        <v>104</v>
      </c>
      <c r="B23" s="3">
        <v>11335.1</v>
      </c>
      <c r="C23" s="3">
        <v>4714</v>
      </c>
      <c r="D23" s="3">
        <v>23759.8</v>
      </c>
      <c r="E23" s="3">
        <v>66231.8</v>
      </c>
      <c r="F23" s="3">
        <f t="shared" si="2"/>
        <v>89991.6</v>
      </c>
      <c r="G23" s="3">
        <v>89991.6</v>
      </c>
      <c r="H23" s="3">
        <v>45456.4</v>
      </c>
      <c r="I23" s="3">
        <v>177719.3</v>
      </c>
      <c r="J23" s="3">
        <f t="shared" si="3"/>
        <v>223175.69999999998</v>
      </c>
      <c r="K23" s="3">
        <v>326388.8</v>
      </c>
      <c r="L23" s="11">
        <v>99.26</v>
      </c>
      <c r="M23" s="10">
        <f t="shared" si="5"/>
        <v>1.8573627501282663</v>
      </c>
      <c r="N23" s="5">
        <v>3262.0254</v>
      </c>
      <c r="O23" s="10">
        <f t="shared" si="6"/>
        <v>3.9977173236336547</v>
      </c>
      <c r="P23" s="5"/>
      <c r="Q23" s="5">
        <v>159123</v>
      </c>
      <c r="R23" s="5">
        <v>-2920</v>
      </c>
      <c r="S23" s="10">
        <f t="shared" si="0"/>
        <v>-3.5785541660743263</v>
      </c>
      <c r="T23" s="5">
        <v>-12430</v>
      </c>
      <c r="U23" s="10">
        <f t="shared" si="1"/>
        <v>-3.8083414626972498</v>
      </c>
      <c r="V23" s="5"/>
      <c r="W23" s="5">
        <v>11339.8</v>
      </c>
      <c r="X23" s="5">
        <v>10073.9</v>
      </c>
      <c r="Y23" s="5">
        <f t="shared" si="4"/>
        <v>1265.8999999999996</v>
      </c>
      <c r="Z23" s="5">
        <v>28820.7</v>
      </c>
      <c r="AA23" s="5">
        <v>22579.833299999998</v>
      </c>
      <c r="AB23" s="5">
        <v>290736.93329999998</v>
      </c>
      <c r="AC23" s="7">
        <v>76.493700000000004</v>
      </c>
      <c r="AD23" s="6">
        <v>6.4269999999999996</v>
      </c>
      <c r="AE23" s="6"/>
    </row>
    <row r="24" spans="1:31" x14ac:dyDescent="0.25">
      <c r="A24" s="1" t="s">
        <v>105</v>
      </c>
      <c r="B24" s="3">
        <v>11341.4</v>
      </c>
      <c r="C24" s="3">
        <v>4750.2</v>
      </c>
      <c r="D24" s="3">
        <v>23967.9</v>
      </c>
      <c r="E24" s="3">
        <v>68715.3</v>
      </c>
      <c r="F24" s="3">
        <f t="shared" si="2"/>
        <v>92683.200000000012</v>
      </c>
      <c r="G24" s="3">
        <v>92683.199999999997</v>
      </c>
      <c r="H24" s="3">
        <v>45997.599999999999</v>
      </c>
      <c r="I24" s="3">
        <v>178909.4</v>
      </c>
      <c r="J24" s="3">
        <f t="shared" si="3"/>
        <v>224907</v>
      </c>
      <c r="K24" s="3">
        <v>330785.59999999998</v>
      </c>
      <c r="L24" s="11">
        <v>98.55</v>
      </c>
      <c r="M24" s="10">
        <f t="shared" si="5"/>
        <v>0.89066339066337097</v>
      </c>
      <c r="N24" s="5">
        <v>3157.3908999999999</v>
      </c>
      <c r="O24" s="10">
        <f t="shared" si="6"/>
        <v>3.8180512090006333</v>
      </c>
      <c r="P24" s="5"/>
      <c r="Q24" s="5">
        <v>160795</v>
      </c>
      <c r="R24" s="5">
        <v>-2920</v>
      </c>
      <c r="S24" s="10">
        <f t="shared" si="0"/>
        <v>-3.5309880478473068</v>
      </c>
      <c r="T24" s="5">
        <v>-12180</v>
      </c>
      <c r="U24" s="10">
        <f t="shared" si="1"/>
        <v>-3.6821433581147431</v>
      </c>
      <c r="V24" s="5"/>
      <c r="W24" s="5">
        <v>8818.9</v>
      </c>
      <c r="X24" s="5">
        <v>6031.3</v>
      </c>
      <c r="Y24" s="5">
        <f t="shared" si="4"/>
        <v>2787.5999999999995</v>
      </c>
      <c r="Z24" s="5">
        <v>27027.4</v>
      </c>
      <c r="AA24" s="5">
        <v>22817.5</v>
      </c>
      <c r="AB24" s="5">
        <v>296332.43329999998</v>
      </c>
      <c r="AC24" s="7">
        <v>78.614609999999999</v>
      </c>
      <c r="AD24" s="6">
        <v>6.181</v>
      </c>
      <c r="AE24" s="6">
        <v>6.9375</v>
      </c>
    </row>
    <row r="25" spans="1:31" x14ac:dyDescent="0.25">
      <c r="A25" s="1" t="s">
        <v>106</v>
      </c>
      <c r="B25" s="3">
        <v>12028.3</v>
      </c>
      <c r="C25" s="3">
        <v>4938.6000000000004</v>
      </c>
      <c r="D25" s="3">
        <v>23545.1</v>
      </c>
      <c r="E25" s="3">
        <v>69143.600000000006</v>
      </c>
      <c r="F25" s="3">
        <f t="shared" si="2"/>
        <v>92688.700000000012</v>
      </c>
      <c r="G25" s="3">
        <v>92688.7</v>
      </c>
      <c r="H25" s="3">
        <v>47078.8</v>
      </c>
      <c r="I25" s="3">
        <v>183059.7</v>
      </c>
      <c r="J25" s="3">
        <f t="shared" si="3"/>
        <v>230138.5</v>
      </c>
      <c r="K25" s="3">
        <v>337158</v>
      </c>
      <c r="L25" s="11">
        <v>99.02</v>
      </c>
      <c r="M25" s="10">
        <f t="shared" si="5"/>
        <v>0.45652835548342097</v>
      </c>
      <c r="N25" s="5">
        <v>3232.3613999999998</v>
      </c>
      <c r="O25" s="10">
        <f t="shared" si="6"/>
        <v>3.8348328083569125</v>
      </c>
      <c r="P25" s="5"/>
      <c r="Q25" s="5">
        <v>165383.5</v>
      </c>
      <c r="R25" s="5">
        <v>-2920</v>
      </c>
      <c r="S25" s="10">
        <f t="shared" si="0"/>
        <v>-3.4642511819384381</v>
      </c>
      <c r="T25" s="5">
        <v>-11930</v>
      </c>
      <c r="U25" s="10">
        <f t="shared" si="1"/>
        <v>-3.5384003938806141</v>
      </c>
      <c r="V25" s="5"/>
      <c r="W25" s="5">
        <v>9264.2000000000007</v>
      </c>
      <c r="X25" s="5">
        <v>8476.2999999999993</v>
      </c>
      <c r="Y25" s="5">
        <f t="shared" si="4"/>
        <v>787.90000000000146</v>
      </c>
      <c r="Z25" s="5">
        <v>31120.7</v>
      </c>
      <c r="AA25" s="5">
        <v>23304.2</v>
      </c>
      <c r="AB25" s="5">
        <v>303776.73330000002</v>
      </c>
      <c r="AC25" s="7">
        <v>87.652919999999995</v>
      </c>
      <c r="AD25" s="6">
        <v>6.3019999999999996</v>
      </c>
      <c r="AE25" s="6">
        <v>9.0625</v>
      </c>
    </row>
    <row r="26" spans="1:31" x14ac:dyDescent="0.25">
      <c r="A26" s="1" t="s">
        <v>107</v>
      </c>
      <c r="B26" s="3">
        <v>11231.8</v>
      </c>
      <c r="C26" s="3">
        <v>11177.1</v>
      </c>
      <c r="D26" s="3">
        <v>24152.799999999999</v>
      </c>
      <c r="E26" s="3">
        <v>68590.5</v>
      </c>
      <c r="F26" s="3">
        <f t="shared" si="2"/>
        <v>92743.3</v>
      </c>
      <c r="G26" s="3">
        <v>92743.3</v>
      </c>
      <c r="H26" s="3">
        <v>47268.1</v>
      </c>
      <c r="I26" s="3">
        <v>184493.8</v>
      </c>
      <c r="J26" s="3">
        <f t="shared" si="3"/>
        <v>231761.9</v>
      </c>
      <c r="K26" s="3">
        <v>340283.2</v>
      </c>
      <c r="L26" s="11">
        <v>99.65</v>
      </c>
      <c r="M26" s="10">
        <f t="shared" si="5"/>
        <v>1.1469752334551497</v>
      </c>
      <c r="N26" s="5">
        <v>2905.7419</v>
      </c>
      <c r="O26" s="10">
        <f t="shared" si="6"/>
        <v>3.4156748261448109</v>
      </c>
      <c r="P26" s="5"/>
      <c r="Q26" s="5">
        <v>166996.1</v>
      </c>
      <c r="R26" s="5">
        <v>-2920</v>
      </c>
      <c r="S26" s="10">
        <f t="shared" si="0"/>
        <v>-3.4324351011157765</v>
      </c>
      <c r="T26" s="5">
        <v>-11680</v>
      </c>
      <c r="U26" s="10">
        <f t="shared" si="1"/>
        <v>-3.4324351011157765</v>
      </c>
      <c r="V26" s="5"/>
      <c r="W26" s="5">
        <v>8186.1</v>
      </c>
      <c r="X26" s="5">
        <v>5743.6</v>
      </c>
      <c r="Y26" s="5">
        <f t="shared" si="4"/>
        <v>2442.5</v>
      </c>
      <c r="Z26" s="5">
        <v>30217</v>
      </c>
      <c r="AA26" s="5">
        <v>23819.133300000001</v>
      </c>
      <c r="AB26" s="5">
        <v>310014.96669999999</v>
      </c>
      <c r="AC26" s="7">
        <v>94.041910000000001</v>
      </c>
      <c r="AD26" s="6">
        <v>5.5380000000000003</v>
      </c>
      <c r="AE26" s="6">
        <v>5.625</v>
      </c>
    </row>
    <row r="27" spans="1:31" x14ac:dyDescent="0.25">
      <c r="A27" s="1" t="s">
        <v>108</v>
      </c>
      <c r="B27" s="3">
        <v>14001.6</v>
      </c>
      <c r="C27" s="3">
        <v>4101.5</v>
      </c>
      <c r="D27" s="3">
        <v>24075.4</v>
      </c>
      <c r="E27" s="3">
        <v>71197.3</v>
      </c>
      <c r="F27" s="3">
        <f t="shared" si="2"/>
        <v>95272.700000000012</v>
      </c>
      <c r="G27" s="3">
        <v>95272.8</v>
      </c>
      <c r="H27" s="3">
        <v>46816.800000000003</v>
      </c>
      <c r="I27" s="3">
        <v>185338.9</v>
      </c>
      <c r="J27" s="3">
        <f t="shared" si="3"/>
        <v>232155.7</v>
      </c>
      <c r="K27" s="3">
        <v>343145.3</v>
      </c>
      <c r="L27" s="11">
        <v>100.77</v>
      </c>
      <c r="M27" s="10">
        <f t="shared" si="5"/>
        <v>1.52125730404995</v>
      </c>
      <c r="N27" s="5">
        <v>3839.7172999999998</v>
      </c>
      <c r="O27" s="10">
        <f t="shared" si="6"/>
        <v>4.4759083688455004</v>
      </c>
      <c r="P27" s="5"/>
      <c r="Q27" s="5">
        <v>171175.1</v>
      </c>
      <c r="R27" s="5">
        <v>-2736.5</v>
      </c>
      <c r="S27" s="10">
        <f t="shared" si="0"/>
        <v>-3.1899023533179678</v>
      </c>
      <c r="T27" s="5">
        <v>-11496.5</v>
      </c>
      <c r="U27" s="10">
        <f t="shared" si="1"/>
        <v>-3.3503300205481472</v>
      </c>
      <c r="V27" s="5"/>
      <c r="W27" s="5">
        <v>11399.3</v>
      </c>
      <c r="X27" s="5">
        <v>10686.9</v>
      </c>
      <c r="Y27" s="5">
        <f t="shared" si="4"/>
        <v>712.39999999999964</v>
      </c>
      <c r="Z27" s="5">
        <v>30268.2</v>
      </c>
      <c r="AA27" s="5">
        <v>24139.433300000001</v>
      </c>
      <c r="AB27" s="5">
        <v>315514.2</v>
      </c>
      <c r="AC27" s="7">
        <v>102.23887000000001</v>
      </c>
      <c r="AD27" s="6">
        <v>5.1989999999999998</v>
      </c>
      <c r="AE27" s="6">
        <v>4.8125</v>
      </c>
    </row>
    <row r="28" spans="1:31" x14ac:dyDescent="0.25">
      <c r="A28" s="1" t="s">
        <v>109</v>
      </c>
      <c r="B28" s="3">
        <v>14215.9</v>
      </c>
      <c r="C28" s="3">
        <v>460.6</v>
      </c>
      <c r="D28" s="3">
        <v>24798.6</v>
      </c>
      <c r="E28" s="3">
        <v>71030.5</v>
      </c>
      <c r="F28" s="3">
        <f t="shared" si="2"/>
        <v>95829.1</v>
      </c>
      <c r="G28" s="3">
        <v>95829.1</v>
      </c>
      <c r="H28" s="3">
        <v>47843.7</v>
      </c>
      <c r="I28" s="3">
        <v>187727</v>
      </c>
      <c r="J28" s="3">
        <f t="shared" si="3"/>
        <v>235570.7</v>
      </c>
      <c r="K28" s="3">
        <v>346082.7</v>
      </c>
      <c r="L28" s="11">
        <v>100.85</v>
      </c>
      <c r="M28" s="10">
        <f t="shared" si="5"/>
        <v>2.3338406900050623</v>
      </c>
      <c r="N28" s="5">
        <v>3803.4762000000001</v>
      </c>
      <c r="O28" s="10">
        <f t="shared" si="6"/>
        <v>4.3960315843583047</v>
      </c>
      <c r="P28" s="5"/>
      <c r="Q28" s="5">
        <v>175852.79999999999</v>
      </c>
      <c r="R28" s="5">
        <v>-2736.5</v>
      </c>
      <c r="S28" s="10">
        <f t="shared" si="0"/>
        <v>-3.1628278443273814</v>
      </c>
      <c r="T28" s="5">
        <v>-11313</v>
      </c>
      <c r="U28" s="10">
        <f t="shared" si="1"/>
        <v>-3.2688718621300628</v>
      </c>
      <c r="V28" s="5"/>
      <c r="W28" s="5">
        <v>8901.1</v>
      </c>
      <c r="X28" s="5">
        <v>6211.9</v>
      </c>
      <c r="Y28" s="5">
        <f t="shared" si="4"/>
        <v>2689.2000000000007</v>
      </c>
      <c r="Z28" s="5">
        <v>29088.5</v>
      </c>
      <c r="AA28" s="5">
        <v>24896.400000000001</v>
      </c>
      <c r="AB28" s="5">
        <v>322548.26669999998</v>
      </c>
      <c r="AC28" s="7">
        <v>108.7182</v>
      </c>
      <c r="AD28" s="6">
        <v>5.1020000000000003</v>
      </c>
      <c r="AE28" s="6">
        <v>5</v>
      </c>
    </row>
    <row r="29" spans="1:31" x14ac:dyDescent="0.25">
      <c r="A29" s="1" t="s">
        <v>110</v>
      </c>
      <c r="B29" s="3">
        <v>13794.3</v>
      </c>
      <c r="C29" s="3">
        <v>-1342.1</v>
      </c>
      <c r="D29" s="3">
        <v>25021</v>
      </c>
      <c r="E29" s="3">
        <v>72215.199999999997</v>
      </c>
      <c r="F29" s="3">
        <f t="shared" si="2"/>
        <v>97236.2</v>
      </c>
      <c r="G29" s="3">
        <v>97236.2</v>
      </c>
      <c r="H29" s="3">
        <v>49773.8</v>
      </c>
      <c r="I29" s="3">
        <v>188030.4</v>
      </c>
      <c r="J29" s="3">
        <f t="shared" si="3"/>
        <v>237804.2</v>
      </c>
      <c r="K29" s="3">
        <v>348702.6</v>
      </c>
      <c r="L29" s="11">
        <v>100.56</v>
      </c>
      <c r="M29" s="10">
        <f t="shared" si="5"/>
        <v>1.555241365380744</v>
      </c>
      <c r="N29" s="5">
        <v>3727.029</v>
      </c>
      <c r="O29" s="10">
        <f t="shared" si="6"/>
        <v>4.275309676497967</v>
      </c>
      <c r="P29" s="5"/>
      <c r="Q29" s="5">
        <v>177479</v>
      </c>
      <c r="R29" s="5">
        <v>-2736.5</v>
      </c>
      <c r="S29" s="10">
        <f t="shared" si="0"/>
        <v>-3.1390646355949166</v>
      </c>
      <c r="T29" s="5">
        <v>-11129.5</v>
      </c>
      <c r="U29" s="10">
        <f t="shared" si="1"/>
        <v>-3.1916882753383544</v>
      </c>
      <c r="V29" s="5"/>
      <c r="W29" s="5">
        <v>10098</v>
      </c>
      <c r="X29" s="5">
        <v>8654.1</v>
      </c>
      <c r="Y29" s="5">
        <f t="shared" si="4"/>
        <v>1443.8999999999996</v>
      </c>
      <c r="Z29" s="5">
        <v>32567.200000000001</v>
      </c>
      <c r="AA29" s="5">
        <v>26096.3</v>
      </c>
      <c r="AB29" s="5">
        <v>329114.06670000002</v>
      </c>
      <c r="AC29" s="7">
        <v>104.85783000000001</v>
      </c>
      <c r="AD29" s="6">
        <v>4.7759999999999998</v>
      </c>
      <c r="AE29" s="6">
        <v>4.5625</v>
      </c>
    </row>
    <row r="30" spans="1:31" x14ac:dyDescent="0.25">
      <c r="A30" s="1" t="s">
        <v>111</v>
      </c>
      <c r="B30" s="3">
        <v>13064</v>
      </c>
      <c r="C30" s="3">
        <v>-4931.7</v>
      </c>
      <c r="D30" s="3">
        <v>24701</v>
      </c>
      <c r="E30" s="3">
        <v>71559.100000000006</v>
      </c>
      <c r="F30" s="3">
        <f t="shared" si="2"/>
        <v>96260.1</v>
      </c>
      <c r="G30" s="3">
        <v>96260.1</v>
      </c>
      <c r="H30" s="3">
        <v>49171.6</v>
      </c>
      <c r="I30" s="3">
        <v>190517.3</v>
      </c>
      <c r="J30" s="3">
        <f t="shared" si="3"/>
        <v>239688.9</v>
      </c>
      <c r="K30" s="3">
        <v>347162.6</v>
      </c>
      <c r="L30" s="11">
        <v>100.5</v>
      </c>
      <c r="M30" s="10">
        <f t="shared" si="5"/>
        <v>0.85298544907175256</v>
      </c>
      <c r="N30" s="5">
        <v>3485.7435999999998</v>
      </c>
      <c r="O30" s="10">
        <f t="shared" si="6"/>
        <v>4.0162662683134647</v>
      </c>
      <c r="P30" s="5"/>
      <c r="Q30" s="5">
        <v>187378.2</v>
      </c>
      <c r="R30" s="5">
        <v>-2736.5</v>
      </c>
      <c r="S30" s="10">
        <f t="shared" si="0"/>
        <v>-3.152989406116903</v>
      </c>
      <c r="T30" s="5">
        <v>-10946</v>
      </c>
      <c r="U30" s="10">
        <f t="shared" si="1"/>
        <v>-3.152989406116903</v>
      </c>
      <c r="V30" s="5"/>
      <c r="W30" s="5">
        <v>8709.2000000000007</v>
      </c>
      <c r="X30" s="5">
        <v>5735.5</v>
      </c>
      <c r="Y30" s="5">
        <f t="shared" si="4"/>
        <v>2973.7000000000007</v>
      </c>
      <c r="Z30" s="5">
        <v>32783.9</v>
      </c>
      <c r="AA30" s="5">
        <v>26839.7333</v>
      </c>
      <c r="AB30" s="5">
        <v>337151.76669999998</v>
      </c>
      <c r="AC30" s="7">
        <v>105.50033999999999</v>
      </c>
      <c r="AD30" s="6">
        <v>4.1639999999999997</v>
      </c>
      <c r="AE30" s="6">
        <v>3.9375</v>
      </c>
    </row>
    <row r="31" spans="1:31" x14ac:dyDescent="0.25">
      <c r="A31" s="1" t="s">
        <v>112</v>
      </c>
      <c r="B31" s="3">
        <v>10440.6</v>
      </c>
      <c r="C31" s="3">
        <v>1595.9</v>
      </c>
      <c r="D31" s="3">
        <v>24544.9</v>
      </c>
      <c r="E31" s="3">
        <v>74311.3</v>
      </c>
      <c r="F31" s="3">
        <f t="shared" si="2"/>
        <v>98856.200000000012</v>
      </c>
      <c r="G31" s="3">
        <v>98856.3</v>
      </c>
      <c r="H31" s="3">
        <v>50026.1</v>
      </c>
      <c r="I31" s="3">
        <v>193323.4</v>
      </c>
      <c r="J31" s="3">
        <f t="shared" si="3"/>
        <v>243349.5</v>
      </c>
      <c r="K31" s="3">
        <v>353307.9</v>
      </c>
      <c r="L31" s="11">
        <v>100.2</v>
      </c>
      <c r="M31" s="10">
        <f t="shared" si="5"/>
        <v>-0.56564453706459128</v>
      </c>
      <c r="N31" s="5">
        <v>3049.7064999999998</v>
      </c>
      <c r="O31" s="10">
        <f t="shared" si="6"/>
        <v>3.4527464571270552</v>
      </c>
      <c r="P31" s="5"/>
      <c r="Q31" s="5">
        <v>190072.8</v>
      </c>
      <c r="R31" s="5">
        <v>-2625.25</v>
      </c>
      <c r="S31" s="10">
        <f t="shared" si="0"/>
        <v>-2.9721950740416503</v>
      </c>
      <c r="T31" s="5">
        <v>-10834.75</v>
      </c>
      <c r="U31" s="10">
        <f t="shared" si="1"/>
        <v>-3.0666594208620865</v>
      </c>
      <c r="V31" s="5"/>
      <c r="W31" s="5">
        <v>13604.1</v>
      </c>
      <c r="X31" s="5">
        <v>10315.9</v>
      </c>
      <c r="Y31" s="5">
        <f t="shared" si="4"/>
        <v>3288.2000000000007</v>
      </c>
      <c r="Z31" s="5">
        <v>32244.6</v>
      </c>
      <c r="AA31" s="5">
        <v>27474.7</v>
      </c>
      <c r="AB31" s="5">
        <v>347234.1</v>
      </c>
      <c r="AC31" s="7">
        <v>111.23295</v>
      </c>
      <c r="AD31" s="6">
        <v>3.5779999999999998</v>
      </c>
      <c r="AE31" s="6">
        <v>3.625</v>
      </c>
    </row>
    <row r="32" spans="1:31" x14ac:dyDescent="0.25">
      <c r="A32" s="1" t="s">
        <v>113</v>
      </c>
      <c r="B32" s="3">
        <v>9494</v>
      </c>
      <c r="C32" s="3">
        <v>2284.9</v>
      </c>
      <c r="D32" s="3">
        <v>26117.599999999999</v>
      </c>
      <c r="E32" s="3">
        <v>77557</v>
      </c>
      <c r="F32" s="3">
        <f t="shared" si="2"/>
        <v>103674.6</v>
      </c>
      <c r="G32" s="3">
        <v>103674.6</v>
      </c>
      <c r="H32" s="3">
        <v>50612.6</v>
      </c>
      <c r="I32" s="3">
        <v>196248.9</v>
      </c>
      <c r="J32" s="3">
        <f t="shared" si="3"/>
        <v>246861.5</v>
      </c>
      <c r="K32" s="3">
        <v>360991.9</v>
      </c>
      <c r="L32" s="11">
        <v>100.42</v>
      </c>
      <c r="M32" s="10">
        <f t="shared" si="5"/>
        <v>-0.42637580565194622</v>
      </c>
      <c r="N32" s="5">
        <v>2931.6388000000002</v>
      </c>
      <c r="O32" s="10">
        <f t="shared" si="6"/>
        <v>3.2484261281208799</v>
      </c>
      <c r="P32" s="5"/>
      <c r="Q32" s="5">
        <v>193687.1</v>
      </c>
      <c r="R32" s="5">
        <v>-2625.25</v>
      </c>
      <c r="S32" s="10">
        <f t="shared" si="0"/>
        <v>-2.9089295355380549</v>
      </c>
      <c r="T32" s="5">
        <v>-10723.5</v>
      </c>
      <c r="U32" s="10">
        <f t="shared" si="1"/>
        <v>-2.9705652675309331</v>
      </c>
      <c r="V32" s="5"/>
      <c r="W32" s="5">
        <v>10219.9</v>
      </c>
      <c r="X32" s="5">
        <v>7014.1</v>
      </c>
      <c r="Y32" s="5">
        <f t="shared" si="4"/>
        <v>3205.7999999999993</v>
      </c>
      <c r="Z32" s="5">
        <v>30858.2</v>
      </c>
      <c r="AA32" s="5">
        <v>28141.566699999999</v>
      </c>
      <c r="AB32" s="5">
        <v>357439.73330000002</v>
      </c>
      <c r="AC32" s="7">
        <v>106.87363999999999</v>
      </c>
      <c r="AD32" s="6">
        <v>4.5140000000000002</v>
      </c>
      <c r="AE32" s="6">
        <v>3.8125</v>
      </c>
    </row>
    <row r="33" spans="1:31" x14ac:dyDescent="0.25">
      <c r="A33" s="1" t="s">
        <v>114</v>
      </c>
      <c r="B33" s="3">
        <v>9277.2000000000007</v>
      </c>
      <c r="C33" s="3">
        <v>4502.2</v>
      </c>
      <c r="D33" s="3">
        <v>28236</v>
      </c>
      <c r="E33" s="3">
        <v>80457.3</v>
      </c>
      <c r="F33" s="3">
        <f t="shared" si="2"/>
        <v>108693.3</v>
      </c>
      <c r="G33" s="3">
        <v>108693.3</v>
      </c>
      <c r="H33" s="3">
        <v>50291.7</v>
      </c>
      <c r="I33" s="3">
        <v>199752.6</v>
      </c>
      <c r="J33" s="3">
        <f t="shared" si="3"/>
        <v>250044.3</v>
      </c>
      <c r="K33" s="3">
        <v>369817.7</v>
      </c>
      <c r="L33" s="11">
        <v>100.29</v>
      </c>
      <c r="M33" s="10">
        <f t="shared" si="5"/>
        <v>-0.26849642004772578</v>
      </c>
      <c r="N33" s="5">
        <v>2774.9693000000002</v>
      </c>
      <c r="O33" s="10">
        <f t="shared" si="6"/>
        <v>3.001445631185311</v>
      </c>
      <c r="P33" s="5"/>
      <c r="Q33" s="5">
        <v>197388.4</v>
      </c>
      <c r="R33" s="5">
        <v>-2625.25</v>
      </c>
      <c r="S33" s="10">
        <f t="shared" si="0"/>
        <v>-2.8395071409507979</v>
      </c>
      <c r="T33" s="5">
        <v>-10612.25</v>
      </c>
      <c r="U33" s="10">
        <f t="shared" si="1"/>
        <v>-2.8695895301928487</v>
      </c>
      <c r="V33" s="5"/>
      <c r="W33" s="5">
        <v>11343</v>
      </c>
      <c r="X33" s="5">
        <v>8772.6</v>
      </c>
      <c r="Y33" s="5">
        <f t="shared" si="4"/>
        <v>2570.3999999999996</v>
      </c>
      <c r="Z33" s="5">
        <v>34739.800000000003</v>
      </c>
      <c r="AA33" s="5">
        <v>28878.433300000001</v>
      </c>
      <c r="AB33" s="5">
        <v>368008.36670000001</v>
      </c>
      <c r="AC33" s="7">
        <v>112.19262000000001</v>
      </c>
      <c r="AD33" s="6">
        <v>4.8150000000000004</v>
      </c>
      <c r="AE33" s="6">
        <v>4.125</v>
      </c>
    </row>
    <row r="34" spans="1:31" x14ac:dyDescent="0.25">
      <c r="A34" s="1" t="s">
        <v>115</v>
      </c>
      <c r="B34" s="3">
        <v>8217.7999999999993</v>
      </c>
      <c r="C34" s="3">
        <v>12346.4</v>
      </c>
      <c r="D34" s="3">
        <v>28803.3</v>
      </c>
      <c r="E34" s="3">
        <v>83669.5</v>
      </c>
      <c r="F34" s="3">
        <f t="shared" si="2"/>
        <v>112472.8</v>
      </c>
      <c r="G34" s="3">
        <v>112472.8</v>
      </c>
      <c r="H34" s="3">
        <v>51439.9</v>
      </c>
      <c r="I34" s="3">
        <v>201970.2</v>
      </c>
      <c r="J34" s="3">
        <f t="shared" si="3"/>
        <v>253410.1</v>
      </c>
      <c r="K34" s="3">
        <v>378953.4</v>
      </c>
      <c r="L34" s="11">
        <v>100.5</v>
      </c>
      <c r="M34" s="10">
        <f t="shared" si="5"/>
        <v>0</v>
      </c>
      <c r="N34" s="5">
        <v>2523.6046000000001</v>
      </c>
      <c r="O34" s="10">
        <f t="shared" si="6"/>
        <v>2.6637624573364427</v>
      </c>
      <c r="P34" s="5"/>
      <c r="Q34" s="5">
        <v>201185.4</v>
      </c>
      <c r="R34" s="5">
        <v>-2625.25</v>
      </c>
      <c r="S34" s="10">
        <f t="shared" ref="S34:S65" si="7">R34/(K34/4)*100</f>
        <v>-2.7710531162934546</v>
      </c>
      <c r="T34" s="5">
        <v>-10501</v>
      </c>
      <c r="U34" s="10">
        <f t="shared" ref="U34:U65" si="8">T34/K34*100</f>
        <v>-2.7710531162934546</v>
      </c>
      <c r="V34" s="5"/>
      <c r="W34" s="5">
        <v>8874.9</v>
      </c>
      <c r="X34" s="5">
        <v>6179.8</v>
      </c>
      <c r="Y34" s="5">
        <f t="shared" si="4"/>
        <v>2695.0999999999995</v>
      </c>
      <c r="Z34" s="5">
        <v>35532.6</v>
      </c>
      <c r="AA34" s="5">
        <v>29637.599999999999</v>
      </c>
      <c r="AB34" s="5">
        <v>377660.3333</v>
      </c>
      <c r="AC34" s="7">
        <v>115.39682999999999</v>
      </c>
      <c r="AD34" s="6">
        <v>4.1369999999999996</v>
      </c>
      <c r="AE34" s="6">
        <v>5</v>
      </c>
    </row>
    <row r="35" spans="1:31" x14ac:dyDescent="0.25">
      <c r="A35" s="1" t="s">
        <v>116</v>
      </c>
      <c r="B35" s="3">
        <v>7094.9</v>
      </c>
      <c r="C35" s="3">
        <v>195.1</v>
      </c>
      <c r="D35" s="3">
        <v>28236.6</v>
      </c>
      <c r="E35" s="3">
        <v>85974.1</v>
      </c>
      <c r="F35" s="3">
        <f t="shared" si="2"/>
        <v>114210.70000000001</v>
      </c>
      <c r="G35" s="3">
        <v>114210.7</v>
      </c>
      <c r="H35" s="3">
        <v>51950.6</v>
      </c>
      <c r="I35" s="3">
        <v>205581.4</v>
      </c>
      <c r="J35" s="3">
        <f t="shared" si="3"/>
        <v>257532</v>
      </c>
      <c r="K35" s="3">
        <v>379143.2</v>
      </c>
      <c r="L35" s="11">
        <v>100.43</v>
      </c>
      <c r="M35" s="10">
        <f t="shared" si="5"/>
        <v>0.22954091816367317</v>
      </c>
      <c r="N35" s="5">
        <v>2255.1590000000001</v>
      </c>
      <c r="O35" s="10">
        <f t="shared" si="6"/>
        <v>2.3792160851097948</v>
      </c>
      <c r="P35" s="5"/>
      <c r="Q35" s="5">
        <v>203465.2</v>
      </c>
      <c r="R35" s="5">
        <v>-2210.25</v>
      </c>
      <c r="S35" s="10">
        <f t="shared" si="7"/>
        <v>-2.3318366253172944</v>
      </c>
      <c r="T35" s="5">
        <v>-10086</v>
      </c>
      <c r="U35" s="10">
        <f t="shared" si="8"/>
        <v>-2.6602085966463331</v>
      </c>
      <c r="V35" s="5"/>
      <c r="W35" s="5">
        <v>15454.1</v>
      </c>
      <c r="X35" s="5">
        <v>11303</v>
      </c>
      <c r="Y35" s="5">
        <f t="shared" si="4"/>
        <v>4151.1000000000004</v>
      </c>
      <c r="Z35" s="5">
        <v>34523.699999999997</v>
      </c>
      <c r="AA35" s="5">
        <v>30597.599999999999</v>
      </c>
      <c r="AB35" s="5">
        <v>386582.8333</v>
      </c>
      <c r="AC35" s="7">
        <v>116.31780999999999</v>
      </c>
      <c r="AD35" s="6">
        <v>4.0149999999999997</v>
      </c>
      <c r="AE35" s="6">
        <v>3.8125</v>
      </c>
    </row>
    <row r="36" spans="1:31" x14ac:dyDescent="0.25">
      <c r="A36" s="1" t="s">
        <v>117</v>
      </c>
      <c r="B36" s="3">
        <v>7852.5</v>
      </c>
      <c r="C36" s="3">
        <v>7763.7</v>
      </c>
      <c r="D36" s="3">
        <v>27729.200000000001</v>
      </c>
      <c r="E36" s="3">
        <v>89809.8</v>
      </c>
      <c r="F36" s="3">
        <f t="shared" si="2"/>
        <v>117539</v>
      </c>
      <c r="G36" s="3">
        <v>117539</v>
      </c>
      <c r="H36" s="3">
        <v>52778.5</v>
      </c>
      <c r="I36" s="3">
        <v>206768.4</v>
      </c>
      <c r="J36" s="3">
        <f t="shared" si="3"/>
        <v>259546.9</v>
      </c>
      <c r="K36" s="3">
        <v>387840.7</v>
      </c>
      <c r="L36" s="11">
        <v>100.7</v>
      </c>
      <c r="M36" s="10">
        <f t="shared" si="5"/>
        <v>0.27882891854211778</v>
      </c>
      <c r="N36" s="5">
        <v>2504.9521</v>
      </c>
      <c r="O36" s="10">
        <f t="shared" si="6"/>
        <v>2.5834855392948701</v>
      </c>
      <c r="P36" s="5"/>
      <c r="Q36" s="5">
        <v>204525.6</v>
      </c>
      <c r="R36" s="5">
        <v>-2210.25</v>
      </c>
      <c r="S36" s="10">
        <f t="shared" si="7"/>
        <v>-2.2795441530504665</v>
      </c>
      <c r="T36" s="5">
        <v>-9671</v>
      </c>
      <c r="U36" s="10">
        <f t="shared" si="8"/>
        <v>-2.4935495423765479</v>
      </c>
      <c r="V36" s="5"/>
      <c r="W36" s="5">
        <v>11002.1</v>
      </c>
      <c r="X36" s="5">
        <v>6553.5</v>
      </c>
      <c r="Y36" s="5">
        <f t="shared" si="4"/>
        <v>4448.6000000000004</v>
      </c>
      <c r="Z36" s="5">
        <v>33566.800000000003</v>
      </c>
      <c r="AA36" s="5">
        <v>31112.133300000001</v>
      </c>
      <c r="AB36" s="5">
        <v>396421.26669999998</v>
      </c>
      <c r="AC36" s="7">
        <v>111.1187</v>
      </c>
      <c r="AD36" s="6">
        <v>4.492</v>
      </c>
      <c r="AE36" s="6">
        <v>5</v>
      </c>
    </row>
    <row r="37" spans="1:31" x14ac:dyDescent="0.25">
      <c r="A37" s="1" t="s">
        <v>118</v>
      </c>
      <c r="B37" s="3">
        <v>9583.9</v>
      </c>
      <c r="C37" s="3">
        <v>4482.8</v>
      </c>
      <c r="D37" s="3">
        <v>27186.9</v>
      </c>
      <c r="E37" s="3">
        <v>92820</v>
      </c>
      <c r="F37" s="3">
        <f t="shared" si="2"/>
        <v>120006.9</v>
      </c>
      <c r="G37" s="3">
        <v>120006.9</v>
      </c>
      <c r="H37" s="3">
        <v>52743.8</v>
      </c>
      <c r="I37" s="3">
        <v>209819.4</v>
      </c>
      <c r="J37" s="3">
        <f t="shared" si="3"/>
        <v>262563.20000000001</v>
      </c>
      <c r="K37" s="3">
        <v>394013.6</v>
      </c>
      <c r="L37" s="11">
        <v>101.16</v>
      </c>
      <c r="M37" s="10">
        <f t="shared" si="5"/>
        <v>0.86748429554290851</v>
      </c>
      <c r="N37" s="5">
        <v>2938.4213</v>
      </c>
      <c r="O37" s="10">
        <f t="shared" si="6"/>
        <v>2.9830658637163792</v>
      </c>
      <c r="P37" s="5"/>
      <c r="Q37" s="5">
        <v>205092</v>
      </c>
      <c r="R37" s="5">
        <v>-2210.25</v>
      </c>
      <c r="S37" s="10">
        <f t="shared" si="7"/>
        <v>-2.2438311774009829</v>
      </c>
      <c r="T37" s="5">
        <v>-9256</v>
      </c>
      <c r="U37" s="10">
        <f t="shared" si="8"/>
        <v>-2.3491574910104629</v>
      </c>
      <c r="V37" s="5"/>
      <c r="W37" s="5">
        <v>12349.8</v>
      </c>
      <c r="X37" s="5">
        <v>8902.6</v>
      </c>
      <c r="Y37" s="5">
        <f t="shared" si="4"/>
        <v>3447.1999999999989</v>
      </c>
      <c r="Z37" s="5">
        <v>39643.5</v>
      </c>
      <c r="AA37" s="5">
        <v>31745.7</v>
      </c>
      <c r="AB37" s="5">
        <v>406928.3</v>
      </c>
      <c r="AC37" s="7">
        <v>115.73661</v>
      </c>
      <c r="AD37" s="6">
        <v>4.0640000000000001</v>
      </c>
      <c r="AE37" s="6">
        <v>4.375</v>
      </c>
    </row>
    <row r="38" spans="1:31" x14ac:dyDescent="0.25">
      <c r="A38" s="1" t="s">
        <v>119</v>
      </c>
      <c r="B38" s="3">
        <v>7314.3</v>
      </c>
      <c r="C38" s="3">
        <v>2770.7</v>
      </c>
      <c r="D38" s="3">
        <v>27795.5</v>
      </c>
      <c r="E38" s="3">
        <v>100115.7</v>
      </c>
      <c r="F38" s="3">
        <f t="shared" si="2"/>
        <v>127911.2</v>
      </c>
      <c r="G38" s="3">
        <v>127911.2</v>
      </c>
      <c r="H38" s="3">
        <v>54038.3</v>
      </c>
      <c r="I38" s="3">
        <v>216507.2</v>
      </c>
      <c r="J38" s="3">
        <f t="shared" si="3"/>
        <v>270545.5</v>
      </c>
      <c r="K38" s="3">
        <v>406941.2</v>
      </c>
      <c r="L38" s="11">
        <v>101.68</v>
      </c>
      <c r="M38" s="10">
        <f t="shared" si="5"/>
        <v>1.1741293532338437</v>
      </c>
      <c r="N38" s="5">
        <v>2278.7307999999998</v>
      </c>
      <c r="O38" s="10">
        <f t="shared" si="6"/>
        <v>2.2398624666167986</v>
      </c>
      <c r="P38" s="5"/>
      <c r="Q38" s="5">
        <v>210245.6</v>
      </c>
      <c r="R38" s="5">
        <v>-2210.25</v>
      </c>
      <c r="S38" s="10">
        <f t="shared" si="7"/>
        <v>-2.1725497442873811</v>
      </c>
      <c r="T38" s="5">
        <v>-8841</v>
      </c>
      <c r="U38" s="10">
        <f t="shared" si="8"/>
        <v>-2.1725497442873811</v>
      </c>
      <c r="V38" s="5"/>
      <c r="W38" s="5">
        <v>9433.2999999999993</v>
      </c>
      <c r="X38" s="5">
        <v>6871.3</v>
      </c>
      <c r="Y38" s="5">
        <f t="shared" si="4"/>
        <v>2561.9999999999991</v>
      </c>
      <c r="Z38" s="5">
        <v>37884.800000000003</v>
      </c>
      <c r="AA38" s="5">
        <v>32838.333299999998</v>
      </c>
      <c r="AB38" s="5">
        <v>416533.6667</v>
      </c>
      <c r="AC38" s="7">
        <v>111.54228999999999</v>
      </c>
      <c r="AD38" s="6">
        <v>4.3769999999999998</v>
      </c>
      <c r="AE38" s="6">
        <v>4.5</v>
      </c>
    </row>
    <row r="39" spans="1:31" x14ac:dyDescent="0.25">
      <c r="A39" s="1" t="s">
        <v>120</v>
      </c>
      <c r="B39" s="3">
        <v>6571.8</v>
      </c>
      <c r="C39" s="3">
        <v>7596.9</v>
      </c>
      <c r="D39" s="3">
        <v>27757.5</v>
      </c>
      <c r="E39" s="3">
        <v>97794.1</v>
      </c>
      <c r="F39" s="3">
        <f t="shared" si="2"/>
        <v>125551.6</v>
      </c>
      <c r="G39" s="3">
        <v>125551.6</v>
      </c>
      <c r="H39" s="3">
        <v>54873.1</v>
      </c>
      <c r="I39" s="3">
        <v>215568.7</v>
      </c>
      <c r="J39" s="3">
        <f t="shared" si="3"/>
        <v>270441.8</v>
      </c>
      <c r="K39" s="3">
        <v>405628.7</v>
      </c>
      <c r="L39" s="11">
        <v>102.69</v>
      </c>
      <c r="M39" s="10">
        <f t="shared" si="5"/>
        <v>2.2503236084835176</v>
      </c>
      <c r="N39" s="5">
        <v>2111.1442000000002</v>
      </c>
      <c r="O39" s="10">
        <f t="shared" si="6"/>
        <v>2.0818489421483242</v>
      </c>
      <c r="P39" s="5"/>
      <c r="Q39" s="5">
        <v>209648.7</v>
      </c>
      <c r="R39" s="5">
        <v>-1777.75</v>
      </c>
      <c r="S39" s="10">
        <f t="shared" si="7"/>
        <v>-1.753081081294297</v>
      </c>
      <c r="T39" s="5">
        <v>-8408.5</v>
      </c>
      <c r="U39" s="10">
        <f t="shared" si="8"/>
        <v>-2.0729548969291374</v>
      </c>
      <c r="V39" s="5"/>
      <c r="W39" s="5">
        <v>17320.900000000001</v>
      </c>
      <c r="X39" s="5">
        <v>12529</v>
      </c>
      <c r="Y39" s="5">
        <f t="shared" si="4"/>
        <v>4791.9000000000015</v>
      </c>
      <c r="Z39" s="5">
        <v>37738.300000000003</v>
      </c>
      <c r="AA39" s="5">
        <v>33787.133300000001</v>
      </c>
      <c r="AB39" s="5">
        <v>423913.1</v>
      </c>
      <c r="AC39" s="7">
        <v>106.43510000000001</v>
      </c>
      <c r="AD39" s="6">
        <v>4.9080000000000004</v>
      </c>
      <c r="AE39" s="6">
        <v>5.25</v>
      </c>
    </row>
    <row r="40" spans="1:31" x14ac:dyDescent="0.25">
      <c r="A40" s="1" t="s">
        <v>121</v>
      </c>
      <c r="B40" s="3">
        <v>5871.9</v>
      </c>
      <c r="C40" s="3">
        <v>5937.7</v>
      </c>
      <c r="D40" s="3">
        <v>29330.799999999999</v>
      </c>
      <c r="E40" s="3">
        <v>100410.2</v>
      </c>
      <c r="F40" s="3">
        <f t="shared" si="2"/>
        <v>129741</v>
      </c>
      <c r="G40" s="3">
        <v>129741</v>
      </c>
      <c r="H40" s="3">
        <v>55991.7</v>
      </c>
      <c r="I40" s="3">
        <v>220985.3</v>
      </c>
      <c r="J40" s="3">
        <f t="shared" si="3"/>
        <v>276977</v>
      </c>
      <c r="K40" s="3">
        <v>415008.9</v>
      </c>
      <c r="L40" s="11">
        <v>103.31</v>
      </c>
      <c r="M40" s="10">
        <f t="shared" si="5"/>
        <v>2.5918570009930475</v>
      </c>
      <c r="N40" s="5">
        <v>2241.9857999999999</v>
      </c>
      <c r="O40" s="10">
        <f t="shared" si="6"/>
        <v>2.1609038263998674</v>
      </c>
      <c r="P40" s="5"/>
      <c r="Q40" s="5">
        <v>209823</v>
      </c>
      <c r="R40" s="5">
        <v>-1777.75</v>
      </c>
      <c r="S40" s="10">
        <f t="shared" si="7"/>
        <v>-1.7134572294714643</v>
      </c>
      <c r="T40" s="5">
        <v>-7976</v>
      </c>
      <c r="U40" s="10">
        <f t="shared" si="8"/>
        <v>-1.9218864944824074</v>
      </c>
      <c r="V40" s="5"/>
      <c r="W40" s="5">
        <v>10742.8</v>
      </c>
      <c r="X40" s="5">
        <v>6553.4</v>
      </c>
      <c r="Y40" s="5">
        <f t="shared" si="4"/>
        <v>4189.3999999999996</v>
      </c>
      <c r="Z40" s="5">
        <v>37441.300000000003</v>
      </c>
      <c r="AA40" s="5">
        <v>34585.599999999999</v>
      </c>
      <c r="AB40" s="5">
        <v>434724.06670000002</v>
      </c>
      <c r="AC40" s="7">
        <v>102.47725</v>
      </c>
      <c r="AD40" s="6">
        <v>5.0720000000000001</v>
      </c>
      <c r="AE40" s="6">
        <v>5.78125</v>
      </c>
    </row>
    <row r="41" spans="1:31" x14ac:dyDescent="0.25">
      <c r="A41" s="1" t="s">
        <v>122</v>
      </c>
      <c r="B41" s="3">
        <v>5042.1000000000004</v>
      </c>
      <c r="C41" s="3">
        <v>10742.6</v>
      </c>
      <c r="D41" s="3">
        <v>29854.799999999999</v>
      </c>
      <c r="E41" s="3">
        <v>105257.7</v>
      </c>
      <c r="F41" s="3">
        <f t="shared" si="2"/>
        <v>135112.5</v>
      </c>
      <c r="G41" s="3">
        <v>135112.4</v>
      </c>
      <c r="H41" s="3">
        <v>57311.7</v>
      </c>
      <c r="I41" s="3">
        <v>228222.3</v>
      </c>
      <c r="J41" s="3">
        <f t="shared" si="3"/>
        <v>285534</v>
      </c>
      <c r="K41" s="3">
        <v>430007.4</v>
      </c>
      <c r="L41" s="11">
        <v>103.85</v>
      </c>
      <c r="M41" s="10">
        <f t="shared" si="5"/>
        <v>2.6591538157374472</v>
      </c>
      <c r="N41" s="5">
        <v>2153.5261</v>
      </c>
      <c r="O41" s="10">
        <f t="shared" si="6"/>
        <v>2.0032456185637737</v>
      </c>
      <c r="P41" s="5"/>
      <c r="Q41" s="5">
        <v>211021.7</v>
      </c>
      <c r="R41" s="5">
        <v>-1777.75</v>
      </c>
      <c r="S41" s="10">
        <f t="shared" si="7"/>
        <v>-1.6536924713388652</v>
      </c>
      <c r="T41" s="5">
        <v>-7543.5</v>
      </c>
      <c r="U41" s="10">
        <f t="shared" si="8"/>
        <v>-1.7542721357818492</v>
      </c>
      <c r="V41" s="5"/>
      <c r="W41" s="5">
        <v>13521</v>
      </c>
      <c r="X41" s="5">
        <v>9882.4</v>
      </c>
      <c r="Y41" s="5">
        <f t="shared" si="4"/>
        <v>3638.6000000000004</v>
      </c>
      <c r="Z41" s="5">
        <v>45130.7</v>
      </c>
      <c r="AA41" s="5">
        <v>35439.300000000003</v>
      </c>
      <c r="AB41" s="5">
        <v>447653.2</v>
      </c>
      <c r="AC41" s="7">
        <v>100.26664</v>
      </c>
      <c r="AD41" s="6">
        <v>5.6429999999999998</v>
      </c>
      <c r="AE41" s="6">
        <v>6.65625</v>
      </c>
    </row>
    <row r="42" spans="1:31" x14ac:dyDescent="0.25">
      <c r="A42" s="1" t="s">
        <v>123</v>
      </c>
      <c r="B42" s="3">
        <v>4886.8</v>
      </c>
      <c r="C42" s="3">
        <v>3725</v>
      </c>
      <c r="D42" s="3">
        <v>31260.5</v>
      </c>
      <c r="E42" s="3">
        <v>105943.1</v>
      </c>
      <c r="F42" s="3">
        <f t="shared" si="2"/>
        <v>137203.6</v>
      </c>
      <c r="G42" s="3">
        <v>137203.6</v>
      </c>
      <c r="H42" s="3">
        <v>57523.8</v>
      </c>
      <c r="I42" s="3">
        <v>228631.2</v>
      </c>
      <c r="J42" s="3">
        <f t="shared" si="3"/>
        <v>286155</v>
      </c>
      <c r="K42" s="3">
        <v>429426.7</v>
      </c>
      <c r="L42" s="11">
        <v>104.46</v>
      </c>
      <c r="M42" s="10">
        <f t="shared" si="5"/>
        <v>2.7340676632572558</v>
      </c>
      <c r="N42" s="5">
        <v>2287.2619</v>
      </c>
      <c r="O42" s="10">
        <f t="shared" si="6"/>
        <v>2.1305260245811453</v>
      </c>
      <c r="P42" s="5"/>
      <c r="Q42" s="5">
        <v>217208.4</v>
      </c>
      <c r="R42" s="5">
        <v>-1777.75</v>
      </c>
      <c r="S42" s="10">
        <f t="shared" si="7"/>
        <v>-1.655928706808403</v>
      </c>
      <c r="T42" s="5">
        <v>-7111</v>
      </c>
      <c r="U42" s="10">
        <f t="shared" si="8"/>
        <v>-1.655928706808403</v>
      </c>
      <c r="V42" s="5"/>
      <c r="W42" s="5">
        <v>10983.4</v>
      </c>
      <c r="X42" s="5">
        <v>8329.6</v>
      </c>
      <c r="Y42" s="5">
        <f t="shared" si="4"/>
        <v>2653.7999999999993</v>
      </c>
      <c r="Z42" s="5">
        <v>45774.400000000001</v>
      </c>
      <c r="AA42" s="5">
        <v>36499.800000000003</v>
      </c>
      <c r="AB42" s="5">
        <v>465418.3</v>
      </c>
      <c r="AC42" s="7">
        <v>95.010949999999994</v>
      </c>
      <c r="AD42" s="6">
        <v>6.5990000000000002</v>
      </c>
      <c r="AE42" s="6">
        <v>6.875</v>
      </c>
    </row>
    <row r="43" spans="1:31" x14ac:dyDescent="0.25">
      <c r="A43" s="1" t="s">
        <v>124</v>
      </c>
      <c r="B43" s="3">
        <v>5000.7</v>
      </c>
      <c r="C43" s="3">
        <v>6177.9</v>
      </c>
      <c r="D43" s="3">
        <v>30308.6</v>
      </c>
      <c r="E43" s="3">
        <v>110831.8</v>
      </c>
      <c r="F43" s="3">
        <f t="shared" si="2"/>
        <v>141140.4</v>
      </c>
      <c r="G43" s="3">
        <v>141140.4</v>
      </c>
      <c r="H43" s="3">
        <v>58689.5</v>
      </c>
      <c r="I43" s="3">
        <v>237777</v>
      </c>
      <c r="J43" s="3">
        <f t="shared" si="3"/>
        <v>296466.5</v>
      </c>
      <c r="K43" s="3">
        <v>444657.5</v>
      </c>
      <c r="L43" s="11">
        <v>105</v>
      </c>
      <c r="M43" s="10">
        <f t="shared" si="5"/>
        <v>2.249488752556239</v>
      </c>
      <c r="N43" s="5">
        <v>1906.7925</v>
      </c>
      <c r="O43" s="10">
        <f t="shared" si="6"/>
        <v>1.7152909823853191</v>
      </c>
      <c r="P43" s="5"/>
      <c r="Q43" s="5">
        <v>216828.4</v>
      </c>
      <c r="R43" s="5">
        <v>-1398.3</v>
      </c>
      <c r="S43" s="10">
        <f t="shared" si="7"/>
        <v>-1.2578670100020803</v>
      </c>
      <c r="T43" s="5">
        <v>-6731.55</v>
      </c>
      <c r="U43" s="10">
        <f t="shared" si="8"/>
        <v>-1.5138730371128342</v>
      </c>
      <c r="V43" s="5"/>
      <c r="W43" s="5">
        <v>20319</v>
      </c>
      <c r="X43" s="5">
        <v>13486</v>
      </c>
      <c r="Y43" s="5">
        <f t="shared" si="4"/>
        <v>6833</v>
      </c>
      <c r="Z43" s="5">
        <v>42623.7</v>
      </c>
      <c r="AA43" s="5">
        <v>37390.166700000002</v>
      </c>
      <c r="AB43" s="5">
        <v>478757.93329999998</v>
      </c>
      <c r="AC43" s="7">
        <v>90.223560000000006</v>
      </c>
      <c r="AD43" s="6">
        <v>6.7510000000000003</v>
      </c>
      <c r="AE43" s="6">
        <v>7.59375</v>
      </c>
    </row>
    <row r="44" spans="1:31" x14ac:dyDescent="0.25">
      <c r="A44" s="1" t="s">
        <v>125</v>
      </c>
      <c r="B44" s="3">
        <v>4392.6000000000004</v>
      </c>
      <c r="C44" s="3">
        <v>8609.7000000000007</v>
      </c>
      <c r="D44" s="3">
        <v>31555.7</v>
      </c>
      <c r="E44" s="3">
        <v>114226.9</v>
      </c>
      <c r="F44" s="3">
        <f t="shared" si="2"/>
        <v>145782.6</v>
      </c>
      <c r="G44" s="3">
        <v>145782.6</v>
      </c>
      <c r="H44" s="3">
        <v>59171.9</v>
      </c>
      <c r="I44" s="3">
        <v>241066</v>
      </c>
      <c r="J44" s="3">
        <f t="shared" si="3"/>
        <v>300237.90000000002</v>
      </c>
      <c r="K44" s="3">
        <v>453748.8</v>
      </c>
      <c r="L44" s="11">
        <v>105.19</v>
      </c>
      <c r="M44" s="10">
        <f t="shared" si="5"/>
        <v>1.8197657535572453</v>
      </c>
      <c r="N44" s="5">
        <v>1457.6706999999999</v>
      </c>
      <c r="O44" s="10">
        <f t="shared" si="6"/>
        <v>1.2850023625406832</v>
      </c>
      <c r="P44" s="5"/>
      <c r="Q44" s="5">
        <v>218357.6</v>
      </c>
      <c r="R44" s="5">
        <v>-1398.3</v>
      </c>
      <c r="S44" s="10">
        <f t="shared" si="7"/>
        <v>-1.2326644169637473</v>
      </c>
      <c r="T44" s="5">
        <v>-6352.1</v>
      </c>
      <c r="U44" s="10">
        <f t="shared" si="8"/>
        <v>-1.3999155479860224</v>
      </c>
      <c r="V44" s="5"/>
      <c r="W44" s="5">
        <v>13366.3</v>
      </c>
      <c r="X44" s="5">
        <v>7761</v>
      </c>
      <c r="Y44" s="5">
        <f t="shared" si="4"/>
        <v>5605.2999999999993</v>
      </c>
      <c r="Z44" s="5">
        <v>42259.199999999997</v>
      </c>
      <c r="AA44" s="5">
        <v>37551.599999999999</v>
      </c>
      <c r="AB44" s="5">
        <v>486907.9</v>
      </c>
      <c r="AC44" s="7">
        <v>94.019149999999996</v>
      </c>
      <c r="AD44" s="6">
        <v>7.5469999999999997</v>
      </c>
      <c r="AE44" s="6">
        <v>8.15625</v>
      </c>
    </row>
    <row r="45" spans="1:31" x14ac:dyDescent="0.25">
      <c r="A45" s="1" t="s">
        <v>126</v>
      </c>
      <c r="B45" s="3">
        <v>2141.1</v>
      </c>
      <c r="C45" s="3">
        <v>5029.7</v>
      </c>
      <c r="D45" s="3">
        <v>33259.699999999997</v>
      </c>
      <c r="E45" s="3">
        <v>116499.8</v>
      </c>
      <c r="F45" s="3">
        <f t="shared" si="2"/>
        <v>149759.5</v>
      </c>
      <c r="G45" s="3">
        <v>149759.5</v>
      </c>
      <c r="H45" s="3">
        <v>62679.5</v>
      </c>
      <c r="I45" s="3">
        <v>241845.2</v>
      </c>
      <c r="J45" s="3">
        <f t="shared" si="3"/>
        <v>304524.7</v>
      </c>
      <c r="K45" s="3">
        <v>458168</v>
      </c>
      <c r="L45" s="11">
        <v>106.46</v>
      </c>
      <c r="M45" s="10">
        <f t="shared" si="5"/>
        <v>2.513240250361104</v>
      </c>
      <c r="N45" s="5">
        <v>886.92759999999998</v>
      </c>
      <c r="O45" s="10">
        <f t="shared" si="6"/>
        <v>0.77432522568140938</v>
      </c>
      <c r="P45" s="5"/>
      <c r="Q45" s="5">
        <v>221699.1</v>
      </c>
      <c r="R45" s="5">
        <v>-1398.3</v>
      </c>
      <c r="S45" s="10">
        <f t="shared" si="7"/>
        <v>-1.2207749122592586</v>
      </c>
      <c r="T45" s="5">
        <v>-5972.6500000000005</v>
      </c>
      <c r="U45" s="10">
        <f t="shared" si="8"/>
        <v>-1.3035938782280736</v>
      </c>
      <c r="V45" s="5"/>
      <c r="W45" s="5">
        <v>14691.4</v>
      </c>
      <c r="X45" s="5">
        <v>11357.5</v>
      </c>
      <c r="Y45" s="5">
        <f t="shared" si="4"/>
        <v>3333.8999999999996</v>
      </c>
      <c r="Z45" s="5">
        <v>49156.6</v>
      </c>
      <c r="AA45" s="5">
        <v>37744.2333</v>
      </c>
      <c r="AB45" s="5">
        <v>492568.6</v>
      </c>
      <c r="AC45" s="7">
        <v>102.89943</v>
      </c>
      <c r="AD45" s="6">
        <v>7.2779999999999996</v>
      </c>
      <c r="AE45" s="6">
        <v>8.34375</v>
      </c>
    </row>
    <row r="46" spans="1:31" x14ac:dyDescent="0.25">
      <c r="A46" s="1" t="s">
        <v>127</v>
      </c>
      <c r="B46" s="3">
        <v>6041.5</v>
      </c>
      <c r="C46" s="3">
        <v>797.3</v>
      </c>
      <c r="D46" s="3">
        <v>32559.200000000001</v>
      </c>
      <c r="E46" s="3">
        <v>119781.2</v>
      </c>
      <c r="F46" s="3">
        <f t="shared" si="2"/>
        <v>152340.4</v>
      </c>
      <c r="G46" s="3">
        <v>152340.4</v>
      </c>
      <c r="H46" s="3">
        <v>62506</v>
      </c>
      <c r="I46" s="3">
        <v>245043.1</v>
      </c>
      <c r="J46" s="3">
        <f t="shared" si="3"/>
        <v>307549.09999999998</v>
      </c>
      <c r="K46" s="3">
        <v>466060.6</v>
      </c>
      <c r="L46" s="11">
        <v>107.35</v>
      </c>
      <c r="M46" s="10">
        <f t="shared" si="5"/>
        <v>2.7666092284127863</v>
      </c>
      <c r="N46" s="5">
        <v>1282.4417000000001</v>
      </c>
      <c r="O46" s="10">
        <f t="shared" si="6"/>
        <v>1.1006651924663875</v>
      </c>
      <c r="P46" s="5"/>
      <c r="Q46" s="5">
        <v>223792.6</v>
      </c>
      <c r="R46" s="5">
        <v>-1398.3</v>
      </c>
      <c r="S46" s="10">
        <f t="shared" si="7"/>
        <v>-1.2001014460351294</v>
      </c>
      <c r="T46" s="5">
        <v>-5593.2</v>
      </c>
      <c r="U46" s="10">
        <f t="shared" si="8"/>
        <v>-1.2001014460351294</v>
      </c>
      <c r="V46" s="5"/>
      <c r="W46" s="5">
        <v>11653.7</v>
      </c>
      <c r="X46" s="5">
        <v>8452.6</v>
      </c>
      <c r="Y46" s="5">
        <f t="shared" si="4"/>
        <v>3201.1000000000004</v>
      </c>
      <c r="Z46" s="5">
        <v>44656.4</v>
      </c>
      <c r="AA46" s="5">
        <v>37934.066700000003</v>
      </c>
      <c r="AB46" s="5">
        <v>493857.26669999998</v>
      </c>
      <c r="AC46" s="7">
        <v>101.06153999999999</v>
      </c>
      <c r="AD46" s="6">
        <v>6.6269999999999998</v>
      </c>
      <c r="AE46" s="6">
        <v>8.5625</v>
      </c>
    </row>
    <row r="47" spans="1:31" x14ac:dyDescent="0.25">
      <c r="A47" s="1" t="s">
        <v>128</v>
      </c>
      <c r="B47" s="3">
        <v>7543.3</v>
      </c>
      <c r="C47" s="3">
        <v>12994.2</v>
      </c>
      <c r="D47" s="3">
        <v>31582.1</v>
      </c>
      <c r="E47" s="3">
        <v>116908.1</v>
      </c>
      <c r="F47" s="3">
        <f t="shared" si="2"/>
        <v>148490.20000000001</v>
      </c>
      <c r="G47" s="3">
        <v>148490.20000000001</v>
      </c>
      <c r="H47" s="3">
        <v>63193.2</v>
      </c>
      <c r="I47" s="3">
        <v>249955.9</v>
      </c>
      <c r="J47" s="3">
        <f t="shared" si="3"/>
        <v>313149.09999999998</v>
      </c>
      <c r="K47" s="3">
        <v>474132.7</v>
      </c>
      <c r="L47" s="11">
        <v>107.95</v>
      </c>
      <c r="M47" s="10">
        <f t="shared" si="5"/>
        <v>2.8095238095238173</v>
      </c>
      <c r="N47" s="5">
        <v>2477.3445999999999</v>
      </c>
      <c r="O47" s="10">
        <f t="shared" si="6"/>
        <v>2.0900010482297464</v>
      </c>
      <c r="P47" s="5"/>
      <c r="Q47" s="5">
        <v>225077.5</v>
      </c>
      <c r="R47" s="5">
        <v>-1302</v>
      </c>
      <c r="S47" s="10">
        <f t="shared" si="7"/>
        <v>-1.0984266640963594</v>
      </c>
      <c r="T47" s="5">
        <v>-5496.9</v>
      </c>
      <c r="U47" s="10">
        <f t="shared" si="8"/>
        <v>-1.1593589727095388</v>
      </c>
      <c r="V47" s="5"/>
      <c r="W47" s="5">
        <v>20906.2</v>
      </c>
      <c r="X47" s="5">
        <v>14235.7</v>
      </c>
      <c r="Y47" s="5">
        <f t="shared" si="4"/>
        <v>6670.5</v>
      </c>
      <c r="Z47" s="5">
        <v>45217.5</v>
      </c>
      <c r="AA47" s="5">
        <v>38121.833299999998</v>
      </c>
      <c r="AB47" s="5">
        <v>496221.46669999999</v>
      </c>
      <c r="AC47" s="7">
        <v>100.86865</v>
      </c>
      <c r="AD47" s="6">
        <v>6.8090000000000002</v>
      </c>
      <c r="AE47" s="6">
        <v>8.09375</v>
      </c>
    </row>
    <row r="48" spans="1:31" x14ac:dyDescent="0.25">
      <c r="A48" s="1" t="s">
        <v>129</v>
      </c>
      <c r="B48" s="3">
        <v>8061</v>
      </c>
      <c r="C48" s="3">
        <v>10278.4</v>
      </c>
      <c r="D48" s="3">
        <v>33419.699999999997</v>
      </c>
      <c r="E48" s="3">
        <v>116327</v>
      </c>
      <c r="F48" s="3">
        <f t="shared" si="2"/>
        <v>149746.70000000001</v>
      </c>
      <c r="G48" s="3">
        <v>149746.70000000001</v>
      </c>
      <c r="H48" s="3">
        <v>63704</v>
      </c>
      <c r="I48" s="3">
        <v>250636.1</v>
      </c>
      <c r="J48" s="3">
        <f t="shared" si="3"/>
        <v>314340.09999999998</v>
      </c>
      <c r="K48" s="3">
        <v>476150.7</v>
      </c>
      <c r="L48" s="11">
        <v>108.4</v>
      </c>
      <c r="M48" s="10">
        <f t="shared" si="5"/>
        <v>3.0516208765091868</v>
      </c>
      <c r="N48" s="5">
        <v>2562.4450999999999</v>
      </c>
      <c r="O48" s="10">
        <f t="shared" si="6"/>
        <v>2.1526336934924171</v>
      </c>
      <c r="P48" s="5"/>
      <c r="Q48" s="5">
        <v>222244.6</v>
      </c>
      <c r="R48" s="5">
        <v>-1302</v>
      </c>
      <c r="S48" s="10">
        <f t="shared" si="7"/>
        <v>-1.0937713627219281</v>
      </c>
      <c r="T48" s="5">
        <v>-5400.6</v>
      </c>
      <c r="U48" s="10">
        <f t="shared" si="8"/>
        <v>-1.1342207414585339</v>
      </c>
      <c r="V48" s="5"/>
      <c r="W48" s="5">
        <v>13169.1</v>
      </c>
      <c r="X48" s="5">
        <v>7905.5</v>
      </c>
      <c r="Y48" s="5">
        <f t="shared" si="4"/>
        <v>5263.6</v>
      </c>
      <c r="Z48" s="5">
        <v>43141.3</v>
      </c>
      <c r="AA48" s="5">
        <v>38227.7333</v>
      </c>
      <c r="AB48" s="5">
        <v>500248.13329999999</v>
      </c>
      <c r="AC48" s="7">
        <v>101.68201000000001</v>
      </c>
      <c r="AD48" s="6">
        <v>6.5609999999999999</v>
      </c>
      <c r="AE48" s="6">
        <v>7.09375</v>
      </c>
    </row>
    <row r="49" spans="1:31" x14ac:dyDescent="0.25">
      <c r="A49" s="1" t="s">
        <v>130</v>
      </c>
      <c r="B49" s="3">
        <v>9099.4</v>
      </c>
      <c r="C49" s="3">
        <v>5831.6</v>
      </c>
      <c r="D49" s="3">
        <v>35510.5</v>
      </c>
      <c r="E49" s="3">
        <v>115299.2</v>
      </c>
      <c r="F49" s="3">
        <f t="shared" si="2"/>
        <v>150809.70000000001</v>
      </c>
      <c r="G49" s="3">
        <v>150809.70000000001</v>
      </c>
      <c r="H49" s="3">
        <v>65541.600000000006</v>
      </c>
      <c r="I49" s="3">
        <v>255844.7</v>
      </c>
      <c r="J49" s="3">
        <f t="shared" si="3"/>
        <v>321386.30000000005</v>
      </c>
      <c r="K49" s="3">
        <v>483510</v>
      </c>
      <c r="L49" s="11">
        <v>109.4</v>
      </c>
      <c r="M49" s="10">
        <f t="shared" si="5"/>
        <v>2.7616006011647709</v>
      </c>
      <c r="N49" s="5">
        <v>2889.6275999999998</v>
      </c>
      <c r="O49" s="10">
        <f t="shared" si="6"/>
        <v>2.3905421604516968</v>
      </c>
      <c r="P49" s="5"/>
      <c r="Q49" s="5">
        <v>226345.5</v>
      </c>
      <c r="R49" s="5">
        <v>-1302</v>
      </c>
      <c r="S49" s="10">
        <f t="shared" si="7"/>
        <v>-1.0771235341564807</v>
      </c>
      <c r="T49" s="5">
        <v>-5304.3</v>
      </c>
      <c r="U49" s="10">
        <f t="shared" si="8"/>
        <v>-1.0970403921325309</v>
      </c>
      <c r="V49" s="5"/>
      <c r="W49" s="5">
        <v>15108.7</v>
      </c>
      <c r="X49" s="5">
        <v>11336.8</v>
      </c>
      <c r="Y49" s="5">
        <f t="shared" si="4"/>
        <v>3771.9000000000015</v>
      </c>
      <c r="Z49" s="5">
        <v>49591.3</v>
      </c>
      <c r="AA49" s="5">
        <v>38767.533300000003</v>
      </c>
      <c r="AB49" s="5">
        <v>503306.2</v>
      </c>
      <c r="AC49" s="7">
        <v>105.44513999999999</v>
      </c>
      <c r="AD49" s="6">
        <v>5.8819999999999997</v>
      </c>
      <c r="AE49" s="6">
        <v>5.5625</v>
      </c>
    </row>
    <row r="50" spans="1:31" x14ac:dyDescent="0.25">
      <c r="A50" s="1" t="s">
        <v>131</v>
      </c>
      <c r="B50" s="3">
        <v>10143.700000000001</v>
      </c>
      <c r="C50" s="3">
        <v>3795.7</v>
      </c>
      <c r="D50" s="3">
        <v>36295.5</v>
      </c>
      <c r="E50" s="3">
        <v>111473</v>
      </c>
      <c r="F50" s="3">
        <f t="shared" si="2"/>
        <v>147768.5</v>
      </c>
      <c r="G50" s="3">
        <v>147768.5</v>
      </c>
      <c r="H50" s="3">
        <v>65605.899999999994</v>
      </c>
      <c r="I50" s="3">
        <v>259832.2</v>
      </c>
      <c r="J50" s="3">
        <f t="shared" si="3"/>
        <v>325438.09999999998</v>
      </c>
      <c r="K50" s="3">
        <v>485032.7</v>
      </c>
      <c r="L50" s="11">
        <v>109.58</v>
      </c>
      <c r="M50" s="10">
        <f t="shared" si="5"/>
        <v>2.0773171867722429</v>
      </c>
      <c r="N50" s="5">
        <v>3334.0313000000001</v>
      </c>
      <c r="O50" s="10">
        <f t="shared" si="6"/>
        <v>2.7495311553221051</v>
      </c>
      <c r="P50" s="5"/>
      <c r="Q50" s="5">
        <v>231295.4</v>
      </c>
      <c r="R50" s="5">
        <v>-1302</v>
      </c>
      <c r="S50" s="10">
        <f t="shared" si="7"/>
        <v>-1.0737420384233887</v>
      </c>
      <c r="T50" s="5">
        <v>-5208</v>
      </c>
      <c r="U50" s="10">
        <f t="shared" si="8"/>
        <v>-1.0737420384233887</v>
      </c>
      <c r="V50" s="5"/>
      <c r="W50" s="5">
        <v>12214.3</v>
      </c>
      <c r="X50" s="5">
        <v>7589.2</v>
      </c>
      <c r="Y50" s="5">
        <f t="shared" si="4"/>
        <v>4625.0999999999995</v>
      </c>
      <c r="Z50" s="5">
        <v>44877</v>
      </c>
      <c r="AA50" s="5">
        <v>38670.5</v>
      </c>
      <c r="AB50" s="5">
        <v>502870.76669999998</v>
      </c>
      <c r="AC50" s="7">
        <v>104.65195</v>
      </c>
      <c r="AD50" s="6">
        <v>5.391</v>
      </c>
      <c r="AE50" s="6">
        <v>6.5</v>
      </c>
    </row>
    <row r="51" spans="1:31" x14ac:dyDescent="0.25">
      <c r="A51" s="1" t="s">
        <v>132</v>
      </c>
      <c r="B51" s="3">
        <v>10252.700000000001</v>
      </c>
      <c r="C51" s="3">
        <v>366</v>
      </c>
      <c r="D51" s="3">
        <v>39702.300000000003</v>
      </c>
      <c r="E51" s="3">
        <v>111778.9</v>
      </c>
      <c r="F51" s="3">
        <f t="shared" si="2"/>
        <v>151481.20000000001</v>
      </c>
      <c r="G51" s="3">
        <v>151481.20000000001</v>
      </c>
      <c r="H51" s="3">
        <v>67093.8</v>
      </c>
      <c r="I51" s="3">
        <v>260319.8</v>
      </c>
      <c r="J51" s="3">
        <f t="shared" si="3"/>
        <v>327413.59999999998</v>
      </c>
      <c r="K51" s="3">
        <v>488921.8</v>
      </c>
      <c r="L51" s="11">
        <v>110.52</v>
      </c>
      <c r="M51" s="10">
        <f t="shared" si="5"/>
        <v>2.3807318202871741</v>
      </c>
      <c r="N51" s="5">
        <v>3419.1922</v>
      </c>
      <c r="O51" s="10">
        <f t="shared" si="6"/>
        <v>2.7973325795658939</v>
      </c>
      <c r="P51" s="5"/>
      <c r="Q51" s="5">
        <v>235226.5</v>
      </c>
      <c r="R51" s="5">
        <v>-1820</v>
      </c>
      <c r="S51" s="10">
        <f t="shared" si="7"/>
        <v>-1.4889906729460622</v>
      </c>
      <c r="T51" s="5">
        <v>-5726</v>
      </c>
      <c r="U51" s="10">
        <f t="shared" si="8"/>
        <v>-1.1711484331441142</v>
      </c>
      <c r="V51" s="5"/>
      <c r="W51" s="5">
        <v>20257.400000000001</v>
      </c>
      <c r="X51" s="5">
        <v>15356.9</v>
      </c>
      <c r="Y51" s="5">
        <f t="shared" si="4"/>
        <v>4900.5000000000018</v>
      </c>
      <c r="Z51" s="5">
        <v>44261.8</v>
      </c>
      <c r="AA51" s="5">
        <v>38657.866699999999</v>
      </c>
      <c r="AB51" s="5">
        <v>501693.13329999999</v>
      </c>
      <c r="AC51" s="7">
        <v>103.31326</v>
      </c>
      <c r="AD51" s="6">
        <v>5.2389999999999999</v>
      </c>
      <c r="AE51" s="6">
        <v>4.75</v>
      </c>
    </row>
    <row r="52" spans="1:31" x14ac:dyDescent="0.25">
      <c r="A52" s="1" t="s">
        <v>133</v>
      </c>
      <c r="B52" s="3">
        <v>10681.2</v>
      </c>
      <c r="C52" s="3">
        <v>2575.8000000000002</v>
      </c>
      <c r="D52" s="3">
        <v>40127.9</v>
      </c>
      <c r="E52" s="3">
        <v>109447.7</v>
      </c>
      <c r="F52" s="3">
        <f t="shared" si="2"/>
        <v>149575.6</v>
      </c>
      <c r="G52" s="3">
        <v>149575.70000000001</v>
      </c>
      <c r="H52" s="3">
        <v>67655</v>
      </c>
      <c r="I52" s="3">
        <v>260953.4</v>
      </c>
      <c r="J52" s="3">
        <f t="shared" si="3"/>
        <v>328608.40000000002</v>
      </c>
      <c r="K52" s="3">
        <v>489821.2</v>
      </c>
      <c r="L52" s="11">
        <v>110.18</v>
      </c>
      <c r="M52" s="10">
        <f t="shared" si="5"/>
        <v>1.6420664206642011</v>
      </c>
      <c r="N52" s="5">
        <v>3511.1214</v>
      </c>
      <c r="O52" s="10">
        <f t="shared" si="6"/>
        <v>2.8672678111931456</v>
      </c>
      <c r="P52" s="5"/>
      <c r="Q52" s="5">
        <v>235350.8</v>
      </c>
      <c r="R52" s="5">
        <v>-1820</v>
      </c>
      <c r="S52" s="10">
        <f t="shared" si="7"/>
        <v>-1.4862566177209153</v>
      </c>
      <c r="T52" s="5">
        <v>-6244</v>
      </c>
      <c r="U52" s="10">
        <f t="shared" si="8"/>
        <v>-1.2747508682760158</v>
      </c>
      <c r="V52" s="5"/>
      <c r="W52" s="5">
        <v>13035.9</v>
      </c>
      <c r="X52" s="5">
        <v>7865.5</v>
      </c>
      <c r="Y52" s="5">
        <f t="shared" si="4"/>
        <v>5170.3999999999996</v>
      </c>
      <c r="Z52" s="5">
        <v>42965</v>
      </c>
      <c r="AA52" s="5">
        <v>39110.366699999999</v>
      </c>
      <c r="AB52" s="5">
        <v>500075.8333</v>
      </c>
      <c r="AC52" s="7">
        <v>104.33504000000001</v>
      </c>
      <c r="AD52" s="6">
        <v>4.5659999999999998</v>
      </c>
      <c r="AE52" s="6">
        <v>5.5</v>
      </c>
    </row>
    <row r="53" spans="1:31" x14ac:dyDescent="0.25">
      <c r="A53" s="1" t="s">
        <v>134</v>
      </c>
      <c r="B53" s="3">
        <v>11715.1</v>
      </c>
      <c r="C53" s="3">
        <v>2522.6</v>
      </c>
      <c r="D53" s="3">
        <v>39531.699999999997</v>
      </c>
      <c r="E53" s="3">
        <v>105915</v>
      </c>
      <c r="F53" s="3">
        <f t="shared" si="2"/>
        <v>145446.70000000001</v>
      </c>
      <c r="G53" s="3">
        <v>145446.6</v>
      </c>
      <c r="H53" s="3">
        <v>68781.899999999994</v>
      </c>
      <c r="I53" s="3">
        <v>260584.1</v>
      </c>
      <c r="J53" s="3">
        <f t="shared" si="3"/>
        <v>329366</v>
      </c>
      <c r="K53" s="3">
        <v>487427.5</v>
      </c>
      <c r="L53" s="11">
        <v>110.34</v>
      </c>
      <c r="M53" s="10">
        <f t="shared" si="5"/>
        <v>0.85923217550274433</v>
      </c>
      <c r="N53" s="5">
        <v>3981.4701</v>
      </c>
      <c r="O53" s="10">
        <f t="shared" si="6"/>
        <v>3.2673331726256727</v>
      </c>
      <c r="P53" s="5"/>
      <c r="Q53" s="5">
        <v>241057.2</v>
      </c>
      <c r="R53" s="5">
        <v>-1820</v>
      </c>
      <c r="S53" s="10">
        <f t="shared" si="7"/>
        <v>-1.4935554518364269</v>
      </c>
      <c r="T53" s="5">
        <v>-6762</v>
      </c>
      <c r="U53" s="10">
        <f t="shared" si="8"/>
        <v>-1.3872832369942196</v>
      </c>
      <c r="V53" s="5"/>
      <c r="W53" s="5">
        <v>13552.1</v>
      </c>
      <c r="X53" s="5">
        <v>11972.9</v>
      </c>
      <c r="Y53" s="5">
        <f t="shared" si="4"/>
        <v>1579.2000000000007</v>
      </c>
      <c r="Z53" s="5">
        <v>47989</v>
      </c>
      <c r="AA53" s="5">
        <v>39249.466699999997</v>
      </c>
      <c r="AB53" s="5">
        <v>500827.46669999999</v>
      </c>
      <c r="AC53" s="7">
        <v>108.79086</v>
      </c>
      <c r="AD53" s="6">
        <v>4.2569999999999997</v>
      </c>
      <c r="AE53" s="6">
        <v>3.90625</v>
      </c>
    </row>
    <row r="54" spans="1:31" x14ac:dyDescent="0.25">
      <c r="A54" s="1" t="s">
        <v>135</v>
      </c>
      <c r="B54" s="3">
        <v>11832.5</v>
      </c>
      <c r="C54" s="3">
        <v>-3903.8</v>
      </c>
      <c r="D54" s="3">
        <v>41827</v>
      </c>
      <c r="E54" s="3">
        <v>107995.5</v>
      </c>
      <c r="F54" s="3">
        <f t="shared" si="2"/>
        <v>149822.5</v>
      </c>
      <c r="G54" s="3">
        <v>149822.5</v>
      </c>
      <c r="H54" s="3">
        <v>69461.100000000006</v>
      </c>
      <c r="I54" s="3">
        <v>265042.09999999998</v>
      </c>
      <c r="J54" s="3">
        <f t="shared" si="3"/>
        <v>334503.19999999995</v>
      </c>
      <c r="K54" s="3">
        <v>494424.8</v>
      </c>
      <c r="L54" s="11">
        <v>110.83</v>
      </c>
      <c r="M54" s="10">
        <f t="shared" si="5"/>
        <v>1.1407191093265157</v>
      </c>
      <c r="N54" s="5">
        <v>4091.1448</v>
      </c>
      <c r="O54" s="10">
        <f t="shared" ref="O54:O85" si="9">N54/(K54/4)*100</f>
        <v>3.3098216756117411</v>
      </c>
      <c r="P54" s="5"/>
      <c r="Q54" s="5">
        <v>246723.9</v>
      </c>
      <c r="R54" s="5">
        <v>-1820</v>
      </c>
      <c r="S54" s="10">
        <f t="shared" si="7"/>
        <v>-1.4724180502272539</v>
      </c>
      <c r="T54" s="5">
        <v>-7280</v>
      </c>
      <c r="U54" s="10">
        <f t="shared" si="8"/>
        <v>-1.4724180502272539</v>
      </c>
      <c r="V54" s="5"/>
      <c r="W54" s="5">
        <v>12066</v>
      </c>
      <c r="X54" s="5">
        <v>8204.7999999999993</v>
      </c>
      <c r="Y54" s="5">
        <f t="shared" si="4"/>
        <v>3861.2000000000007</v>
      </c>
      <c r="Z54" s="5">
        <v>45754.3</v>
      </c>
      <c r="AA54" s="5">
        <v>39555.599999999999</v>
      </c>
      <c r="AB54" s="5">
        <v>502280.3333</v>
      </c>
      <c r="AC54" s="7">
        <v>111.8404</v>
      </c>
      <c r="AD54" s="6">
        <v>3.8959999999999999</v>
      </c>
      <c r="AE54" s="6">
        <v>4.5</v>
      </c>
    </row>
    <row r="55" spans="1:31" x14ac:dyDescent="0.25">
      <c r="A55" s="1" t="s">
        <v>136</v>
      </c>
      <c r="B55" s="3">
        <v>10666.6</v>
      </c>
      <c r="C55" s="3">
        <v>1964</v>
      </c>
      <c r="D55" s="3">
        <v>42263.8</v>
      </c>
      <c r="E55" s="3">
        <v>101934.9</v>
      </c>
      <c r="F55" s="3">
        <f t="shared" si="2"/>
        <v>144198.70000000001</v>
      </c>
      <c r="G55" s="3">
        <v>144198.70000000001</v>
      </c>
      <c r="H55" s="3">
        <v>69886.899999999994</v>
      </c>
      <c r="I55" s="3">
        <v>263664.7</v>
      </c>
      <c r="J55" s="3">
        <f t="shared" si="3"/>
        <v>333551.59999999998</v>
      </c>
      <c r="K55" s="3">
        <v>489129.5</v>
      </c>
      <c r="L55" s="11">
        <v>110.4</v>
      </c>
      <c r="M55" s="10">
        <f t="shared" si="5"/>
        <v>-0.10857763300758938</v>
      </c>
      <c r="N55" s="5">
        <v>3510.9331000000002</v>
      </c>
      <c r="O55" s="10">
        <f t="shared" si="9"/>
        <v>2.8711685555665731</v>
      </c>
      <c r="P55" s="5"/>
      <c r="Q55" s="5">
        <v>255285.3</v>
      </c>
      <c r="R55" s="5">
        <v>-2032.5</v>
      </c>
      <c r="S55" s="10">
        <f t="shared" si="7"/>
        <v>-1.6621365098608856</v>
      </c>
      <c r="T55" s="5">
        <v>-7492.5</v>
      </c>
      <c r="U55" s="10">
        <f t="shared" si="8"/>
        <v>-1.5318029274455947</v>
      </c>
      <c r="V55" s="5"/>
      <c r="W55" s="5">
        <v>17262.3</v>
      </c>
      <c r="X55" s="5">
        <v>15870.9</v>
      </c>
      <c r="Y55" s="5">
        <f t="shared" si="4"/>
        <v>1391.3999999999996</v>
      </c>
      <c r="Z55" s="5">
        <v>45085.3</v>
      </c>
      <c r="AA55" s="5">
        <v>40114.633300000001</v>
      </c>
      <c r="AB55" s="5">
        <v>506909.36670000001</v>
      </c>
      <c r="AC55" s="7">
        <v>121.87094</v>
      </c>
      <c r="AD55" s="6">
        <v>4.1479999999999997</v>
      </c>
      <c r="AE55" s="6">
        <v>3.3125</v>
      </c>
    </row>
    <row r="56" spans="1:31" x14ac:dyDescent="0.25">
      <c r="A56" s="1" t="s">
        <v>137</v>
      </c>
      <c r="B56" s="3">
        <v>11001.9</v>
      </c>
      <c r="C56" s="3">
        <v>1435.8</v>
      </c>
      <c r="D56" s="3">
        <v>43158.6</v>
      </c>
      <c r="E56" s="3">
        <v>98286.399999999994</v>
      </c>
      <c r="F56" s="3">
        <f t="shared" si="2"/>
        <v>141445</v>
      </c>
      <c r="G56" s="3">
        <v>141445.1</v>
      </c>
      <c r="H56" s="3">
        <v>70517</v>
      </c>
      <c r="I56" s="3">
        <v>264922</v>
      </c>
      <c r="J56" s="3">
        <f t="shared" si="3"/>
        <v>335439</v>
      </c>
      <c r="K56" s="3">
        <v>488335.2</v>
      </c>
      <c r="L56" s="11">
        <v>110.73</v>
      </c>
      <c r="M56" s="10">
        <f t="shared" si="5"/>
        <v>0.49918315483754583</v>
      </c>
      <c r="N56" s="5">
        <v>3503.15</v>
      </c>
      <c r="O56" s="10">
        <f t="shared" si="9"/>
        <v>2.8694634341329479</v>
      </c>
      <c r="P56" s="5"/>
      <c r="Q56" s="5">
        <v>252073.8</v>
      </c>
      <c r="R56" s="5">
        <v>-2032.5</v>
      </c>
      <c r="S56" s="10">
        <f t="shared" si="7"/>
        <v>-1.6648400524885365</v>
      </c>
      <c r="T56" s="5">
        <v>-7705</v>
      </c>
      <c r="U56" s="10">
        <f t="shared" si="8"/>
        <v>-1.5778096684408576</v>
      </c>
      <c r="V56" s="5"/>
      <c r="W56" s="5">
        <v>13195.4</v>
      </c>
      <c r="X56" s="5">
        <v>8051.3</v>
      </c>
      <c r="Y56" s="5">
        <f t="shared" si="4"/>
        <v>5144.0999999999995</v>
      </c>
      <c r="Z56" s="5">
        <v>43245.4</v>
      </c>
      <c r="AA56" s="5">
        <v>40452.066700000003</v>
      </c>
      <c r="AB56" s="5">
        <v>508648.03330000001</v>
      </c>
      <c r="AC56" s="7">
        <v>128.58867000000001</v>
      </c>
      <c r="AD56" s="6">
        <v>3.6619999999999999</v>
      </c>
      <c r="AE56" s="6">
        <v>3.09375</v>
      </c>
    </row>
    <row r="57" spans="1:31" x14ac:dyDescent="0.25">
      <c r="A57" s="1" t="s">
        <v>138</v>
      </c>
      <c r="B57" s="3">
        <v>10390.6</v>
      </c>
      <c r="C57" s="3">
        <v>3120.3</v>
      </c>
      <c r="D57" s="3">
        <v>43294.5</v>
      </c>
      <c r="E57" s="3">
        <v>95414.2</v>
      </c>
      <c r="F57" s="3">
        <f t="shared" si="2"/>
        <v>138708.70000000001</v>
      </c>
      <c r="G57" s="3">
        <v>138708.70000000001</v>
      </c>
      <c r="H57" s="3">
        <v>71148.399999999994</v>
      </c>
      <c r="I57" s="3">
        <v>270383.3</v>
      </c>
      <c r="J57" s="3">
        <f t="shared" si="3"/>
        <v>341531.69999999995</v>
      </c>
      <c r="K57" s="3">
        <v>491779.5</v>
      </c>
      <c r="L57" s="11">
        <v>110.91</v>
      </c>
      <c r="M57" s="10">
        <f t="shared" si="5"/>
        <v>0.51658510059815477</v>
      </c>
      <c r="N57" s="5">
        <v>3541.7674000000002</v>
      </c>
      <c r="O57" s="10">
        <f t="shared" si="9"/>
        <v>2.8807767708902059</v>
      </c>
      <c r="P57" s="5"/>
      <c r="Q57" s="5">
        <v>258383.4</v>
      </c>
      <c r="R57" s="5">
        <v>-2032.5</v>
      </c>
      <c r="S57" s="10">
        <f t="shared" si="7"/>
        <v>-1.653179931249676</v>
      </c>
      <c r="T57" s="5">
        <v>-7917.5</v>
      </c>
      <c r="U57" s="10">
        <f t="shared" si="8"/>
        <v>-1.6099695086924117</v>
      </c>
      <c r="V57" s="5"/>
      <c r="W57" s="5">
        <v>13589.9</v>
      </c>
      <c r="X57" s="5">
        <v>12202.6</v>
      </c>
      <c r="Y57" s="5">
        <f t="shared" si="4"/>
        <v>1387.2999999999993</v>
      </c>
      <c r="Z57" s="5">
        <v>50170.9</v>
      </c>
      <c r="AA57" s="5">
        <v>40884.133300000001</v>
      </c>
      <c r="AB57" s="5">
        <v>509078.46669999999</v>
      </c>
      <c r="AC57" s="7">
        <v>124.10733</v>
      </c>
      <c r="AD57" s="6">
        <v>2.7360000000000002</v>
      </c>
      <c r="AE57" s="6">
        <v>2.4375</v>
      </c>
    </row>
    <row r="58" spans="1:31" x14ac:dyDescent="0.25">
      <c r="A58" s="1" t="s">
        <v>139</v>
      </c>
      <c r="B58" s="3">
        <v>11450.4</v>
      </c>
      <c r="C58" s="3">
        <v>1591.2</v>
      </c>
      <c r="D58" s="3">
        <v>43217.7</v>
      </c>
      <c r="E58" s="3">
        <v>96272.3</v>
      </c>
      <c r="F58" s="3">
        <f t="shared" si="2"/>
        <v>139490</v>
      </c>
      <c r="G58" s="3">
        <v>139490</v>
      </c>
      <c r="H58" s="3">
        <v>71122.8</v>
      </c>
      <c r="I58" s="3">
        <v>271355.8</v>
      </c>
      <c r="J58" s="3">
        <f t="shared" si="3"/>
        <v>342478.6</v>
      </c>
      <c r="K58" s="3">
        <v>495010.3</v>
      </c>
      <c r="L58" s="11">
        <v>110.69</v>
      </c>
      <c r="M58" s="10">
        <f t="shared" si="5"/>
        <v>-0.12631958855905401</v>
      </c>
      <c r="N58" s="5">
        <v>3658.8245000000002</v>
      </c>
      <c r="O58" s="10">
        <f t="shared" si="9"/>
        <v>2.9565643381561961</v>
      </c>
      <c r="P58" s="5"/>
      <c r="Q58" s="5">
        <v>267993.2</v>
      </c>
      <c r="R58" s="5">
        <v>-2032.5</v>
      </c>
      <c r="S58" s="10">
        <f t="shared" si="7"/>
        <v>-1.6423900674390008</v>
      </c>
      <c r="T58" s="5">
        <v>-8130</v>
      </c>
      <c r="U58" s="10">
        <f t="shared" si="8"/>
        <v>-1.6423900674390008</v>
      </c>
      <c r="V58" s="5"/>
      <c r="W58" s="5">
        <v>11919.1</v>
      </c>
      <c r="X58" s="5">
        <v>9845</v>
      </c>
      <c r="Y58" s="5">
        <f t="shared" si="4"/>
        <v>2074.1000000000004</v>
      </c>
      <c r="Z58" s="5">
        <v>50720.5</v>
      </c>
      <c r="AA58" s="5">
        <v>41317.9</v>
      </c>
      <c r="AB58" s="5">
        <v>510798.43329999998</v>
      </c>
      <c r="AC58" s="7">
        <v>128.58150000000001</v>
      </c>
      <c r="AD58" s="6">
        <v>3.0680000000000001</v>
      </c>
      <c r="AE58" s="6">
        <v>4.5</v>
      </c>
    </row>
    <row r="59" spans="1:31" x14ac:dyDescent="0.25">
      <c r="A59" s="1" t="s">
        <v>140</v>
      </c>
      <c r="B59" s="3">
        <v>10050.799999999999</v>
      </c>
      <c r="C59" s="3">
        <v>-3429</v>
      </c>
      <c r="D59" s="3">
        <v>44461.599999999999</v>
      </c>
      <c r="E59" s="3">
        <v>96442.4</v>
      </c>
      <c r="F59" s="3">
        <f t="shared" si="2"/>
        <v>140904</v>
      </c>
      <c r="G59" s="3">
        <v>140904</v>
      </c>
      <c r="H59" s="3">
        <v>72654.399999999994</v>
      </c>
      <c r="I59" s="3">
        <v>272358.8</v>
      </c>
      <c r="J59" s="3">
        <f t="shared" si="3"/>
        <v>345013.19999999995</v>
      </c>
      <c r="K59" s="3">
        <v>492539.1</v>
      </c>
      <c r="L59" s="11">
        <v>111.33</v>
      </c>
      <c r="M59" s="10">
        <f t="shared" si="5"/>
        <v>0.84239130434782261</v>
      </c>
      <c r="N59" s="5">
        <v>3534.0846999999999</v>
      </c>
      <c r="O59" s="10">
        <f t="shared" si="9"/>
        <v>2.8700947396866563</v>
      </c>
      <c r="P59" s="5"/>
      <c r="Q59" s="5">
        <v>272770.59999999998</v>
      </c>
      <c r="R59" s="5">
        <v>-3024.55</v>
      </c>
      <c r="S59" s="10">
        <f t="shared" si="7"/>
        <v>-2.4562923024791332</v>
      </c>
      <c r="T59" s="5">
        <v>-9122.0499999999993</v>
      </c>
      <c r="U59" s="10">
        <f t="shared" si="8"/>
        <v>-1.8520458578821457</v>
      </c>
      <c r="V59" s="5"/>
      <c r="W59" s="5">
        <v>16553.599999999999</v>
      </c>
      <c r="X59" s="5">
        <v>15469.1</v>
      </c>
      <c r="Y59" s="5">
        <f t="shared" si="4"/>
        <v>1084.4999999999982</v>
      </c>
      <c r="Z59" s="5">
        <v>47623.9</v>
      </c>
      <c r="AA59" s="5">
        <v>41806.066700000003</v>
      </c>
      <c r="AB59" s="5">
        <v>515405.8333</v>
      </c>
      <c r="AC59" s="7">
        <v>131.72935000000001</v>
      </c>
      <c r="AD59" s="6">
        <v>3.452</v>
      </c>
      <c r="AE59" s="6">
        <v>2.09375</v>
      </c>
    </row>
    <row r="60" spans="1:31" x14ac:dyDescent="0.25">
      <c r="A60" s="1" t="s">
        <v>141</v>
      </c>
      <c r="B60" s="3">
        <v>9047.9</v>
      </c>
      <c r="C60" s="3">
        <v>-291.7</v>
      </c>
      <c r="D60" s="3">
        <v>42655.6</v>
      </c>
      <c r="E60" s="3">
        <v>98155.8</v>
      </c>
      <c r="F60" s="3">
        <f t="shared" si="2"/>
        <v>140811.4</v>
      </c>
      <c r="G60" s="3">
        <v>140811.4</v>
      </c>
      <c r="H60" s="3">
        <v>73404.899999999994</v>
      </c>
      <c r="I60" s="3">
        <v>277202.59999999998</v>
      </c>
      <c r="J60" s="3">
        <f t="shared" si="3"/>
        <v>350607.5</v>
      </c>
      <c r="K60" s="3">
        <v>500175</v>
      </c>
      <c r="L60" s="11">
        <v>110.87</v>
      </c>
      <c r="M60" s="10">
        <f t="shared" si="5"/>
        <v>0.12643366747946416</v>
      </c>
      <c r="N60" s="5">
        <v>2993.875</v>
      </c>
      <c r="O60" s="10">
        <f t="shared" si="9"/>
        <v>2.3942620082970962</v>
      </c>
      <c r="P60" s="5"/>
      <c r="Q60" s="5">
        <v>276093.3</v>
      </c>
      <c r="R60" s="5">
        <v>-3024.55</v>
      </c>
      <c r="S60" s="10">
        <f t="shared" si="7"/>
        <v>-2.4187934223021941</v>
      </c>
      <c r="T60" s="5">
        <v>-10114.1</v>
      </c>
      <c r="U60" s="10">
        <f t="shared" si="8"/>
        <v>-2.0221122607087518</v>
      </c>
      <c r="V60" s="5"/>
      <c r="W60" s="5">
        <v>12145.3</v>
      </c>
      <c r="X60" s="5">
        <v>10133</v>
      </c>
      <c r="Y60" s="5">
        <f t="shared" si="4"/>
        <v>2012.2999999999993</v>
      </c>
      <c r="Z60" s="5">
        <v>45865.1</v>
      </c>
      <c r="AA60" s="5">
        <v>42605.7667</v>
      </c>
      <c r="AB60" s="5">
        <v>519321.63329999999</v>
      </c>
      <c r="AC60" s="7">
        <v>132.65671</v>
      </c>
      <c r="AD60" s="6">
        <v>3.9540000000000002</v>
      </c>
      <c r="AE60" s="6">
        <v>2.375</v>
      </c>
    </row>
    <row r="61" spans="1:31" x14ac:dyDescent="0.25">
      <c r="A61" s="1" t="s">
        <v>142</v>
      </c>
      <c r="B61" s="3">
        <v>8842.2000000000007</v>
      </c>
      <c r="C61" s="3">
        <v>-1656.6</v>
      </c>
      <c r="D61" s="3">
        <v>41684.5</v>
      </c>
      <c r="E61" s="3">
        <v>97387.199999999997</v>
      </c>
      <c r="F61" s="3">
        <f t="shared" si="2"/>
        <v>139071.70000000001</v>
      </c>
      <c r="G61" s="3">
        <v>139071.70000000001</v>
      </c>
      <c r="H61" s="3">
        <v>74088.3</v>
      </c>
      <c r="I61" s="3">
        <v>274932.40000000002</v>
      </c>
      <c r="J61" s="3">
        <f t="shared" si="3"/>
        <v>349020.7</v>
      </c>
      <c r="K61" s="3">
        <v>495277.9</v>
      </c>
      <c r="L61" s="11">
        <v>110.98</v>
      </c>
      <c r="M61" s="10">
        <f t="shared" si="5"/>
        <v>6.3114236768546661E-2</v>
      </c>
      <c r="N61" s="5">
        <v>3122.8960999999999</v>
      </c>
      <c r="O61" s="10">
        <f t="shared" si="9"/>
        <v>2.522136440975864</v>
      </c>
      <c r="P61" s="5"/>
      <c r="Q61" s="5">
        <v>285530.5</v>
      </c>
      <c r="R61" s="5">
        <v>-3024.55</v>
      </c>
      <c r="S61" s="10">
        <f t="shared" si="7"/>
        <v>-2.4427094364598139</v>
      </c>
      <c r="T61" s="5">
        <v>-11106.150000000001</v>
      </c>
      <c r="U61" s="10">
        <f t="shared" si="8"/>
        <v>-2.242407747246546</v>
      </c>
      <c r="V61" s="5"/>
      <c r="W61" s="5">
        <v>13463.1</v>
      </c>
      <c r="X61" s="5">
        <v>12490.7</v>
      </c>
      <c r="Y61" s="5">
        <f t="shared" si="4"/>
        <v>972.39999999999964</v>
      </c>
      <c r="Z61" s="5">
        <v>50411.7</v>
      </c>
      <c r="AA61" s="5">
        <v>42699.633300000001</v>
      </c>
      <c r="AB61" s="5">
        <v>523011.43329999998</v>
      </c>
      <c r="AC61" s="7">
        <v>131.27758</v>
      </c>
      <c r="AD61" s="6">
        <v>4.181</v>
      </c>
      <c r="AE61" s="6">
        <v>2.28125</v>
      </c>
    </row>
    <row r="62" spans="1:31" x14ac:dyDescent="0.25">
      <c r="A62" s="1" t="s">
        <v>143</v>
      </c>
      <c r="B62" s="3">
        <v>8233.5</v>
      </c>
      <c r="C62" s="3">
        <v>1377</v>
      </c>
      <c r="D62" s="3">
        <v>39747.5</v>
      </c>
      <c r="E62" s="3">
        <v>96564.4</v>
      </c>
      <c r="F62" s="3">
        <f t="shared" si="2"/>
        <v>136311.9</v>
      </c>
      <c r="G62" s="3">
        <v>136311.79999999999</v>
      </c>
      <c r="H62" s="3">
        <v>75015.199999999997</v>
      </c>
      <c r="I62" s="3">
        <v>274185</v>
      </c>
      <c r="J62" s="3">
        <f t="shared" si="3"/>
        <v>349200.2</v>
      </c>
      <c r="K62" s="3">
        <v>495122.5</v>
      </c>
      <c r="L62" s="11">
        <v>110.28</v>
      </c>
      <c r="M62" s="10">
        <f t="shared" si="5"/>
        <v>-0.37040383051766268</v>
      </c>
      <c r="N62" s="5">
        <v>2792.7919999999999</v>
      </c>
      <c r="O62" s="10">
        <f t="shared" si="9"/>
        <v>2.2562432529323551</v>
      </c>
      <c r="P62" s="5"/>
      <c r="Q62" s="5">
        <v>292172.79999999999</v>
      </c>
      <c r="R62" s="5">
        <v>-3024.55</v>
      </c>
      <c r="S62" s="10">
        <f t="shared" si="7"/>
        <v>-2.443476109447662</v>
      </c>
      <c r="T62" s="5">
        <v>-12098.2</v>
      </c>
      <c r="U62" s="10">
        <f t="shared" si="8"/>
        <v>-2.443476109447662</v>
      </c>
      <c r="V62" s="5"/>
      <c r="W62" s="5">
        <v>10291.6</v>
      </c>
      <c r="X62" s="5">
        <v>9054.7000000000007</v>
      </c>
      <c r="Y62" s="5">
        <f t="shared" si="4"/>
        <v>1236.8999999999996</v>
      </c>
      <c r="Z62" s="5">
        <v>48550.5</v>
      </c>
      <c r="AA62" s="5">
        <v>43038.133300000001</v>
      </c>
      <c r="AB62" s="5">
        <v>528034.03330000001</v>
      </c>
      <c r="AC62" s="7">
        <v>132.40585999999999</v>
      </c>
      <c r="AD62" s="6">
        <v>3.8639999999999999</v>
      </c>
      <c r="AE62" s="6">
        <v>1.75</v>
      </c>
    </row>
    <row r="63" spans="1:31" x14ac:dyDescent="0.25">
      <c r="A63" s="1" t="s">
        <v>144</v>
      </c>
      <c r="B63" s="3">
        <v>7588.8</v>
      </c>
      <c r="C63" s="3">
        <v>1202.9000000000001</v>
      </c>
      <c r="D63" s="3">
        <v>41065.5</v>
      </c>
      <c r="E63" s="3">
        <v>97971</v>
      </c>
      <c r="F63" s="3">
        <f t="shared" si="2"/>
        <v>139036.5</v>
      </c>
      <c r="G63" s="3">
        <v>139036.5</v>
      </c>
      <c r="H63" s="3">
        <v>75591.5</v>
      </c>
      <c r="I63" s="3">
        <v>277905.3</v>
      </c>
      <c r="J63" s="3">
        <f t="shared" si="3"/>
        <v>353496.8</v>
      </c>
      <c r="K63" s="3">
        <v>501325.1</v>
      </c>
      <c r="L63" s="11">
        <v>110.09</v>
      </c>
      <c r="M63" s="10">
        <f t="shared" si="5"/>
        <v>-1.1138058025689346</v>
      </c>
      <c r="N63" s="5">
        <v>2701.9546</v>
      </c>
      <c r="O63" s="10">
        <f t="shared" si="9"/>
        <v>2.1558502456789022</v>
      </c>
      <c r="P63" s="5"/>
      <c r="Q63" s="5">
        <v>300840.7</v>
      </c>
      <c r="R63" s="5">
        <v>-3149.5</v>
      </c>
      <c r="S63" s="10">
        <f t="shared" si="7"/>
        <v>-2.5129402058664132</v>
      </c>
      <c r="T63" s="5">
        <v>-12223.150000000001</v>
      </c>
      <c r="U63" s="10">
        <f t="shared" si="8"/>
        <v>-2.4381683661959079</v>
      </c>
      <c r="V63" s="5"/>
      <c r="W63" s="5">
        <v>15743.9</v>
      </c>
      <c r="X63" s="5">
        <v>15967</v>
      </c>
      <c r="Y63" s="5">
        <f t="shared" si="4"/>
        <v>-223.10000000000036</v>
      </c>
      <c r="Z63" s="5">
        <v>49953.599999999999</v>
      </c>
      <c r="AA63" s="5">
        <v>43566.966699999997</v>
      </c>
      <c r="AB63" s="5">
        <v>530960.83330000006</v>
      </c>
      <c r="AC63" s="7">
        <v>146.47727</v>
      </c>
      <c r="AD63" s="6">
        <v>2.5550000000000002</v>
      </c>
      <c r="AE63" s="6">
        <v>1.27</v>
      </c>
    </row>
    <row r="64" spans="1:31" x14ac:dyDescent="0.25">
      <c r="A64" s="1" t="s">
        <v>145</v>
      </c>
      <c r="B64" s="3">
        <v>6452.4</v>
      </c>
      <c r="C64" s="3">
        <v>2698.8</v>
      </c>
      <c r="D64" s="3">
        <v>44359.9</v>
      </c>
      <c r="E64" s="3">
        <v>96144.1</v>
      </c>
      <c r="F64" s="3">
        <f t="shared" si="2"/>
        <v>140504</v>
      </c>
      <c r="G64" s="3">
        <v>140503.9</v>
      </c>
      <c r="H64" s="3">
        <v>76700.5</v>
      </c>
      <c r="I64" s="3">
        <v>278464.90000000002</v>
      </c>
      <c r="J64" s="3">
        <f t="shared" si="3"/>
        <v>355165.4</v>
      </c>
      <c r="K64" s="3">
        <v>504820.4</v>
      </c>
      <c r="L64" s="11">
        <v>110.08</v>
      </c>
      <c r="M64" s="10">
        <f t="shared" si="5"/>
        <v>-0.71254622530892986</v>
      </c>
      <c r="N64" s="5">
        <v>2597.2438000000002</v>
      </c>
      <c r="O64" s="10">
        <f t="shared" si="9"/>
        <v>2.0579547102296183</v>
      </c>
      <c r="P64" s="5"/>
      <c r="Q64" s="5">
        <v>305825.7</v>
      </c>
      <c r="R64" s="5">
        <v>-3149.5</v>
      </c>
      <c r="S64" s="10">
        <f t="shared" si="7"/>
        <v>-2.4955409884386603</v>
      </c>
      <c r="T64" s="5">
        <v>-12348.1</v>
      </c>
      <c r="U64" s="10">
        <f t="shared" si="8"/>
        <v>-2.4460382345879843</v>
      </c>
      <c r="V64" s="5"/>
      <c r="W64" s="5">
        <v>12044.4</v>
      </c>
      <c r="X64" s="5">
        <v>10639.1</v>
      </c>
      <c r="Y64" s="5">
        <f t="shared" si="4"/>
        <v>1405.2999999999993</v>
      </c>
      <c r="Z64" s="5">
        <v>47677</v>
      </c>
      <c r="AA64" s="5">
        <v>44491.5</v>
      </c>
      <c r="AB64" s="5">
        <v>533373.33330000006</v>
      </c>
      <c r="AC64" s="7">
        <v>131.02887999999999</v>
      </c>
      <c r="AD64" s="6">
        <v>2.234</v>
      </c>
      <c r="AE64" s="6">
        <v>0.53</v>
      </c>
    </row>
    <row r="65" spans="1:31" x14ac:dyDescent="0.25">
      <c r="A65" s="1" t="s">
        <v>82</v>
      </c>
      <c r="B65" s="3">
        <v>4910.2</v>
      </c>
      <c r="C65" s="3">
        <v>1495.4</v>
      </c>
      <c r="D65" s="3">
        <v>44428.5</v>
      </c>
      <c r="E65" s="3">
        <v>96497.600000000006</v>
      </c>
      <c r="F65" s="3">
        <f t="shared" si="2"/>
        <v>140926.1</v>
      </c>
      <c r="G65" s="3">
        <v>140926.1</v>
      </c>
      <c r="H65" s="3">
        <v>77437</v>
      </c>
      <c r="I65" s="3">
        <v>280383.90000000002</v>
      </c>
      <c r="J65" s="3">
        <f t="shared" si="3"/>
        <v>357820.9</v>
      </c>
      <c r="K65" s="3">
        <v>505152.6</v>
      </c>
      <c r="L65" s="11">
        <v>110.17</v>
      </c>
      <c r="M65" s="10">
        <f t="shared" si="5"/>
        <v>-0.72986123625878863</v>
      </c>
      <c r="N65" s="5">
        <v>2252.9034000000001</v>
      </c>
      <c r="O65" s="10">
        <f t="shared" si="9"/>
        <v>1.7839388731246759</v>
      </c>
      <c r="P65" s="5"/>
      <c r="Q65" s="5">
        <v>312739</v>
      </c>
      <c r="R65" s="5">
        <v>-3149.5</v>
      </c>
      <c r="S65" s="10">
        <f t="shared" si="7"/>
        <v>-2.4938998631304679</v>
      </c>
      <c r="T65" s="5">
        <v>-12473.05</v>
      </c>
      <c r="U65" s="10">
        <f t="shared" si="8"/>
        <v>-2.4691647632814324</v>
      </c>
      <c r="V65" s="5"/>
      <c r="W65" s="5">
        <v>13180</v>
      </c>
      <c r="X65" s="5">
        <v>11983.5</v>
      </c>
      <c r="Y65" s="5">
        <f t="shared" si="4"/>
        <v>1196.5</v>
      </c>
      <c r="Z65" s="5">
        <v>54295.8</v>
      </c>
      <c r="AA65" s="5">
        <v>45559.366699999999</v>
      </c>
      <c r="AB65" s="5">
        <v>538790.5</v>
      </c>
      <c r="AC65" s="7">
        <v>120.57532</v>
      </c>
      <c r="AD65" s="6">
        <v>1.8320000000000001</v>
      </c>
      <c r="AE65" s="6">
        <v>0.46</v>
      </c>
    </row>
    <row r="66" spans="1:31" x14ac:dyDescent="0.25">
      <c r="A66" s="1" t="s">
        <v>0</v>
      </c>
      <c r="B66" s="3">
        <v>4024.6</v>
      </c>
      <c r="C66" s="3">
        <v>889</v>
      </c>
      <c r="D66" s="3">
        <v>46773.7</v>
      </c>
      <c r="E66" s="3">
        <v>95143.9</v>
      </c>
      <c r="F66" s="3">
        <f t="shared" si="2"/>
        <v>141917.59999999998</v>
      </c>
      <c r="G66" s="3">
        <v>141917.6</v>
      </c>
      <c r="H66" s="3">
        <v>78117.3</v>
      </c>
      <c r="I66" s="3">
        <v>281650</v>
      </c>
      <c r="J66" s="3">
        <f t="shared" si="3"/>
        <v>359767.3</v>
      </c>
      <c r="K66" s="3">
        <v>506598.5</v>
      </c>
      <c r="L66" s="11">
        <v>109.61</v>
      </c>
      <c r="M66" s="10">
        <f t="shared" si="5"/>
        <v>-0.60754443235401245</v>
      </c>
      <c r="N66" s="5">
        <v>2162.3195000000001</v>
      </c>
      <c r="O66" s="10">
        <f t="shared" si="9"/>
        <v>1.7073240445836297</v>
      </c>
      <c r="P66" s="5"/>
      <c r="Q66" s="5">
        <v>326352.59999999998</v>
      </c>
      <c r="R66" s="5">
        <v>-3149.5</v>
      </c>
      <c r="S66" s="10">
        <f t="shared" ref="S66:S97" si="10">R66/(K66/4)*100</f>
        <v>-2.4867819387542602</v>
      </c>
      <c r="T66" s="5">
        <v>-12598</v>
      </c>
      <c r="U66" s="10">
        <f t="shared" ref="U66:U97" si="11">T66/K66*100</f>
        <v>-2.4867819387542602</v>
      </c>
      <c r="V66" s="5"/>
      <c r="W66" s="5">
        <v>10568.2</v>
      </c>
      <c r="X66" s="5">
        <v>9609.9</v>
      </c>
      <c r="Y66" s="5">
        <f t="shared" si="4"/>
        <v>958.30000000000109</v>
      </c>
      <c r="Z66" s="5">
        <v>57650.400000000001</v>
      </c>
      <c r="AA66" s="5">
        <v>46638.7667</v>
      </c>
      <c r="AB66" s="5">
        <v>543428.06669999997</v>
      </c>
      <c r="AC66" s="7">
        <v>114.64516</v>
      </c>
      <c r="AD66" s="6">
        <v>2.302</v>
      </c>
      <c r="AE66" s="6">
        <v>0.49</v>
      </c>
    </row>
    <row r="67" spans="1:31" x14ac:dyDescent="0.25">
      <c r="A67" s="1" t="s">
        <v>1</v>
      </c>
      <c r="B67" s="3">
        <v>1424.6</v>
      </c>
      <c r="C67" s="3">
        <v>3944.1</v>
      </c>
      <c r="D67" s="3">
        <v>45850.9</v>
      </c>
      <c r="E67" s="3">
        <v>98540.9</v>
      </c>
      <c r="F67" s="3">
        <f t="shared" ref="F67:F130" si="12">SUM(D67:E67)</f>
        <v>144391.79999999999</v>
      </c>
      <c r="G67" s="3">
        <v>144391.79999999999</v>
      </c>
      <c r="H67" s="3">
        <v>78759.600000000006</v>
      </c>
      <c r="I67" s="3">
        <v>283341.90000000002</v>
      </c>
      <c r="J67" s="3">
        <f t="shared" ref="J67:J130" si="13">SUM(H67:I67)</f>
        <v>362101.5</v>
      </c>
      <c r="K67" s="3">
        <v>511862</v>
      </c>
      <c r="L67" s="11">
        <v>109.63</v>
      </c>
      <c r="M67" s="10">
        <f t="shared" si="5"/>
        <v>-0.41783994913253686</v>
      </c>
      <c r="N67" s="5">
        <v>1750.8411000000001</v>
      </c>
      <c r="O67" s="10">
        <f t="shared" si="9"/>
        <v>1.3682133856390981</v>
      </c>
      <c r="P67" s="5"/>
      <c r="Q67" s="5">
        <v>334130.90000000002</v>
      </c>
      <c r="R67" s="5">
        <v>-5086</v>
      </c>
      <c r="S67" s="10">
        <f t="shared" si="10"/>
        <v>-3.9745087543126862</v>
      </c>
      <c r="T67" s="5">
        <v>-14534.5</v>
      </c>
      <c r="U67" s="10">
        <f t="shared" si="11"/>
        <v>-2.8395348746341789</v>
      </c>
      <c r="V67" s="5"/>
      <c r="W67" s="5">
        <v>17352</v>
      </c>
      <c r="X67" s="5">
        <v>17641.099999999999</v>
      </c>
      <c r="Y67" s="5">
        <f t="shared" si="4"/>
        <v>-289.09999999999854</v>
      </c>
      <c r="Z67" s="5">
        <v>53944.2</v>
      </c>
      <c r="AA67" s="5">
        <v>47481.599999999999</v>
      </c>
      <c r="AB67" s="5">
        <v>548008.03330000001</v>
      </c>
      <c r="AC67" s="7">
        <v>112.71607</v>
      </c>
      <c r="AD67" s="6">
        <v>2.4660000000000002</v>
      </c>
      <c r="AE67" s="6">
        <v>0.47</v>
      </c>
    </row>
    <row r="68" spans="1:31" x14ac:dyDescent="0.25">
      <c r="A68" s="1" t="s">
        <v>2</v>
      </c>
      <c r="B68" s="3">
        <v>1487.9</v>
      </c>
      <c r="C68" s="3">
        <v>1809.6</v>
      </c>
      <c r="D68" s="3">
        <v>43610.5</v>
      </c>
      <c r="E68" s="3">
        <v>101524.7</v>
      </c>
      <c r="F68" s="3">
        <f t="shared" si="12"/>
        <v>145135.20000000001</v>
      </c>
      <c r="G68" s="3">
        <v>145135.1</v>
      </c>
      <c r="H68" s="3">
        <v>79331.100000000006</v>
      </c>
      <c r="I68" s="3">
        <v>284087.7</v>
      </c>
      <c r="J68" s="3">
        <f t="shared" si="13"/>
        <v>363418.80000000005</v>
      </c>
      <c r="K68" s="3">
        <v>511851.3</v>
      </c>
      <c r="L68" s="11">
        <v>109.6</v>
      </c>
      <c r="M68" s="10">
        <f t="shared" si="5"/>
        <v>-0.43604651162790775</v>
      </c>
      <c r="N68" s="5">
        <v>1700.6198999999999</v>
      </c>
      <c r="O68" s="10">
        <f t="shared" si="9"/>
        <v>1.3289952765578597</v>
      </c>
      <c r="P68" s="5"/>
      <c r="Q68" s="5">
        <v>335621</v>
      </c>
      <c r="R68" s="5">
        <v>-5086</v>
      </c>
      <c r="S68" s="10">
        <f t="shared" si="10"/>
        <v>-3.9745918394658761</v>
      </c>
      <c r="T68" s="5">
        <v>-16471</v>
      </c>
      <c r="U68" s="10">
        <f t="shared" si="11"/>
        <v>-3.2179267689659086</v>
      </c>
      <c r="V68" s="5"/>
      <c r="W68" s="5">
        <v>12606.5</v>
      </c>
      <c r="X68" s="5">
        <v>11166.7</v>
      </c>
      <c r="Y68" s="5">
        <f t="shared" ref="Y68:Y131" si="14">W68-X68</f>
        <v>1439.7999999999993</v>
      </c>
      <c r="Z68" s="5">
        <v>53260.1</v>
      </c>
      <c r="AA68" s="5">
        <v>48156.666700000002</v>
      </c>
      <c r="AB68" s="5">
        <v>552836.19999999995</v>
      </c>
      <c r="AC68" s="7">
        <v>110.39628</v>
      </c>
      <c r="AD68" s="6">
        <v>2.2999999999999998</v>
      </c>
      <c r="AE68" s="6">
        <v>0.52</v>
      </c>
    </row>
    <row r="69" spans="1:31" x14ac:dyDescent="0.25">
      <c r="A69" s="1" t="s">
        <v>3</v>
      </c>
      <c r="B69" s="3">
        <v>2467.4</v>
      </c>
      <c r="C69" s="3">
        <v>2921.4</v>
      </c>
      <c r="D69" s="3">
        <v>42645.3</v>
      </c>
      <c r="E69" s="3">
        <v>103074</v>
      </c>
      <c r="F69" s="3">
        <f t="shared" si="12"/>
        <v>145719.29999999999</v>
      </c>
      <c r="G69" s="3">
        <v>145719.29999999999</v>
      </c>
      <c r="H69" s="3">
        <v>79798.399999999994</v>
      </c>
      <c r="I69" s="3">
        <v>287308.7</v>
      </c>
      <c r="J69" s="3">
        <f t="shared" si="13"/>
        <v>367107.1</v>
      </c>
      <c r="K69" s="3">
        <v>518215.1</v>
      </c>
      <c r="L69" s="11">
        <v>109.35</v>
      </c>
      <c r="M69" s="10">
        <f t="shared" si="5"/>
        <v>-0.7443042570572822</v>
      </c>
      <c r="N69" s="5">
        <v>1859.7175</v>
      </c>
      <c r="O69" s="10">
        <f t="shared" si="9"/>
        <v>1.435479205449629</v>
      </c>
      <c r="P69" s="5"/>
      <c r="Q69" s="5">
        <v>343681.7</v>
      </c>
      <c r="R69" s="5">
        <v>-5086</v>
      </c>
      <c r="S69" s="10">
        <f t="shared" si="10"/>
        <v>-3.9257829422569896</v>
      </c>
      <c r="T69" s="5">
        <v>-18407.5</v>
      </c>
      <c r="U69" s="10">
        <f t="shared" si="11"/>
        <v>-3.5520964171055609</v>
      </c>
      <c r="V69" s="5"/>
      <c r="W69" s="5">
        <v>13135.2</v>
      </c>
      <c r="X69" s="5">
        <v>11995.3</v>
      </c>
      <c r="Y69" s="5">
        <f t="shared" si="14"/>
        <v>1139.9000000000015</v>
      </c>
      <c r="Z69" s="5">
        <v>61963.1</v>
      </c>
      <c r="AA69" s="5">
        <v>48909.9</v>
      </c>
      <c r="AB69" s="5">
        <v>556345.9</v>
      </c>
      <c r="AC69" s="7">
        <v>106.4235</v>
      </c>
      <c r="AD69" s="6">
        <v>1.746</v>
      </c>
      <c r="AE69" s="6">
        <v>0.44</v>
      </c>
    </row>
    <row r="70" spans="1:31" x14ac:dyDescent="0.25">
      <c r="A70" s="1" t="s">
        <v>4</v>
      </c>
      <c r="B70" s="3">
        <v>2569.8000000000002</v>
      </c>
      <c r="C70" s="3">
        <v>-1128.8</v>
      </c>
      <c r="D70" s="3">
        <v>41872.800000000003</v>
      </c>
      <c r="E70" s="3">
        <v>105001.3</v>
      </c>
      <c r="F70" s="3">
        <f t="shared" si="12"/>
        <v>146874.1</v>
      </c>
      <c r="G70" s="3">
        <v>146874.1</v>
      </c>
      <c r="H70" s="3">
        <v>80172</v>
      </c>
      <c r="I70" s="3">
        <v>293606.8</v>
      </c>
      <c r="J70" s="3">
        <f t="shared" si="13"/>
        <v>373778.8</v>
      </c>
      <c r="K70" s="3">
        <v>522094</v>
      </c>
      <c r="L70" s="11">
        <v>109.31</v>
      </c>
      <c r="M70" s="10">
        <f t="shared" si="5"/>
        <v>-0.27369765532341273</v>
      </c>
      <c r="N70" s="5">
        <v>2106.3537999999999</v>
      </c>
      <c r="O70" s="10">
        <f t="shared" si="9"/>
        <v>1.6137736116484769</v>
      </c>
      <c r="P70" s="5"/>
      <c r="Q70" s="5">
        <v>355168.5</v>
      </c>
      <c r="R70" s="5">
        <v>-5086</v>
      </c>
      <c r="S70" s="10">
        <f t="shared" si="10"/>
        <v>-3.8966163181342819</v>
      </c>
      <c r="T70" s="5">
        <v>-20344</v>
      </c>
      <c r="U70" s="10">
        <f t="shared" si="11"/>
        <v>-3.8966163181342819</v>
      </c>
      <c r="V70" s="5"/>
      <c r="W70" s="5">
        <v>10470.9</v>
      </c>
      <c r="X70" s="5">
        <v>10340.5</v>
      </c>
      <c r="Y70" s="5">
        <f t="shared" si="14"/>
        <v>130.39999999999964</v>
      </c>
      <c r="Z70" s="5">
        <v>62425.9</v>
      </c>
      <c r="AA70" s="5">
        <v>50063.833299999998</v>
      </c>
      <c r="AB70" s="5">
        <v>558670.19999999995</v>
      </c>
      <c r="AC70" s="7">
        <v>99.872659999999996</v>
      </c>
      <c r="AD70" s="6">
        <v>1.6</v>
      </c>
      <c r="AE70" s="6">
        <v>0.72</v>
      </c>
    </row>
    <row r="71" spans="1:31" x14ac:dyDescent="0.25">
      <c r="A71" s="1" t="s">
        <v>5</v>
      </c>
      <c r="B71" s="3">
        <v>5950.3</v>
      </c>
      <c r="C71" s="3">
        <v>3358</v>
      </c>
      <c r="D71" s="3">
        <v>42691.9</v>
      </c>
      <c r="E71" s="3">
        <v>103067.9</v>
      </c>
      <c r="F71" s="3">
        <f t="shared" si="12"/>
        <v>145759.79999999999</v>
      </c>
      <c r="G71" s="3">
        <v>145759.79999999999</v>
      </c>
      <c r="H71" s="3">
        <v>80940.5</v>
      </c>
      <c r="I71" s="3">
        <v>287460</v>
      </c>
      <c r="J71" s="3">
        <f t="shared" si="13"/>
        <v>368400.5</v>
      </c>
      <c r="K71" s="3">
        <v>523468.5</v>
      </c>
      <c r="L71" s="11">
        <v>110.68</v>
      </c>
      <c r="M71" s="10">
        <f t="shared" ref="M71:M134" si="15">(L71/L67-1)*100</f>
        <v>0.95776703457084444</v>
      </c>
      <c r="N71" s="5">
        <v>3011.8173000000002</v>
      </c>
      <c r="O71" s="10">
        <f t="shared" si="9"/>
        <v>2.3014315474570104</v>
      </c>
      <c r="P71" s="5"/>
      <c r="Q71" s="5">
        <v>362545</v>
      </c>
      <c r="R71" s="5">
        <v>-4176.75</v>
      </c>
      <c r="S71" s="10">
        <f t="shared" si="10"/>
        <v>-3.1915960559231356</v>
      </c>
      <c r="T71" s="5">
        <v>-19434.75</v>
      </c>
      <c r="U71" s="10">
        <f t="shared" si="11"/>
        <v>-3.7126875829204624</v>
      </c>
      <c r="V71" s="5"/>
      <c r="W71" s="5">
        <v>16721.099999999999</v>
      </c>
      <c r="X71" s="5">
        <v>17393</v>
      </c>
      <c r="Y71" s="5">
        <f t="shared" si="14"/>
        <v>-671.90000000000146</v>
      </c>
      <c r="Z71" s="5">
        <v>61375.3</v>
      </c>
      <c r="AA71" s="5">
        <v>50749.466699999997</v>
      </c>
      <c r="AB71" s="5">
        <v>564496.26670000004</v>
      </c>
      <c r="AC71" s="7">
        <v>103.97247</v>
      </c>
      <c r="AD71" s="6">
        <v>1.786</v>
      </c>
      <c r="AE71" s="6">
        <v>0.52</v>
      </c>
    </row>
    <row r="72" spans="1:31" x14ac:dyDescent="0.25">
      <c r="A72" s="1" t="s">
        <v>6</v>
      </c>
      <c r="B72" s="3">
        <v>5259.1</v>
      </c>
      <c r="C72" s="3">
        <v>4401.3999999999996</v>
      </c>
      <c r="D72" s="3">
        <v>42735.1</v>
      </c>
      <c r="E72" s="3">
        <v>101491.2</v>
      </c>
      <c r="F72" s="3">
        <f t="shared" si="12"/>
        <v>144226.29999999999</v>
      </c>
      <c r="G72" s="3">
        <v>144226.29999999999</v>
      </c>
      <c r="H72" s="3">
        <v>80308.399999999994</v>
      </c>
      <c r="I72" s="3">
        <v>289852.09999999998</v>
      </c>
      <c r="J72" s="3">
        <f t="shared" si="13"/>
        <v>370160.5</v>
      </c>
      <c r="K72" s="3">
        <v>524047.3</v>
      </c>
      <c r="L72" s="11">
        <v>110.32</v>
      </c>
      <c r="M72" s="10">
        <f t="shared" si="15"/>
        <v>0.65693430656934559</v>
      </c>
      <c r="N72" s="5">
        <v>2738.3159999999998</v>
      </c>
      <c r="O72" s="10">
        <f t="shared" si="9"/>
        <v>2.090128887220676</v>
      </c>
      <c r="P72" s="5"/>
      <c r="Q72" s="5">
        <v>362676.6</v>
      </c>
      <c r="R72" s="5">
        <v>-4176.75</v>
      </c>
      <c r="S72" s="10">
        <f t="shared" si="10"/>
        <v>-3.1880710004612176</v>
      </c>
      <c r="T72" s="5">
        <v>-18525.5</v>
      </c>
      <c r="U72" s="10">
        <f t="shared" si="11"/>
        <v>-3.5350816615217751</v>
      </c>
      <c r="V72" s="5"/>
      <c r="W72" s="5">
        <v>13129.9</v>
      </c>
      <c r="X72" s="5">
        <v>10846.8</v>
      </c>
      <c r="Y72" s="5">
        <f t="shared" si="14"/>
        <v>2283.1000000000004</v>
      </c>
      <c r="Z72" s="5">
        <v>56524.800000000003</v>
      </c>
      <c r="AA72" s="5">
        <v>51684.866699999999</v>
      </c>
      <c r="AB72" s="5">
        <v>570048.19999999995</v>
      </c>
      <c r="AC72" s="7">
        <v>107.90147</v>
      </c>
      <c r="AD72" s="6">
        <v>1.538</v>
      </c>
      <c r="AE72" s="6">
        <v>0.65</v>
      </c>
    </row>
    <row r="73" spans="1:31" x14ac:dyDescent="0.25">
      <c r="A73" s="1" t="s">
        <v>7</v>
      </c>
      <c r="B73" s="3">
        <v>8716.7000000000007</v>
      </c>
      <c r="C73" s="3">
        <v>4256.6000000000004</v>
      </c>
      <c r="D73" s="3">
        <v>40237.699999999997</v>
      </c>
      <c r="E73" s="3">
        <v>101217</v>
      </c>
      <c r="F73" s="3">
        <f t="shared" si="12"/>
        <v>141454.70000000001</v>
      </c>
      <c r="G73" s="3">
        <v>141454.70000000001</v>
      </c>
      <c r="H73" s="3">
        <v>81129</v>
      </c>
      <c r="I73" s="3">
        <v>288986.5</v>
      </c>
      <c r="J73" s="3">
        <f t="shared" si="13"/>
        <v>370115.5</v>
      </c>
      <c r="K73" s="3">
        <v>524543.5</v>
      </c>
      <c r="L73" s="11">
        <v>110.56</v>
      </c>
      <c r="M73" s="10">
        <f t="shared" si="15"/>
        <v>1.106538637402843</v>
      </c>
      <c r="N73" s="5">
        <v>3718.9119000000001</v>
      </c>
      <c r="O73" s="10">
        <f t="shared" si="9"/>
        <v>2.8359225879264542</v>
      </c>
      <c r="P73" s="5">
        <v>550334.05434732849</v>
      </c>
      <c r="Q73" s="3">
        <v>368597.4</v>
      </c>
      <c r="R73" s="3">
        <v>-4176.75</v>
      </c>
      <c r="S73" s="10">
        <f t="shared" si="10"/>
        <v>-3.1850551956129474</v>
      </c>
      <c r="T73" s="3">
        <v>-17616.25</v>
      </c>
      <c r="U73" s="10">
        <f t="shared" si="11"/>
        <v>-3.3583963961044225</v>
      </c>
      <c r="V73" s="5"/>
      <c r="W73" s="5">
        <v>13603.2</v>
      </c>
      <c r="X73" s="5">
        <v>11435.1</v>
      </c>
      <c r="Y73" s="5">
        <f t="shared" si="14"/>
        <v>2168.1000000000004</v>
      </c>
      <c r="Z73" s="5">
        <v>71458.399999999994</v>
      </c>
      <c r="AA73" s="5">
        <v>53275</v>
      </c>
      <c r="AB73" s="5">
        <v>574781.69999999995</v>
      </c>
      <c r="AC73" s="7">
        <v>105.96287</v>
      </c>
      <c r="AD73" s="6">
        <v>1.252</v>
      </c>
      <c r="AE73" s="6">
        <v>0.47</v>
      </c>
    </row>
    <row r="74" spans="1:31" x14ac:dyDescent="0.25">
      <c r="A74" s="1" t="s">
        <v>8</v>
      </c>
      <c r="B74" s="3">
        <v>8339.2999999999993</v>
      </c>
      <c r="C74" s="3">
        <v>2840.1</v>
      </c>
      <c r="D74" s="3">
        <v>37425.199999999997</v>
      </c>
      <c r="E74" s="3">
        <v>97810.3</v>
      </c>
      <c r="F74" s="3">
        <f t="shared" si="12"/>
        <v>135235.5</v>
      </c>
      <c r="G74" s="3">
        <v>135235.4</v>
      </c>
      <c r="H74" s="3">
        <v>81220.2</v>
      </c>
      <c r="I74" s="3">
        <v>286379.3</v>
      </c>
      <c r="J74" s="3">
        <f t="shared" si="13"/>
        <v>367599.5</v>
      </c>
      <c r="K74" s="3">
        <v>514014.3</v>
      </c>
      <c r="L74" s="11">
        <v>110.39</v>
      </c>
      <c r="M74" s="10">
        <f t="shared" si="15"/>
        <v>0.98801573506541729</v>
      </c>
      <c r="N74" s="5">
        <v>3726.3980000000001</v>
      </c>
      <c r="O74" s="10">
        <f t="shared" si="9"/>
        <v>2.8998399460871034</v>
      </c>
      <c r="P74" s="5">
        <v>565702.80623926665</v>
      </c>
      <c r="Q74" s="3">
        <v>394737</v>
      </c>
      <c r="R74" s="3">
        <v>-4176.75</v>
      </c>
      <c r="S74" s="10">
        <f t="shared" si="10"/>
        <v>-3.2502986784608909</v>
      </c>
      <c r="T74" s="3">
        <v>-16707</v>
      </c>
      <c r="U74" s="10">
        <f t="shared" si="11"/>
        <v>-3.2502986784608909</v>
      </c>
      <c r="V74" s="5"/>
      <c r="W74" s="5">
        <v>10489.8</v>
      </c>
      <c r="X74" s="5">
        <v>9613.5</v>
      </c>
      <c r="Y74" s="5">
        <f t="shared" si="14"/>
        <v>876.29999999999927</v>
      </c>
      <c r="Z74" s="5">
        <v>91497.8</v>
      </c>
      <c r="AA74" s="5">
        <v>54818.1</v>
      </c>
      <c r="AB74" s="5">
        <v>584398.36670000001</v>
      </c>
      <c r="AC74" s="7">
        <v>108.77495999999999</v>
      </c>
      <c r="AD74" s="6">
        <v>1.3140000000000001</v>
      </c>
      <c r="AE74" s="6">
        <v>0.7</v>
      </c>
    </row>
    <row r="75" spans="1:31" x14ac:dyDescent="0.25">
      <c r="A75" s="1" t="s">
        <v>9</v>
      </c>
      <c r="B75" s="3">
        <v>10217.799999999999</v>
      </c>
      <c r="C75" s="3">
        <v>1720</v>
      </c>
      <c r="D75" s="3">
        <v>36806.400000000001</v>
      </c>
      <c r="E75" s="3">
        <v>95122.6</v>
      </c>
      <c r="F75" s="3">
        <f t="shared" si="12"/>
        <v>131929</v>
      </c>
      <c r="G75" s="3">
        <v>131929</v>
      </c>
      <c r="H75" s="3">
        <v>81152.7</v>
      </c>
      <c r="I75" s="3">
        <v>285518.2</v>
      </c>
      <c r="J75" s="3">
        <f t="shared" si="13"/>
        <v>366670.9</v>
      </c>
      <c r="K75" s="3">
        <v>510537.6</v>
      </c>
      <c r="L75" s="11">
        <v>110.27</v>
      </c>
      <c r="M75" s="10">
        <f t="shared" si="15"/>
        <v>-0.3704372967112457</v>
      </c>
      <c r="N75" s="5">
        <v>3756.5401000000002</v>
      </c>
      <c r="O75" s="10">
        <f t="shared" si="9"/>
        <v>2.9432034780592069</v>
      </c>
      <c r="P75" s="5">
        <v>580966.50587463833</v>
      </c>
      <c r="Q75" s="3">
        <v>400173</v>
      </c>
      <c r="R75" s="3">
        <v>-3889.25</v>
      </c>
      <c r="S75" s="10">
        <f t="shared" si="10"/>
        <v>-3.0471800705765846</v>
      </c>
      <c r="T75" s="3">
        <v>-16419.5</v>
      </c>
      <c r="U75" s="10">
        <f t="shared" si="11"/>
        <v>-3.2161196354587793</v>
      </c>
      <c r="V75" s="5"/>
      <c r="W75" s="5">
        <v>16101.9</v>
      </c>
      <c r="X75" s="5">
        <v>18615.8</v>
      </c>
      <c r="Y75" s="5">
        <f t="shared" si="14"/>
        <v>-2513.8999999999996</v>
      </c>
      <c r="Z75" s="5">
        <v>75396.399999999994</v>
      </c>
      <c r="AA75" s="5">
        <v>55448.4</v>
      </c>
      <c r="AB75" s="5">
        <v>587621.5</v>
      </c>
      <c r="AC75" s="7">
        <v>101.44858000000001</v>
      </c>
      <c r="AD75" s="6">
        <v>1.0589999999999999</v>
      </c>
      <c r="AE75" s="6">
        <v>0.34</v>
      </c>
    </row>
    <row r="76" spans="1:31" x14ac:dyDescent="0.25">
      <c r="A76" s="1" t="s">
        <v>10</v>
      </c>
      <c r="B76" s="3">
        <v>9897.2000000000007</v>
      </c>
      <c r="C76" s="3">
        <v>-26.4</v>
      </c>
      <c r="D76" s="3">
        <v>38451.599999999999</v>
      </c>
      <c r="E76" s="3">
        <v>92894.9</v>
      </c>
      <c r="F76" s="3">
        <f t="shared" si="12"/>
        <v>131346.5</v>
      </c>
      <c r="G76" s="3">
        <v>131346.5</v>
      </c>
      <c r="H76" s="3">
        <v>81057.399999999994</v>
      </c>
      <c r="I76" s="3">
        <v>288271.5</v>
      </c>
      <c r="J76" s="3">
        <f t="shared" si="13"/>
        <v>369328.9</v>
      </c>
      <c r="K76" s="3">
        <v>510546.2</v>
      </c>
      <c r="L76" s="11">
        <v>109.92</v>
      </c>
      <c r="M76" s="10">
        <f t="shared" si="15"/>
        <v>-0.36258158085568093</v>
      </c>
      <c r="N76" s="5">
        <v>3891.1266000000001</v>
      </c>
      <c r="O76" s="10">
        <f t="shared" si="9"/>
        <v>3.0485990102364879</v>
      </c>
      <c r="P76" s="5">
        <v>594443.75537160621</v>
      </c>
      <c r="Q76" s="3">
        <v>401158.9</v>
      </c>
      <c r="R76" s="3">
        <v>-3889.25</v>
      </c>
      <c r="S76" s="10">
        <f t="shared" si="10"/>
        <v>-3.0471287417279767</v>
      </c>
      <c r="T76" s="3">
        <v>-16132</v>
      </c>
      <c r="U76" s="10">
        <f t="shared" si="11"/>
        <v>-3.1597532211580459</v>
      </c>
      <c r="V76" s="5"/>
      <c r="W76" s="5">
        <v>11819.5</v>
      </c>
      <c r="X76" s="5">
        <v>9838.4</v>
      </c>
      <c r="Y76" s="5">
        <f t="shared" si="14"/>
        <v>1981.1000000000004</v>
      </c>
      <c r="Z76" s="5">
        <v>78366.7</v>
      </c>
      <c r="AA76" s="5">
        <v>56211.5</v>
      </c>
      <c r="AB76" s="5">
        <v>594220.53330000001</v>
      </c>
      <c r="AC76" s="7">
        <v>98.344970000000004</v>
      </c>
      <c r="AD76" s="6">
        <v>0.92300000000000004</v>
      </c>
      <c r="AE76" s="6">
        <v>0.47</v>
      </c>
    </row>
    <row r="77" spans="1:31" x14ac:dyDescent="0.25">
      <c r="A77" s="1" t="s">
        <v>11</v>
      </c>
      <c r="B77" s="3">
        <v>9967.6</v>
      </c>
      <c r="C77" s="3">
        <v>1513</v>
      </c>
      <c r="D77" s="3">
        <v>42480</v>
      </c>
      <c r="E77" s="3">
        <v>86861.4</v>
      </c>
      <c r="F77" s="3">
        <f t="shared" si="12"/>
        <v>129341.4</v>
      </c>
      <c r="G77" s="3">
        <v>129341.4</v>
      </c>
      <c r="H77" s="3">
        <v>82902.7</v>
      </c>
      <c r="I77" s="3">
        <v>290008.40000000002</v>
      </c>
      <c r="J77" s="3">
        <f t="shared" si="13"/>
        <v>372911.10000000003</v>
      </c>
      <c r="K77" s="3">
        <v>513733.1</v>
      </c>
      <c r="L77" s="11">
        <v>110.02</v>
      </c>
      <c r="M77" s="10">
        <f t="shared" si="15"/>
        <v>-0.48842257597685457</v>
      </c>
      <c r="N77" s="5">
        <v>3664.9947999999999</v>
      </c>
      <c r="O77" s="10">
        <f t="shared" si="9"/>
        <v>2.8536178027072814</v>
      </c>
      <c r="P77" s="5">
        <v>596154.25329028908</v>
      </c>
      <c r="Q77" s="3">
        <v>426977.4</v>
      </c>
      <c r="R77" s="3">
        <v>-3889.25</v>
      </c>
      <c r="S77" s="10">
        <f t="shared" si="10"/>
        <v>-3.0282261353220186</v>
      </c>
      <c r="T77" s="3">
        <v>-15844.5</v>
      </c>
      <c r="U77" s="10">
        <f t="shared" si="11"/>
        <v>-3.0841890468027078</v>
      </c>
      <c r="V77" s="5"/>
      <c r="W77" s="5">
        <v>12905.2</v>
      </c>
      <c r="X77" s="5">
        <v>12256.6</v>
      </c>
      <c r="Y77" s="5">
        <f t="shared" si="14"/>
        <v>648.60000000000036</v>
      </c>
      <c r="Z77" s="5">
        <v>91238.2</v>
      </c>
      <c r="AA77" s="5">
        <v>56973.4</v>
      </c>
      <c r="AB77" s="5">
        <v>600795.83330000006</v>
      </c>
      <c r="AC77" s="7">
        <v>112.35259000000001</v>
      </c>
      <c r="AD77" s="6">
        <v>0.78400000000000003</v>
      </c>
      <c r="AE77" s="6">
        <v>0.32</v>
      </c>
    </row>
    <row r="78" spans="1:31" x14ac:dyDescent="0.25">
      <c r="A78" s="1" t="s">
        <v>12</v>
      </c>
      <c r="B78" s="3">
        <v>9002.1</v>
      </c>
      <c r="C78" s="3">
        <v>-3639.8</v>
      </c>
      <c r="D78" s="3">
        <v>42180.800000000003</v>
      </c>
      <c r="E78" s="3">
        <v>88107.4</v>
      </c>
      <c r="F78" s="3">
        <f t="shared" si="12"/>
        <v>130288.2</v>
      </c>
      <c r="G78" s="3">
        <v>130288.2</v>
      </c>
      <c r="H78" s="3">
        <v>82797.8</v>
      </c>
      <c r="I78" s="3">
        <v>288288</v>
      </c>
      <c r="J78" s="3">
        <f t="shared" si="13"/>
        <v>371085.8</v>
      </c>
      <c r="K78" s="3">
        <v>506736.3</v>
      </c>
      <c r="L78" s="11">
        <v>109.45</v>
      </c>
      <c r="M78" s="10">
        <f t="shared" si="15"/>
        <v>-0.85152640637738974</v>
      </c>
      <c r="N78" s="5">
        <v>3041.5473999999999</v>
      </c>
      <c r="O78" s="10">
        <f t="shared" si="9"/>
        <v>2.4008916669281439</v>
      </c>
      <c r="P78" s="5">
        <v>621633.86354417331</v>
      </c>
      <c r="Q78" s="3">
        <v>437554.5</v>
      </c>
      <c r="R78" s="3">
        <v>-3889.25</v>
      </c>
      <c r="S78" s="10">
        <f t="shared" si="10"/>
        <v>-3.07003859798479</v>
      </c>
      <c r="T78" s="3">
        <v>-15557</v>
      </c>
      <c r="U78" s="10">
        <f t="shared" si="11"/>
        <v>-3.07003859798479</v>
      </c>
      <c r="V78" s="5"/>
      <c r="W78" s="5">
        <v>10173.5</v>
      </c>
      <c r="X78" s="5">
        <v>11514.9</v>
      </c>
      <c r="Y78" s="5">
        <f t="shared" si="14"/>
        <v>-1341.3999999999996</v>
      </c>
      <c r="Z78" s="5">
        <v>79745</v>
      </c>
      <c r="AA78" s="5">
        <v>57635.9</v>
      </c>
      <c r="AB78" s="5">
        <v>607795.43330000003</v>
      </c>
      <c r="AC78" s="7">
        <v>114.87544</v>
      </c>
      <c r="AD78" s="6">
        <v>1.2110000000000001</v>
      </c>
      <c r="AE78" s="6">
        <v>0.05</v>
      </c>
    </row>
    <row r="79" spans="1:31" x14ac:dyDescent="0.25">
      <c r="A79" s="1" t="s">
        <v>13</v>
      </c>
      <c r="B79" s="3">
        <v>8059.6</v>
      </c>
      <c r="C79" s="3">
        <v>-3406</v>
      </c>
      <c r="D79" s="3">
        <v>41230.199999999997</v>
      </c>
      <c r="E79" s="3">
        <v>88281.1</v>
      </c>
      <c r="F79" s="3">
        <f t="shared" si="12"/>
        <v>129511.3</v>
      </c>
      <c r="G79" s="3">
        <v>129511.3</v>
      </c>
      <c r="H79" s="3">
        <v>83502.399999999994</v>
      </c>
      <c r="I79" s="3">
        <v>289055.5</v>
      </c>
      <c r="J79" s="3">
        <f t="shared" si="13"/>
        <v>372557.9</v>
      </c>
      <c r="K79" s="3">
        <v>506722.8</v>
      </c>
      <c r="L79" s="11">
        <v>109.04</v>
      </c>
      <c r="M79" s="10">
        <f t="shared" si="15"/>
        <v>-1.1154439104017366</v>
      </c>
      <c r="N79" s="5">
        <v>3361.4771000000001</v>
      </c>
      <c r="O79" s="10">
        <f t="shared" si="9"/>
        <v>2.6535037302446227</v>
      </c>
      <c r="P79" s="5">
        <v>647321.10649338888</v>
      </c>
      <c r="Q79" s="3">
        <v>460667.6</v>
      </c>
      <c r="R79" s="3">
        <v>-7233.15</v>
      </c>
      <c r="S79" s="10">
        <f t="shared" si="10"/>
        <v>-5.7097489988609151</v>
      </c>
      <c r="T79" s="3">
        <v>-18900.900000000001</v>
      </c>
      <c r="U79" s="10">
        <f t="shared" si="11"/>
        <v>-3.7300275416855135</v>
      </c>
      <c r="V79" s="5"/>
      <c r="W79" s="5">
        <v>14526.1</v>
      </c>
      <c r="X79" s="5">
        <v>20520.3</v>
      </c>
      <c r="Y79" s="5">
        <f t="shared" si="14"/>
        <v>-5994.1999999999989</v>
      </c>
      <c r="Z79" s="5">
        <v>73421.100000000006</v>
      </c>
      <c r="AA79" s="5">
        <v>59196</v>
      </c>
      <c r="AB79" s="5">
        <v>611558.16669999994</v>
      </c>
      <c r="AC79" s="7">
        <v>111.74415</v>
      </c>
      <c r="AD79" s="6">
        <v>0.73</v>
      </c>
      <c r="AE79" s="6">
        <v>0.03</v>
      </c>
    </row>
    <row r="80" spans="1:31" x14ac:dyDescent="0.25">
      <c r="A80" s="1" t="s">
        <v>14</v>
      </c>
      <c r="B80" s="3">
        <v>7594.6</v>
      </c>
      <c r="C80" s="3">
        <v>-4115.1000000000004</v>
      </c>
      <c r="D80" s="3">
        <v>36995.599999999999</v>
      </c>
      <c r="E80" s="3">
        <v>90378.3</v>
      </c>
      <c r="F80" s="3">
        <f t="shared" si="12"/>
        <v>127373.9</v>
      </c>
      <c r="G80" s="3">
        <v>127373.9</v>
      </c>
      <c r="H80" s="3">
        <v>83007.100000000006</v>
      </c>
      <c r="I80" s="3">
        <v>289527.5</v>
      </c>
      <c r="J80" s="3">
        <f t="shared" si="13"/>
        <v>372534.6</v>
      </c>
      <c r="K80" s="3">
        <v>503387.9</v>
      </c>
      <c r="L80" s="11">
        <v>108.46</v>
      </c>
      <c r="M80" s="10">
        <f t="shared" si="15"/>
        <v>-1.3282387190684197</v>
      </c>
      <c r="N80" s="5">
        <v>3288.2811999999999</v>
      </c>
      <c r="O80" s="10">
        <f t="shared" si="9"/>
        <v>2.6129203343981846</v>
      </c>
      <c r="P80" s="5">
        <v>657997.89877653855</v>
      </c>
      <c r="Q80" s="3">
        <v>465637.1</v>
      </c>
      <c r="R80" s="3">
        <v>-7233.15</v>
      </c>
      <c r="S80" s="10">
        <f t="shared" si="10"/>
        <v>-5.7475755774026345</v>
      </c>
      <c r="T80" s="3">
        <v>-22244.799999999999</v>
      </c>
      <c r="U80" s="10">
        <f t="shared" si="11"/>
        <v>-4.419017620407641</v>
      </c>
      <c r="V80" s="5"/>
      <c r="W80" s="5">
        <v>10847.8</v>
      </c>
      <c r="X80" s="5">
        <v>10274</v>
      </c>
      <c r="Y80" s="5">
        <f t="shared" si="14"/>
        <v>573.79999999999927</v>
      </c>
      <c r="Z80" s="5">
        <v>68820.7</v>
      </c>
      <c r="AA80" s="5">
        <v>60401</v>
      </c>
      <c r="AB80" s="5">
        <v>615652</v>
      </c>
      <c r="AC80" s="7">
        <v>119.04692</v>
      </c>
      <c r="AD80" s="6">
        <v>1.0289999999999999</v>
      </c>
      <c r="AE80" s="6">
        <v>0.05</v>
      </c>
    </row>
    <row r="81" spans="1:31" x14ac:dyDescent="0.25">
      <c r="A81" s="1" t="s">
        <v>15</v>
      </c>
      <c r="B81" s="3">
        <v>7653.4</v>
      </c>
      <c r="C81" s="3">
        <v>-3923.6</v>
      </c>
      <c r="D81" s="3">
        <v>39422.300000000003</v>
      </c>
      <c r="E81" s="3">
        <v>88490.2</v>
      </c>
      <c r="F81" s="3">
        <f t="shared" si="12"/>
        <v>127912.5</v>
      </c>
      <c r="G81" s="3">
        <v>127912.4</v>
      </c>
      <c r="H81" s="3">
        <v>83349.2</v>
      </c>
      <c r="I81" s="3">
        <v>289384.90000000002</v>
      </c>
      <c r="J81" s="3">
        <f t="shared" si="13"/>
        <v>372734.10000000003</v>
      </c>
      <c r="K81" s="3">
        <v>504376.3</v>
      </c>
      <c r="L81" s="11">
        <v>108.11</v>
      </c>
      <c r="M81" s="10">
        <f t="shared" si="15"/>
        <v>-1.7360479912743143</v>
      </c>
      <c r="N81" s="5">
        <v>3335.0203000000001</v>
      </c>
      <c r="O81" s="10">
        <f t="shared" si="9"/>
        <v>2.6448667790298632</v>
      </c>
      <c r="P81" s="5">
        <v>669687.79929226602</v>
      </c>
      <c r="Q81" s="3">
        <v>477763.8</v>
      </c>
      <c r="R81" s="3">
        <v>-7233.15</v>
      </c>
      <c r="S81" s="10">
        <f t="shared" si="10"/>
        <v>-5.7363123525034778</v>
      </c>
      <c r="T81" s="3">
        <v>-25588.699999999997</v>
      </c>
      <c r="U81" s="10">
        <f t="shared" si="11"/>
        <v>-5.0733351269677023</v>
      </c>
      <c r="V81" s="5"/>
      <c r="W81" s="5">
        <v>12266.6</v>
      </c>
      <c r="X81" s="5">
        <v>13993.6</v>
      </c>
      <c r="Y81" s="5">
        <f t="shared" si="14"/>
        <v>-1727</v>
      </c>
      <c r="Z81" s="5">
        <v>111347.8</v>
      </c>
      <c r="AA81" s="5">
        <v>62509.366699999999</v>
      </c>
      <c r="AB81" s="5">
        <v>619114.6</v>
      </c>
      <c r="AC81" s="7">
        <v>127.98342</v>
      </c>
      <c r="AD81" s="6">
        <v>0.96499999999999997</v>
      </c>
      <c r="AE81" s="6">
        <v>0.05</v>
      </c>
    </row>
    <row r="82" spans="1:31" x14ac:dyDescent="0.25">
      <c r="A82" s="1" t="s">
        <v>16</v>
      </c>
      <c r="B82" s="3">
        <v>8571.6</v>
      </c>
      <c r="C82" s="3">
        <v>-1606.4</v>
      </c>
      <c r="D82" s="3">
        <v>36836</v>
      </c>
      <c r="E82" s="3">
        <v>93013.2</v>
      </c>
      <c r="F82" s="3">
        <f t="shared" si="12"/>
        <v>129849.2</v>
      </c>
      <c r="G82" s="3">
        <v>129849.2</v>
      </c>
      <c r="H82" s="3">
        <v>84617.7</v>
      </c>
      <c r="I82" s="3">
        <v>290052.90000000002</v>
      </c>
      <c r="J82" s="3">
        <f t="shared" si="13"/>
        <v>374670.60000000003</v>
      </c>
      <c r="K82" s="3">
        <v>511484.9</v>
      </c>
      <c r="L82" s="11">
        <v>107.87</v>
      </c>
      <c r="M82" s="10">
        <f t="shared" si="15"/>
        <v>-1.4435815440840605</v>
      </c>
      <c r="N82" s="5">
        <v>3610.5790000000002</v>
      </c>
      <c r="O82" s="10">
        <f t="shared" si="9"/>
        <v>2.8236055453445448</v>
      </c>
      <c r="P82" s="5">
        <v>686633.57094160235</v>
      </c>
      <c r="Q82" s="3">
        <v>492969.8</v>
      </c>
      <c r="R82" s="3">
        <v>-7233.15</v>
      </c>
      <c r="S82" s="10">
        <f t="shared" si="10"/>
        <v>-5.6565892756560352</v>
      </c>
      <c r="T82" s="3">
        <v>-28932.6</v>
      </c>
      <c r="U82" s="10">
        <f t="shared" si="11"/>
        <v>-5.6565892756560352</v>
      </c>
      <c r="V82" s="5"/>
      <c r="W82" s="5">
        <v>9715.6</v>
      </c>
      <c r="X82" s="5">
        <v>11690.8</v>
      </c>
      <c r="Y82" s="5">
        <f t="shared" si="14"/>
        <v>-1975.1999999999989</v>
      </c>
      <c r="Z82" s="5">
        <v>106201.7</v>
      </c>
      <c r="AA82" s="5">
        <v>66010.833299999998</v>
      </c>
      <c r="AB82" s="5">
        <v>621253.6</v>
      </c>
      <c r="AC82" s="7">
        <v>123.62278000000001</v>
      </c>
      <c r="AD82" s="6">
        <v>1.06</v>
      </c>
      <c r="AE82" s="6">
        <v>0.04</v>
      </c>
    </row>
    <row r="83" spans="1:31" x14ac:dyDescent="0.25">
      <c r="A83" s="1" t="s">
        <v>17</v>
      </c>
      <c r="B83" s="3">
        <v>8263.4</v>
      </c>
      <c r="C83" s="3">
        <v>1019.3</v>
      </c>
      <c r="D83" s="3">
        <v>37055.5</v>
      </c>
      <c r="E83" s="3">
        <v>90154.2</v>
      </c>
      <c r="F83" s="3">
        <f t="shared" si="12"/>
        <v>127209.7</v>
      </c>
      <c r="G83" s="3">
        <v>127209.60000000001</v>
      </c>
      <c r="H83" s="3">
        <v>86055</v>
      </c>
      <c r="I83" s="3">
        <v>287785.7</v>
      </c>
      <c r="J83" s="3">
        <f t="shared" si="13"/>
        <v>373840.7</v>
      </c>
      <c r="K83" s="3">
        <v>510333</v>
      </c>
      <c r="L83" s="11">
        <v>107.44</v>
      </c>
      <c r="M83" s="10">
        <f t="shared" si="15"/>
        <v>-1.4673514306676516</v>
      </c>
      <c r="N83" s="5">
        <v>3842.6466999999998</v>
      </c>
      <c r="O83" s="10">
        <f t="shared" si="9"/>
        <v>3.0118739724846324</v>
      </c>
      <c r="P83" s="5">
        <v>704041.46016447688</v>
      </c>
      <c r="Q83" s="3">
        <v>502368.7</v>
      </c>
      <c r="R83" s="3">
        <v>-8027.5</v>
      </c>
      <c r="S83" s="10">
        <f t="shared" si="10"/>
        <v>-6.2919701449837664</v>
      </c>
      <c r="T83" s="3">
        <v>-29726.949999999997</v>
      </c>
      <c r="U83" s="10">
        <f t="shared" si="11"/>
        <v>-5.8250103363882006</v>
      </c>
      <c r="V83" s="5"/>
      <c r="W83" s="5">
        <v>15335.7</v>
      </c>
      <c r="X83" s="5">
        <v>21591.5</v>
      </c>
      <c r="Y83" s="5">
        <f t="shared" si="14"/>
        <v>-6255.7999999999993</v>
      </c>
      <c r="Z83" s="5">
        <v>83719.399999999994</v>
      </c>
      <c r="AA83" s="5">
        <v>64034.166700000002</v>
      </c>
      <c r="AB83" s="5">
        <v>625594.16669999994</v>
      </c>
      <c r="AC83" s="7">
        <v>125.90169</v>
      </c>
      <c r="AD83" s="6">
        <v>1.0960000000000001</v>
      </c>
      <c r="AE83" s="6">
        <v>0.03</v>
      </c>
    </row>
    <row r="84" spans="1:31" x14ac:dyDescent="0.25">
      <c r="A84" s="1" t="s">
        <v>18</v>
      </c>
      <c r="B84" s="3">
        <v>7401.4</v>
      </c>
      <c r="C84" s="3">
        <v>-1123.4000000000001</v>
      </c>
      <c r="D84" s="3">
        <v>36159.1</v>
      </c>
      <c r="E84" s="3">
        <v>91998.7</v>
      </c>
      <c r="F84" s="3">
        <f t="shared" si="12"/>
        <v>128157.79999999999</v>
      </c>
      <c r="G84" s="3">
        <v>128157.7</v>
      </c>
      <c r="H84" s="3">
        <v>87142.6</v>
      </c>
      <c r="I84" s="3">
        <v>286655.90000000002</v>
      </c>
      <c r="J84" s="3">
        <f t="shared" si="13"/>
        <v>373798.5</v>
      </c>
      <c r="K84" s="3">
        <v>508234.1</v>
      </c>
      <c r="L84" s="11">
        <v>107.29</v>
      </c>
      <c r="M84" s="10">
        <f t="shared" si="15"/>
        <v>-1.0787387055135378</v>
      </c>
      <c r="N84" s="5">
        <v>3681.9202</v>
      </c>
      <c r="O84" s="10">
        <f t="shared" si="9"/>
        <v>2.8978143733370114</v>
      </c>
      <c r="P84" s="5">
        <v>704740.75989161036</v>
      </c>
      <c r="Q84" s="3">
        <v>511044.9</v>
      </c>
      <c r="R84" s="3">
        <v>-8027.5</v>
      </c>
      <c r="S84" s="10">
        <f t="shared" si="10"/>
        <v>-6.3179546590832842</v>
      </c>
      <c r="T84" s="3">
        <v>-30521.3</v>
      </c>
      <c r="U84" s="10">
        <f t="shared" si="11"/>
        <v>-6.005362489451219</v>
      </c>
      <c r="V84" s="5"/>
      <c r="W84" s="5">
        <v>11376.9</v>
      </c>
      <c r="X84" s="5">
        <v>10645.5</v>
      </c>
      <c r="Y84" s="5">
        <f t="shared" si="14"/>
        <v>731.39999999999964</v>
      </c>
      <c r="Z84" s="5">
        <v>85339</v>
      </c>
      <c r="AA84" s="5">
        <v>63301.533300000003</v>
      </c>
      <c r="AB84" s="5">
        <v>627399.5</v>
      </c>
      <c r="AC84" s="7">
        <v>125.22183</v>
      </c>
      <c r="AD84" s="6">
        <v>1.1599999999999999</v>
      </c>
      <c r="AE84" s="6">
        <v>0.28000000000000003</v>
      </c>
    </row>
    <row r="85" spans="1:31" x14ac:dyDescent="0.25">
      <c r="A85" s="1" t="s">
        <v>19</v>
      </c>
      <c r="B85" s="3">
        <v>5546</v>
      </c>
      <c r="C85" s="3">
        <v>-153.69999999999999</v>
      </c>
      <c r="D85" s="3">
        <v>34773</v>
      </c>
      <c r="E85" s="3">
        <v>94603.1</v>
      </c>
      <c r="F85" s="3">
        <f t="shared" si="12"/>
        <v>129376.1</v>
      </c>
      <c r="G85" s="3">
        <v>129376.2</v>
      </c>
      <c r="H85" s="3">
        <v>87477.6</v>
      </c>
      <c r="I85" s="3">
        <v>288412.3</v>
      </c>
      <c r="J85" s="3">
        <f t="shared" si="13"/>
        <v>375889.9</v>
      </c>
      <c r="K85" s="3">
        <v>510658.4</v>
      </c>
      <c r="L85" s="11">
        <v>107.02</v>
      </c>
      <c r="M85" s="10">
        <f t="shared" si="15"/>
        <v>-1.0082323559337691</v>
      </c>
      <c r="N85" s="5">
        <v>2991.7021</v>
      </c>
      <c r="O85" s="10">
        <f t="shared" si="9"/>
        <v>2.3434077261825124</v>
      </c>
      <c r="P85" s="5">
        <v>722370.4385844979</v>
      </c>
      <c r="Q85" s="3">
        <v>522099.1</v>
      </c>
      <c r="R85" s="3">
        <v>-8027.5</v>
      </c>
      <c r="S85" s="10">
        <f t="shared" si="10"/>
        <v>-6.2879607972766136</v>
      </c>
      <c r="T85" s="3">
        <v>-31315.65</v>
      </c>
      <c r="U85" s="10">
        <f t="shared" si="11"/>
        <v>-6.1324067125890807</v>
      </c>
      <c r="V85" s="5"/>
      <c r="W85" s="5">
        <v>13338.1</v>
      </c>
      <c r="X85" s="5">
        <v>14547.8</v>
      </c>
      <c r="Y85" s="5">
        <f t="shared" si="14"/>
        <v>-1209.6999999999989</v>
      </c>
      <c r="Z85" s="5">
        <v>106796.2</v>
      </c>
      <c r="AA85" s="5">
        <v>64639.4</v>
      </c>
      <c r="AB85" s="5">
        <v>631570.6</v>
      </c>
      <c r="AC85" s="7">
        <v>124.20393</v>
      </c>
      <c r="AD85" s="6">
        <v>1.087</v>
      </c>
      <c r="AE85" s="6">
        <v>0.2</v>
      </c>
    </row>
    <row r="86" spans="1:31" x14ac:dyDescent="0.25">
      <c r="A86" s="1" t="s">
        <v>20</v>
      </c>
      <c r="B86" s="3">
        <v>3763.7</v>
      </c>
      <c r="C86" s="3">
        <v>1528.3</v>
      </c>
      <c r="D86" s="3">
        <v>36042.300000000003</v>
      </c>
      <c r="E86" s="3">
        <v>92565.9</v>
      </c>
      <c r="F86" s="3">
        <f t="shared" si="12"/>
        <v>128608.2</v>
      </c>
      <c r="G86" s="3">
        <v>128608.2</v>
      </c>
      <c r="H86" s="3">
        <v>88963.3</v>
      </c>
      <c r="I86" s="3">
        <v>291297.5</v>
      </c>
      <c r="J86" s="3">
        <f t="shared" si="13"/>
        <v>380260.8</v>
      </c>
      <c r="K86" s="3">
        <v>514161</v>
      </c>
      <c r="L86" s="11">
        <v>107.09</v>
      </c>
      <c r="M86" s="10">
        <f t="shared" si="15"/>
        <v>-0.72309261147678328</v>
      </c>
      <c r="N86" s="5">
        <v>3032.5675999999999</v>
      </c>
      <c r="O86" s="10">
        <f t="shared" ref="O86:O117" si="16">N86/(K86/4)*100</f>
        <v>2.3592358035712548</v>
      </c>
      <c r="P86" s="5">
        <v>760182.62198251649</v>
      </c>
      <c r="Q86" s="3">
        <v>538386.4</v>
      </c>
      <c r="R86" s="3">
        <v>-8027.5</v>
      </c>
      <c r="S86" s="10">
        <f t="shared" si="10"/>
        <v>-6.24512555405797</v>
      </c>
      <c r="T86" s="3">
        <v>-32110</v>
      </c>
      <c r="U86" s="10">
        <f t="shared" si="11"/>
        <v>-6.24512555405797</v>
      </c>
      <c r="V86" s="5"/>
      <c r="W86" s="5">
        <v>10876.2</v>
      </c>
      <c r="X86" s="5">
        <v>10546.4</v>
      </c>
      <c r="Y86" s="5">
        <f t="shared" si="14"/>
        <v>329.80000000000109</v>
      </c>
      <c r="Z86" s="5">
        <v>115095.9</v>
      </c>
      <c r="AA86" s="5">
        <v>65732.3</v>
      </c>
      <c r="AB86" s="5">
        <v>636380.4</v>
      </c>
      <c r="AC86" s="7">
        <v>113.98188</v>
      </c>
      <c r="AD86" s="6">
        <v>0.72499999999999998</v>
      </c>
      <c r="AE86" s="6">
        <v>0.12</v>
      </c>
    </row>
    <row r="87" spans="1:31" x14ac:dyDescent="0.25">
      <c r="A87" s="1" t="s">
        <v>21</v>
      </c>
      <c r="B87" s="3">
        <v>2417</v>
      </c>
      <c r="C87" s="3">
        <v>1765.4</v>
      </c>
      <c r="D87" s="3">
        <v>34016.400000000001</v>
      </c>
      <c r="E87" s="3">
        <v>90031.6</v>
      </c>
      <c r="F87" s="3">
        <f t="shared" si="12"/>
        <v>124048</v>
      </c>
      <c r="G87" s="3">
        <v>124048</v>
      </c>
      <c r="H87" s="3">
        <v>89500.7</v>
      </c>
      <c r="I87" s="3">
        <v>291029.09999999998</v>
      </c>
      <c r="J87" s="3">
        <f t="shared" si="13"/>
        <v>380529.8</v>
      </c>
      <c r="K87" s="3">
        <v>508760.1</v>
      </c>
      <c r="L87" s="11">
        <v>106.16</v>
      </c>
      <c r="M87" s="10">
        <f t="shared" si="15"/>
        <v>-1.1913626209977712</v>
      </c>
      <c r="N87" s="5">
        <v>2192.0691999999999</v>
      </c>
      <c r="O87" s="10">
        <f t="shared" si="16"/>
        <v>1.7234599961750146</v>
      </c>
      <c r="P87" s="5">
        <v>771372.42881484539</v>
      </c>
      <c r="Q87" s="3">
        <v>557186.1</v>
      </c>
      <c r="R87" s="3">
        <v>-7004.5</v>
      </c>
      <c r="S87" s="10">
        <f t="shared" si="10"/>
        <v>-5.5071142567980473</v>
      </c>
      <c r="T87" s="3">
        <v>-31087</v>
      </c>
      <c r="U87" s="10">
        <f t="shared" si="11"/>
        <v>-6.1103455243443818</v>
      </c>
      <c r="V87" s="5"/>
      <c r="W87" s="5">
        <v>15596.8</v>
      </c>
      <c r="X87" s="5">
        <v>21016.799999999999</v>
      </c>
      <c r="Y87" s="5">
        <f t="shared" si="14"/>
        <v>-5420</v>
      </c>
      <c r="Z87" s="5">
        <v>116932.9</v>
      </c>
      <c r="AA87" s="5">
        <v>66814.899999999994</v>
      </c>
      <c r="AB87" s="5">
        <v>641817.30000000005</v>
      </c>
      <c r="AC87" s="7">
        <v>111.3443</v>
      </c>
      <c r="AD87" s="6">
        <v>0.49399999999999999</v>
      </c>
      <c r="AE87" s="6">
        <v>0.06</v>
      </c>
    </row>
    <row r="88" spans="1:31" x14ac:dyDescent="0.25">
      <c r="A88" s="1" t="s">
        <v>22</v>
      </c>
      <c r="B88" s="3">
        <v>2531.9</v>
      </c>
      <c r="C88" s="3">
        <v>-2126.1</v>
      </c>
      <c r="D88" s="3">
        <v>33496.699999999997</v>
      </c>
      <c r="E88" s="3">
        <v>88582</v>
      </c>
      <c r="F88" s="3">
        <f t="shared" si="12"/>
        <v>122078.7</v>
      </c>
      <c r="G88" s="3">
        <v>122078.6</v>
      </c>
      <c r="H88" s="3">
        <v>89760.5</v>
      </c>
      <c r="I88" s="3">
        <v>288939.09999999998</v>
      </c>
      <c r="J88" s="3">
        <f t="shared" si="13"/>
        <v>378699.6</v>
      </c>
      <c r="K88" s="3">
        <v>501184.1</v>
      </c>
      <c r="L88" s="11">
        <v>105.74</v>
      </c>
      <c r="M88" s="10">
        <f t="shared" si="15"/>
        <v>-1.4446826358467835</v>
      </c>
      <c r="N88" s="5">
        <v>2418.8137999999999</v>
      </c>
      <c r="O88" s="10">
        <f t="shared" si="16"/>
        <v>1.9304792789715395</v>
      </c>
      <c r="P88" s="5">
        <v>758066.52123366774</v>
      </c>
      <c r="Q88" s="3">
        <v>565555.30000000005</v>
      </c>
      <c r="R88" s="3">
        <v>-7004.5</v>
      </c>
      <c r="S88" s="10">
        <f t="shared" si="10"/>
        <v>-5.5903609072993339</v>
      </c>
      <c r="T88" s="3">
        <v>-30064</v>
      </c>
      <c r="U88" s="10">
        <f t="shared" si="11"/>
        <v>-5.9985941293827958</v>
      </c>
      <c r="V88" s="5"/>
      <c r="W88" s="5">
        <v>12136.4</v>
      </c>
      <c r="X88" s="5">
        <v>11091.3</v>
      </c>
      <c r="Y88" s="5">
        <f t="shared" si="14"/>
        <v>1045.1000000000004</v>
      </c>
      <c r="Z88" s="5">
        <v>115615.6</v>
      </c>
      <c r="AA88" s="5">
        <v>69891.166700000002</v>
      </c>
      <c r="AB88" s="5">
        <v>646203.03330000001</v>
      </c>
      <c r="AC88" s="7">
        <v>111.48389</v>
      </c>
      <c r="AD88" s="6">
        <v>0.47299999999999998</v>
      </c>
      <c r="AE88" s="6">
        <v>3.0000000000000001E-3</v>
      </c>
    </row>
    <row r="89" spans="1:31" x14ac:dyDescent="0.25">
      <c r="A89" s="1" t="s">
        <v>23</v>
      </c>
      <c r="B89" s="3">
        <v>4367.8999999999996</v>
      </c>
      <c r="C89" s="3">
        <v>-774.9</v>
      </c>
      <c r="D89" s="3">
        <v>32486.7</v>
      </c>
      <c r="E89" s="3">
        <v>84027.4</v>
      </c>
      <c r="F89" s="3">
        <f t="shared" si="12"/>
        <v>116514.09999999999</v>
      </c>
      <c r="G89" s="3">
        <v>116514</v>
      </c>
      <c r="H89" s="3">
        <v>90299.6</v>
      </c>
      <c r="I89" s="3">
        <v>288577.2</v>
      </c>
      <c r="J89" s="3">
        <f t="shared" si="13"/>
        <v>378876.80000000005</v>
      </c>
      <c r="K89" s="3">
        <v>498983.9</v>
      </c>
      <c r="L89" s="11">
        <v>105.41</v>
      </c>
      <c r="M89" s="10">
        <f t="shared" si="15"/>
        <v>-1.5043917024855191</v>
      </c>
      <c r="N89" s="5">
        <v>2856.6712000000002</v>
      </c>
      <c r="O89" s="10">
        <f t="shared" si="16"/>
        <v>2.2899906790579818</v>
      </c>
      <c r="P89" s="5">
        <v>759218.05126313318</v>
      </c>
      <c r="Q89" s="3">
        <v>582455.6</v>
      </c>
      <c r="R89" s="3">
        <v>-7004.5</v>
      </c>
      <c r="S89" s="10">
        <f t="shared" si="10"/>
        <v>-5.6150108249985617</v>
      </c>
      <c r="T89" s="3">
        <v>-29041</v>
      </c>
      <c r="U89" s="10">
        <f t="shared" si="11"/>
        <v>-5.8200274598038133</v>
      </c>
      <c r="V89" s="5"/>
      <c r="W89" s="5">
        <v>12583.4</v>
      </c>
      <c r="X89" s="5">
        <v>13007.7</v>
      </c>
      <c r="Y89" s="5">
        <f t="shared" si="14"/>
        <v>-424.30000000000109</v>
      </c>
      <c r="Z89" s="5">
        <v>117507.9</v>
      </c>
      <c r="AA89" s="5">
        <v>74836.633300000001</v>
      </c>
      <c r="AB89" s="5">
        <v>651101.66669999994</v>
      </c>
      <c r="AC89" s="7">
        <v>108.95898</v>
      </c>
      <c r="AD89" s="6">
        <v>0.48799999999999999</v>
      </c>
      <c r="AE89" s="6">
        <v>2E-3</v>
      </c>
    </row>
    <row r="90" spans="1:31" x14ac:dyDescent="0.25">
      <c r="A90" s="1" t="s">
        <v>24</v>
      </c>
      <c r="B90" s="3">
        <v>6380.5</v>
      </c>
      <c r="C90" s="3">
        <v>-3208.5</v>
      </c>
      <c r="D90" s="3">
        <v>32475.7</v>
      </c>
      <c r="E90" s="3">
        <v>82888.399999999994</v>
      </c>
      <c r="F90" s="3">
        <f t="shared" si="12"/>
        <v>115364.09999999999</v>
      </c>
      <c r="G90" s="3">
        <v>115364.1</v>
      </c>
      <c r="H90" s="3">
        <v>92273.600000000006</v>
      </c>
      <c r="I90" s="3">
        <v>288070.40000000002</v>
      </c>
      <c r="J90" s="3">
        <f t="shared" si="13"/>
        <v>380344</v>
      </c>
      <c r="K90" s="3">
        <v>498880.1</v>
      </c>
      <c r="L90" s="11">
        <v>105.6</v>
      </c>
      <c r="M90" s="10">
        <f t="shared" si="15"/>
        <v>-1.3913530675133123</v>
      </c>
      <c r="N90" s="5">
        <v>3891.8494999999998</v>
      </c>
      <c r="O90" s="10">
        <f t="shared" si="16"/>
        <v>3.1204688260766464</v>
      </c>
      <c r="P90" s="5">
        <v>768308.61064980587</v>
      </c>
      <c r="Q90" s="3">
        <v>607312.19999999995</v>
      </c>
      <c r="R90" s="3">
        <v>-7004.5</v>
      </c>
      <c r="S90" s="10">
        <f t="shared" si="10"/>
        <v>-5.6161791179884704</v>
      </c>
      <c r="T90" s="3">
        <v>-28018</v>
      </c>
      <c r="U90" s="10">
        <f t="shared" si="11"/>
        <v>-5.6161791179884704</v>
      </c>
      <c r="V90" s="5"/>
      <c r="W90" s="5">
        <v>9761.6</v>
      </c>
      <c r="X90" s="5">
        <v>10952</v>
      </c>
      <c r="Y90" s="5">
        <f t="shared" si="14"/>
        <v>-1190.3999999999996</v>
      </c>
      <c r="Z90" s="5">
        <v>138564.79999999999</v>
      </c>
      <c r="AA90" s="5">
        <v>84022.7</v>
      </c>
      <c r="AB90" s="5">
        <v>659256.86670000001</v>
      </c>
      <c r="AC90" s="7">
        <v>101.03568</v>
      </c>
      <c r="AD90" s="6">
        <v>0.60799999999999998</v>
      </c>
      <c r="AE90" s="6">
        <v>1.2E-2</v>
      </c>
    </row>
    <row r="91" spans="1:31" x14ac:dyDescent="0.25">
      <c r="A91" s="1" t="s">
        <v>25</v>
      </c>
      <c r="B91" s="3">
        <v>7476.7</v>
      </c>
      <c r="C91" s="3">
        <v>-2588.6999999999998</v>
      </c>
      <c r="D91" s="3">
        <v>31883.1</v>
      </c>
      <c r="E91" s="3">
        <v>81781.100000000006</v>
      </c>
      <c r="F91" s="3">
        <f t="shared" si="12"/>
        <v>113664.20000000001</v>
      </c>
      <c r="G91" s="3">
        <v>113664.2</v>
      </c>
      <c r="H91" s="3">
        <v>90796.7</v>
      </c>
      <c r="I91" s="3">
        <v>289206.5</v>
      </c>
      <c r="J91" s="3">
        <f t="shared" si="13"/>
        <v>380003.2</v>
      </c>
      <c r="K91" s="3">
        <v>498555.5</v>
      </c>
      <c r="L91" s="11">
        <v>104.46</v>
      </c>
      <c r="M91" s="10">
        <f t="shared" si="15"/>
        <v>-1.6013564431047511</v>
      </c>
      <c r="N91" s="5">
        <v>3439.4942000000001</v>
      </c>
      <c r="O91" s="10">
        <f t="shared" si="16"/>
        <v>2.759567751233313</v>
      </c>
      <c r="P91" s="5">
        <v>785905.48157914542</v>
      </c>
      <c r="Q91" s="3">
        <v>627390</v>
      </c>
      <c r="R91" s="3">
        <v>-7500</v>
      </c>
      <c r="S91" s="10">
        <f t="shared" si="10"/>
        <v>-6.0173842230203061</v>
      </c>
      <c r="T91" s="3">
        <v>-28513.5</v>
      </c>
      <c r="U91" s="10">
        <f t="shared" si="11"/>
        <v>-5.7192228347696492</v>
      </c>
      <c r="V91" s="5"/>
      <c r="W91" s="5">
        <v>13094.1</v>
      </c>
      <c r="X91" s="5">
        <v>20882.900000000001</v>
      </c>
      <c r="Y91" s="5">
        <f t="shared" si="14"/>
        <v>-7788.8000000000011</v>
      </c>
      <c r="Z91" s="5">
        <v>124119.3</v>
      </c>
      <c r="AA91" s="5">
        <v>87484.766699999993</v>
      </c>
      <c r="AB91" s="5">
        <v>664137.16669999994</v>
      </c>
      <c r="AC91" s="7">
        <v>103.78246</v>
      </c>
      <c r="AD91" s="6">
        <v>0.496</v>
      </c>
      <c r="AE91" s="6">
        <v>2E-3</v>
      </c>
    </row>
    <row r="92" spans="1:31" x14ac:dyDescent="0.25">
      <c r="A92" s="1" t="s">
        <v>26</v>
      </c>
      <c r="B92" s="3">
        <v>5907.9</v>
      </c>
      <c r="C92" s="3">
        <v>-1990.6</v>
      </c>
      <c r="D92" s="3">
        <v>31557</v>
      </c>
      <c r="E92" s="3">
        <v>82898.899999999994</v>
      </c>
      <c r="F92" s="3">
        <f t="shared" si="12"/>
        <v>114455.9</v>
      </c>
      <c r="G92" s="3">
        <v>114455.9</v>
      </c>
      <c r="H92" s="3">
        <v>91133.6</v>
      </c>
      <c r="I92" s="3">
        <v>290364.79999999999</v>
      </c>
      <c r="J92" s="3">
        <f t="shared" si="13"/>
        <v>381498.4</v>
      </c>
      <c r="K92" s="3">
        <v>499871.6</v>
      </c>
      <c r="L92" s="11">
        <v>104.07</v>
      </c>
      <c r="M92" s="10">
        <f t="shared" si="15"/>
        <v>-1.5793455645923937</v>
      </c>
      <c r="N92" s="5">
        <v>3107.7310000000002</v>
      </c>
      <c r="O92" s="10">
        <f t="shared" si="16"/>
        <v>2.4868234162532943</v>
      </c>
      <c r="P92" s="5">
        <v>781554.52047161839</v>
      </c>
      <c r="Q92" s="3">
        <v>631526.1</v>
      </c>
      <c r="R92" s="3">
        <v>-7500</v>
      </c>
      <c r="S92" s="10">
        <f t="shared" si="10"/>
        <v>-6.0015411957790761</v>
      </c>
      <c r="T92" s="3">
        <v>-29009</v>
      </c>
      <c r="U92" s="10">
        <f t="shared" si="11"/>
        <v>-5.8032902849451746</v>
      </c>
      <c r="V92" s="5"/>
      <c r="W92" s="5">
        <v>10404.700000000001</v>
      </c>
      <c r="X92" s="5">
        <v>10829.6</v>
      </c>
      <c r="Y92" s="5">
        <f t="shared" si="14"/>
        <v>-424.89999999999964</v>
      </c>
      <c r="Z92" s="5">
        <v>124469.1</v>
      </c>
      <c r="AA92" s="5">
        <v>86801.366699999999</v>
      </c>
      <c r="AB92" s="5">
        <v>667240.30000000005</v>
      </c>
      <c r="AC92" s="7">
        <v>108.13193</v>
      </c>
      <c r="AD92" s="6">
        <v>0.36899999999999999</v>
      </c>
      <c r="AE92" s="6">
        <v>6.7000000000000004E-2</v>
      </c>
    </row>
    <row r="93" spans="1:31" x14ac:dyDescent="0.25">
      <c r="A93" s="1" t="s">
        <v>27</v>
      </c>
      <c r="B93" s="3">
        <v>7061.8</v>
      </c>
      <c r="C93" s="3">
        <v>-311.10000000000002</v>
      </c>
      <c r="D93" s="3">
        <v>30850.7</v>
      </c>
      <c r="E93" s="3">
        <v>82793.7</v>
      </c>
      <c r="F93" s="3">
        <f t="shared" si="12"/>
        <v>113644.4</v>
      </c>
      <c r="G93" s="3">
        <v>113644.3</v>
      </c>
      <c r="H93" s="3">
        <v>90848.5</v>
      </c>
      <c r="I93" s="3">
        <v>288787.20000000001</v>
      </c>
      <c r="J93" s="3">
        <f t="shared" si="13"/>
        <v>379635.7</v>
      </c>
      <c r="K93" s="3">
        <v>500030.7</v>
      </c>
      <c r="L93" s="11">
        <v>103.73</v>
      </c>
      <c r="M93" s="10">
        <f t="shared" si="15"/>
        <v>-1.5937766815292576</v>
      </c>
      <c r="N93" s="5">
        <v>3274.5989</v>
      </c>
      <c r="O93" s="10">
        <f t="shared" si="16"/>
        <v>2.6195182815775113</v>
      </c>
      <c r="P93" s="5">
        <v>782938.73844049464</v>
      </c>
      <c r="Q93" s="3">
        <v>643194.5</v>
      </c>
      <c r="R93" s="3">
        <v>-7500</v>
      </c>
      <c r="S93" s="10">
        <f t="shared" si="10"/>
        <v>-5.999631622618371</v>
      </c>
      <c r="T93" s="3">
        <v>-29504.5</v>
      </c>
      <c r="U93" s="10">
        <f t="shared" si="11"/>
        <v>-5.9005377069847906</v>
      </c>
      <c r="V93" s="5"/>
      <c r="W93" s="5">
        <v>11591.6</v>
      </c>
      <c r="X93" s="5">
        <v>12609.5</v>
      </c>
      <c r="Y93" s="5">
        <f t="shared" si="14"/>
        <v>-1017.8999999999996</v>
      </c>
      <c r="Z93" s="5">
        <v>125126.3</v>
      </c>
      <c r="AA93" s="5">
        <v>90120.766699999993</v>
      </c>
      <c r="AB93" s="5">
        <v>669960.30000000005</v>
      </c>
      <c r="AC93" s="7">
        <v>104.72984</v>
      </c>
      <c r="AD93" s="6">
        <v>0.30199999999999999</v>
      </c>
      <c r="AE93" s="6">
        <v>2E-3</v>
      </c>
    </row>
    <row r="94" spans="1:31" x14ac:dyDescent="0.25">
      <c r="A94" s="1" t="s">
        <v>28</v>
      </c>
      <c r="B94" s="3">
        <v>5724.8</v>
      </c>
      <c r="C94" s="3">
        <v>-799.5</v>
      </c>
      <c r="D94" s="3">
        <v>29541.4</v>
      </c>
      <c r="E94" s="3">
        <v>82114.600000000006</v>
      </c>
      <c r="F94" s="3">
        <f t="shared" si="12"/>
        <v>111656</v>
      </c>
      <c r="G94" s="3">
        <v>111656</v>
      </c>
      <c r="H94" s="3">
        <v>90286.1</v>
      </c>
      <c r="I94" s="3">
        <v>287048.09999999998</v>
      </c>
      <c r="J94" s="3">
        <f t="shared" si="13"/>
        <v>377334.19999999995</v>
      </c>
      <c r="K94" s="3">
        <v>493915.5</v>
      </c>
      <c r="L94" s="11">
        <v>102.97</v>
      </c>
      <c r="M94" s="10">
        <f t="shared" si="15"/>
        <v>-2.4905303030303028</v>
      </c>
      <c r="N94" s="5">
        <v>3264.0074</v>
      </c>
      <c r="O94" s="10">
        <f t="shared" si="16"/>
        <v>2.6433731275896384</v>
      </c>
      <c r="P94" s="5">
        <v>809085.8518561559</v>
      </c>
      <c r="Q94" s="3">
        <v>668760.5</v>
      </c>
      <c r="R94" s="3">
        <v>-7500</v>
      </c>
      <c r="S94" s="10">
        <f t="shared" si="10"/>
        <v>-6.0739134528072105</v>
      </c>
      <c r="T94" s="3">
        <v>-30000</v>
      </c>
      <c r="U94" s="10">
        <f t="shared" si="11"/>
        <v>-6.0739134528072105</v>
      </c>
      <c r="V94" s="5">
        <v>144505</v>
      </c>
      <c r="W94" s="5">
        <v>9219.9</v>
      </c>
      <c r="X94" s="5">
        <v>10263.5</v>
      </c>
      <c r="Y94" s="5">
        <f t="shared" si="14"/>
        <v>-1043.6000000000004</v>
      </c>
      <c r="Z94" s="5">
        <v>141167.4</v>
      </c>
      <c r="AA94" s="5">
        <v>94344.466700000004</v>
      </c>
      <c r="AB94" s="5">
        <v>671696.06669999997</v>
      </c>
      <c r="AC94" s="7">
        <v>104.45062</v>
      </c>
      <c r="AD94" s="6">
        <v>0.27200000000000002</v>
      </c>
      <c r="AE94" s="6">
        <v>2.1000000000000001E-2</v>
      </c>
    </row>
    <row r="95" spans="1:31" x14ac:dyDescent="0.25">
      <c r="A95" s="1" t="s">
        <v>29</v>
      </c>
      <c r="B95" s="3">
        <v>8279.6</v>
      </c>
      <c r="C95" s="3">
        <v>-854.4</v>
      </c>
      <c r="D95" s="3">
        <v>29437.9</v>
      </c>
      <c r="E95" s="3">
        <v>83561.2</v>
      </c>
      <c r="F95" s="3">
        <f t="shared" si="12"/>
        <v>112999.1</v>
      </c>
      <c r="G95" s="3">
        <v>112999.1</v>
      </c>
      <c r="H95" s="3">
        <v>92519.2</v>
      </c>
      <c r="I95" s="3">
        <v>287641.2</v>
      </c>
      <c r="J95" s="3">
        <f t="shared" si="13"/>
        <v>380160.4</v>
      </c>
      <c r="K95" s="3">
        <v>500584.6</v>
      </c>
      <c r="L95" s="11">
        <v>103.11</v>
      </c>
      <c r="M95" s="10">
        <f t="shared" si="15"/>
        <v>-1.2923607122343417</v>
      </c>
      <c r="N95" s="5">
        <v>3957.4994000000002</v>
      </c>
      <c r="O95" s="10">
        <f t="shared" si="16"/>
        <v>3.1623021563188325</v>
      </c>
      <c r="P95" s="5">
        <v>821227.19618673273</v>
      </c>
      <c r="Q95" s="3">
        <v>643759.9</v>
      </c>
      <c r="R95" s="3">
        <v>-9111.25</v>
      </c>
      <c r="S95" s="10">
        <f t="shared" si="10"/>
        <v>-7.2804876538351371</v>
      </c>
      <c r="T95" s="3">
        <v>-31611.25</v>
      </c>
      <c r="U95" s="10">
        <f t="shared" si="11"/>
        <v>-6.3148666579035799</v>
      </c>
      <c r="V95" s="5">
        <v>151150</v>
      </c>
      <c r="W95" s="5">
        <v>13721.6</v>
      </c>
      <c r="X95" s="5">
        <v>20206.400000000001</v>
      </c>
      <c r="Y95" s="5">
        <f t="shared" si="14"/>
        <v>-6484.8000000000011</v>
      </c>
      <c r="Z95" s="5">
        <v>125260.5</v>
      </c>
      <c r="AA95" s="5">
        <v>101642.4333</v>
      </c>
      <c r="AB95" s="5">
        <v>674628</v>
      </c>
      <c r="AC95" s="7">
        <v>103.57711999999999</v>
      </c>
      <c r="AD95" s="6">
        <v>0.21299999999999999</v>
      </c>
      <c r="AE95" s="6">
        <v>1E-3</v>
      </c>
    </row>
    <row r="96" spans="1:31" x14ac:dyDescent="0.25">
      <c r="A96" s="1" t="s">
        <v>30</v>
      </c>
      <c r="B96" s="3">
        <v>8834.4</v>
      </c>
      <c r="C96" s="3">
        <v>1240.5999999999999</v>
      </c>
      <c r="D96" s="3">
        <v>28669.1</v>
      </c>
      <c r="E96" s="3">
        <v>83154.8</v>
      </c>
      <c r="F96" s="3">
        <f t="shared" si="12"/>
        <v>111823.9</v>
      </c>
      <c r="G96" s="3">
        <v>111824</v>
      </c>
      <c r="H96" s="3">
        <v>91803.8</v>
      </c>
      <c r="I96" s="3">
        <v>286842</v>
      </c>
      <c r="J96" s="3">
        <f t="shared" si="13"/>
        <v>378645.8</v>
      </c>
      <c r="K96" s="3">
        <v>500544.8</v>
      </c>
      <c r="L96" s="11">
        <v>102.67</v>
      </c>
      <c r="M96" s="10">
        <f t="shared" si="15"/>
        <v>-1.3452483905063817</v>
      </c>
      <c r="N96" s="5">
        <v>4443.2771000000002</v>
      </c>
      <c r="O96" s="10">
        <f t="shared" si="16"/>
        <v>3.5507527797711615</v>
      </c>
      <c r="P96" s="5">
        <v>810599.50319355051</v>
      </c>
      <c r="Q96" s="3">
        <v>655684</v>
      </c>
      <c r="R96" s="3">
        <v>-9111.25</v>
      </c>
      <c r="S96" s="10">
        <f t="shared" si="10"/>
        <v>-7.2810665498872424</v>
      </c>
      <c r="T96" s="3">
        <v>-33222.5</v>
      </c>
      <c r="U96" s="10">
        <f t="shared" si="11"/>
        <v>-6.6372680327515141</v>
      </c>
      <c r="V96" s="5">
        <v>141743</v>
      </c>
      <c r="W96" s="5">
        <v>10923.1</v>
      </c>
      <c r="X96" s="5">
        <v>11082.2</v>
      </c>
      <c r="Y96" s="5">
        <f t="shared" si="14"/>
        <v>-159.10000000000036</v>
      </c>
      <c r="Z96" s="5">
        <v>133929.5</v>
      </c>
      <c r="AA96" s="5">
        <v>104615.4333</v>
      </c>
      <c r="AB96" s="5">
        <v>678896.4</v>
      </c>
      <c r="AC96" s="7">
        <v>104.13135</v>
      </c>
      <c r="AD96" s="6">
        <v>0.53800000000000003</v>
      </c>
      <c r="AE96" s="6">
        <v>1.2999999999999999E-2</v>
      </c>
    </row>
    <row r="97" spans="1:31" x14ac:dyDescent="0.25">
      <c r="A97" s="1" t="s">
        <v>31</v>
      </c>
      <c r="B97" s="3">
        <v>10045.799999999999</v>
      </c>
      <c r="C97" s="3">
        <v>-1221.4000000000001</v>
      </c>
      <c r="D97" s="3">
        <v>27594.5</v>
      </c>
      <c r="E97" s="3">
        <v>85653.4</v>
      </c>
      <c r="F97" s="3">
        <f t="shared" si="12"/>
        <v>113247.9</v>
      </c>
      <c r="G97" s="3">
        <v>113247.8</v>
      </c>
      <c r="H97" s="3">
        <v>90491.199999999997</v>
      </c>
      <c r="I97" s="3">
        <v>288913.2</v>
      </c>
      <c r="J97" s="3">
        <f t="shared" si="13"/>
        <v>379404.4</v>
      </c>
      <c r="K97" s="3">
        <v>501476.5</v>
      </c>
      <c r="L97" s="11">
        <v>101.84</v>
      </c>
      <c r="M97" s="10">
        <f t="shared" si="15"/>
        <v>-1.8220379832256772</v>
      </c>
      <c r="N97" s="5">
        <v>4472.4336000000003</v>
      </c>
      <c r="O97" s="10">
        <f t="shared" si="16"/>
        <v>3.5674123114443055</v>
      </c>
      <c r="P97" s="5">
        <v>823344.08342306374</v>
      </c>
      <c r="Q97" s="3">
        <v>670121.19999999995</v>
      </c>
      <c r="R97" s="3">
        <v>-9111.25</v>
      </c>
      <c r="S97" s="10">
        <f t="shared" si="10"/>
        <v>-7.2675389574586244</v>
      </c>
      <c r="T97" s="3">
        <v>-34833.75</v>
      </c>
      <c r="U97" s="10">
        <f t="shared" si="11"/>
        <v>-6.9462377598950296</v>
      </c>
      <c r="V97" s="5">
        <v>145040</v>
      </c>
      <c r="W97" s="5">
        <v>12246.5</v>
      </c>
      <c r="X97" s="5">
        <v>13013.7</v>
      </c>
      <c r="Y97" s="5">
        <f t="shared" si="14"/>
        <v>-767.20000000000073</v>
      </c>
      <c r="Z97" s="5">
        <v>131368.5</v>
      </c>
      <c r="AA97" s="5">
        <v>105152.8333</v>
      </c>
      <c r="AB97" s="5">
        <v>679963.8</v>
      </c>
      <c r="AC97" s="7">
        <v>109.27171</v>
      </c>
      <c r="AD97" s="6">
        <v>0.61899999999999999</v>
      </c>
      <c r="AE97" s="6">
        <v>1E-3</v>
      </c>
    </row>
    <row r="98" spans="1:31" x14ac:dyDescent="0.25">
      <c r="A98" s="1" t="s">
        <v>32</v>
      </c>
      <c r="B98" s="3">
        <v>10552.8</v>
      </c>
      <c r="C98" s="3">
        <v>1843.9</v>
      </c>
      <c r="D98" s="3">
        <v>28699.7</v>
      </c>
      <c r="E98" s="3">
        <v>82883.5</v>
      </c>
      <c r="F98" s="3">
        <f t="shared" si="12"/>
        <v>111583.2</v>
      </c>
      <c r="G98" s="3">
        <v>111583.1</v>
      </c>
      <c r="H98" s="3">
        <v>91055.6</v>
      </c>
      <c r="I98" s="3">
        <v>289927</v>
      </c>
      <c r="J98" s="3">
        <f t="shared" si="13"/>
        <v>380982.6</v>
      </c>
      <c r="K98" s="3">
        <v>504962.5</v>
      </c>
      <c r="L98" s="11">
        <v>101.51</v>
      </c>
      <c r="M98" s="10">
        <f t="shared" si="15"/>
        <v>-1.4178887054481781</v>
      </c>
      <c r="N98" s="5">
        <v>4890.8909999999996</v>
      </c>
      <c r="O98" s="10">
        <f t="shared" si="16"/>
        <v>3.8742607619377671</v>
      </c>
      <c r="P98" s="5">
        <v>856163.86899404915</v>
      </c>
      <c r="Q98" s="3">
        <v>703147.8</v>
      </c>
      <c r="R98" s="3">
        <v>-9111.25</v>
      </c>
      <c r="S98" s="10">
        <f t="shared" ref="S98:S129" si="17">R98/(K98/4)*100</f>
        <v>-7.2173676263088851</v>
      </c>
      <c r="T98" s="3">
        <v>-36445</v>
      </c>
      <c r="U98" s="10">
        <f t="shared" ref="U98:U129" si="18">T98/K98*100</f>
        <v>-7.2173676263088851</v>
      </c>
      <c r="V98" s="5">
        <v>147863</v>
      </c>
      <c r="W98" s="5">
        <v>9418</v>
      </c>
      <c r="X98" s="5">
        <v>9783.7999999999993</v>
      </c>
      <c r="Y98" s="5">
        <f t="shared" si="14"/>
        <v>-365.79999999999927</v>
      </c>
      <c r="Z98" s="5">
        <v>149381.9</v>
      </c>
      <c r="AA98" s="5">
        <v>107446.9333</v>
      </c>
      <c r="AB98" s="5">
        <v>683169.33330000006</v>
      </c>
      <c r="AC98" s="7">
        <v>107.91246</v>
      </c>
      <c r="AD98" s="6">
        <v>0.53900000000000003</v>
      </c>
      <c r="AE98" s="6">
        <v>5.0000000000000001E-3</v>
      </c>
    </row>
    <row r="99" spans="1:31" x14ac:dyDescent="0.25">
      <c r="A99" s="1" t="s">
        <v>33</v>
      </c>
      <c r="B99" s="3">
        <v>10471.299999999999</v>
      </c>
      <c r="C99" s="3">
        <v>967.2</v>
      </c>
      <c r="D99" s="3">
        <v>26485.200000000001</v>
      </c>
      <c r="E99" s="3">
        <v>85174.2</v>
      </c>
      <c r="F99" s="3">
        <f t="shared" si="12"/>
        <v>111659.4</v>
      </c>
      <c r="G99" s="3">
        <v>111659.4</v>
      </c>
      <c r="H99" s="3">
        <v>91691.1</v>
      </c>
      <c r="I99" s="3">
        <v>288899.90000000002</v>
      </c>
      <c r="J99" s="3">
        <f t="shared" si="13"/>
        <v>380591</v>
      </c>
      <c r="K99" s="3">
        <v>503688.8</v>
      </c>
      <c r="L99" s="11">
        <v>101.22</v>
      </c>
      <c r="M99" s="10">
        <f t="shared" si="15"/>
        <v>-1.8329938900203624</v>
      </c>
      <c r="N99" s="5">
        <v>5098.0631999999996</v>
      </c>
      <c r="O99" s="10">
        <f t="shared" si="16"/>
        <v>4.0485817433304057</v>
      </c>
      <c r="P99" s="5">
        <v>866666.17341147922</v>
      </c>
      <c r="Q99" s="3">
        <v>729228.1</v>
      </c>
      <c r="R99" s="3">
        <v>-9043.2749999999996</v>
      </c>
      <c r="S99" s="10">
        <f t="shared" si="17"/>
        <v>-7.1816367566640356</v>
      </c>
      <c r="T99" s="3">
        <v>-36377.025000000001</v>
      </c>
      <c r="U99" s="10">
        <f t="shared" si="18"/>
        <v>-7.222123064876568</v>
      </c>
      <c r="V99" s="5">
        <v>157094</v>
      </c>
      <c r="W99" s="5">
        <v>14121.6</v>
      </c>
      <c r="X99" s="5">
        <v>20098.2</v>
      </c>
      <c r="Y99" s="5">
        <f t="shared" si="14"/>
        <v>-5976.6</v>
      </c>
      <c r="Z99" s="5">
        <v>134736.20000000001</v>
      </c>
      <c r="AA99" s="5">
        <v>108066.1667</v>
      </c>
      <c r="AB99" s="5">
        <v>687291.63329999999</v>
      </c>
      <c r="AC99" s="7">
        <v>105.97277</v>
      </c>
      <c r="AD99" s="6">
        <v>0.72499999999999998</v>
      </c>
      <c r="AE99" s="6">
        <v>2E-3</v>
      </c>
    </row>
    <row r="100" spans="1:31" x14ac:dyDescent="0.25">
      <c r="A100" s="1" t="s">
        <v>34</v>
      </c>
      <c r="B100" s="3">
        <v>9466.7000000000007</v>
      </c>
      <c r="C100" s="3">
        <v>1751.7</v>
      </c>
      <c r="D100" s="3">
        <v>25936.3</v>
      </c>
      <c r="E100" s="3">
        <v>85784.3</v>
      </c>
      <c r="F100" s="3">
        <f t="shared" si="12"/>
        <v>111720.6</v>
      </c>
      <c r="G100" s="3">
        <v>111720.5</v>
      </c>
      <c r="H100" s="3">
        <v>92129.5</v>
      </c>
      <c r="I100" s="3">
        <v>288670.8</v>
      </c>
      <c r="J100" s="3">
        <f t="shared" si="13"/>
        <v>380800.3</v>
      </c>
      <c r="K100" s="3">
        <v>503739.1</v>
      </c>
      <c r="L100" s="11">
        <v>101.11</v>
      </c>
      <c r="M100" s="10">
        <f t="shared" si="15"/>
        <v>-1.519431187299114</v>
      </c>
      <c r="N100" s="5">
        <v>4903.9283999999998</v>
      </c>
      <c r="O100" s="10">
        <f t="shared" si="16"/>
        <v>3.8940224413788807</v>
      </c>
      <c r="P100" s="5">
        <v>861609.05890018691</v>
      </c>
      <c r="Q100" s="3">
        <v>730985.3</v>
      </c>
      <c r="R100" s="3">
        <v>-9043.2749999999996</v>
      </c>
      <c r="S100" s="10">
        <f t="shared" si="17"/>
        <v>-7.1809196466980625</v>
      </c>
      <c r="T100" s="3">
        <v>-36309.050000000003</v>
      </c>
      <c r="U100" s="10">
        <f t="shared" si="18"/>
        <v>-7.2079078237127128</v>
      </c>
      <c r="V100" s="5">
        <v>162320</v>
      </c>
      <c r="W100" s="5">
        <v>11294.6</v>
      </c>
      <c r="X100" s="5">
        <v>11391.4</v>
      </c>
      <c r="Y100" s="5">
        <f t="shared" si="14"/>
        <v>-96.799999999999272</v>
      </c>
      <c r="Z100" s="5">
        <v>139456.4</v>
      </c>
      <c r="AA100" s="5">
        <v>109380.5</v>
      </c>
      <c r="AB100" s="5">
        <v>691721.9</v>
      </c>
      <c r="AC100" s="7">
        <v>105.03491</v>
      </c>
      <c r="AD100" s="6">
        <v>0.76900000000000002</v>
      </c>
      <c r="AE100" s="6">
        <v>5.0000000000000001E-3</v>
      </c>
    </row>
    <row r="101" spans="1:31" x14ac:dyDescent="0.25">
      <c r="A101" s="1" t="s">
        <v>35</v>
      </c>
      <c r="B101" s="3">
        <v>8903.9</v>
      </c>
      <c r="C101" s="3">
        <v>1916</v>
      </c>
      <c r="D101" s="3">
        <v>25437.8</v>
      </c>
      <c r="E101" s="3">
        <v>86706.8</v>
      </c>
      <c r="F101" s="3">
        <f t="shared" si="12"/>
        <v>112144.6</v>
      </c>
      <c r="G101" s="3">
        <v>112144.5</v>
      </c>
      <c r="H101" s="3">
        <v>92459.3</v>
      </c>
      <c r="I101" s="3">
        <v>287130.8</v>
      </c>
      <c r="J101" s="3">
        <f t="shared" si="13"/>
        <v>379590.1</v>
      </c>
      <c r="K101" s="3">
        <v>502554.5</v>
      </c>
      <c r="L101" s="11">
        <v>101.14</v>
      </c>
      <c r="M101" s="10">
        <f t="shared" si="15"/>
        <v>-0.68735271013354859</v>
      </c>
      <c r="N101" s="5">
        <v>4825.1782000000003</v>
      </c>
      <c r="O101" s="10">
        <f t="shared" si="16"/>
        <v>3.8405213364918631</v>
      </c>
      <c r="P101" s="5">
        <v>865646.90512622148</v>
      </c>
      <c r="Q101" s="3">
        <v>751106.5</v>
      </c>
      <c r="R101" s="3">
        <v>-9043.2749999999996</v>
      </c>
      <c r="S101" s="10">
        <f t="shared" si="17"/>
        <v>-7.1978462037450663</v>
      </c>
      <c r="T101" s="3">
        <v>-36241.075000000004</v>
      </c>
      <c r="U101" s="10">
        <f t="shared" si="18"/>
        <v>-7.2113720999413999</v>
      </c>
      <c r="V101" s="5">
        <v>162122</v>
      </c>
      <c r="W101" s="5">
        <v>12448.5</v>
      </c>
      <c r="X101" s="5">
        <v>12803.8</v>
      </c>
      <c r="Y101" s="5">
        <f t="shared" si="14"/>
        <v>-355.29999999999927</v>
      </c>
      <c r="Z101" s="5">
        <v>144546.70000000001</v>
      </c>
      <c r="AA101" s="5">
        <v>109667.1333</v>
      </c>
      <c r="AB101" s="5">
        <v>693465.63329999999</v>
      </c>
      <c r="AC101" s="7">
        <v>106.50402</v>
      </c>
      <c r="AD101" s="6">
        <v>0.61899999999999999</v>
      </c>
      <c r="AE101" s="6">
        <v>2E-3</v>
      </c>
    </row>
    <row r="102" spans="1:31" x14ac:dyDescent="0.25">
      <c r="A102" s="1" t="s">
        <v>36</v>
      </c>
      <c r="B102" s="3">
        <v>7627.1</v>
      </c>
      <c r="C102" s="3">
        <v>363.7</v>
      </c>
      <c r="D102" s="3">
        <v>24835.5</v>
      </c>
      <c r="E102" s="3">
        <v>86937.7</v>
      </c>
      <c r="F102" s="3">
        <f t="shared" si="12"/>
        <v>111773.2</v>
      </c>
      <c r="G102" s="3">
        <v>111773.2</v>
      </c>
      <c r="H102" s="3">
        <v>92091.4</v>
      </c>
      <c r="I102" s="3">
        <v>289027.09999999998</v>
      </c>
      <c r="J102" s="3">
        <f t="shared" si="13"/>
        <v>381118.5</v>
      </c>
      <c r="K102" s="3">
        <v>500882.5</v>
      </c>
      <c r="L102" s="11">
        <v>100.55</v>
      </c>
      <c r="M102" s="10">
        <f t="shared" si="15"/>
        <v>-0.94571963353364819</v>
      </c>
      <c r="N102" s="5">
        <v>4325.9126999999999</v>
      </c>
      <c r="O102" s="10">
        <f t="shared" si="16"/>
        <v>3.4546327332258562</v>
      </c>
      <c r="P102" s="5">
        <v>874471.9</v>
      </c>
      <c r="Q102" s="3">
        <v>781551.7</v>
      </c>
      <c r="R102" s="3">
        <v>-9043.2749999999996</v>
      </c>
      <c r="S102" s="10">
        <f t="shared" si="17"/>
        <v>-7.221873393460541</v>
      </c>
      <c r="T102" s="3">
        <v>-36173.1</v>
      </c>
      <c r="U102" s="10">
        <f t="shared" si="18"/>
        <v>-7.221873393460541</v>
      </c>
      <c r="V102" s="5">
        <v>152539</v>
      </c>
      <c r="W102" s="5">
        <v>10063.4</v>
      </c>
      <c r="X102" s="5">
        <v>12455.7</v>
      </c>
      <c r="Y102" s="5">
        <f t="shared" si="14"/>
        <v>-2392.3000000000011</v>
      </c>
      <c r="Z102" s="5">
        <v>150517.29999999999</v>
      </c>
      <c r="AA102" s="5">
        <v>110059.8667</v>
      </c>
      <c r="AB102" s="5">
        <v>696365.03330000001</v>
      </c>
      <c r="AC102" s="7">
        <v>104.62457999999999</v>
      </c>
      <c r="AD102" s="6">
        <v>0.59299999999999997</v>
      </c>
      <c r="AE102" s="6">
        <v>2.1999999999999999E-2</v>
      </c>
    </row>
    <row r="103" spans="1:31" x14ac:dyDescent="0.25">
      <c r="A103" s="1" t="s">
        <v>37</v>
      </c>
      <c r="B103" s="3">
        <v>7271.2</v>
      </c>
      <c r="C103" s="3">
        <v>2075</v>
      </c>
      <c r="D103" s="3">
        <v>23968</v>
      </c>
      <c r="E103" s="3">
        <v>88987.1</v>
      </c>
      <c r="F103" s="3">
        <f t="shared" si="12"/>
        <v>112955.1</v>
      </c>
      <c r="G103" s="3">
        <v>112955.1</v>
      </c>
      <c r="H103" s="3">
        <v>92408.1</v>
      </c>
      <c r="I103" s="3">
        <v>290688.3</v>
      </c>
      <c r="J103" s="3">
        <f t="shared" si="13"/>
        <v>383096.4</v>
      </c>
      <c r="K103" s="3">
        <v>505397.5</v>
      </c>
      <c r="L103" s="11">
        <v>100.16</v>
      </c>
      <c r="M103" s="10">
        <f t="shared" si="15"/>
        <v>-1.0472238688006397</v>
      </c>
      <c r="N103" s="5">
        <v>4647.5259999999998</v>
      </c>
      <c r="O103" s="10">
        <f t="shared" si="16"/>
        <v>3.6783134067738761</v>
      </c>
      <c r="P103" s="5">
        <v>890223.7</v>
      </c>
      <c r="Q103" s="3">
        <v>795833.8</v>
      </c>
      <c r="R103" s="3">
        <v>-8505.2749999999996</v>
      </c>
      <c r="S103" s="10">
        <f t="shared" si="17"/>
        <v>-6.7315528865892693</v>
      </c>
      <c r="T103" s="3">
        <v>-35635.1</v>
      </c>
      <c r="U103" s="10">
        <f t="shared" si="18"/>
        <v>-7.0509054753931304</v>
      </c>
      <c r="V103" s="5">
        <v>164556</v>
      </c>
      <c r="W103" s="5">
        <v>15038.4</v>
      </c>
      <c r="X103" s="5">
        <v>17988.7</v>
      </c>
      <c r="Y103" s="5">
        <f t="shared" si="14"/>
        <v>-2950.3000000000011</v>
      </c>
      <c r="Z103" s="5">
        <v>144212.20000000001</v>
      </c>
      <c r="AA103" s="5">
        <v>110739.6</v>
      </c>
      <c r="AB103" s="5">
        <v>698485.76670000004</v>
      </c>
      <c r="AC103" s="7">
        <v>102.1504</v>
      </c>
      <c r="AD103" s="6">
        <v>0.48199999999999998</v>
      </c>
      <c r="AE103" s="6">
        <v>1E-3</v>
      </c>
    </row>
    <row r="104" spans="1:31" x14ac:dyDescent="0.25">
      <c r="A104" s="1" t="s">
        <v>38</v>
      </c>
      <c r="B104" s="3">
        <v>5889.7</v>
      </c>
      <c r="C104" s="3">
        <v>583.6</v>
      </c>
      <c r="D104" s="3">
        <v>24512.2</v>
      </c>
      <c r="E104" s="3">
        <v>89738.3</v>
      </c>
      <c r="F104" s="3">
        <f t="shared" si="12"/>
        <v>114250.5</v>
      </c>
      <c r="G104" s="3">
        <v>114250.5</v>
      </c>
      <c r="H104" s="3">
        <v>92529.3</v>
      </c>
      <c r="I104" s="3">
        <v>291903</v>
      </c>
      <c r="J104" s="3">
        <f t="shared" si="13"/>
        <v>384432.3</v>
      </c>
      <c r="K104" s="3">
        <v>505156.1</v>
      </c>
      <c r="L104" s="11">
        <v>99.79</v>
      </c>
      <c r="M104" s="10">
        <f t="shared" si="15"/>
        <v>-1.3055088517456181</v>
      </c>
      <c r="N104" s="5">
        <v>4569.5169999999998</v>
      </c>
      <c r="O104" s="10">
        <f t="shared" si="16"/>
        <v>3.6183009568725391</v>
      </c>
      <c r="P104" s="5">
        <v>879057.7</v>
      </c>
      <c r="Q104" s="3">
        <v>799020.1</v>
      </c>
      <c r="R104" s="3">
        <v>-8505.2749999999996</v>
      </c>
      <c r="S104" s="10">
        <f t="shared" si="17"/>
        <v>-6.7347697078190283</v>
      </c>
      <c r="T104" s="3">
        <v>-35097.1</v>
      </c>
      <c r="U104" s="10">
        <f t="shared" si="18"/>
        <v>-6.947773173480436</v>
      </c>
      <c r="V104" s="5">
        <v>166813</v>
      </c>
      <c r="W104" s="5">
        <v>11906.1</v>
      </c>
      <c r="X104" s="5">
        <v>12174.6</v>
      </c>
      <c r="Y104" s="5">
        <f t="shared" si="14"/>
        <v>-268.5</v>
      </c>
      <c r="Z104" s="5">
        <v>148135.70000000001</v>
      </c>
      <c r="AA104" s="5">
        <v>110803.6</v>
      </c>
      <c r="AB104" s="5">
        <v>703822.73329999996</v>
      </c>
      <c r="AC104" s="7">
        <v>98.454710000000006</v>
      </c>
      <c r="AD104" s="6">
        <v>0.58399999999999996</v>
      </c>
      <c r="AE104" s="6">
        <v>4.0000000000000001E-3</v>
      </c>
    </row>
    <row r="105" spans="1:31" x14ac:dyDescent="0.25">
      <c r="A105" s="1" t="s">
        <v>39</v>
      </c>
      <c r="B105" s="3">
        <v>7481.8</v>
      </c>
      <c r="C105" s="3">
        <v>-290.8</v>
      </c>
      <c r="D105" s="3">
        <v>23743.8</v>
      </c>
      <c r="E105" s="3">
        <v>88028.800000000003</v>
      </c>
      <c r="F105" s="3">
        <f t="shared" si="12"/>
        <v>111772.6</v>
      </c>
      <c r="G105" s="3">
        <v>111772.6</v>
      </c>
      <c r="H105" s="3">
        <v>92690.4</v>
      </c>
      <c r="I105" s="3">
        <v>293009.2</v>
      </c>
      <c r="J105" s="3">
        <f t="shared" si="13"/>
        <v>385699.6</v>
      </c>
      <c r="K105" s="3">
        <v>504663.2</v>
      </c>
      <c r="L105" s="11">
        <v>99.48</v>
      </c>
      <c r="M105" s="10">
        <f t="shared" si="15"/>
        <v>-1.6412893019576824</v>
      </c>
      <c r="N105" s="5">
        <v>5203.6206000000002</v>
      </c>
      <c r="O105" s="10">
        <f t="shared" si="16"/>
        <v>4.1244303923884287</v>
      </c>
      <c r="P105" s="5">
        <v>889397</v>
      </c>
      <c r="Q105" s="3">
        <v>813183</v>
      </c>
      <c r="R105" s="3">
        <v>-8505.2749999999996</v>
      </c>
      <c r="S105" s="10">
        <f t="shared" si="17"/>
        <v>-6.7413474967067133</v>
      </c>
      <c r="T105" s="3">
        <v>-34559.1</v>
      </c>
      <c r="U105" s="10">
        <f t="shared" si="18"/>
        <v>-6.8479532488202031</v>
      </c>
      <c r="V105" s="5">
        <v>179441</v>
      </c>
      <c r="W105" s="5">
        <v>13657.4</v>
      </c>
      <c r="X105" s="5">
        <v>12525.6</v>
      </c>
      <c r="Y105" s="5">
        <f t="shared" si="14"/>
        <v>1131.7999999999993</v>
      </c>
      <c r="Z105" s="5">
        <v>155607.1</v>
      </c>
      <c r="AA105" s="5">
        <v>111540.73330000001</v>
      </c>
      <c r="AB105" s="5">
        <v>706877.2</v>
      </c>
      <c r="AC105" s="7">
        <v>93.243200000000002</v>
      </c>
      <c r="AD105" s="6">
        <v>0.85099999999999998</v>
      </c>
      <c r="AE105" s="6">
        <v>4.0000000000000001E-3</v>
      </c>
    </row>
    <row r="106" spans="1:31" x14ac:dyDescent="0.25">
      <c r="A106" s="1" t="s">
        <v>40</v>
      </c>
      <c r="B106" s="3">
        <v>5519.2</v>
      </c>
      <c r="C106" s="3">
        <v>-62.4</v>
      </c>
      <c r="D106" s="3">
        <v>24563.8</v>
      </c>
      <c r="E106" s="3">
        <v>89106.3</v>
      </c>
      <c r="F106" s="3">
        <f t="shared" si="12"/>
        <v>113670.1</v>
      </c>
      <c r="G106" s="3">
        <v>113670.1</v>
      </c>
      <c r="H106" s="3">
        <v>92069.1</v>
      </c>
      <c r="I106" s="3">
        <v>294064.2</v>
      </c>
      <c r="J106" s="3">
        <f t="shared" si="13"/>
        <v>386133.30000000005</v>
      </c>
      <c r="K106" s="3">
        <v>505260.1</v>
      </c>
      <c r="L106" s="11">
        <v>99.19</v>
      </c>
      <c r="M106" s="10">
        <f t="shared" si="15"/>
        <v>-1.352560914967682</v>
      </c>
      <c r="N106" s="5">
        <v>4942.1810999999998</v>
      </c>
      <c r="O106" s="10">
        <f t="shared" si="16"/>
        <v>3.9125837167827027</v>
      </c>
      <c r="P106" s="5">
        <v>880046.2</v>
      </c>
      <c r="Q106" s="3">
        <v>827480.5</v>
      </c>
      <c r="R106" s="3">
        <v>-8505.2749999999996</v>
      </c>
      <c r="S106" s="10">
        <f t="shared" si="17"/>
        <v>-6.7333834593311455</v>
      </c>
      <c r="T106" s="3">
        <v>-34021.1</v>
      </c>
      <c r="U106" s="10">
        <f t="shared" si="18"/>
        <v>-6.7333834593311455</v>
      </c>
      <c r="V106" s="5">
        <v>175461</v>
      </c>
      <c r="W106" s="5">
        <v>10774.1</v>
      </c>
      <c r="X106" s="5">
        <v>12460.6</v>
      </c>
      <c r="Y106" s="5">
        <f t="shared" si="14"/>
        <v>-1686.5</v>
      </c>
      <c r="Z106" s="5">
        <v>144862.9</v>
      </c>
      <c r="AA106" s="5">
        <v>110992.7</v>
      </c>
      <c r="AB106" s="5">
        <v>707474.06669999997</v>
      </c>
      <c r="AC106" s="7">
        <v>91.281189999999995</v>
      </c>
      <c r="AD106" s="6">
        <v>1.0109999999999999</v>
      </c>
      <c r="AE106" s="6">
        <v>4.0000000000000001E-3</v>
      </c>
    </row>
    <row r="107" spans="1:31" x14ac:dyDescent="0.25">
      <c r="A107" s="1" t="s">
        <v>41</v>
      </c>
      <c r="B107" s="3">
        <v>5588.9</v>
      </c>
      <c r="C107" s="3">
        <v>-747.4</v>
      </c>
      <c r="D107" s="3">
        <v>23693.200000000001</v>
      </c>
      <c r="E107" s="3">
        <v>91215.7</v>
      </c>
      <c r="F107" s="3">
        <f t="shared" si="12"/>
        <v>114908.9</v>
      </c>
      <c r="G107" s="3">
        <v>114908.9</v>
      </c>
      <c r="H107" s="3">
        <v>92062.8</v>
      </c>
      <c r="I107" s="3">
        <v>293967.3</v>
      </c>
      <c r="J107" s="3">
        <f t="shared" si="13"/>
        <v>386030.1</v>
      </c>
      <c r="K107" s="3">
        <v>505780.5</v>
      </c>
      <c r="L107" s="11">
        <v>98.86</v>
      </c>
      <c r="M107" s="10">
        <f t="shared" si="15"/>
        <v>-1.2979233226837028</v>
      </c>
      <c r="N107" s="5">
        <v>4652.2977000000001</v>
      </c>
      <c r="O107" s="10">
        <f t="shared" si="16"/>
        <v>3.6793017524400411</v>
      </c>
      <c r="P107" s="5">
        <v>876017.5</v>
      </c>
      <c r="Q107" s="3">
        <v>827794.8</v>
      </c>
      <c r="R107" s="3">
        <v>-7493.25</v>
      </c>
      <c r="S107" s="10">
        <f t="shared" si="17"/>
        <v>-5.9260884909560572</v>
      </c>
      <c r="T107" s="3">
        <v>-33009.074999999997</v>
      </c>
      <c r="U107" s="10">
        <f t="shared" si="18"/>
        <v>-6.5263637091584181</v>
      </c>
      <c r="V107" s="5">
        <v>178374</v>
      </c>
      <c r="W107" s="5">
        <v>16470.2</v>
      </c>
      <c r="X107" s="5">
        <v>16627.2</v>
      </c>
      <c r="Y107" s="5">
        <f t="shared" si="14"/>
        <v>-157</v>
      </c>
      <c r="Z107" s="5">
        <v>113832.8</v>
      </c>
      <c r="AA107" s="5">
        <v>96475.066699999996</v>
      </c>
      <c r="AB107" s="5">
        <v>707776.33330000006</v>
      </c>
      <c r="AC107" s="7">
        <v>91.754940000000005</v>
      </c>
      <c r="AD107" s="6">
        <v>1.3759999999999999</v>
      </c>
      <c r="AE107" s="6">
        <v>2.7E-2</v>
      </c>
    </row>
    <row r="108" spans="1:31" x14ac:dyDescent="0.25">
      <c r="A108" s="1" t="s">
        <v>42</v>
      </c>
      <c r="B108" s="3">
        <v>6397.3</v>
      </c>
      <c r="C108" s="3">
        <v>547.20000000000005</v>
      </c>
      <c r="D108" s="3">
        <v>22384.1</v>
      </c>
      <c r="E108" s="3">
        <v>91853.6</v>
      </c>
      <c r="F108" s="3">
        <f t="shared" si="12"/>
        <v>114237.70000000001</v>
      </c>
      <c r="G108" s="3">
        <v>114237.8</v>
      </c>
      <c r="H108" s="3">
        <v>91924.6</v>
      </c>
      <c r="I108" s="3">
        <v>291622.7</v>
      </c>
      <c r="J108" s="3">
        <f t="shared" si="13"/>
        <v>383547.30000000005</v>
      </c>
      <c r="K108" s="3">
        <v>504729.5</v>
      </c>
      <c r="L108" s="11">
        <v>98.73</v>
      </c>
      <c r="M108" s="10">
        <f t="shared" si="15"/>
        <v>-1.0622306844373153</v>
      </c>
      <c r="N108" s="5">
        <v>5088.3208000000004</v>
      </c>
      <c r="O108" s="10">
        <f t="shared" si="16"/>
        <v>4.0325130986003401</v>
      </c>
      <c r="P108" s="5">
        <v>884295</v>
      </c>
      <c r="Q108" s="3">
        <v>827916.6</v>
      </c>
      <c r="R108" s="3">
        <v>-7493.25</v>
      </c>
      <c r="S108" s="10">
        <f t="shared" si="17"/>
        <v>-5.9384284057103853</v>
      </c>
      <c r="T108" s="3">
        <v>-31997.05</v>
      </c>
      <c r="U108" s="10">
        <f t="shared" si="18"/>
        <v>-6.3394451879670202</v>
      </c>
      <c r="V108" s="5">
        <v>179420</v>
      </c>
      <c r="W108" s="5">
        <v>12241.1</v>
      </c>
      <c r="X108" s="5">
        <v>12153</v>
      </c>
      <c r="Y108" s="5">
        <f t="shared" si="14"/>
        <v>88.100000000000364</v>
      </c>
      <c r="Z108" s="5">
        <v>117452.3</v>
      </c>
      <c r="AA108" s="5">
        <v>88841.366699999999</v>
      </c>
      <c r="AB108" s="5">
        <v>707346.23329999996</v>
      </c>
      <c r="AC108" s="7">
        <v>89.941879999999998</v>
      </c>
      <c r="AD108" s="6">
        <v>1.294</v>
      </c>
      <c r="AE108" s="6">
        <v>0.33900000000000002</v>
      </c>
    </row>
    <row r="109" spans="1:31" x14ac:dyDescent="0.25">
      <c r="A109" s="1" t="s">
        <v>43</v>
      </c>
      <c r="B109" s="3">
        <v>7794.4</v>
      </c>
      <c r="C109" s="3">
        <v>465.8</v>
      </c>
      <c r="D109" s="3">
        <v>22596</v>
      </c>
      <c r="E109" s="3">
        <v>94594.1</v>
      </c>
      <c r="F109" s="3">
        <f t="shared" si="12"/>
        <v>117190.1</v>
      </c>
      <c r="G109" s="3">
        <v>117190.2</v>
      </c>
      <c r="H109" s="3">
        <v>91758.8</v>
      </c>
      <c r="I109" s="3">
        <v>293919.3</v>
      </c>
      <c r="J109" s="3">
        <f t="shared" si="13"/>
        <v>385678.1</v>
      </c>
      <c r="K109" s="3">
        <v>511128.4</v>
      </c>
      <c r="L109" s="11">
        <v>98.69</v>
      </c>
      <c r="M109" s="10">
        <f t="shared" si="15"/>
        <v>-0.79412947326096273</v>
      </c>
      <c r="N109" s="5">
        <v>5669.2502000000004</v>
      </c>
      <c r="O109" s="10">
        <f t="shared" si="16"/>
        <v>4.4366544296892911</v>
      </c>
      <c r="P109" s="5">
        <v>891631.9</v>
      </c>
      <c r="Q109" s="3">
        <v>832263.1</v>
      </c>
      <c r="R109" s="3">
        <v>-7493.25</v>
      </c>
      <c r="S109" s="10">
        <f t="shared" si="17"/>
        <v>-5.8640842496719019</v>
      </c>
      <c r="T109" s="3">
        <v>-30985.025000000001</v>
      </c>
      <c r="U109" s="10">
        <f t="shared" si="18"/>
        <v>-6.0620824434721294</v>
      </c>
      <c r="V109" s="5">
        <v>179956</v>
      </c>
      <c r="W109" s="5">
        <v>14591.4</v>
      </c>
      <c r="X109" s="5">
        <v>12061.7</v>
      </c>
      <c r="Y109" s="5">
        <f t="shared" si="14"/>
        <v>2529.6999999999989</v>
      </c>
      <c r="Z109" s="5">
        <v>115543.6</v>
      </c>
      <c r="AA109" s="5">
        <v>87961.2</v>
      </c>
      <c r="AB109" s="5">
        <v>711248.83330000006</v>
      </c>
      <c r="AC109" s="7">
        <v>87.369429999999994</v>
      </c>
      <c r="AD109" s="6">
        <v>1.2250000000000001</v>
      </c>
      <c r="AE109" s="6">
        <v>0.27500000000000002</v>
      </c>
    </row>
    <row r="110" spans="1:31" x14ac:dyDescent="0.25">
      <c r="A110" s="1" t="s">
        <v>44</v>
      </c>
      <c r="B110" s="3">
        <v>8489.7000000000007</v>
      </c>
      <c r="C110" s="3">
        <v>1266.8</v>
      </c>
      <c r="D110" s="3">
        <v>22553.1</v>
      </c>
      <c r="E110" s="3">
        <v>95499.4</v>
      </c>
      <c r="F110" s="3">
        <f t="shared" si="12"/>
        <v>118052.5</v>
      </c>
      <c r="G110" s="3">
        <v>118052.5</v>
      </c>
      <c r="H110" s="3">
        <v>91940.2</v>
      </c>
      <c r="I110" s="3">
        <v>294038.5</v>
      </c>
      <c r="J110" s="3">
        <f t="shared" si="13"/>
        <v>385978.7</v>
      </c>
      <c r="K110" s="3">
        <v>513787.7</v>
      </c>
      <c r="L110" s="11">
        <v>98.29</v>
      </c>
      <c r="M110" s="10">
        <f t="shared" si="15"/>
        <v>-0.90734953120273909</v>
      </c>
      <c r="N110" s="5">
        <v>6449.2992000000004</v>
      </c>
      <c r="O110" s="10">
        <f t="shared" si="16"/>
        <v>5.0209837253791791</v>
      </c>
      <c r="P110" s="5">
        <v>887190.9</v>
      </c>
      <c r="Q110" s="3">
        <v>834378.6</v>
      </c>
      <c r="R110" s="3">
        <v>-7493.25</v>
      </c>
      <c r="S110" s="10">
        <f t="shared" si="17"/>
        <v>-5.8337324930121914</v>
      </c>
      <c r="T110" s="3">
        <v>-29973</v>
      </c>
      <c r="U110" s="10">
        <f t="shared" si="18"/>
        <v>-5.8337324930121914</v>
      </c>
      <c r="V110" s="5">
        <v>181285</v>
      </c>
      <c r="W110" s="5">
        <v>11085.5</v>
      </c>
      <c r="X110" s="5">
        <v>12921.6</v>
      </c>
      <c r="Y110" s="5">
        <f t="shared" si="14"/>
        <v>-1836.1000000000004</v>
      </c>
      <c r="Z110" s="5">
        <v>112740.9</v>
      </c>
      <c r="AA110" s="5">
        <v>88326.733300000007</v>
      </c>
      <c r="AB110" s="5">
        <v>714411.6</v>
      </c>
      <c r="AC110" s="7">
        <v>84.123099999999994</v>
      </c>
      <c r="AD110" s="6">
        <v>1.216</v>
      </c>
      <c r="AE110" s="6">
        <v>0.71499999999999997</v>
      </c>
    </row>
    <row r="111" spans="1:31" x14ac:dyDescent="0.25">
      <c r="A111" s="1" t="s">
        <v>45</v>
      </c>
      <c r="B111" s="3">
        <v>8561.7999999999993</v>
      </c>
      <c r="C111" s="3">
        <v>2230</v>
      </c>
      <c r="D111" s="3">
        <v>22072.1</v>
      </c>
      <c r="E111" s="3">
        <v>94278.399999999994</v>
      </c>
      <c r="F111" s="3">
        <f t="shared" si="12"/>
        <v>116350.5</v>
      </c>
      <c r="G111" s="3">
        <v>116350.6</v>
      </c>
      <c r="H111" s="3">
        <v>93010.1</v>
      </c>
      <c r="I111" s="3">
        <v>294746.2</v>
      </c>
      <c r="J111" s="3">
        <f t="shared" si="13"/>
        <v>387756.30000000005</v>
      </c>
      <c r="K111" s="3">
        <v>514898.6</v>
      </c>
      <c r="L111" s="11">
        <v>98.32</v>
      </c>
      <c r="M111" s="10">
        <f t="shared" si="15"/>
        <v>-0.5462269876593262</v>
      </c>
      <c r="N111" s="5">
        <v>6196.7819</v>
      </c>
      <c r="O111" s="10">
        <f t="shared" si="16"/>
        <v>4.8139823258404668</v>
      </c>
      <c r="P111" s="5">
        <v>875561</v>
      </c>
      <c r="Q111" s="3">
        <v>836521.3</v>
      </c>
      <c r="R111" s="3">
        <v>-6358</v>
      </c>
      <c r="S111" s="10">
        <f t="shared" si="17"/>
        <v>-4.9392249270050455</v>
      </c>
      <c r="T111" s="3">
        <v>-28837.75</v>
      </c>
      <c r="U111" s="10">
        <f t="shared" si="18"/>
        <v>-5.6006658398372027</v>
      </c>
      <c r="V111" s="5">
        <v>184861</v>
      </c>
      <c r="W111" s="5">
        <v>16856.900000000001</v>
      </c>
      <c r="X111" s="5">
        <v>16494.599999999999</v>
      </c>
      <c r="Y111" s="5">
        <f t="shared" si="14"/>
        <v>362.30000000000291</v>
      </c>
      <c r="Z111" s="5">
        <v>100071.2</v>
      </c>
      <c r="AA111" s="5">
        <v>89040.666700000002</v>
      </c>
      <c r="AB111" s="5">
        <v>718050.83330000006</v>
      </c>
      <c r="AC111" s="7">
        <v>81.517409999999998</v>
      </c>
      <c r="AD111" s="6">
        <v>1.3280000000000001</v>
      </c>
      <c r="AE111" s="6">
        <v>0.60499999999999998</v>
      </c>
    </row>
    <row r="112" spans="1:31" x14ac:dyDescent="0.25">
      <c r="A112" s="1" t="s">
        <v>46</v>
      </c>
      <c r="B112" s="3">
        <v>10183.4</v>
      </c>
      <c r="C112" s="3">
        <v>621.5</v>
      </c>
      <c r="D112" s="3">
        <v>21920.400000000001</v>
      </c>
      <c r="E112" s="3">
        <v>92263.2</v>
      </c>
      <c r="F112" s="3">
        <f t="shared" si="12"/>
        <v>114183.6</v>
      </c>
      <c r="G112" s="3">
        <v>114183.6</v>
      </c>
      <c r="H112" s="3">
        <v>92379.199999999997</v>
      </c>
      <c r="I112" s="3">
        <v>293360.5</v>
      </c>
      <c r="J112" s="3">
        <f t="shared" si="13"/>
        <v>385739.7</v>
      </c>
      <c r="K112" s="3">
        <v>510728.2</v>
      </c>
      <c r="L112" s="11">
        <v>97.89</v>
      </c>
      <c r="M112" s="10">
        <f t="shared" si="15"/>
        <v>-0.85080522637496214</v>
      </c>
      <c r="N112" s="5">
        <v>6401.1192000000001</v>
      </c>
      <c r="O112" s="10">
        <f t="shared" si="16"/>
        <v>5.0133274019331608</v>
      </c>
      <c r="P112" s="5">
        <v>880343</v>
      </c>
      <c r="Q112" s="3">
        <v>833698.2</v>
      </c>
      <c r="R112" s="3">
        <v>-6358</v>
      </c>
      <c r="S112" s="10">
        <f t="shared" si="17"/>
        <v>-4.9795566408903991</v>
      </c>
      <c r="T112" s="3">
        <v>-27702.5</v>
      </c>
      <c r="U112" s="10">
        <f t="shared" si="18"/>
        <v>-5.4241179554996179</v>
      </c>
      <c r="V112" s="5">
        <v>191498</v>
      </c>
      <c r="W112" s="5">
        <v>12621.1</v>
      </c>
      <c r="X112" s="5">
        <v>10131.6</v>
      </c>
      <c r="Y112" s="5">
        <f t="shared" si="14"/>
        <v>2489.5</v>
      </c>
      <c r="Z112" s="5">
        <v>111032.4</v>
      </c>
      <c r="AA112" s="5">
        <v>88590.6</v>
      </c>
      <c r="AB112" s="5">
        <v>720423</v>
      </c>
      <c r="AC112" s="7">
        <v>82.06353</v>
      </c>
      <c r="AD112" s="6">
        <v>1.2929999999999999</v>
      </c>
      <c r="AE112" s="6">
        <v>0.67500000000000004</v>
      </c>
    </row>
    <row r="113" spans="1:31" x14ac:dyDescent="0.25">
      <c r="A113" s="1" t="s">
        <v>47</v>
      </c>
      <c r="B113" s="3">
        <v>7431.4</v>
      </c>
      <c r="C113" s="3">
        <v>2394.8000000000002</v>
      </c>
      <c r="D113" s="3">
        <v>22480</v>
      </c>
      <c r="E113" s="3">
        <v>92167.9</v>
      </c>
      <c r="F113" s="3">
        <f t="shared" si="12"/>
        <v>114647.9</v>
      </c>
      <c r="G113" s="3">
        <v>114647.9</v>
      </c>
      <c r="H113" s="3">
        <v>93688.2</v>
      </c>
      <c r="I113" s="3">
        <v>294167.40000000002</v>
      </c>
      <c r="J113" s="3">
        <f t="shared" si="13"/>
        <v>387855.60000000003</v>
      </c>
      <c r="K113" s="3">
        <v>512329.7</v>
      </c>
      <c r="L113" s="11">
        <v>97.34</v>
      </c>
      <c r="M113" s="10">
        <f t="shared" si="15"/>
        <v>-1.3679197487080685</v>
      </c>
      <c r="N113" s="5">
        <v>5907.3671000000004</v>
      </c>
      <c r="O113" s="10">
        <f t="shared" si="16"/>
        <v>4.6121605676969342</v>
      </c>
      <c r="P113" s="5">
        <v>894067</v>
      </c>
      <c r="Q113" s="3">
        <v>838005</v>
      </c>
      <c r="R113" s="3">
        <v>-6358</v>
      </c>
      <c r="S113" s="10">
        <f t="shared" si="17"/>
        <v>-4.963990961289185</v>
      </c>
      <c r="T113" s="3">
        <v>-26567.25</v>
      </c>
      <c r="U113" s="10">
        <f t="shared" si="18"/>
        <v>-5.1855767877599126</v>
      </c>
      <c r="V113" s="5">
        <v>201530</v>
      </c>
      <c r="W113" s="5">
        <v>14409.8</v>
      </c>
      <c r="X113" s="5">
        <v>11691.3</v>
      </c>
      <c r="Y113" s="5">
        <f t="shared" si="14"/>
        <v>2718.5</v>
      </c>
      <c r="Z113" s="5">
        <v>111284.4</v>
      </c>
      <c r="AA113" s="5">
        <v>88620.766699999993</v>
      </c>
      <c r="AB113" s="5">
        <v>725555.7</v>
      </c>
      <c r="AC113" s="7">
        <v>82.604979999999998</v>
      </c>
      <c r="AD113" s="6">
        <v>1.0980000000000001</v>
      </c>
      <c r="AE113" s="6">
        <v>0.45900000000000002</v>
      </c>
    </row>
    <row r="114" spans="1:31" x14ac:dyDescent="0.25">
      <c r="A114" s="1" t="s">
        <v>48</v>
      </c>
      <c r="B114" s="3">
        <v>5945.4</v>
      </c>
      <c r="C114" s="3">
        <v>1316.2</v>
      </c>
      <c r="D114" s="3">
        <v>21871.4</v>
      </c>
      <c r="E114" s="3">
        <v>93701.3</v>
      </c>
      <c r="F114" s="3">
        <f t="shared" si="12"/>
        <v>115572.70000000001</v>
      </c>
      <c r="G114" s="3">
        <v>115572.6</v>
      </c>
      <c r="H114" s="3">
        <v>93752.6</v>
      </c>
      <c r="I114" s="3">
        <v>296703.2</v>
      </c>
      <c r="J114" s="3">
        <f t="shared" si="13"/>
        <v>390455.80000000005</v>
      </c>
      <c r="K114" s="3">
        <v>513290.1</v>
      </c>
      <c r="L114" s="11">
        <v>96.96</v>
      </c>
      <c r="M114" s="10">
        <f t="shared" si="15"/>
        <v>-1.3531386712788862</v>
      </c>
      <c r="N114" s="5">
        <v>5850.6360999999997</v>
      </c>
      <c r="O114" s="10">
        <f t="shared" si="16"/>
        <v>4.559321210364276</v>
      </c>
      <c r="P114" s="5">
        <v>903826.3</v>
      </c>
      <c r="Q114" s="3">
        <v>849239.6</v>
      </c>
      <c r="R114" s="3">
        <v>-6358</v>
      </c>
      <c r="S114" s="10">
        <f t="shared" si="17"/>
        <v>-4.9547030032334547</v>
      </c>
      <c r="T114" s="3">
        <v>-25432</v>
      </c>
      <c r="U114" s="10">
        <f t="shared" si="18"/>
        <v>-4.9547030032334547</v>
      </c>
      <c r="V114" s="5">
        <v>211015</v>
      </c>
      <c r="W114" s="5">
        <v>10919.2</v>
      </c>
      <c r="X114" s="5">
        <v>11089.8</v>
      </c>
      <c r="Y114" s="5">
        <f t="shared" si="14"/>
        <v>-170.59999999999854</v>
      </c>
      <c r="Z114" s="5">
        <v>113426.2</v>
      </c>
      <c r="AA114" s="5">
        <v>88365.166700000002</v>
      </c>
      <c r="AB114" s="5">
        <v>730499.23329999996</v>
      </c>
      <c r="AC114" s="7">
        <v>85.617739999999998</v>
      </c>
      <c r="AD114" s="6">
        <v>0.86099999999999999</v>
      </c>
      <c r="AE114" s="6">
        <v>0.64100000000000001</v>
      </c>
    </row>
    <row r="115" spans="1:31" x14ac:dyDescent="0.25">
      <c r="A115" s="1" t="s">
        <v>49</v>
      </c>
      <c r="B115" s="3">
        <v>3316.2</v>
      </c>
      <c r="C115" s="3">
        <v>3653.3</v>
      </c>
      <c r="D115" s="3">
        <v>20858.3</v>
      </c>
      <c r="E115" s="3">
        <v>92730.6</v>
      </c>
      <c r="F115" s="3">
        <f t="shared" si="12"/>
        <v>113588.90000000001</v>
      </c>
      <c r="G115" s="3">
        <v>113588.9</v>
      </c>
      <c r="H115" s="3">
        <v>92927.6</v>
      </c>
      <c r="I115" s="3">
        <v>292578.7</v>
      </c>
      <c r="J115" s="3">
        <f t="shared" si="13"/>
        <v>385506.30000000005</v>
      </c>
      <c r="K115" s="3">
        <v>506064.6</v>
      </c>
      <c r="L115" s="11">
        <v>96.67</v>
      </c>
      <c r="M115" s="10">
        <f t="shared" si="15"/>
        <v>-1.678193653376725</v>
      </c>
      <c r="N115" s="5">
        <v>3893.0898999999999</v>
      </c>
      <c r="O115" s="10">
        <f t="shared" si="16"/>
        <v>3.0771485695699723</v>
      </c>
      <c r="P115" s="5">
        <v>893858.4</v>
      </c>
      <c r="Q115" s="3">
        <v>848442.4</v>
      </c>
      <c r="R115" s="3">
        <v>-6337</v>
      </c>
      <c r="S115" s="10">
        <f t="shared" si="17"/>
        <v>-5.0088466966470291</v>
      </c>
      <c r="T115" s="3">
        <v>-25411</v>
      </c>
      <c r="U115" s="10">
        <f t="shared" si="18"/>
        <v>-5.0212957001932166</v>
      </c>
      <c r="V115" s="5">
        <v>207521</v>
      </c>
      <c r="W115" s="5">
        <v>16474.900000000001</v>
      </c>
      <c r="X115" s="5">
        <v>16919.099999999999</v>
      </c>
      <c r="Y115" s="5">
        <f t="shared" si="14"/>
        <v>-444.19999999999709</v>
      </c>
      <c r="Z115" s="5">
        <v>101419.9</v>
      </c>
      <c r="AA115" s="5">
        <v>87865.7</v>
      </c>
      <c r="AB115" s="5">
        <v>732620.06669999997</v>
      </c>
      <c r="AC115" s="7">
        <v>84.327600000000004</v>
      </c>
      <c r="AD115" s="6">
        <v>1.1719999999999999</v>
      </c>
      <c r="AE115" s="6">
        <v>0.57199999999999995</v>
      </c>
    </row>
    <row r="116" spans="1:31" x14ac:dyDescent="0.25">
      <c r="A116" s="1" t="s">
        <v>50</v>
      </c>
      <c r="B116" s="3">
        <v>-554.9</v>
      </c>
      <c r="C116" s="3">
        <v>-755.3</v>
      </c>
      <c r="D116" s="3">
        <v>21396.2</v>
      </c>
      <c r="E116" s="3">
        <v>91770.3</v>
      </c>
      <c r="F116" s="3">
        <f t="shared" si="12"/>
        <v>113166.5</v>
      </c>
      <c r="G116" s="3">
        <v>113166.5</v>
      </c>
      <c r="H116" s="3">
        <v>92250.2</v>
      </c>
      <c r="I116" s="3">
        <v>292907.90000000002</v>
      </c>
      <c r="J116" s="3">
        <f t="shared" si="13"/>
        <v>385158.10000000003</v>
      </c>
      <c r="K116" s="3">
        <v>497014.4</v>
      </c>
      <c r="L116" s="11">
        <v>95.94</v>
      </c>
      <c r="M116" s="10">
        <f t="shared" si="15"/>
        <v>-1.9920318725099584</v>
      </c>
      <c r="N116" s="5">
        <v>3141.9712</v>
      </c>
      <c r="O116" s="10">
        <f t="shared" si="16"/>
        <v>2.5286761912733309</v>
      </c>
      <c r="P116" s="5">
        <v>892028.6</v>
      </c>
      <c r="Q116" s="3">
        <v>843279.4</v>
      </c>
      <c r="R116" s="3">
        <v>-6337</v>
      </c>
      <c r="S116" s="10">
        <f t="shared" si="17"/>
        <v>-5.100053439095527</v>
      </c>
      <c r="T116" s="3">
        <v>-25390</v>
      </c>
      <c r="U116" s="10">
        <f t="shared" si="18"/>
        <v>-5.1085038984785953</v>
      </c>
      <c r="V116" s="5">
        <v>214293</v>
      </c>
      <c r="W116" s="5">
        <v>11410.6</v>
      </c>
      <c r="X116" s="5">
        <v>10225.700000000001</v>
      </c>
      <c r="Y116" s="5">
        <f t="shared" si="14"/>
        <v>1184.8999999999996</v>
      </c>
      <c r="Z116" s="5">
        <v>112528.7</v>
      </c>
      <c r="AA116" s="5">
        <v>88606.533299999996</v>
      </c>
      <c r="AB116" s="5">
        <v>736483.63329999999</v>
      </c>
      <c r="AC116" s="7">
        <v>83.284450000000007</v>
      </c>
      <c r="AD116" s="6">
        <v>1.0960000000000001</v>
      </c>
      <c r="AE116" s="6">
        <v>0.54400000000000004</v>
      </c>
    </row>
    <row r="117" spans="1:31" x14ac:dyDescent="0.25">
      <c r="A117" s="1" t="s">
        <v>51</v>
      </c>
      <c r="B117" s="3">
        <v>-4459.3</v>
      </c>
      <c r="C117" s="3">
        <v>6702.5</v>
      </c>
      <c r="D117" s="3">
        <v>21129.1</v>
      </c>
      <c r="E117" s="3">
        <v>85279.1</v>
      </c>
      <c r="F117" s="3">
        <f t="shared" si="12"/>
        <v>106408.20000000001</v>
      </c>
      <c r="G117" s="3">
        <v>106408.3</v>
      </c>
      <c r="H117" s="3">
        <v>93190.7</v>
      </c>
      <c r="I117" s="3">
        <v>286246.59999999998</v>
      </c>
      <c r="J117" s="3">
        <f t="shared" si="13"/>
        <v>379437.3</v>
      </c>
      <c r="K117" s="3">
        <v>488088.8</v>
      </c>
      <c r="L117" s="11">
        <v>97.4</v>
      </c>
      <c r="M117" s="10">
        <f t="shared" si="15"/>
        <v>6.1639613725095188E-2</v>
      </c>
      <c r="N117" s="5">
        <v>2008.9727</v>
      </c>
      <c r="O117" s="10">
        <f t="shared" si="16"/>
        <v>1.6463993437259776</v>
      </c>
      <c r="P117" s="5">
        <v>912598.9</v>
      </c>
      <c r="Q117" s="3">
        <v>846690.5</v>
      </c>
      <c r="R117" s="3">
        <v>-6337</v>
      </c>
      <c r="S117" s="10">
        <f t="shared" si="17"/>
        <v>-5.1933172816094126</v>
      </c>
      <c r="T117" s="3">
        <v>-25369</v>
      </c>
      <c r="U117" s="10">
        <f t="shared" si="18"/>
        <v>-5.1976197773847712</v>
      </c>
      <c r="V117" s="5">
        <v>202427</v>
      </c>
      <c r="W117" s="5">
        <v>13445.3</v>
      </c>
      <c r="X117" s="5">
        <v>12791.1</v>
      </c>
      <c r="Y117" s="5">
        <f t="shared" si="14"/>
        <v>654.19999999999891</v>
      </c>
      <c r="Z117" s="5">
        <v>122770.8</v>
      </c>
      <c r="AA117" s="5">
        <v>90223.9</v>
      </c>
      <c r="AB117" s="5">
        <v>738787.26670000004</v>
      </c>
      <c r="AC117" s="7">
        <v>100.89883</v>
      </c>
      <c r="AD117" s="6">
        <v>0.92300000000000004</v>
      </c>
      <c r="AE117" s="6">
        <v>0.10299999999999999</v>
      </c>
    </row>
    <row r="118" spans="1:31" x14ac:dyDescent="0.25">
      <c r="A118" s="1" t="s">
        <v>52</v>
      </c>
      <c r="B118" s="3">
        <v>-4424.3999999999996</v>
      </c>
      <c r="C118" s="3">
        <v>-4174.8999999999996</v>
      </c>
      <c r="D118" s="3">
        <v>21422.9</v>
      </c>
      <c r="E118" s="3">
        <v>81203.7</v>
      </c>
      <c r="F118" s="3">
        <f t="shared" si="12"/>
        <v>102626.6</v>
      </c>
      <c r="G118" s="3">
        <v>102626.6</v>
      </c>
      <c r="H118" s="3">
        <v>93032.3</v>
      </c>
      <c r="I118" s="3">
        <v>281021.90000000002</v>
      </c>
      <c r="J118" s="3">
        <f t="shared" si="13"/>
        <v>374054.2</v>
      </c>
      <c r="K118" s="3">
        <v>468081.6</v>
      </c>
      <c r="L118" s="11">
        <v>97.39</v>
      </c>
      <c r="M118" s="10">
        <f t="shared" si="15"/>
        <v>0.4434818481848346</v>
      </c>
      <c r="N118" s="5">
        <v>1686.5424</v>
      </c>
      <c r="O118" s="10">
        <f t="shared" ref="O118:O146" si="19">N118/(K118/4)*100</f>
        <v>1.4412379380005538</v>
      </c>
      <c r="P118" s="5">
        <v>902947.4</v>
      </c>
      <c r="Q118" s="3">
        <v>846497</v>
      </c>
      <c r="R118" s="3">
        <v>-6337</v>
      </c>
      <c r="S118" s="10">
        <f t="shared" si="17"/>
        <v>-5.4152951109379215</v>
      </c>
      <c r="T118" s="3">
        <v>-25348</v>
      </c>
      <c r="U118" s="10">
        <f t="shared" si="18"/>
        <v>-5.4152951109379215</v>
      </c>
      <c r="V118" s="5">
        <v>204759</v>
      </c>
      <c r="W118" s="5">
        <v>9967.9</v>
      </c>
      <c r="X118" s="5">
        <v>12959.1</v>
      </c>
      <c r="Y118" s="5">
        <f t="shared" si="14"/>
        <v>-2991.2000000000007</v>
      </c>
      <c r="Z118" s="5">
        <v>123888.6</v>
      </c>
      <c r="AA118" s="5">
        <v>93674.466700000004</v>
      </c>
      <c r="AB118" s="5">
        <v>746181.53330000001</v>
      </c>
      <c r="AC118" s="7">
        <v>103.98209</v>
      </c>
      <c r="AD118" s="6">
        <v>0.73599999999999999</v>
      </c>
      <c r="AE118" s="6">
        <v>8.7999999999999995E-2</v>
      </c>
    </row>
    <row r="119" spans="1:31" x14ac:dyDescent="0.25">
      <c r="A119" s="1" t="s">
        <v>53</v>
      </c>
      <c r="B119" s="3">
        <v>2533</v>
      </c>
      <c r="C119" s="3">
        <v>-5075.5</v>
      </c>
      <c r="D119" s="3">
        <v>22680.400000000001</v>
      </c>
      <c r="E119" s="3">
        <v>75255.3</v>
      </c>
      <c r="F119" s="3">
        <f t="shared" si="12"/>
        <v>97935.700000000012</v>
      </c>
      <c r="G119" s="3">
        <v>97935.7</v>
      </c>
      <c r="H119" s="3">
        <v>93287.9</v>
      </c>
      <c r="I119" s="3">
        <v>284081.40000000002</v>
      </c>
      <c r="J119" s="3">
        <f t="shared" si="13"/>
        <v>377369.30000000005</v>
      </c>
      <c r="K119" s="3">
        <v>472762.6</v>
      </c>
      <c r="L119" s="11">
        <v>96.63</v>
      </c>
      <c r="M119" s="10">
        <f t="shared" si="15"/>
        <v>-4.1377883521265257E-2</v>
      </c>
      <c r="N119" s="5">
        <v>3768.0499</v>
      </c>
      <c r="O119" s="10">
        <f t="shared" si="19"/>
        <v>3.1881116653474706</v>
      </c>
      <c r="P119" s="5">
        <v>921877.7</v>
      </c>
      <c r="Q119" s="3">
        <v>860255.7</v>
      </c>
      <c r="R119" s="3">
        <v>-8073.5</v>
      </c>
      <c r="S119" s="10">
        <f t="shared" si="17"/>
        <v>-6.830912597570113</v>
      </c>
      <c r="T119" s="3">
        <v>-27084.5</v>
      </c>
      <c r="U119" s="10">
        <f t="shared" si="18"/>
        <v>-5.7289853300578351</v>
      </c>
      <c r="V119" s="5">
        <v>204541</v>
      </c>
      <c r="W119" s="5">
        <v>11965.8</v>
      </c>
      <c r="X119" s="5">
        <v>20759.2</v>
      </c>
      <c r="Y119" s="5">
        <f t="shared" si="14"/>
        <v>-8793.4000000000015</v>
      </c>
      <c r="Z119" s="5">
        <v>109842.9</v>
      </c>
      <c r="AA119" s="5">
        <v>94199.833299999998</v>
      </c>
      <c r="AB119" s="5">
        <v>751622.2</v>
      </c>
      <c r="AC119" s="7">
        <v>96.868139999999997</v>
      </c>
      <c r="AD119" s="6">
        <v>0.82699999999999996</v>
      </c>
      <c r="AE119" s="6">
        <v>0.11</v>
      </c>
    </row>
    <row r="120" spans="1:31" x14ac:dyDescent="0.25">
      <c r="A120" s="1" t="s">
        <v>54</v>
      </c>
      <c r="B120" s="3">
        <v>3372.4</v>
      </c>
      <c r="C120" s="3">
        <v>-6224.7</v>
      </c>
      <c r="D120" s="3">
        <v>22339.4</v>
      </c>
      <c r="E120" s="3">
        <v>73320.800000000003</v>
      </c>
      <c r="F120" s="3">
        <f t="shared" si="12"/>
        <v>95660.200000000012</v>
      </c>
      <c r="G120" s="3">
        <v>95660.3</v>
      </c>
      <c r="H120" s="3">
        <v>94458.6</v>
      </c>
      <c r="I120" s="3">
        <v>282309.8</v>
      </c>
      <c r="J120" s="3">
        <f t="shared" si="13"/>
        <v>376768.4</v>
      </c>
      <c r="K120" s="3">
        <v>469576.4</v>
      </c>
      <c r="L120" s="11">
        <v>95.91</v>
      </c>
      <c r="M120" s="10">
        <f t="shared" si="15"/>
        <v>-3.1269543464662597E-2</v>
      </c>
      <c r="N120" s="5">
        <v>3623.3216000000002</v>
      </c>
      <c r="O120" s="10">
        <f t="shared" si="19"/>
        <v>3.0864597113483558</v>
      </c>
      <c r="P120" s="5">
        <v>923618.8</v>
      </c>
      <c r="Q120" s="3">
        <v>864522.6</v>
      </c>
      <c r="R120" s="3">
        <v>-8073.5</v>
      </c>
      <c r="S120" s="10">
        <f t="shared" si="17"/>
        <v>-6.8772621452015041</v>
      </c>
      <c r="T120" s="3">
        <v>-28821</v>
      </c>
      <c r="U120" s="10">
        <f t="shared" si="18"/>
        <v>-6.1376593883338257</v>
      </c>
      <c r="V120" s="5">
        <v>198853</v>
      </c>
      <c r="W120" s="5">
        <v>8409.7999999999993</v>
      </c>
      <c r="X120" s="5">
        <v>13767.8</v>
      </c>
      <c r="Y120" s="5">
        <f t="shared" si="14"/>
        <v>-5358</v>
      </c>
      <c r="Z120" s="5">
        <v>116324.8</v>
      </c>
      <c r="AA120" s="5">
        <v>93479.866699999999</v>
      </c>
      <c r="AB120" s="5">
        <v>757275.96669999999</v>
      </c>
      <c r="AC120" s="7">
        <v>98.161000000000001</v>
      </c>
      <c r="AD120" s="6">
        <v>0.66300000000000003</v>
      </c>
      <c r="AE120" s="6">
        <v>0.10299999999999999</v>
      </c>
    </row>
    <row r="121" spans="1:31" x14ac:dyDescent="0.25">
      <c r="A121" s="1" t="s">
        <v>55</v>
      </c>
      <c r="B121" s="3">
        <v>5192.7</v>
      </c>
      <c r="C121" s="3">
        <v>-5705.2</v>
      </c>
      <c r="D121" s="3">
        <v>22691.3</v>
      </c>
      <c r="E121" s="3">
        <v>72767.8</v>
      </c>
      <c r="F121" s="3">
        <f t="shared" si="12"/>
        <v>95459.1</v>
      </c>
      <c r="G121" s="3">
        <v>95459.1</v>
      </c>
      <c r="H121" s="3">
        <v>94696.5</v>
      </c>
      <c r="I121" s="3">
        <v>284287.5</v>
      </c>
      <c r="J121" s="3">
        <f t="shared" si="13"/>
        <v>378984</v>
      </c>
      <c r="K121" s="3">
        <v>473930.7</v>
      </c>
      <c r="L121" s="11">
        <v>95.14</v>
      </c>
      <c r="M121" s="10">
        <f t="shared" si="15"/>
        <v>-2.320328542094463</v>
      </c>
      <c r="N121" s="5">
        <v>4520.2165000000005</v>
      </c>
      <c r="O121" s="10">
        <f t="shared" si="19"/>
        <v>3.815086467283086</v>
      </c>
      <c r="P121" s="5">
        <v>938065.2</v>
      </c>
      <c r="Q121" s="3">
        <v>871510.4</v>
      </c>
      <c r="R121" s="3">
        <v>-8073.5</v>
      </c>
      <c r="S121" s="10">
        <f t="shared" si="17"/>
        <v>-6.8140764039974613</v>
      </c>
      <c r="T121" s="3">
        <v>-30557.5</v>
      </c>
      <c r="U121" s="10">
        <f t="shared" si="18"/>
        <v>-6.4476726238667377</v>
      </c>
      <c r="V121" s="5">
        <v>192073</v>
      </c>
      <c r="W121" s="5">
        <v>11053.8</v>
      </c>
      <c r="X121" s="5">
        <v>14373</v>
      </c>
      <c r="Y121" s="5">
        <f t="shared" si="14"/>
        <v>-3319.2000000000007</v>
      </c>
      <c r="Z121" s="5">
        <v>122533.6</v>
      </c>
      <c r="AA121" s="5">
        <v>94173.033299999996</v>
      </c>
      <c r="AB121" s="5">
        <v>762749.1</v>
      </c>
      <c r="AC121" s="7">
        <v>99.076650000000001</v>
      </c>
      <c r="AD121" s="6">
        <v>0.58599999999999997</v>
      </c>
      <c r="AE121" s="6">
        <v>9.4E-2</v>
      </c>
    </row>
    <row r="122" spans="1:31" x14ac:dyDescent="0.25">
      <c r="A122" s="1" t="s">
        <v>56</v>
      </c>
      <c r="B122" s="3">
        <v>6530.1</v>
      </c>
      <c r="C122" s="3">
        <v>-3171.9</v>
      </c>
      <c r="D122" s="3">
        <v>23469.4</v>
      </c>
      <c r="E122" s="3">
        <v>72318</v>
      </c>
      <c r="F122" s="3">
        <f t="shared" si="12"/>
        <v>95787.4</v>
      </c>
      <c r="G122" s="3">
        <v>95787.4</v>
      </c>
      <c r="H122" s="3">
        <v>94538.9</v>
      </c>
      <c r="I122" s="3">
        <v>286084.8</v>
      </c>
      <c r="J122" s="3">
        <f t="shared" si="13"/>
        <v>380623.69999999995</v>
      </c>
      <c r="K122" s="3">
        <v>479769.3</v>
      </c>
      <c r="L122" s="11">
        <v>94.97</v>
      </c>
      <c r="M122" s="10">
        <f t="shared" si="15"/>
        <v>-2.4848547078755501</v>
      </c>
      <c r="N122" s="5">
        <v>4945.7101000000002</v>
      </c>
      <c r="O122" s="10">
        <f t="shared" si="19"/>
        <v>4.1234068957726144</v>
      </c>
      <c r="P122" s="5">
        <v>944711.4</v>
      </c>
      <c r="Q122" s="3">
        <v>882923.5</v>
      </c>
      <c r="R122" s="3">
        <v>-8073.5</v>
      </c>
      <c r="S122" s="10">
        <f t="shared" si="17"/>
        <v>-6.731151826513285</v>
      </c>
      <c r="T122" s="3">
        <v>-32294</v>
      </c>
      <c r="U122" s="10">
        <f t="shared" si="18"/>
        <v>-6.731151826513285</v>
      </c>
      <c r="V122" s="5">
        <v>190217</v>
      </c>
      <c r="W122" s="5">
        <v>8819.1</v>
      </c>
      <c r="X122" s="5">
        <v>17278</v>
      </c>
      <c r="Y122" s="5">
        <f t="shared" si="14"/>
        <v>-8458.9</v>
      </c>
      <c r="Z122" s="5">
        <v>121824.1</v>
      </c>
      <c r="AA122" s="5">
        <v>96975.266699999993</v>
      </c>
      <c r="AB122" s="5">
        <v>767422.46669999999</v>
      </c>
      <c r="AC122" s="7">
        <v>97.852590000000006</v>
      </c>
      <c r="AD122" s="6">
        <v>0.52100000000000002</v>
      </c>
      <c r="AE122" s="6">
        <v>8.2000000000000003E-2</v>
      </c>
    </row>
    <row r="123" spans="1:31" x14ac:dyDescent="0.25">
      <c r="A123" s="1" t="s">
        <v>57</v>
      </c>
      <c r="B123" s="3">
        <v>6400.2</v>
      </c>
      <c r="C123" s="3">
        <v>-1111.5</v>
      </c>
      <c r="D123" s="3">
        <v>22017.1</v>
      </c>
      <c r="E123" s="3">
        <v>74739.199999999997</v>
      </c>
      <c r="F123" s="3">
        <f t="shared" si="12"/>
        <v>96756.299999999988</v>
      </c>
      <c r="G123" s="3">
        <v>96756.3</v>
      </c>
      <c r="H123" s="3">
        <v>95386.1</v>
      </c>
      <c r="I123" s="3">
        <v>285336</v>
      </c>
      <c r="J123" s="3">
        <f t="shared" si="13"/>
        <v>380722.1</v>
      </c>
      <c r="K123" s="3">
        <v>482767.1</v>
      </c>
      <c r="L123" s="11">
        <v>94.49</v>
      </c>
      <c r="M123" s="10">
        <f t="shared" si="15"/>
        <v>-2.2146331367070227</v>
      </c>
      <c r="N123" s="5">
        <v>4783.3982999999998</v>
      </c>
      <c r="O123" s="10">
        <f t="shared" si="19"/>
        <v>3.9633175500153182</v>
      </c>
      <c r="P123" s="5">
        <v>980356.8</v>
      </c>
      <c r="Q123" s="3">
        <v>904077.2</v>
      </c>
      <c r="R123" s="3">
        <v>-10646.2</v>
      </c>
      <c r="S123" s="10">
        <f t="shared" si="17"/>
        <v>-8.8209822086053524</v>
      </c>
      <c r="T123" s="3">
        <v>-34866.699999999997</v>
      </c>
      <c r="U123" s="10">
        <f t="shared" si="18"/>
        <v>-7.222261003287092</v>
      </c>
      <c r="V123" s="5">
        <v>199123</v>
      </c>
      <c r="W123" s="5">
        <v>12785.8</v>
      </c>
      <c r="X123" s="5">
        <v>19520.8</v>
      </c>
      <c r="Y123" s="5">
        <f t="shared" si="14"/>
        <v>-6735</v>
      </c>
      <c r="Z123" s="5">
        <v>113233.60000000001</v>
      </c>
      <c r="AA123" s="5">
        <v>97229.566699999996</v>
      </c>
      <c r="AB123" s="5">
        <v>773685.4</v>
      </c>
      <c r="AC123" s="7">
        <v>97.236090000000004</v>
      </c>
      <c r="AD123" s="6">
        <v>0.46200000000000002</v>
      </c>
      <c r="AE123" s="6">
        <v>9.6000000000000002E-2</v>
      </c>
    </row>
    <row r="124" spans="1:31" x14ac:dyDescent="0.25">
      <c r="A124" s="1" t="s">
        <v>58</v>
      </c>
      <c r="B124" s="3">
        <v>6431.3</v>
      </c>
      <c r="C124" s="3">
        <v>513.20000000000005</v>
      </c>
      <c r="D124" s="3">
        <v>21973.5</v>
      </c>
      <c r="E124" s="3">
        <v>75500.600000000006</v>
      </c>
      <c r="F124" s="3">
        <f t="shared" si="12"/>
        <v>97474.1</v>
      </c>
      <c r="G124" s="3">
        <v>97474</v>
      </c>
      <c r="H124" s="3">
        <v>95625.2</v>
      </c>
      <c r="I124" s="3">
        <v>286899.8</v>
      </c>
      <c r="J124" s="3">
        <f t="shared" si="13"/>
        <v>382525</v>
      </c>
      <c r="K124" s="3">
        <v>486943.5</v>
      </c>
      <c r="L124" s="11">
        <v>93.92</v>
      </c>
      <c r="M124" s="10">
        <f t="shared" si="15"/>
        <v>-2.074861849650711</v>
      </c>
      <c r="N124" s="5">
        <v>4779.4974000000002</v>
      </c>
      <c r="O124" s="10">
        <f t="shared" si="19"/>
        <v>3.9261207101029179</v>
      </c>
      <c r="P124" s="5">
        <v>987940.1</v>
      </c>
      <c r="Q124" s="3">
        <v>908861.7</v>
      </c>
      <c r="R124" s="3">
        <v>-10646.2</v>
      </c>
      <c r="S124" s="10">
        <f t="shared" si="17"/>
        <v>-8.7453267165492505</v>
      </c>
      <c r="T124" s="3">
        <v>-37439.4</v>
      </c>
      <c r="U124" s="10">
        <f t="shared" si="18"/>
        <v>-7.6886538171266281</v>
      </c>
      <c r="V124" s="5">
        <v>214313</v>
      </c>
      <c r="W124" s="5">
        <v>10306.1</v>
      </c>
      <c r="X124" s="5">
        <v>11306.5</v>
      </c>
      <c r="Y124" s="5">
        <f t="shared" si="14"/>
        <v>-1000.3999999999996</v>
      </c>
      <c r="Z124" s="5">
        <v>120331.7</v>
      </c>
      <c r="AA124" s="5">
        <v>98614</v>
      </c>
      <c r="AB124" s="5">
        <v>778159.33330000006</v>
      </c>
      <c r="AC124" s="7">
        <v>102.40472</v>
      </c>
      <c r="AD124" s="6">
        <v>0.32700000000000001</v>
      </c>
      <c r="AE124" s="6">
        <v>0.113</v>
      </c>
    </row>
    <row r="125" spans="1:31" x14ac:dyDescent="0.25">
      <c r="A125" s="1" t="s">
        <v>59</v>
      </c>
      <c r="B125" s="3">
        <v>4919.1000000000004</v>
      </c>
      <c r="C125" s="3">
        <v>733.3</v>
      </c>
      <c r="D125" s="3">
        <v>21278.7</v>
      </c>
      <c r="E125" s="3">
        <v>74473.8</v>
      </c>
      <c r="F125" s="3">
        <f t="shared" si="12"/>
        <v>95752.5</v>
      </c>
      <c r="G125" s="3">
        <v>95752.5</v>
      </c>
      <c r="H125" s="3">
        <v>95197.7</v>
      </c>
      <c r="I125" s="3">
        <v>285056.09999999998</v>
      </c>
      <c r="J125" s="3">
        <f t="shared" si="13"/>
        <v>380253.8</v>
      </c>
      <c r="K125" s="3">
        <v>481658.6</v>
      </c>
      <c r="L125" s="11">
        <v>93.37</v>
      </c>
      <c r="M125" s="10">
        <f t="shared" si="15"/>
        <v>-1.8604162287155779</v>
      </c>
      <c r="N125" s="5">
        <v>4889.7564000000002</v>
      </c>
      <c r="O125" s="10">
        <f t="shared" si="19"/>
        <v>4.0607653636829077</v>
      </c>
      <c r="P125" s="5">
        <v>996708.5</v>
      </c>
      <c r="Q125" s="3">
        <v>919151.1</v>
      </c>
      <c r="R125" s="3">
        <v>-10646.2</v>
      </c>
      <c r="S125" s="10">
        <f t="shared" si="17"/>
        <v>-8.8412830166429082</v>
      </c>
      <c r="T125" s="3">
        <v>-40012.100000000006</v>
      </c>
      <c r="U125" s="10">
        <f t="shared" si="18"/>
        <v>-8.3071495038186818</v>
      </c>
      <c r="V125" s="5">
        <v>210844</v>
      </c>
      <c r="W125" s="5">
        <v>11739.1</v>
      </c>
      <c r="X125" s="5">
        <v>14125.7</v>
      </c>
      <c r="Y125" s="5">
        <f t="shared" si="14"/>
        <v>-2386.6000000000004</v>
      </c>
      <c r="Z125" s="5">
        <v>128710.39999999999</v>
      </c>
      <c r="AA125" s="5">
        <v>100592.73330000001</v>
      </c>
      <c r="AB125" s="5">
        <v>782131.7</v>
      </c>
      <c r="AC125" s="7">
        <v>102.50660999999999</v>
      </c>
      <c r="AD125" s="6">
        <v>0.374</v>
      </c>
      <c r="AE125" s="6">
        <v>7.9000000000000001E-2</v>
      </c>
    </row>
    <row r="126" spans="1:31" x14ac:dyDescent="0.25">
      <c r="A126" s="1" t="s">
        <v>60</v>
      </c>
      <c r="B126" s="3">
        <v>837</v>
      </c>
      <c r="C126" s="3">
        <v>-1549.6</v>
      </c>
      <c r="D126" s="3">
        <v>20654</v>
      </c>
      <c r="E126" s="3">
        <v>74831.600000000006</v>
      </c>
      <c r="F126" s="3">
        <f t="shared" si="12"/>
        <v>95485.6</v>
      </c>
      <c r="G126" s="3">
        <v>95485.6</v>
      </c>
      <c r="H126" s="3">
        <v>95952.4</v>
      </c>
      <c r="I126" s="3">
        <v>280678.5</v>
      </c>
      <c r="J126" s="3">
        <f t="shared" si="13"/>
        <v>376630.9</v>
      </c>
      <c r="K126" s="3">
        <v>471403.9</v>
      </c>
      <c r="L126" s="11">
        <v>93.19</v>
      </c>
      <c r="M126" s="10">
        <f t="shared" si="15"/>
        <v>-1.8742760871854336</v>
      </c>
      <c r="N126" s="5">
        <v>3933.0734000000002</v>
      </c>
      <c r="O126" s="10">
        <f t="shared" si="19"/>
        <v>3.3373278413691532</v>
      </c>
      <c r="P126" s="5">
        <v>994083.1</v>
      </c>
      <c r="Q126" s="3">
        <v>924359.6</v>
      </c>
      <c r="R126" s="3">
        <v>-10646.2</v>
      </c>
      <c r="S126" s="10">
        <f t="shared" si="17"/>
        <v>-9.0336121529753992</v>
      </c>
      <c r="T126" s="3">
        <v>-42584.800000000003</v>
      </c>
      <c r="U126" s="10">
        <f t="shared" si="18"/>
        <v>-9.0336121529753992</v>
      </c>
      <c r="V126" s="5">
        <v>219483</v>
      </c>
      <c r="W126" s="5">
        <v>9398.4</v>
      </c>
      <c r="X126" s="5">
        <v>13811.9</v>
      </c>
      <c r="Y126" s="5">
        <f t="shared" si="14"/>
        <v>-4413.5</v>
      </c>
      <c r="Z126" s="5">
        <v>142363.1</v>
      </c>
      <c r="AA126" s="5">
        <v>106807.6</v>
      </c>
      <c r="AB126" s="5">
        <v>786310.1</v>
      </c>
      <c r="AC126" s="7">
        <v>99.953909999999993</v>
      </c>
      <c r="AD126" s="6">
        <v>0.52800000000000002</v>
      </c>
      <c r="AE126" s="6">
        <v>6.2E-2</v>
      </c>
    </row>
    <row r="127" spans="1:31" x14ac:dyDescent="0.25">
      <c r="A127" s="1" t="s">
        <v>61</v>
      </c>
      <c r="B127" s="3">
        <v>-6605.1</v>
      </c>
      <c r="C127" s="3">
        <v>-2928.9</v>
      </c>
      <c r="D127" s="3">
        <v>21377.5</v>
      </c>
      <c r="E127" s="3">
        <v>74248.3</v>
      </c>
      <c r="F127" s="3">
        <f t="shared" si="12"/>
        <v>95625.8</v>
      </c>
      <c r="G127" s="3">
        <v>95625.8</v>
      </c>
      <c r="H127" s="3">
        <v>96201.5</v>
      </c>
      <c r="I127" s="3">
        <v>282615.5</v>
      </c>
      <c r="J127" s="3">
        <f t="shared" si="13"/>
        <v>378817</v>
      </c>
      <c r="K127" s="3">
        <v>464908.7</v>
      </c>
      <c r="L127" s="11">
        <v>92.48</v>
      </c>
      <c r="M127" s="10">
        <f t="shared" si="15"/>
        <v>-2.1272092284897792</v>
      </c>
      <c r="N127" s="5">
        <v>2026.0689</v>
      </c>
      <c r="O127" s="10">
        <f t="shared" si="19"/>
        <v>1.7431972342096413</v>
      </c>
      <c r="P127" s="5">
        <v>1023180.9</v>
      </c>
      <c r="Q127" s="3">
        <v>943809.6</v>
      </c>
      <c r="R127" s="3">
        <v>-10872</v>
      </c>
      <c r="S127" s="10">
        <f t="shared" si="17"/>
        <v>-9.3540946856877483</v>
      </c>
      <c r="T127" s="3">
        <v>-42810.600000000006</v>
      </c>
      <c r="U127" s="10">
        <f t="shared" si="18"/>
        <v>-9.208388657816041</v>
      </c>
      <c r="V127" s="5">
        <v>219667</v>
      </c>
      <c r="W127" s="5">
        <v>14343</v>
      </c>
      <c r="X127" s="5">
        <v>20833.900000000001</v>
      </c>
      <c r="Y127" s="5">
        <f t="shared" si="14"/>
        <v>-6490.9000000000015</v>
      </c>
      <c r="Z127" s="5">
        <v>129584.4</v>
      </c>
      <c r="AA127" s="5">
        <v>115448.7</v>
      </c>
      <c r="AB127" s="5">
        <v>794845.06669999997</v>
      </c>
      <c r="AC127" s="7">
        <v>97.935649999999995</v>
      </c>
      <c r="AD127" s="6">
        <v>0.46</v>
      </c>
      <c r="AE127" s="6">
        <v>6.7000000000000004E-2</v>
      </c>
    </row>
    <row r="128" spans="1:31" x14ac:dyDescent="0.25">
      <c r="A128" s="1" t="s">
        <v>62</v>
      </c>
      <c r="B128" s="3">
        <v>-3096.7</v>
      </c>
      <c r="C128" s="3">
        <v>-1317.2</v>
      </c>
      <c r="D128" s="3">
        <v>20749.2</v>
      </c>
      <c r="E128" s="3">
        <v>76503.8</v>
      </c>
      <c r="F128" s="3">
        <f t="shared" si="12"/>
        <v>97253</v>
      </c>
      <c r="G128" s="3">
        <v>97253</v>
      </c>
      <c r="H128" s="3">
        <v>96115.1</v>
      </c>
      <c r="I128" s="3">
        <v>286394.40000000002</v>
      </c>
      <c r="J128" s="3">
        <f t="shared" si="13"/>
        <v>382509.5</v>
      </c>
      <c r="K128" s="3">
        <v>475348.7</v>
      </c>
      <c r="L128" s="11">
        <v>92.11</v>
      </c>
      <c r="M128" s="10">
        <f t="shared" si="15"/>
        <v>-1.9271720613287968</v>
      </c>
      <c r="N128" s="5">
        <v>2661.0072</v>
      </c>
      <c r="O128" s="10">
        <f t="shared" si="19"/>
        <v>2.2392043567175</v>
      </c>
      <c r="P128" s="5">
        <v>1040907.3</v>
      </c>
      <c r="Q128" s="3">
        <v>954418</v>
      </c>
      <c r="R128" s="3">
        <v>-10872</v>
      </c>
      <c r="S128" s="10">
        <f t="shared" si="17"/>
        <v>-9.1486523472137407</v>
      </c>
      <c r="T128" s="3">
        <v>-43036.4</v>
      </c>
      <c r="U128" s="10">
        <f t="shared" si="18"/>
        <v>-9.0536484058965563</v>
      </c>
      <c r="V128" s="5">
        <v>232364</v>
      </c>
      <c r="W128" s="5">
        <v>10545.9</v>
      </c>
      <c r="X128" s="5">
        <v>12996.6</v>
      </c>
      <c r="Y128" s="5">
        <f t="shared" si="14"/>
        <v>-2450.7000000000007</v>
      </c>
      <c r="Z128" s="5">
        <v>137689</v>
      </c>
      <c r="AA128" s="5">
        <v>113861.5333</v>
      </c>
      <c r="AB128" s="5">
        <v>799914.53330000001</v>
      </c>
      <c r="AC128" s="7">
        <v>102.27793</v>
      </c>
      <c r="AD128" s="6">
        <v>0.36699999999999999</v>
      </c>
      <c r="AE128" s="6">
        <v>7.4999999999999997E-2</v>
      </c>
    </row>
    <row r="129" spans="1:31" x14ac:dyDescent="0.25">
      <c r="A129" s="1" t="s">
        <v>63</v>
      </c>
      <c r="B129" s="3">
        <v>-7040.9</v>
      </c>
      <c r="C129" s="3">
        <v>-1625.2</v>
      </c>
      <c r="D129" s="3">
        <v>19690.400000000001</v>
      </c>
      <c r="E129" s="3">
        <v>81138</v>
      </c>
      <c r="F129" s="3">
        <f t="shared" si="12"/>
        <v>100828.4</v>
      </c>
      <c r="G129" s="3">
        <v>100828.3</v>
      </c>
      <c r="H129" s="3">
        <v>96376</v>
      </c>
      <c r="I129" s="3">
        <v>287253.8</v>
      </c>
      <c r="J129" s="3">
        <f t="shared" si="13"/>
        <v>383629.8</v>
      </c>
      <c r="K129" s="3">
        <v>475792</v>
      </c>
      <c r="L129" s="11">
        <v>91.95</v>
      </c>
      <c r="M129" s="10">
        <f t="shared" si="15"/>
        <v>-1.520831102067044</v>
      </c>
      <c r="N129" s="5">
        <v>1816.1699000000001</v>
      </c>
      <c r="O129" s="10">
        <f t="shared" si="19"/>
        <v>1.5268603927766755</v>
      </c>
      <c r="P129" s="5">
        <v>1045725.5</v>
      </c>
      <c r="Q129" s="3">
        <v>958638.5</v>
      </c>
      <c r="R129" s="3">
        <v>-10872</v>
      </c>
      <c r="S129" s="10">
        <f t="shared" si="17"/>
        <v>-9.140128459494905</v>
      </c>
      <c r="T129" s="3">
        <v>-43262.2</v>
      </c>
      <c r="U129" s="10">
        <f t="shared" si="18"/>
        <v>-9.0926707468809891</v>
      </c>
      <c r="V129" s="5">
        <v>242113</v>
      </c>
      <c r="W129" s="5">
        <v>11780.6</v>
      </c>
      <c r="X129" s="5">
        <v>14811.3</v>
      </c>
      <c r="Y129" s="5">
        <f t="shared" si="14"/>
        <v>-3030.6999999999989</v>
      </c>
      <c r="Z129" s="5">
        <v>143021.9</v>
      </c>
      <c r="AA129" s="5">
        <v>117156.6667</v>
      </c>
      <c r="AB129" s="5">
        <v>805290.33330000006</v>
      </c>
      <c r="AC129" s="7">
        <v>104.1974</v>
      </c>
      <c r="AD129" s="6">
        <v>0.36099999999999999</v>
      </c>
      <c r="AE129" s="6">
        <v>7.4999999999999997E-2</v>
      </c>
    </row>
    <row r="130" spans="1:31" x14ac:dyDescent="0.25">
      <c r="A130" s="1" t="s">
        <v>64</v>
      </c>
      <c r="B130" s="3">
        <v>-7215.3</v>
      </c>
      <c r="C130" s="3">
        <v>429.9</v>
      </c>
      <c r="D130" s="3">
        <v>21669.200000000001</v>
      </c>
      <c r="E130" s="3">
        <v>78665.3</v>
      </c>
      <c r="F130" s="3">
        <f t="shared" si="12"/>
        <v>100334.5</v>
      </c>
      <c r="G130" s="3">
        <v>100334.39999999999</v>
      </c>
      <c r="H130" s="3">
        <v>97883.6</v>
      </c>
      <c r="I130" s="3">
        <v>289329.90000000002</v>
      </c>
      <c r="J130" s="3">
        <f t="shared" si="13"/>
        <v>387213.5</v>
      </c>
      <c r="K130" s="3">
        <v>480762.6</v>
      </c>
      <c r="L130" s="11">
        <v>92.04</v>
      </c>
      <c r="M130" s="10">
        <f t="shared" si="15"/>
        <v>-1.2340379869084539</v>
      </c>
      <c r="N130" s="5">
        <v>1780.8681999999999</v>
      </c>
      <c r="O130" s="10">
        <f t="shared" si="19"/>
        <v>1.4817027780447147</v>
      </c>
      <c r="P130" s="5">
        <v>1046071.8</v>
      </c>
      <c r="Q130" s="3">
        <v>959950.3</v>
      </c>
      <c r="R130" s="3">
        <v>-10872</v>
      </c>
      <c r="S130" s="10">
        <f t="shared" ref="S130:S146" si="20">R130/(K130/4)*100</f>
        <v>-9.045628757311821</v>
      </c>
      <c r="T130" s="3">
        <v>-43488</v>
      </c>
      <c r="U130" s="10">
        <f t="shared" ref="U130:U146" si="21">T130/K130*100</f>
        <v>-9.045628757311821</v>
      </c>
      <c r="V130" s="5">
        <v>250663</v>
      </c>
      <c r="W130" s="5">
        <v>9183.5</v>
      </c>
      <c r="X130" s="5">
        <v>16930.3</v>
      </c>
      <c r="Y130" s="5">
        <f t="shared" si="14"/>
        <v>-7746.7999999999993</v>
      </c>
      <c r="Z130" s="5">
        <v>139456.9</v>
      </c>
      <c r="AA130" s="5">
        <v>116455.1333</v>
      </c>
      <c r="AB130" s="5">
        <v>809647.36670000001</v>
      </c>
      <c r="AC130" s="7">
        <v>100.69006</v>
      </c>
      <c r="AD130" s="6">
        <v>0.33400000000000002</v>
      </c>
      <c r="AE130" s="6">
        <v>7.5999999999999998E-2</v>
      </c>
    </row>
    <row r="131" spans="1:31" x14ac:dyDescent="0.25">
      <c r="A131" s="1" t="s">
        <v>65</v>
      </c>
      <c r="B131" s="3">
        <v>-8630.7999999999993</v>
      </c>
      <c r="C131" s="3">
        <v>-2216.1999999999998</v>
      </c>
      <c r="D131" s="3">
        <v>21285.7</v>
      </c>
      <c r="E131" s="3">
        <v>79639</v>
      </c>
      <c r="F131" s="3">
        <f t="shared" ref="F131:F146" si="22">SUM(D131:E131)</f>
        <v>100924.7</v>
      </c>
      <c r="G131" s="3">
        <v>100924.7</v>
      </c>
      <c r="H131" s="3">
        <v>96350.2</v>
      </c>
      <c r="I131" s="3">
        <v>289589.40000000002</v>
      </c>
      <c r="J131" s="3">
        <f t="shared" ref="J131:J146" si="23">SUM(H131:I131)</f>
        <v>385939.60000000003</v>
      </c>
      <c r="K131" s="3">
        <v>476017.2</v>
      </c>
      <c r="L131" s="11">
        <v>91.51</v>
      </c>
      <c r="M131" s="10">
        <f t="shared" si="15"/>
        <v>-1.0488754325259531</v>
      </c>
      <c r="N131" s="5">
        <v>1190.029</v>
      </c>
      <c r="O131" s="10">
        <f t="shared" si="19"/>
        <v>0.99998823571921347</v>
      </c>
      <c r="P131" s="5">
        <v>1070883</v>
      </c>
      <c r="Q131" s="3">
        <v>976185.3</v>
      </c>
      <c r="R131" s="3">
        <v>-10833.5</v>
      </c>
      <c r="S131" s="10">
        <f t="shared" si="20"/>
        <v>-9.1034525643191042</v>
      </c>
      <c r="T131" s="3">
        <v>-43449.5</v>
      </c>
      <c r="U131" s="10">
        <f t="shared" si="21"/>
        <v>-9.1277163934412453</v>
      </c>
      <c r="V131" s="5">
        <v>240308</v>
      </c>
      <c r="W131" s="5">
        <v>13745.6</v>
      </c>
      <c r="X131" s="5">
        <v>19187</v>
      </c>
      <c r="Y131" s="5">
        <f t="shared" si="14"/>
        <v>-5441.4</v>
      </c>
      <c r="Z131" s="5">
        <v>143626.5</v>
      </c>
      <c r="AA131" s="5">
        <v>118251.8333</v>
      </c>
      <c r="AB131" s="5">
        <v>813563.1</v>
      </c>
      <c r="AC131" s="7">
        <v>100.39757</v>
      </c>
      <c r="AD131" s="6">
        <v>0.25800000000000001</v>
      </c>
      <c r="AE131" s="6">
        <v>7.5999999999999998E-2</v>
      </c>
    </row>
    <row r="132" spans="1:31" x14ac:dyDescent="0.25">
      <c r="A132" s="1" t="s">
        <v>66</v>
      </c>
      <c r="B132" s="3">
        <v>-9626.4</v>
      </c>
      <c r="C132" s="3">
        <v>-533.9</v>
      </c>
      <c r="D132" s="3">
        <v>20470.8</v>
      </c>
      <c r="E132" s="3">
        <v>78835</v>
      </c>
      <c r="F132" s="3">
        <f t="shared" si="22"/>
        <v>99305.8</v>
      </c>
      <c r="G132" s="3">
        <v>99305.7</v>
      </c>
      <c r="H132" s="3">
        <v>96992.8</v>
      </c>
      <c r="I132" s="3">
        <v>286653.09999999998</v>
      </c>
      <c r="J132" s="3">
        <f t="shared" si="23"/>
        <v>383645.89999999997</v>
      </c>
      <c r="K132" s="3">
        <v>472791.2</v>
      </c>
      <c r="L132" s="11">
        <v>91.35</v>
      </c>
      <c r="M132" s="10">
        <f t="shared" si="15"/>
        <v>-0.82510042340679934</v>
      </c>
      <c r="N132" s="5">
        <v>880.9171</v>
      </c>
      <c r="O132" s="10">
        <f t="shared" si="19"/>
        <v>0.74529060608573083</v>
      </c>
      <c r="P132" s="5">
        <v>1080886.5</v>
      </c>
      <c r="Q132" s="3">
        <v>983295</v>
      </c>
      <c r="R132" s="3">
        <v>-10833.5</v>
      </c>
      <c r="S132" s="10">
        <f t="shared" si="20"/>
        <v>-9.1655682254661244</v>
      </c>
      <c r="T132" s="3">
        <v>-43411</v>
      </c>
      <c r="U132" s="10">
        <f t="shared" si="21"/>
        <v>-9.1818544846012351</v>
      </c>
      <c r="V132" s="5">
        <v>245871</v>
      </c>
      <c r="W132" s="5">
        <v>10532.7</v>
      </c>
      <c r="X132" s="5">
        <v>10579.6</v>
      </c>
      <c r="Y132" s="5">
        <f t="shared" ref="Y132:Y146" si="24">W132-X132</f>
        <v>-46.899999999999636</v>
      </c>
      <c r="Z132" s="5">
        <v>149920.79999999999</v>
      </c>
      <c r="AA132" s="5">
        <v>122619.1333</v>
      </c>
      <c r="AB132" s="5">
        <v>819202.1</v>
      </c>
      <c r="AC132" s="7">
        <v>101.60272000000001</v>
      </c>
      <c r="AD132" s="6">
        <v>0.20599999999999999</v>
      </c>
      <c r="AE132" s="6">
        <v>7.8E-2</v>
      </c>
    </row>
    <row r="133" spans="1:31" x14ac:dyDescent="0.25">
      <c r="A133" s="1" t="s">
        <v>67</v>
      </c>
      <c r="B133" s="3">
        <v>-10935.7</v>
      </c>
      <c r="C133" s="3">
        <v>-986.6</v>
      </c>
      <c r="D133" s="3">
        <v>20453.400000000001</v>
      </c>
      <c r="E133" s="3">
        <v>78989.5</v>
      </c>
      <c r="F133" s="3">
        <f t="shared" si="22"/>
        <v>99442.9</v>
      </c>
      <c r="G133" s="3">
        <v>99442.9</v>
      </c>
      <c r="H133" s="3">
        <v>97548.5</v>
      </c>
      <c r="I133" s="3">
        <v>287680.3</v>
      </c>
      <c r="J133" s="3">
        <f t="shared" si="23"/>
        <v>385228.79999999999</v>
      </c>
      <c r="K133" s="3">
        <v>472749.4</v>
      </c>
      <c r="L133" s="11">
        <v>91.38</v>
      </c>
      <c r="M133" s="10">
        <f t="shared" si="15"/>
        <v>-0.61990212071778572</v>
      </c>
      <c r="N133" s="5">
        <v>970.85270000000003</v>
      </c>
      <c r="O133" s="10">
        <f t="shared" si="19"/>
        <v>0.82145229586753576</v>
      </c>
      <c r="P133" s="5">
        <v>1087323.5</v>
      </c>
      <c r="Q133" s="3">
        <v>997218.1</v>
      </c>
      <c r="R133" s="3">
        <v>-10833.5</v>
      </c>
      <c r="S133" s="10">
        <f t="shared" si="20"/>
        <v>-9.1663786352769563</v>
      </c>
      <c r="T133" s="3">
        <v>-43372.5</v>
      </c>
      <c r="U133" s="10">
        <f t="shared" si="21"/>
        <v>-9.1745224848513818</v>
      </c>
      <c r="V133" s="5">
        <v>261107</v>
      </c>
      <c r="W133" s="5">
        <v>12058.8</v>
      </c>
      <c r="X133" s="5">
        <v>15310.3</v>
      </c>
      <c r="Y133" s="5">
        <f t="shared" si="24"/>
        <v>-3251.5</v>
      </c>
      <c r="Z133" s="5">
        <v>158362.70000000001</v>
      </c>
      <c r="AA133" s="5">
        <v>127905.6333</v>
      </c>
      <c r="AB133" s="5">
        <v>823697.6</v>
      </c>
      <c r="AC133" s="7">
        <v>95.895960000000002</v>
      </c>
      <c r="AD133" s="6">
        <v>0.19</v>
      </c>
      <c r="AE133" s="6">
        <v>7.5999999999999998E-2</v>
      </c>
    </row>
    <row r="134" spans="1:31" x14ac:dyDescent="0.25">
      <c r="A134" s="1" t="s">
        <v>68</v>
      </c>
      <c r="B134" s="3">
        <v>-11371.2</v>
      </c>
      <c r="C134" s="3">
        <v>-681.9</v>
      </c>
      <c r="D134" s="3">
        <v>21683.1</v>
      </c>
      <c r="E134" s="3">
        <v>78218.100000000006</v>
      </c>
      <c r="F134" s="3">
        <f t="shared" si="22"/>
        <v>99901.200000000012</v>
      </c>
      <c r="G134" s="3">
        <v>99901.2</v>
      </c>
      <c r="H134" s="3">
        <v>99030.5</v>
      </c>
      <c r="I134" s="3">
        <v>289630.8</v>
      </c>
      <c r="J134" s="3">
        <f t="shared" si="23"/>
        <v>388661.3</v>
      </c>
      <c r="K134" s="3">
        <v>476509.3</v>
      </c>
      <c r="L134" s="11">
        <v>91.16</v>
      </c>
      <c r="M134" s="10">
        <f t="shared" si="15"/>
        <v>-0.95610604085181183</v>
      </c>
      <c r="N134" s="5">
        <v>1276.1833999999999</v>
      </c>
      <c r="O134" s="10">
        <f t="shared" si="19"/>
        <v>1.07127680404139</v>
      </c>
      <c r="P134" s="5">
        <v>1097351.5</v>
      </c>
      <c r="Q134" s="3">
        <v>991601.1</v>
      </c>
      <c r="R134" s="3">
        <v>-10833.5</v>
      </c>
      <c r="S134" s="10">
        <f t="shared" si="20"/>
        <v>-9.0940512598599863</v>
      </c>
      <c r="T134" s="3">
        <v>-43334</v>
      </c>
      <c r="U134" s="10">
        <f t="shared" si="21"/>
        <v>-9.0940512598599863</v>
      </c>
      <c r="V134" s="5">
        <v>266002</v>
      </c>
      <c r="W134" s="5">
        <v>9548.5</v>
      </c>
      <c r="X134" s="5">
        <v>16058.1</v>
      </c>
      <c r="Y134" s="5">
        <f t="shared" si="24"/>
        <v>-6509.6</v>
      </c>
      <c r="Z134" s="5">
        <v>164812.70000000001</v>
      </c>
      <c r="AA134" s="5">
        <v>134696.5667</v>
      </c>
      <c r="AB134" s="5">
        <v>832809.26670000004</v>
      </c>
      <c r="AC134" s="7">
        <v>83.354759999999999</v>
      </c>
      <c r="AD134" s="6">
        <v>0.14399999999999999</v>
      </c>
      <c r="AE134" s="6">
        <v>5.8000000000000003E-2</v>
      </c>
    </row>
    <row r="135" spans="1:31" x14ac:dyDescent="0.25">
      <c r="A135" s="1" t="s">
        <v>69</v>
      </c>
      <c r="B135" s="3">
        <v>-11342.6</v>
      </c>
      <c r="C135" s="3">
        <v>-3482.3</v>
      </c>
      <c r="D135" s="3">
        <v>22424.5</v>
      </c>
      <c r="E135" s="3">
        <v>80443.600000000006</v>
      </c>
      <c r="F135" s="3">
        <f t="shared" si="22"/>
        <v>102868.1</v>
      </c>
      <c r="G135" s="3">
        <v>102868.1</v>
      </c>
      <c r="H135" s="3">
        <v>98588.800000000003</v>
      </c>
      <c r="I135" s="3">
        <v>291538.2</v>
      </c>
      <c r="J135" s="3">
        <f t="shared" si="23"/>
        <v>390127</v>
      </c>
      <c r="K135" s="3">
        <v>478170.2</v>
      </c>
      <c r="L135" s="11">
        <v>90.88</v>
      </c>
      <c r="M135" s="10">
        <f t="shared" ref="M135:M146" si="25">(L135/L131-1)*100</f>
        <v>-0.68844934979784833</v>
      </c>
      <c r="N135" s="5">
        <v>2064.9195</v>
      </c>
      <c r="O135" s="10">
        <f t="shared" si="19"/>
        <v>1.7273510561720491</v>
      </c>
      <c r="P135" s="5">
        <v>1102423.2</v>
      </c>
      <c r="Q135" s="3">
        <v>1008628.1</v>
      </c>
      <c r="R135" s="3">
        <v>-10712.75</v>
      </c>
      <c r="S135" s="10">
        <f t="shared" si="20"/>
        <v>-8.9614534740977163</v>
      </c>
      <c r="T135" s="3">
        <v>-43213.25</v>
      </c>
      <c r="U135" s="10">
        <f t="shared" si="21"/>
        <v>-9.0372110181688452</v>
      </c>
      <c r="V135" s="5">
        <v>268333</v>
      </c>
      <c r="W135" s="5">
        <v>14657.3</v>
      </c>
      <c r="X135" s="5">
        <v>20586.8</v>
      </c>
      <c r="Y135" s="5">
        <f t="shared" si="24"/>
        <v>-5929.5</v>
      </c>
      <c r="Z135" s="5">
        <v>187068.4</v>
      </c>
      <c r="AA135" s="5">
        <v>153774.79999999999</v>
      </c>
      <c r="AB135" s="5">
        <v>842157.73329999996</v>
      </c>
      <c r="AC135" s="7">
        <v>78.556830000000005</v>
      </c>
      <c r="AD135" s="6">
        <v>0.29799999999999999</v>
      </c>
      <c r="AE135" s="6">
        <v>7.0000000000000007E-2</v>
      </c>
    </row>
    <row r="136" spans="1:31" x14ac:dyDescent="0.25">
      <c r="A136" s="1" t="s">
        <v>70</v>
      </c>
      <c r="B136" s="3">
        <v>-13876.8</v>
      </c>
      <c r="C136" s="3">
        <v>-2365.3000000000002</v>
      </c>
      <c r="D136" s="3">
        <v>23630.7</v>
      </c>
      <c r="E136" s="3">
        <v>81544.7</v>
      </c>
      <c r="F136" s="3">
        <f t="shared" si="22"/>
        <v>105175.4</v>
      </c>
      <c r="G136" s="3">
        <v>105175.4</v>
      </c>
      <c r="H136" s="3">
        <v>98878.8</v>
      </c>
      <c r="I136" s="3">
        <v>293481.59999999998</v>
      </c>
      <c r="J136" s="3">
        <f t="shared" si="23"/>
        <v>392360.39999999997</v>
      </c>
      <c r="K136" s="3">
        <v>481293.7</v>
      </c>
      <c r="L136" s="11">
        <v>91.04</v>
      </c>
      <c r="M136" s="10">
        <f t="shared" si="25"/>
        <v>-0.33935413245756996</v>
      </c>
      <c r="N136" s="5">
        <v>1061.2184999999999</v>
      </c>
      <c r="O136" s="10">
        <f t="shared" si="19"/>
        <v>0.8819716526520085</v>
      </c>
      <c r="P136" s="5">
        <v>1111604.7</v>
      </c>
      <c r="Q136" s="3">
        <v>1011178.5</v>
      </c>
      <c r="R136" s="3">
        <v>-10712.75</v>
      </c>
      <c r="S136" s="10">
        <f t="shared" si="20"/>
        <v>-8.9032954306279102</v>
      </c>
      <c r="T136" s="3">
        <v>-43092.5</v>
      </c>
      <c r="U136" s="10">
        <f t="shared" si="21"/>
        <v>-8.9534726924536923</v>
      </c>
      <c r="V136" s="5">
        <v>275307</v>
      </c>
      <c r="W136" s="5">
        <v>11224.7</v>
      </c>
      <c r="X136" s="5">
        <v>12074.7</v>
      </c>
      <c r="Y136" s="5">
        <f t="shared" si="24"/>
        <v>-850</v>
      </c>
      <c r="Z136" s="5">
        <v>208862.5</v>
      </c>
      <c r="AA136" s="5">
        <v>173779.8333</v>
      </c>
      <c r="AB136" s="5">
        <v>850635.4</v>
      </c>
      <c r="AC136" s="7">
        <v>78.758989999999997</v>
      </c>
      <c r="AD136" s="6">
        <v>0.28499999999999998</v>
      </c>
      <c r="AE136" s="6">
        <v>6.2E-2</v>
      </c>
    </row>
    <row r="137" spans="1:31" x14ac:dyDescent="0.25">
      <c r="A137" s="1" t="s">
        <v>71</v>
      </c>
      <c r="B137" s="3">
        <v>-17578.7</v>
      </c>
      <c r="C137" s="3">
        <v>-1443.1</v>
      </c>
      <c r="D137" s="3">
        <v>24011.7</v>
      </c>
      <c r="E137" s="3">
        <v>82973.5</v>
      </c>
      <c r="F137" s="3">
        <f t="shared" si="22"/>
        <v>106985.2</v>
      </c>
      <c r="G137" s="3">
        <v>106985.2</v>
      </c>
      <c r="H137" s="3">
        <v>98515.199999999997</v>
      </c>
      <c r="I137" s="3">
        <v>294935.5</v>
      </c>
      <c r="J137" s="3">
        <f t="shared" si="23"/>
        <v>393450.7</v>
      </c>
      <c r="K137" s="3">
        <v>481414</v>
      </c>
      <c r="L137" s="11">
        <v>91.14</v>
      </c>
      <c r="M137" s="10">
        <f t="shared" si="25"/>
        <v>-0.26263952724884243</v>
      </c>
      <c r="N137" s="5">
        <v>104.6568</v>
      </c>
      <c r="O137" s="10">
        <f t="shared" si="19"/>
        <v>8.6957836706036809E-2</v>
      </c>
      <c r="P137" s="5">
        <v>1127201.8</v>
      </c>
      <c r="Q137" s="3">
        <v>1017945.9</v>
      </c>
      <c r="R137" s="3">
        <v>-10712.75</v>
      </c>
      <c r="S137" s="10">
        <f t="shared" si="20"/>
        <v>-8.9010705962020218</v>
      </c>
      <c r="T137" s="3">
        <v>-42971.75</v>
      </c>
      <c r="U137" s="10">
        <f t="shared" si="21"/>
        <v>-8.9261529577453089</v>
      </c>
      <c r="V137" s="5">
        <v>296826</v>
      </c>
      <c r="W137" s="5">
        <v>12439.4</v>
      </c>
      <c r="X137" s="5">
        <v>14180</v>
      </c>
      <c r="Y137" s="5">
        <f t="shared" si="24"/>
        <v>-1740.6000000000004</v>
      </c>
      <c r="Z137" s="5">
        <v>224189.7</v>
      </c>
      <c r="AA137" s="5">
        <v>189944.9333</v>
      </c>
      <c r="AB137" s="5">
        <v>858275.26670000004</v>
      </c>
      <c r="AC137" s="7">
        <v>76.855379999999997</v>
      </c>
      <c r="AD137" s="6">
        <v>0.20799999999999999</v>
      </c>
      <c r="AE137" s="6">
        <v>6.8000000000000005E-2</v>
      </c>
    </row>
    <row r="138" spans="1:31" x14ac:dyDescent="0.25">
      <c r="A138" s="1" t="s">
        <v>72</v>
      </c>
      <c r="B138" s="3">
        <v>-20896.599999999999</v>
      </c>
      <c r="C138" s="3">
        <v>-3804.4</v>
      </c>
      <c r="D138" s="3">
        <v>23774.1</v>
      </c>
      <c r="E138" s="3">
        <v>86799.8</v>
      </c>
      <c r="F138" s="3">
        <f t="shared" si="22"/>
        <v>110573.9</v>
      </c>
      <c r="G138" s="3">
        <v>110573.9</v>
      </c>
      <c r="H138" s="3">
        <v>99370.7</v>
      </c>
      <c r="I138" s="3">
        <v>302264.5</v>
      </c>
      <c r="J138" s="3">
        <f t="shared" si="23"/>
        <v>401635.2</v>
      </c>
      <c r="K138" s="3">
        <v>487508.1</v>
      </c>
      <c r="L138" s="11">
        <v>91.11</v>
      </c>
      <c r="M138" s="10">
        <f t="shared" si="25"/>
        <v>-5.4848617814828859E-2</v>
      </c>
      <c r="N138" s="5">
        <v>-786.0684</v>
      </c>
      <c r="O138" s="10">
        <f t="shared" si="19"/>
        <v>-0.64496848360058012</v>
      </c>
      <c r="P138" s="5">
        <v>1127305.5</v>
      </c>
      <c r="Q138" s="3">
        <v>1024956.8</v>
      </c>
      <c r="R138" s="3">
        <v>-10712.75</v>
      </c>
      <c r="S138" s="10">
        <f t="shared" si="20"/>
        <v>-8.7898026719966307</v>
      </c>
      <c r="T138" s="3">
        <v>-42851</v>
      </c>
      <c r="U138" s="10">
        <f t="shared" si="21"/>
        <v>-8.7898026719966307</v>
      </c>
      <c r="V138" s="5">
        <v>285733</v>
      </c>
      <c r="W138" s="5">
        <v>10803</v>
      </c>
      <c r="X138" s="5">
        <v>13211.7</v>
      </c>
      <c r="Y138" s="5">
        <f t="shared" si="24"/>
        <v>-2408.7000000000007</v>
      </c>
      <c r="Z138" s="5">
        <v>241579.8</v>
      </c>
      <c r="AA138" s="5">
        <v>207738.63329999999</v>
      </c>
      <c r="AB138" s="5">
        <v>865441.1</v>
      </c>
      <c r="AC138" s="7">
        <v>75.067080000000004</v>
      </c>
      <c r="AD138" s="6">
        <v>0.19700000000000001</v>
      </c>
      <c r="AE138" s="6">
        <v>4.3999999999999997E-2</v>
      </c>
    </row>
    <row r="139" spans="1:31" x14ac:dyDescent="0.25">
      <c r="A139" s="1" t="s">
        <v>73</v>
      </c>
      <c r="B139" s="3">
        <v>-14327.2</v>
      </c>
      <c r="C139" s="3">
        <v>2556.9</v>
      </c>
      <c r="D139" s="3">
        <v>23388.1</v>
      </c>
      <c r="E139" s="3">
        <v>82859.8</v>
      </c>
      <c r="F139" s="3">
        <f t="shared" si="22"/>
        <v>106247.9</v>
      </c>
      <c r="G139" s="3">
        <v>106247.9</v>
      </c>
      <c r="H139" s="3">
        <v>100387</v>
      </c>
      <c r="I139" s="3">
        <v>292213.2</v>
      </c>
      <c r="J139" s="3">
        <f t="shared" si="23"/>
        <v>392600.2</v>
      </c>
      <c r="K139" s="3">
        <v>487077.9</v>
      </c>
      <c r="L139" s="11">
        <v>92.92</v>
      </c>
      <c r="M139" s="10">
        <f t="shared" si="25"/>
        <v>2.2447183098591728</v>
      </c>
      <c r="N139" s="5">
        <v>719.32380000000001</v>
      </c>
      <c r="O139" s="10">
        <f t="shared" si="19"/>
        <v>0.59072587772920926</v>
      </c>
      <c r="P139" s="5">
        <v>1147781.7</v>
      </c>
      <c r="Q139" s="3">
        <v>1039413.2</v>
      </c>
      <c r="R139" s="3">
        <v>-10312.5</v>
      </c>
      <c r="S139" s="10">
        <f t="shared" si="20"/>
        <v>-8.4688712010953466</v>
      </c>
      <c r="T139" s="3">
        <v>-42450.75</v>
      </c>
      <c r="U139" s="10">
        <f t="shared" si="21"/>
        <v>-8.7153923427854156</v>
      </c>
      <c r="V139" s="5">
        <v>294864</v>
      </c>
      <c r="W139" s="5">
        <v>16590.2</v>
      </c>
      <c r="X139" s="5">
        <v>21408.9</v>
      </c>
      <c r="Y139" s="5">
        <f t="shared" si="24"/>
        <v>-4818.7000000000007</v>
      </c>
      <c r="Z139" s="5">
        <v>257761.3</v>
      </c>
      <c r="AA139" s="5">
        <v>223666.8333</v>
      </c>
      <c r="AB139" s="5">
        <v>869795.33330000006</v>
      </c>
      <c r="AC139" s="7">
        <v>77.160709999999995</v>
      </c>
      <c r="AD139" s="6">
        <v>0.187</v>
      </c>
      <c r="AE139" s="6">
        <v>5.8000000000000003E-2</v>
      </c>
    </row>
    <row r="140" spans="1:31" x14ac:dyDescent="0.25">
      <c r="A140" s="1" t="s">
        <v>74</v>
      </c>
      <c r="B140" s="3">
        <v>-14332.4</v>
      </c>
      <c r="C140" s="3">
        <v>-687.7</v>
      </c>
      <c r="D140" s="3">
        <v>23745.5</v>
      </c>
      <c r="E140" s="3">
        <v>81639.7</v>
      </c>
      <c r="F140" s="3">
        <f t="shared" si="22"/>
        <v>105385.2</v>
      </c>
      <c r="G140" s="3">
        <v>105385.2</v>
      </c>
      <c r="H140" s="3">
        <v>100822.9</v>
      </c>
      <c r="I140" s="3">
        <v>292633.2</v>
      </c>
      <c r="J140" s="3">
        <f t="shared" si="23"/>
        <v>393456.1</v>
      </c>
      <c r="K140" s="3">
        <v>483821.2</v>
      </c>
      <c r="L140" s="11">
        <v>92.92</v>
      </c>
      <c r="M140" s="10">
        <f t="shared" si="25"/>
        <v>2.0650263620386689</v>
      </c>
      <c r="N140" s="5">
        <v>1281.7375999999999</v>
      </c>
      <c r="O140" s="10">
        <f t="shared" si="19"/>
        <v>1.0596787408240893</v>
      </c>
      <c r="P140" s="5">
        <v>1148803</v>
      </c>
      <c r="Q140" s="3">
        <v>1038915</v>
      </c>
      <c r="R140" s="3">
        <v>-10312.5</v>
      </c>
      <c r="S140" s="10">
        <f t="shared" si="20"/>
        <v>-8.525876914860282</v>
      </c>
      <c r="T140" s="3">
        <v>-42050.5</v>
      </c>
      <c r="U140" s="10">
        <f t="shared" si="21"/>
        <v>-8.6913305989898735</v>
      </c>
      <c r="V140" s="5">
        <v>314553</v>
      </c>
      <c r="W140" s="5">
        <v>12483.9</v>
      </c>
      <c r="X140" s="5">
        <v>12137.4</v>
      </c>
      <c r="Y140" s="5">
        <f t="shared" si="24"/>
        <v>346.5</v>
      </c>
      <c r="Z140" s="5">
        <v>277099.40000000002</v>
      </c>
      <c r="AA140" s="5">
        <v>241811.8333</v>
      </c>
      <c r="AB140" s="5">
        <v>876500.7</v>
      </c>
      <c r="AC140" s="7">
        <v>76.00318</v>
      </c>
      <c r="AD140" s="6">
        <v>0.16</v>
      </c>
      <c r="AE140" s="6">
        <v>2.9000000000000001E-2</v>
      </c>
    </row>
    <row r="141" spans="1:31" x14ac:dyDescent="0.25">
      <c r="A141" s="1" t="s">
        <v>75</v>
      </c>
      <c r="B141" s="3">
        <v>-10997.4</v>
      </c>
      <c r="C141" s="3">
        <v>-1538</v>
      </c>
      <c r="D141" s="3">
        <v>23934.1</v>
      </c>
      <c r="E141" s="3">
        <v>81842.2</v>
      </c>
      <c r="F141" s="3">
        <f t="shared" si="22"/>
        <v>105776.29999999999</v>
      </c>
      <c r="G141" s="3">
        <v>105776.3</v>
      </c>
      <c r="H141" s="3">
        <v>101195.2</v>
      </c>
      <c r="I141" s="3">
        <v>294234.90000000002</v>
      </c>
      <c r="J141" s="3">
        <f t="shared" si="23"/>
        <v>395430.10000000003</v>
      </c>
      <c r="K141" s="3">
        <v>488670.9</v>
      </c>
      <c r="L141" s="11">
        <v>93.36</v>
      </c>
      <c r="M141" s="10">
        <f t="shared" si="25"/>
        <v>2.4358130348913765</v>
      </c>
      <c r="N141" s="5">
        <v>2699.3582999999999</v>
      </c>
      <c r="O141" s="10">
        <f t="shared" si="19"/>
        <v>2.2095510905192022</v>
      </c>
      <c r="P141" s="5">
        <v>1163954.3999999999</v>
      </c>
      <c r="Q141" s="3">
        <v>1029920.5</v>
      </c>
      <c r="R141" s="3">
        <v>-10312.5</v>
      </c>
      <c r="S141" s="10">
        <f t="shared" si="20"/>
        <v>-8.4412638444400923</v>
      </c>
      <c r="T141" s="3">
        <v>-41650.25</v>
      </c>
      <c r="U141" s="10">
        <f t="shared" si="21"/>
        <v>-8.5231696833185691</v>
      </c>
      <c r="V141" s="5">
        <v>328930</v>
      </c>
      <c r="W141" s="5">
        <v>14070.1</v>
      </c>
      <c r="X141" s="5">
        <v>14711.5</v>
      </c>
      <c r="Y141" s="5">
        <f t="shared" si="24"/>
        <v>-641.39999999999964</v>
      </c>
      <c r="Z141" s="5">
        <v>300211.7</v>
      </c>
      <c r="AA141" s="5">
        <v>261245.1</v>
      </c>
      <c r="AB141" s="5">
        <v>887547.9</v>
      </c>
      <c r="AC141" s="7">
        <v>70.505399999999995</v>
      </c>
      <c r="AD141" s="6">
        <v>0.108</v>
      </c>
      <c r="AE141" s="6">
        <v>6.6000000000000003E-2</v>
      </c>
    </row>
    <row r="142" spans="1:31" x14ac:dyDescent="0.25">
      <c r="A142" s="1" t="s">
        <v>76</v>
      </c>
      <c r="B142" s="3">
        <v>-5877.7</v>
      </c>
      <c r="C142" s="3">
        <v>1020.5</v>
      </c>
      <c r="D142" s="3">
        <v>23536.3</v>
      </c>
      <c r="E142" s="3">
        <v>84565.4</v>
      </c>
      <c r="F142" s="3">
        <f t="shared" si="22"/>
        <v>108101.7</v>
      </c>
      <c r="G142" s="3">
        <v>108101.6</v>
      </c>
      <c r="H142" s="3">
        <v>101435.9</v>
      </c>
      <c r="I142" s="3">
        <v>293627.90000000002</v>
      </c>
      <c r="J142" s="3">
        <f t="shared" si="23"/>
        <v>395063.80000000005</v>
      </c>
      <c r="K142" s="3">
        <v>498308.3</v>
      </c>
      <c r="L142" s="11">
        <v>94</v>
      </c>
      <c r="M142" s="10">
        <f t="shared" si="25"/>
        <v>3.171989902315886</v>
      </c>
      <c r="N142" s="5">
        <v>4058.3366000000001</v>
      </c>
      <c r="O142" s="10">
        <f t="shared" si="19"/>
        <v>3.2576913529234814</v>
      </c>
      <c r="P142" s="5">
        <v>1176988.2</v>
      </c>
      <c r="Q142" s="3">
        <v>1053357.2</v>
      </c>
      <c r="R142" s="3">
        <v>-10312.5</v>
      </c>
      <c r="S142" s="10">
        <f t="shared" si="20"/>
        <v>-8.2780078116298679</v>
      </c>
      <c r="T142" s="3">
        <v>-41250</v>
      </c>
      <c r="U142" s="10">
        <f t="shared" si="21"/>
        <v>-8.2780078116298679</v>
      </c>
      <c r="V142" s="5">
        <v>339857</v>
      </c>
      <c r="W142" s="5">
        <v>12466.2</v>
      </c>
      <c r="X142" s="5">
        <v>14257.5</v>
      </c>
      <c r="Y142" s="5">
        <f t="shared" si="24"/>
        <v>-1791.2999999999993</v>
      </c>
      <c r="Z142" s="5">
        <v>323593.7</v>
      </c>
      <c r="AA142" s="5">
        <v>283257.13329999999</v>
      </c>
      <c r="AB142" s="5">
        <v>895693.83330000006</v>
      </c>
      <c r="AC142" s="7">
        <v>69.805769999999995</v>
      </c>
      <c r="AD142" s="6">
        <v>7.8E-2</v>
      </c>
      <c r="AE142" s="6">
        <v>1.4999999999999999E-2</v>
      </c>
    </row>
    <row r="143" spans="1:31" x14ac:dyDescent="0.25">
      <c r="A143" s="1" t="s">
        <v>77</v>
      </c>
      <c r="B143" s="3">
        <v>-6465.3</v>
      </c>
      <c r="C143" s="3">
        <v>2444.6999999999998</v>
      </c>
      <c r="D143" s="3">
        <v>24096.7</v>
      </c>
      <c r="E143" s="3">
        <v>84149.9</v>
      </c>
      <c r="F143" s="3">
        <f t="shared" si="22"/>
        <v>108246.59999999999</v>
      </c>
      <c r="G143" s="3">
        <v>108246.6</v>
      </c>
      <c r="H143" s="3">
        <v>101457.9</v>
      </c>
      <c r="I143" s="3">
        <v>291712.5</v>
      </c>
      <c r="J143" s="3">
        <f t="shared" si="23"/>
        <v>393170.4</v>
      </c>
      <c r="K143" s="3">
        <v>497396.4</v>
      </c>
      <c r="L143" s="11">
        <v>94.22</v>
      </c>
      <c r="M143" s="10">
        <f t="shared" si="25"/>
        <v>1.3990529487731385</v>
      </c>
      <c r="N143" s="5">
        <v>3484.6624000000002</v>
      </c>
      <c r="O143" s="10">
        <f t="shared" si="19"/>
        <v>2.8023221720141116</v>
      </c>
      <c r="P143" s="5">
        <v>1180282.5</v>
      </c>
      <c r="Q143" s="3">
        <v>1057223.5</v>
      </c>
      <c r="R143" s="3">
        <v>-9215.75</v>
      </c>
      <c r="S143" s="10">
        <f t="shared" si="20"/>
        <v>-7.4111915566739111</v>
      </c>
      <c r="T143" s="3">
        <v>-40153.25</v>
      </c>
      <c r="U143" s="10">
        <f t="shared" si="21"/>
        <v>-8.0726860910131233</v>
      </c>
      <c r="V143" s="5">
        <v>335102</v>
      </c>
      <c r="W143" s="5">
        <v>19006.099999999999</v>
      </c>
      <c r="X143" s="5">
        <v>21050.5</v>
      </c>
      <c r="Y143" s="5">
        <f t="shared" si="24"/>
        <v>-2044.4000000000015</v>
      </c>
      <c r="Z143" s="5">
        <v>345439.5</v>
      </c>
      <c r="AA143" s="5">
        <v>301988.5</v>
      </c>
      <c r="AB143" s="5">
        <v>903784.8</v>
      </c>
      <c r="AC143" s="7">
        <v>68.724369999999993</v>
      </c>
      <c r="AD143" s="6">
        <v>0.10199999999999999</v>
      </c>
      <c r="AE143" s="6">
        <v>1.0999999999999999E-2</v>
      </c>
    </row>
    <row r="144" spans="1:31" x14ac:dyDescent="0.25">
      <c r="A144" s="1" t="s">
        <v>78</v>
      </c>
      <c r="B144" s="3">
        <v>-4327.3999999999996</v>
      </c>
      <c r="C144" s="3">
        <v>1851.5</v>
      </c>
      <c r="D144" s="3">
        <v>23505</v>
      </c>
      <c r="E144" s="3">
        <v>84959.5</v>
      </c>
      <c r="F144" s="3">
        <f t="shared" si="22"/>
        <v>108464.5</v>
      </c>
      <c r="G144" s="3">
        <v>108464.5</v>
      </c>
      <c r="H144" s="3">
        <v>101791.1</v>
      </c>
      <c r="I144" s="3">
        <v>293355.09999999998</v>
      </c>
      <c r="J144" s="3">
        <f t="shared" si="23"/>
        <v>395146.19999999995</v>
      </c>
      <c r="K144" s="3">
        <v>501134.9</v>
      </c>
      <c r="L144" s="11">
        <v>94.53</v>
      </c>
      <c r="M144" s="10">
        <f t="shared" si="25"/>
        <v>1.7326732673267342</v>
      </c>
      <c r="N144" s="5">
        <v>4218.6813000000002</v>
      </c>
      <c r="O144" s="10">
        <f t="shared" si="19"/>
        <v>3.3673019380609888</v>
      </c>
      <c r="P144" s="5">
        <v>1180115.8999999999</v>
      </c>
      <c r="Q144" s="3">
        <v>1054424.3</v>
      </c>
      <c r="R144" s="3">
        <v>-9215.75</v>
      </c>
      <c r="S144" s="10">
        <f t="shared" si="20"/>
        <v>-7.3559035700766398</v>
      </c>
      <c r="T144" s="3">
        <v>-39056.5</v>
      </c>
      <c r="U144" s="10">
        <f t="shared" si="21"/>
        <v>-7.7936100638770114</v>
      </c>
      <c r="V144" s="5">
        <v>348760</v>
      </c>
      <c r="W144" s="5">
        <v>13556.4</v>
      </c>
      <c r="X144" s="5">
        <v>12421.2</v>
      </c>
      <c r="Y144" s="5">
        <f t="shared" si="24"/>
        <v>1135.1999999999989</v>
      </c>
      <c r="Z144" s="5">
        <v>366127.8</v>
      </c>
      <c r="AA144" s="5">
        <v>323111.56670000002</v>
      </c>
      <c r="AB144" s="5">
        <v>911754.6</v>
      </c>
      <c r="AC144" s="7">
        <v>69.710719999999995</v>
      </c>
      <c r="AD144" s="6">
        <v>8.5999999999999993E-2</v>
      </c>
      <c r="AE144" s="6">
        <v>0.01</v>
      </c>
    </row>
    <row r="145" spans="1:31" x14ac:dyDescent="0.25">
      <c r="A145" s="1" t="s">
        <v>79</v>
      </c>
      <c r="B145" s="3">
        <v>-2750.3</v>
      </c>
      <c r="C145" s="3">
        <v>1191</v>
      </c>
      <c r="D145" s="3">
        <v>22660.2</v>
      </c>
      <c r="E145" s="3">
        <v>85592.1</v>
      </c>
      <c r="F145" s="3">
        <f t="shared" si="22"/>
        <v>108252.3</v>
      </c>
      <c r="G145" s="3">
        <v>108252.2</v>
      </c>
      <c r="H145" s="3">
        <v>102544.4</v>
      </c>
      <c r="I145" s="3">
        <v>290994.7</v>
      </c>
      <c r="J145" s="3">
        <f t="shared" si="23"/>
        <v>393539.1</v>
      </c>
      <c r="K145" s="3">
        <v>500232.1</v>
      </c>
      <c r="L145" s="11">
        <v>94.78</v>
      </c>
      <c r="M145" s="10">
        <f t="shared" si="25"/>
        <v>1.5209940017137935</v>
      </c>
      <c r="N145" s="5">
        <v>4660.3851000000004</v>
      </c>
      <c r="O145" s="10">
        <f t="shared" si="19"/>
        <v>3.7265782023984473</v>
      </c>
      <c r="P145" s="5">
        <v>1180339.6000000001</v>
      </c>
      <c r="Q145" s="3">
        <v>1044590.4</v>
      </c>
      <c r="R145" s="3">
        <v>-9215.75</v>
      </c>
      <c r="S145" s="10">
        <f t="shared" si="20"/>
        <v>-7.3691792270028253</v>
      </c>
      <c r="T145" s="3">
        <v>-37959.75</v>
      </c>
      <c r="U145" s="10">
        <f t="shared" si="21"/>
        <v>-7.5884274519767922</v>
      </c>
      <c r="V145" s="5">
        <v>354879</v>
      </c>
      <c r="W145" s="5">
        <v>15514.4</v>
      </c>
      <c r="X145" s="5">
        <v>14853.3</v>
      </c>
      <c r="Y145" s="5">
        <f t="shared" si="24"/>
        <v>661.10000000000036</v>
      </c>
      <c r="Z145" s="5">
        <v>383107.6</v>
      </c>
      <c r="AA145" s="5">
        <v>343985.6667</v>
      </c>
      <c r="AB145" s="5">
        <v>917240.53330000001</v>
      </c>
      <c r="AC145" s="7">
        <v>70.724410000000006</v>
      </c>
      <c r="AD145" s="6">
        <v>4.2999999999999997E-2</v>
      </c>
      <c r="AE145" s="6">
        <v>3.7999999999999999E-2</v>
      </c>
    </row>
    <row r="146" spans="1:31" x14ac:dyDescent="0.25">
      <c r="A146" s="1" t="s">
        <v>80</v>
      </c>
      <c r="B146" s="3">
        <v>989.3</v>
      </c>
      <c r="C146" s="3">
        <v>1058</v>
      </c>
      <c r="D146" s="3">
        <v>22426.400000000001</v>
      </c>
      <c r="E146" s="3">
        <v>84541.4</v>
      </c>
      <c r="F146" s="3">
        <f t="shared" si="22"/>
        <v>106967.79999999999</v>
      </c>
      <c r="G146" s="3">
        <v>106967.7</v>
      </c>
      <c r="H146" s="3">
        <v>103073.1</v>
      </c>
      <c r="I146" s="3">
        <v>291149.8</v>
      </c>
      <c r="J146" s="3">
        <f t="shared" si="23"/>
        <v>394222.9</v>
      </c>
      <c r="K146" s="3">
        <v>503237.9</v>
      </c>
      <c r="L146" s="11">
        <v>94.91</v>
      </c>
      <c r="M146" s="10">
        <f t="shared" si="25"/>
        <v>0.96808510638297651</v>
      </c>
      <c r="N146" s="5">
        <v>5641.9748</v>
      </c>
      <c r="O146" s="10">
        <f t="shared" si="19"/>
        <v>4.4845388632294982</v>
      </c>
      <c r="P146" s="5">
        <v>1211090.3999999999</v>
      </c>
      <c r="Q146" s="3">
        <v>1049366.1000000001</v>
      </c>
      <c r="R146" s="3">
        <v>-9215.75</v>
      </c>
      <c r="S146" s="10">
        <f t="shared" si="20"/>
        <v>-7.3251637048799374</v>
      </c>
      <c r="T146" s="3">
        <v>-36863</v>
      </c>
      <c r="U146" s="10">
        <f t="shared" si="21"/>
        <v>-7.3251637048799374</v>
      </c>
      <c r="V146" s="5">
        <v>364958</v>
      </c>
      <c r="W146" s="5">
        <v>12937.3</v>
      </c>
      <c r="X146" s="5">
        <v>13490.6</v>
      </c>
      <c r="Y146" s="5">
        <f t="shared" si="24"/>
        <v>-553.30000000000109</v>
      </c>
      <c r="Z146" s="5">
        <v>405648.1</v>
      </c>
      <c r="AA146" s="5">
        <v>364698.76669999998</v>
      </c>
      <c r="AB146" s="5">
        <v>924211.06669999997</v>
      </c>
      <c r="AC146" s="7">
        <v>74.888949999999994</v>
      </c>
      <c r="AD146" s="6">
        <v>-0.11899999999999999</v>
      </c>
      <c r="AE146" s="6">
        <v>-2E-3</v>
      </c>
    </row>
    <row r="147" spans="1:31" x14ac:dyDescent="0.25">
      <c r="Z147" s="5"/>
      <c r="AA147" s="8"/>
      <c r="AB147" s="8"/>
    </row>
    <row r="148" spans="1:31" x14ac:dyDescent="0.25">
      <c r="P148" s="12">
        <v>3235673</v>
      </c>
    </row>
    <row r="149" spans="1:31" x14ac:dyDescent="0.25">
      <c r="P149" s="8">
        <f>P148/10</f>
        <v>323567.3</v>
      </c>
    </row>
    <row r="150" spans="1:31" x14ac:dyDescent="0.25">
      <c r="P150">
        <f>P149/P146*100</f>
        <v>26.717022940649187</v>
      </c>
    </row>
    <row r="151" spans="1:31" x14ac:dyDescent="0.25">
      <c r="P151">
        <v>319591.5</v>
      </c>
    </row>
    <row r="152" spans="1:31" x14ac:dyDescent="0.25">
      <c r="P152" s="13">
        <f>P151/P146*100</f>
        <v>26.388740262494032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tabSelected="1" topLeftCell="A26" workbookViewId="0">
      <selection activeCell="I50" sqref="I50"/>
    </sheetView>
  </sheetViews>
  <sheetFormatPr defaultRowHeight="15" x14ac:dyDescent="0.25"/>
  <sheetData>
    <row r="1" spans="1:6" x14ac:dyDescent="0.25">
      <c r="A1" t="s">
        <v>81</v>
      </c>
      <c r="B1" t="s">
        <v>217</v>
      </c>
      <c r="C1" t="s">
        <v>218</v>
      </c>
    </row>
    <row r="2" spans="1:6" x14ac:dyDescent="0.25">
      <c r="A2">
        <v>1966</v>
      </c>
      <c r="B2">
        <v>4151.3999999999996</v>
      </c>
      <c r="C2">
        <v>3584.3</v>
      </c>
      <c r="D2">
        <f>SUM(F3:F6)</f>
        <v>6160.1</v>
      </c>
    </row>
    <row r="3" spans="1:6" x14ac:dyDescent="0.25">
      <c r="A3">
        <v>1967</v>
      </c>
      <c r="B3">
        <v>4826.6000000000004</v>
      </c>
      <c r="C3">
        <v>4150.8999999999996</v>
      </c>
      <c r="D3">
        <f>SUM(F7:F10)</f>
        <v>9745</v>
      </c>
      <c r="E3" t="s">
        <v>219</v>
      </c>
      <c r="F3">
        <v>1248.2</v>
      </c>
    </row>
    <row r="4" spans="1:6" x14ac:dyDescent="0.25">
      <c r="A4">
        <v>1968</v>
      </c>
      <c r="B4">
        <v>5702.6</v>
      </c>
      <c r="C4">
        <v>5178.6000000000004</v>
      </c>
      <c r="E4" t="s">
        <v>220</v>
      </c>
      <c r="F4">
        <v>1258.2</v>
      </c>
    </row>
    <row r="5" spans="1:6" x14ac:dyDescent="0.25">
      <c r="A5">
        <v>1969</v>
      </c>
      <c r="B5">
        <v>6682.8</v>
      </c>
      <c r="C5">
        <v>6249.6</v>
      </c>
      <c r="E5" t="s">
        <v>221</v>
      </c>
      <c r="F5">
        <v>1886.9</v>
      </c>
    </row>
    <row r="6" spans="1:6" x14ac:dyDescent="0.25">
      <c r="A6">
        <v>1970</v>
      </c>
      <c r="B6">
        <v>7949.8</v>
      </c>
      <c r="C6">
        <v>7519.8</v>
      </c>
      <c r="E6" t="s">
        <v>222</v>
      </c>
      <c r="F6">
        <v>1766.8</v>
      </c>
    </row>
    <row r="7" spans="1:6" x14ac:dyDescent="0.25">
      <c r="A7">
        <v>1971</v>
      </c>
      <c r="B7">
        <v>9414.2999999999993</v>
      </c>
      <c r="C7">
        <v>8984.2999999999993</v>
      </c>
      <c r="E7" t="s">
        <v>223</v>
      </c>
      <c r="F7">
        <v>2007.4</v>
      </c>
    </row>
    <row r="8" spans="1:6" x14ac:dyDescent="0.25">
      <c r="A8">
        <v>1972</v>
      </c>
      <c r="B8">
        <v>11326.2</v>
      </c>
      <c r="C8">
        <v>9517.7000000000007</v>
      </c>
      <c r="E8" t="s">
        <v>224</v>
      </c>
      <c r="F8">
        <v>2188.9</v>
      </c>
    </row>
    <row r="9" spans="1:6" x14ac:dyDescent="0.25">
      <c r="A9">
        <v>1973</v>
      </c>
      <c r="B9">
        <v>14245.3</v>
      </c>
      <c r="C9">
        <v>11944.1</v>
      </c>
      <c r="E9" t="s">
        <v>225</v>
      </c>
      <c r="F9">
        <v>2886.3</v>
      </c>
    </row>
    <row r="10" spans="1:6" x14ac:dyDescent="0.25">
      <c r="A10">
        <v>1974</v>
      </c>
      <c r="B10">
        <v>17067.3</v>
      </c>
      <c r="C10">
        <v>14939.4</v>
      </c>
      <c r="E10" t="s">
        <v>226</v>
      </c>
      <c r="F10">
        <v>2662.4</v>
      </c>
    </row>
    <row r="11" spans="1:6" x14ac:dyDescent="0.25">
      <c r="A11">
        <v>1975</v>
      </c>
      <c r="B11">
        <v>21267.9</v>
      </c>
      <c r="C11">
        <v>19288.8</v>
      </c>
      <c r="E11" t="s">
        <v>227</v>
      </c>
      <c r="F11">
        <v>2662.3</v>
      </c>
    </row>
    <row r="12" spans="1:6" x14ac:dyDescent="0.25">
      <c r="A12">
        <v>1976</v>
      </c>
      <c r="B12">
        <v>24146</v>
      </c>
      <c r="C12">
        <v>17021</v>
      </c>
      <c r="E12" t="s">
        <v>228</v>
      </c>
      <c r="F12">
        <v>2920.6</v>
      </c>
    </row>
    <row r="13" spans="1:6" x14ac:dyDescent="0.25">
      <c r="A13">
        <v>1977</v>
      </c>
      <c r="B13">
        <v>28514.3</v>
      </c>
      <c r="C13">
        <v>20034.3</v>
      </c>
      <c r="E13" t="s">
        <v>229</v>
      </c>
      <c r="F13">
        <v>3895.4</v>
      </c>
    </row>
    <row r="14" spans="1:6" x14ac:dyDescent="0.25">
      <c r="A14">
        <v>1978</v>
      </c>
      <c r="B14">
        <v>34095</v>
      </c>
      <c r="C14">
        <v>23310</v>
      </c>
      <c r="E14" t="s">
        <v>230</v>
      </c>
      <c r="F14">
        <v>3818.5</v>
      </c>
    </row>
    <row r="15" spans="1:6" x14ac:dyDescent="0.25">
      <c r="A15">
        <v>1979</v>
      </c>
      <c r="B15">
        <v>38400.1</v>
      </c>
      <c r="C15">
        <v>23330.1</v>
      </c>
      <c r="E15" t="s">
        <v>231</v>
      </c>
      <c r="F15">
        <v>3685.3</v>
      </c>
    </row>
    <row r="16" spans="1:6" x14ac:dyDescent="0.25">
      <c r="A16">
        <v>1980</v>
      </c>
      <c r="B16">
        <v>42588.800000000003</v>
      </c>
      <c r="C16">
        <v>28318.799999999999</v>
      </c>
      <c r="E16" t="s">
        <v>232</v>
      </c>
      <c r="F16">
        <v>3864.4</v>
      </c>
    </row>
    <row r="17" spans="1:6" x14ac:dyDescent="0.25">
      <c r="A17">
        <v>1981</v>
      </c>
      <c r="B17">
        <v>46788.1</v>
      </c>
      <c r="C17">
        <v>34518.1</v>
      </c>
      <c r="E17" t="s">
        <v>233</v>
      </c>
      <c r="F17">
        <v>4908.8999999999996</v>
      </c>
    </row>
    <row r="18" spans="1:6" x14ac:dyDescent="0.25">
      <c r="A18">
        <v>1982</v>
      </c>
      <c r="B18">
        <v>49680.800000000003</v>
      </c>
      <c r="C18">
        <v>39240.800000000003</v>
      </c>
      <c r="E18" t="s">
        <v>234</v>
      </c>
      <c r="F18">
        <v>4788.1000000000004</v>
      </c>
    </row>
    <row r="19" spans="1:6" x14ac:dyDescent="0.25">
      <c r="A19">
        <v>1983</v>
      </c>
      <c r="B19">
        <v>48127.1</v>
      </c>
      <c r="C19">
        <v>37034.6</v>
      </c>
      <c r="E19" t="s">
        <v>235</v>
      </c>
      <c r="F19">
        <v>4631.6000000000004</v>
      </c>
    </row>
    <row r="20" spans="1:6" x14ac:dyDescent="0.25">
      <c r="A20">
        <v>1984</v>
      </c>
      <c r="B20">
        <v>50627.199999999997</v>
      </c>
      <c r="C20">
        <v>37947.199999999997</v>
      </c>
      <c r="E20" t="s">
        <v>236</v>
      </c>
      <c r="F20">
        <v>4757.6000000000004</v>
      </c>
    </row>
    <row r="21" spans="1:6" x14ac:dyDescent="0.25">
      <c r="A21">
        <v>1985</v>
      </c>
      <c r="B21">
        <v>52499.6</v>
      </c>
      <c r="C21">
        <v>40819.599999999999</v>
      </c>
      <c r="E21" t="s">
        <v>237</v>
      </c>
      <c r="F21">
        <v>5748.8</v>
      </c>
    </row>
    <row r="22" spans="1:6" x14ac:dyDescent="0.25">
      <c r="A22">
        <v>1986</v>
      </c>
      <c r="B22">
        <v>54088.6</v>
      </c>
      <c r="C22">
        <v>43142.6</v>
      </c>
      <c r="E22" t="s">
        <v>238</v>
      </c>
      <c r="F22">
        <v>5479.4</v>
      </c>
    </row>
    <row r="23" spans="1:6" x14ac:dyDescent="0.25">
      <c r="A23">
        <v>1987</v>
      </c>
      <c r="B23">
        <v>54101</v>
      </c>
      <c r="C23">
        <v>43600</v>
      </c>
      <c r="E23" t="s">
        <v>180</v>
      </c>
      <c r="F23">
        <v>5277.6</v>
      </c>
    </row>
    <row r="24" spans="1:6" x14ac:dyDescent="0.25">
      <c r="A24">
        <v>1988</v>
      </c>
      <c r="B24">
        <v>56699.7</v>
      </c>
      <c r="C24">
        <v>47858.7</v>
      </c>
      <c r="E24" t="s">
        <v>181</v>
      </c>
      <c r="F24">
        <v>5158.6000000000004</v>
      </c>
    </row>
    <row r="25" spans="1:6" x14ac:dyDescent="0.25">
      <c r="A25">
        <v>1989</v>
      </c>
      <c r="B25">
        <v>60414.2</v>
      </c>
      <c r="C25">
        <v>53303.199999999997</v>
      </c>
      <c r="E25" t="s">
        <v>182</v>
      </c>
      <c r="F25">
        <v>6507.7</v>
      </c>
    </row>
    <row r="26" spans="1:6" x14ac:dyDescent="0.25">
      <c r="A26">
        <v>1990</v>
      </c>
      <c r="B26">
        <v>66236.800000000003</v>
      </c>
      <c r="C26">
        <v>60643.6</v>
      </c>
      <c r="E26" t="s">
        <v>183</v>
      </c>
      <c r="F26">
        <v>6226.6</v>
      </c>
    </row>
    <row r="27" spans="1:6" x14ac:dyDescent="0.25">
      <c r="A27">
        <v>1991</v>
      </c>
      <c r="B27">
        <v>70212.399999999994</v>
      </c>
      <c r="C27">
        <v>65004.4</v>
      </c>
      <c r="E27" t="s">
        <v>184</v>
      </c>
      <c r="F27">
        <v>6272.2</v>
      </c>
    </row>
    <row r="28" spans="1:6" x14ac:dyDescent="0.25">
      <c r="A28">
        <v>1992</v>
      </c>
      <c r="B28">
        <v>72218</v>
      </c>
      <c r="C28">
        <v>64938</v>
      </c>
      <c r="E28" t="s">
        <v>185</v>
      </c>
      <c r="F28">
        <v>6160.5</v>
      </c>
    </row>
    <row r="29" spans="1:6" x14ac:dyDescent="0.25">
      <c r="A29">
        <v>1993</v>
      </c>
      <c r="B29">
        <v>72354.8</v>
      </c>
      <c r="C29">
        <v>64224.800000000003</v>
      </c>
      <c r="E29" t="s">
        <v>186</v>
      </c>
      <c r="F29">
        <v>7426</v>
      </c>
    </row>
    <row r="30" spans="1:6" x14ac:dyDescent="0.25">
      <c r="A30">
        <v>1994</v>
      </c>
      <c r="B30">
        <v>71536.899999999994</v>
      </c>
      <c r="C30">
        <v>59438.7</v>
      </c>
      <c r="E30" t="s">
        <v>187</v>
      </c>
      <c r="F30">
        <v>7605.7</v>
      </c>
    </row>
    <row r="31" spans="1:6" x14ac:dyDescent="0.25">
      <c r="A31">
        <v>1995</v>
      </c>
      <c r="B31">
        <v>70987.100000000006</v>
      </c>
      <c r="C31">
        <v>58389.1</v>
      </c>
      <c r="E31" t="s">
        <v>188</v>
      </c>
      <c r="F31">
        <v>7686</v>
      </c>
    </row>
    <row r="32" spans="1:6" x14ac:dyDescent="0.25">
      <c r="A32">
        <v>1996</v>
      </c>
      <c r="B32">
        <v>74419.899999999994</v>
      </c>
      <c r="C32">
        <v>54075.9</v>
      </c>
      <c r="E32" t="s">
        <v>189</v>
      </c>
      <c r="F32">
        <v>8837</v>
      </c>
    </row>
    <row r="33" spans="1:14" x14ac:dyDescent="0.25">
      <c r="A33">
        <v>1997</v>
      </c>
      <c r="B33">
        <v>77390</v>
      </c>
      <c r="C33">
        <v>60683</v>
      </c>
      <c r="E33" t="s">
        <v>190</v>
      </c>
      <c r="F33">
        <v>10632.1</v>
      </c>
    </row>
    <row r="34" spans="1:14" x14ac:dyDescent="0.25">
      <c r="A34">
        <v>1998</v>
      </c>
      <c r="B34">
        <v>77669.2</v>
      </c>
      <c r="C34">
        <v>62112.2</v>
      </c>
      <c r="E34" t="s">
        <v>191</v>
      </c>
      <c r="F34">
        <v>11704.2</v>
      </c>
    </row>
    <row r="35" spans="1:14" x14ac:dyDescent="0.25">
      <c r="A35">
        <v>1999</v>
      </c>
      <c r="B35">
        <v>79742.7</v>
      </c>
      <c r="C35">
        <v>50810.1</v>
      </c>
      <c r="E35" t="s">
        <v>192</v>
      </c>
      <c r="F35">
        <v>10717.3</v>
      </c>
    </row>
    <row r="36" spans="1:14" x14ac:dyDescent="0.25">
      <c r="A36">
        <v>2000</v>
      </c>
      <c r="B36">
        <v>84487</v>
      </c>
      <c r="C36">
        <v>52377.1</v>
      </c>
      <c r="E36" t="s">
        <v>193</v>
      </c>
      <c r="F36">
        <v>10401.5</v>
      </c>
    </row>
    <row r="37" spans="1:14" x14ac:dyDescent="0.25">
      <c r="A37">
        <v>2001</v>
      </c>
      <c r="B37">
        <v>82352.399999999994</v>
      </c>
      <c r="C37">
        <v>54334.400000000001</v>
      </c>
      <c r="E37" t="s">
        <v>194</v>
      </c>
      <c r="F37">
        <v>11586.9</v>
      </c>
    </row>
    <row r="38" spans="1:14" x14ac:dyDescent="0.25">
      <c r="A38">
        <v>2002</v>
      </c>
      <c r="B38">
        <v>81230</v>
      </c>
      <c r="C38">
        <v>51230</v>
      </c>
      <c r="E38" t="s">
        <v>195</v>
      </c>
      <c r="F38">
        <v>13154.5</v>
      </c>
    </row>
    <row r="39" spans="1:14" x14ac:dyDescent="0.25">
      <c r="A39">
        <v>2003</v>
      </c>
      <c r="B39">
        <v>81789.100000000006</v>
      </c>
      <c r="C39">
        <v>45344.1</v>
      </c>
      <c r="E39" t="s">
        <v>196</v>
      </c>
      <c r="F39">
        <v>11358.6</v>
      </c>
    </row>
    <row r="40" spans="1:14" x14ac:dyDescent="0.25">
      <c r="A40">
        <v>2004</v>
      </c>
      <c r="B40">
        <v>81694.100000000006</v>
      </c>
      <c r="C40">
        <v>45520.9</v>
      </c>
      <c r="E40" t="s">
        <v>197</v>
      </c>
      <c r="F40">
        <v>11661.5</v>
      </c>
    </row>
    <row r="41" spans="1:14" x14ac:dyDescent="0.25">
      <c r="A41">
        <v>2005</v>
      </c>
      <c r="B41">
        <v>81814</v>
      </c>
      <c r="C41">
        <v>47792.9</v>
      </c>
      <c r="E41" t="s">
        <v>198</v>
      </c>
      <c r="F41">
        <v>14254.2</v>
      </c>
    </row>
    <row r="42" spans="1:14" x14ac:dyDescent="0.25">
      <c r="A42">
        <v>2006</v>
      </c>
      <c r="B42">
        <v>79686</v>
      </c>
      <c r="C42">
        <v>49713</v>
      </c>
      <c r="E42" t="s">
        <v>199</v>
      </c>
      <c r="F42">
        <v>15709.5</v>
      </c>
      <c r="G42">
        <f>SUM(F39:F42)/1000</f>
        <v>52.983800000000002</v>
      </c>
      <c r="H42">
        <f>20.9+5.3+13.8</f>
        <v>40</v>
      </c>
    </row>
    <row r="43" spans="1:14" x14ac:dyDescent="0.25">
      <c r="A43">
        <v>2007</v>
      </c>
      <c r="B43">
        <v>82908.800000000003</v>
      </c>
      <c r="C43">
        <v>57476.800000000003</v>
      </c>
      <c r="E43" t="s">
        <v>200</v>
      </c>
      <c r="F43">
        <v>16234.9</v>
      </c>
    </row>
    <row r="44" spans="1:14" x14ac:dyDescent="0.25">
      <c r="A44">
        <v>2008</v>
      </c>
      <c r="B44">
        <v>83061.3</v>
      </c>
      <c r="C44">
        <v>57713.3</v>
      </c>
      <c r="E44" t="s">
        <v>201</v>
      </c>
      <c r="F44">
        <v>17179.599999999999</v>
      </c>
      <c r="N44" s="7"/>
    </row>
    <row r="45" spans="1:14" x14ac:dyDescent="0.25">
      <c r="A45">
        <v>2009</v>
      </c>
      <c r="B45">
        <v>87548</v>
      </c>
      <c r="C45">
        <v>55254</v>
      </c>
      <c r="E45" t="s">
        <v>202</v>
      </c>
      <c r="F45">
        <v>20861.7</v>
      </c>
      <c r="N45" s="7"/>
    </row>
    <row r="46" spans="1:14" x14ac:dyDescent="0.25">
      <c r="A46">
        <v>2010</v>
      </c>
      <c r="B46">
        <v>90581</v>
      </c>
      <c r="C46">
        <v>47996.2</v>
      </c>
      <c r="E46" t="s">
        <v>203</v>
      </c>
      <c r="F46">
        <v>22795.200000000001</v>
      </c>
      <c r="G46">
        <f>F190</f>
        <v>959950.3</v>
      </c>
      <c r="H46">
        <v>1046071.8</v>
      </c>
      <c r="L46">
        <v>-5441.4</v>
      </c>
      <c r="N46" s="7"/>
    </row>
    <row r="47" spans="1:14" x14ac:dyDescent="0.25">
      <c r="A47">
        <v>2011</v>
      </c>
      <c r="B47">
        <v>91601.600000000006</v>
      </c>
      <c r="C47">
        <v>48113.599999999999</v>
      </c>
      <c r="E47" t="s">
        <v>204</v>
      </c>
      <c r="F47">
        <v>25164.5</v>
      </c>
      <c r="G47">
        <f>F194</f>
        <v>991601.1</v>
      </c>
      <c r="H47">
        <v>1097351.5</v>
      </c>
      <c r="L47">
        <v>-46.9</v>
      </c>
      <c r="N47" s="7"/>
    </row>
    <row r="48" spans="1:14" x14ac:dyDescent="0.25">
      <c r="A48">
        <v>2012</v>
      </c>
      <c r="B48">
        <v>89423.9</v>
      </c>
      <c r="C48">
        <v>46089.9</v>
      </c>
      <c r="D48">
        <f>C48-B48</f>
        <v>-43333.999999999993</v>
      </c>
      <c r="E48" t="s">
        <v>205</v>
      </c>
      <c r="F48">
        <v>26661</v>
      </c>
      <c r="L48">
        <v>-3251.5</v>
      </c>
      <c r="N48" s="7"/>
    </row>
    <row r="49" spans="1:16" x14ac:dyDescent="0.25">
      <c r="A49">
        <v>2013</v>
      </c>
      <c r="B49">
        <v>92611.5</v>
      </c>
      <c r="C49">
        <v>49760.5</v>
      </c>
      <c r="E49" t="s">
        <v>206</v>
      </c>
      <c r="F49">
        <v>30699.1</v>
      </c>
      <c r="G49">
        <f>G47-G46</f>
        <v>31650.79999999993</v>
      </c>
      <c r="H49">
        <f>C49-B49</f>
        <v>-42851</v>
      </c>
      <c r="I49">
        <v>22241.5</v>
      </c>
      <c r="J49">
        <f>H49+G49</f>
        <v>-11200.20000000007</v>
      </c>
      <c r="L49">
        <v>-6509.6</v>
      </c>
      <c r="N49" s="7">
        <f>(C49-B49)/1000</f>
        <v>-42.850999999999999</v>
      </c>
      <c r="O49">
        <v>-23220.6</v>
      </c>
      <c r="P49">
        <f>O49-N49</f>
        <v>-23177.749</v>
      </c>
    </row>
    <row r="50" spans="1:16" x14ac:dyDescent="0.25">
      <c r="A50">
        <v>2014</v>
      </c>
      <c r="B50">
        <v>95882.3</v>
      </c>
      <c r="C50">
        <v>54632.3</v>
      </c>
      <c r="E50" t="s">
        <v>207</v>
      </c>
      <c r="F50">
        <v>32678</v>
      </c>
      <c r="I50">
        <f>(J49+L50)*-1</f>
        <v>26449.600000000071</v>
      </c>
      <c r="L50">
        <f>SUM(L46:L49)</f>
        <v>-15249.4</v>
      </c>
      <c r="N50">
        <f>(F194-F190)/1000</f>
        <v>31.650799999999929</v>
      </c>
      <c r="P50">
        <f>ABS(P49)/1000</f>
        <v>23.177748999999999</v>
      </c>
    </row>
    <row r="51" spans="1:16" x14ac:dyDescent="0.25">
      <c r="A51">
        <v>2015</v>
      </c>
      <c r="B51">
        <v>96341.9</v>
      </c>
      <c r="C51">
        <v>59479</v>
      </c>
      <c r="E51" t="s">
        <v>208</v>
      </c>
      <c r="F51">
        <v>35734.1</v>
      </c>
    </row>
    <row r="52" spans="1:16" x14ac:dyDescent="0.25">
      <c r="A52">
        <v>2016</v>
      </c>
      <c r="B52">
        <v>96721.8</v>
      </c>
      <c r="C52">
        <v>62289.8</v>
      </c>
      <c r="E52" t="s">
        <v>209</v>
      </c>
      <c r="F52">
        <v>37763.699999999997</v>
      </c>
    </row>
    <row r="53" spans="1:16" x14ac:dyDescent="0.25">
      <c r="E53" t="s">
        <v>210</v>
      </c>
      <c r="F53">
        <v>42825.3</v>
      </c>
    </row>
    <row r="54" spans="1:16" x14ac:dyDescent="0.25">
      <c r="E54" t="s">
        <v>211</v>
      </c>
      <c r="F54">
        <v>46242.9</v>
      </c>
    </row>
    <row r="55" spans="1:16" x14ac:dyDescent="0.25">
      <c r="E55" t="s">
        <v>212</v>
      </c>
      <c r="F55">
        <v>51368</v>
      </c>
    </row>
    <row r="56" spans="1:16" x14ac:dyDescent="0.25">
      <c r="E56" t="s">
        <v>213</v>
      </c>
      <c r="F56">
        <v>54377.3</v>
      </c>
    </row>
    <row r="57" spans="1:16" x14ac:dyDescent="0.25">
      <c r="E57" t="s">
        <v>214</v>
      </c>
      <c r="F57">
        <v>62254</v>
      </c>
    </row>
    <row r="58" spans="1:16" x14ac:dyDescent="0.25">
      <c r="E58" t="s">
        <v>215</v>
      </c>
      <c r="F58">
        <v>62389.9</v>
      </c>
      <c r="I58">
        <v>1.7070000000000001</v>
      </c>
    </row>
    <row r="59" spans="1:16" x14ac:dyDescent="0.25">
      <c r="E59" t="s">
        <v>160</v>
      </c>
      <c r="F59">
        <v>67457.899999999994</v>
      </c>
      <c r="I59">
        <v>-3.6589999999999998</v>
      </c>
    </row>
    <row r="60" spans="1:16" x14ac:dyDescent="0.25">
      <c r="E60" t="s">
        <v>161</v>
      </c>
      <c r="F60">
        <v>70485.8</v>
      </c>
      <c r="I60">
        <f>I58-I59</f>
        <v>5.3659999999999997</v>
      </c>
    </row>
    <row r="61" spans="1:16" x14ac:dyDescent="0.25">
      <c r="E61" t="s">
        <v>162</v>
      </c>
      <c r="F61">
        <v>76196.3</v>
      </c>
    </row>
    <row r="62" spans="1:16" x14ac:dyDescent="0.25">
      <c r="E62" t="s">
        <v>83</v>
      </c>
      <c r="F62">
        <v>77553.899999999994</v>
      </c>
    </row>
    <row r="63" spans="1:16" x14ac:dyDescent="0.25">
      <c r="E63" t="s">
        <v>84</v>
      </c>
      <c r="F63">
        <v>83435.7</v>
      </c>
    </row>
    <row r="64" spans="1:16" x14ac:dyDescent="0.25">
      <c r="E64" t="s">
        <v>85</v>
      </c>
      <c r="F64">
        <v>86318.7</v>
      </c>
    </row>
    <row r="65" spans="5:6" x14ac:dyDescent="0.25">
      <c r="E65" t="s">
        <v>86</v>
      </c>
      <c r="F65">
        <v>92561.5</v>
      </c>
    </row>
    <row r="66" spans="5:6" x14ac:dyDescent="0.25">
      <c r="E66" t="s">
        <v>87</v>
      </c>
      <c r="F66">
        <v>96231.9</v>
      </c>
    </row>
    <row r="67" spans="5:6" x14ac:dyDescent="0.25">
      <c r="E67" t="s">
        <v>88</v>
      </c>
      <c r="F67">
        <v>101029.2</v>
      </c>
    </row>
    <row r="68" spans="5:6" x14ac:dyDescent="0.25">
      <c r="E68" t="s">
        <v>89</v>
      </c>
      <c r="F68">
        <v>103733.2</v>
      </c>
    </row>
    <row r="69" spans="5:6" x14ac:dyDescent="0.25">
      <c r="E69" t="s">
        <v>90</v>
      </c>
      <c r="F69">
        <v>108753.3</v>
      </c>
    </row>
    <row r="70" spans="5:6" x14ac:dyDescent="0.25">
      <c r="E70" t="s">
        <v>91</v>
      </c>
      <c r="F70">
        <v>110492.2</v>
      </c>
    </row>
    <row r="71" spans="5:6" x14ac:dyDescent="0.25">
      <c r="E71" t="s">
        <v>92</v>
      </c>
      <c r="F71">
        <v>116324.5</v>
      </c>
    </row>
    <row r="72" spans="5:6" x14ac:dyDescent="0.25">
      <c r="E72" t="s">
        <v>93</v>
      </c>
      <c r="F72">
        <v>116167.1</v>
      </c>
    </row>
    <row r="73" spans="5:6" x14ac:dyDescent="0.25">
      <c r="E73" t="s">
        <v>94</v>
      </c>
      <c r="F73">
        <v>122106.6</v>
      </c>
    </row>
    <row r="74" spans="5:6" x14ac:dyDescent="0.25">
      <c r="E74" t="s">
        <v>95</v>
      </c>
      <c r="F74">
        <v>123484.6</v>
      </c>
    </row>
    <row r="75" spans="5:6" x14ac:dyDescent="0.25">
      <c r="E75" t="s">
        <v>96</v>
      </c>
      <c r="F75">
        <v>130936</v>
      </c>
    </row>
    <row r="76" spans="5:6" x14ac:dyDescent="0.25">
      <c r="E76" t="s">
        <v>97</v>
      </c>
      <c r="F76">
        <v>133549.29999999999</v>
      </c>
    </row>
    <row r="77" spans="5:6" x14ac:dyDescent="0.25">
      <c r="E77" t="s">
        <v>98</v>
      </c>
      <c r="F77">
        <v>140176.1</v>
      </c>
    </row>
    <row r="78" spans="5:6" x14ac:dyDescent="0.25">
      <c r="E78" t="s">
        <v>99</v>
      </c>
      <c r="F78">
        <v>139584.79999999999</v>
      </c>
    </row>
    <row r="79" spans="5:6" x14ac:dyDescent="0.25">
      <c r="E79" t="s">
        <v>100</v>
      </c>
      <c r="F79">
        <v>145326.70000000001</v>
      </c>
    </row>
    <row r="80" spans="5:6" x14ac:dyDescent="0.25">
      <c r="E80" t="s">
        <v>101</v>
      </c>
      <c r="F80">
        <v>147945.20000000001</v>
      </c>
    </row>
    <row r="81" spans="5:6" x14ac:dyDescent="0.25">
      <c r="E81" t="s">
        <v>102</v>
      </c>
      <c r="F81">
        <v>153267.20000000001</v>
      </c>
    </row>
    <row r="82" spans="5:6" x14ac:dyDescent="0.25">
      <c r="E82" t="s">
        <v>103</v>
      </c>
      <c r="F82">
        <v>154833.60000000001</v>
      </c>
    </row>
    <row r="83" spans="5:6" x14ac:dyDescent="0.25">
      <c r="E83" t="s">
        <v>104</v>
      </c>
      <c r="F83">
        <v>159123</v>
      </c>
    </row>
    <row r="84" spans="5:6" x14ac:dyDescent="0.25">
      <c r="E84" t="s">
        <v>105</v>
      </c>
      <c r="F84">
        <v>160795</v>
      </c>
    </row>
    <row r="85" spans="5:6" x14ac:dyDescent="0.25">
      <c r="E85" t="s">
        <v>106</v>
      </c>
      <c r="F85">
        <v>165383.5</v>
      </c>
    </row>
    <row r="86" spans="5:6" x14ac:dyDescent="0.25">
      <c r="E86" t="s">
        <v>107</v>
      </c>
      <c r="F86">
        <v>166996.1</v>
      </c>
    </row>
    <row r="87" spans="5:6" x14ac:dyDescent="0.25">
      <c r="E87" t="s">
        <v>108</v>
      </c>
      <c r="F87">
        <v>171175.1</v>
      </c>
    </row>
    <row r="88" spans="5:6" x14ac:dyDescent="0.25">
      <c r="E88" t="s">
        <v>109</v>
      </c>
      <c r="F88">
        <v>175852.79999999999</v>
      </c>
    </row>
    <row r="89" spans="5:6" x14ac:dyDescent="0.25">
      <c r="E89" t="s">
        <v>110</v>
      </c>
      <c r="F89">
        <v>177479</v>
      </c>
    </row>
    <row r="90" spans="5:6" x14ac:dyDescent="0.25">
      <c r="E90" t="s">
        <v>111</v>
      </c>
      <c r="F90">
        <v>187378.2</v>
      </c>
    </row>
    <row r="91" spans="5:6" x14ac:dyDescent="0.25">
      <c r="E91" t="s">
        <v>112</v>
      </c>
      <c r="F91">
        <v>190072.8</v>
      </c>
    </row>
    <row r="92" spans="5:6" x14ac:dyDescent="0.25">
      <c r="E92" t="s">
        <v>113</v>
      </c>
      <c r="F92">
        <v>193687.1</v>
      </c>
    </row>
    <row r="93" spans="5:6" x14ac:dyDescent="0.25">
      <c r="E93" t="s">
        <v>114</v>
      </c>
      <c r="F93">
        <v>197388.4</v>
      </c>
    </row>
    <row r="94" spans="5:6" x14ac:dyDescent="0.25">
      <c r="E94" t="s">
        <v>115</v>
      </c>
      <c r="F94">
        <v>201185.4</v>
      </c>
    </row>
    <row r="95" spans="5:6" x14ac:dyDescent="0.25">
      <c r="E95" t="s">
        <v>116</v>
      </c>
      <c r="F95">
        <v>203465.2</v>
      </c>
    </row>
    <row r="96" spans="5:6" x14ac:dyDescent="0.25">
      <c r="E96" t="s">
        <v>117</v>
      </c>
      <c r="F96">
        <v>204525.6</v>
      </c>
    </row>
    <row r="97" spans="5:6" x14ac:dyDescent="0.25">
      <c r="E97" t="s">
        <v>118</v>
      </c>
      <c r="F97">
        <v>205092</v>
      </c>
    </row>
    <row r="98" spans="5:6" x14ac:dyDescent="0.25">
      <c r="E98" t="s">
        <v>119</v>
      </c>
      <c r="F98">
        <v>210245.6</v>
      </c>
    </row>
    <row r="99" spans="5:6" x14ac:dyDescent="0.25">
      <c r="E99" t="s">
        <v>120</v>
      </c>
      <c r="F99">
        <v>209648.7</v>
      </c>
    </row>
    <row r="100" spans="5:6" x14ac:dyDescent="0.25">
      <c r="E100" t="s">
        <v>121</v>
      </c>
      <c r="F100">
        <v>209823</v>
      </c>
    </row>
    <row r="101" spans="5:6" x14ac:dyDescent="0.25">
      <c r="E101" t="s">
        <v>122</v>
      </c>
      <c r="F101">
        <v>211021.7</v>
      </c>
    </row>
    <row r="102" spans="5:6" x14ac:dyDescent="0.25">
      <c r="E102" t="s">
        <v>123</v>
      </c>
      <c r="F102">
        <v>217208.4</v>
      </c>
    </row>
    <row r="103" spans="5:6" x14ac:dyDescent="0.25">
      <c r="E103" t="s">
        <v>124</v>
      </c>
      <c r="F103">
        <v>216828.4</v>
      </c>
    </row>
    <row r="104" spans="5:6" x14ac:dyDescent="0.25">
      <c r="E104" t="s">
        <v>125</v>
      </c>
      <c r="F104">
        <v>218357.6</v>
      </c>
    </row>
    <row r="105" spans="5:6" x14ac:dyDescent="0.25">
      <c r="E105" t="s">
        <v>126</v>
      </c>
      <c r="F105">
        <v>221699.1</v>
      </c>
    </row>
    <row r="106" spans="5:6" x14ac:dyDescent="0.25">
      <c r="E106" t="s">
        <v>127</v>
      </c>
      <c r="F106">
        <v>223792.6</v>
      </c>
    </row>
    <row r="107" spans="5:6" x14ac:dyDescent="0.25">
      <c r="E107" t="s">
        <v>128</v>
      </c>
      <c r="F107">
        <v>225077.5</v>
      </c>
    </row>
    <row r="108" spans="5:6" x14ac:dyDescent="0.25">
      <c r="E108" t="s">
        <v>129</v>
      </c>
      <c r="F108">
        <v>222244.6</v>
      </c>
    </row>
    <row r="109" spans="5:6" x14ac:dyDescent="0.25">
      <c r="E109" t="s">
        <v>130</v>
      </c>
      <c r="F109">
        <v>226345.5</v>
      </c>
    </row>
    <row r="110" spans="5:6" x14ac:dyDescent="0.25">
      <c r="E110" t="s">
        <v>131</v>
      </c>
      <c r="F110">
        <v>231295.4</v>
      </c>
    </row>
    <row r="111" spans="5:6" x14ac:dyDescent="0.25">
      <c r="E111" t="s">
        <v>132</v>
      </c>
      <c r="F111">
        <v>235226.5</v>
      </c>
    </row>
    <row r="112" spans="5:6" x14ac:dyDescent="0.25">
      <c r="E112" t="s">
        <v>133</v>
      </c>
      <c r="F112">
        <v>235350.8</v>
      </c>
    </row>
    <row r="113" spans="5:6" x14ac:dyDescent="0.25">
      <c r="E113" t="s">
        <v>134</v>
      </c>
      <c r="F113">
        <v>241057.2</v>
      </c>
    </row>
    <row r="114" spans="5:6" x14ac:dyDescent="0.25">
      <c r="E114" t="s">
        <v>135</v>
      </c>
      <c r="F114">
        <v>246723.9</v>
      </c>
    </row>
    <row r="115" spans="5:6" x14ac:dyDescent="0.25">
      <c r="E115" t="s">
        <v>136</v>
      </c>
      <c r="F115">
        <v>255285.3</v>
      </c>
    </row>
    <row r="116" spans="5:6" x14ac:dyDescent="0.25">
      <c r="E116" t="s">
        <v>137</v>
      </c>
      <c r="F116">
        <v>252073.8</v>
      </c>
    </row>
    <row r="117" spans="5:6" x14ac:dyDescent="0.25">
      <c r="E117" t="s">
        <v>138</v>
      </c>
      <c r="F117">
        <v>258383.4</v>
      </c>
    </row>
    <row r="118" spans="5:6" x14ac:dyDescent="0.25">
      <c r="E118" t="s">
        <v>139</v>
      </c>
      <c r="F118">
        <v>267993.2</v>
      </c>
    </row>
    <row r="119" spans="5:6" x14ac:dyDescent="0.25">
      <c r="E119" t="s">
        <v>140</v>
      </c>
      <c r="F119">
        <v>272770.59999999998</v>
      </c>
    </row>
    <row r="120" spans="5:6" x14ac:dyDescent="0.25">
      <c r="E120" t="s">
        <v>141</v>
      </c>
      <c r="F120">
        <v>276093.3</v>
      </c>
    </row>
    <row r="121" spans="5:6" x14ac:dyDescent="0.25">
      <c r="E121" t="s">
        <v>142</v>
      </c>
      <c r="F121">
        <v>285530.5</v>
      </c>
    </row>
    <row r="122" spans="5:6" x14ac:dyDescent="0.25">
      <c r="E122" t="s">
        <v>143</v>
      </c>
      <c r="F122">
        <v>292172.79999999999</v>
      </c>
    </row>
    <row r="123" spans="5:6" x14ac:dyDescent="0.25">
      <c r="E123" t="s">
        <v>144</v>
      </c>
      <c r="F123">
        <v>300840.7</v>
      </c>
    </row>
    <row r="124" spans="5:6" x14ac:dyDescent="0.25">
      <c r="E124" t="s">
        <v>145</v>
      </c>
      <c r="F124">
        <v>305825.7</v>
      </c>
    </row>
    <row r="125" spans="5:6" x14ac:dyDescent="0.25">
      <c r="E125" t="s">
        <v>82</v>
      </c>
      <c r="F125">
        <v>312739</v>
      </c>
    </row>
    <row r="126" spans="5:6" x14ac:dyDescent="0.25">
      <c r="E126" t="s">
        <v>0</v>
      </c>
      <c r="F126">
        <v>326352.59999999998</v>
      </c>
    </row>
    <row r="127" spans="5:6" x14ac:dyDescent="0.25">
      <c r="E127" t="s">
        <v>1</v>
      </c>
      <c r="F127">
        <v>334130.90000000002</v>
      </c>
    </row>
    <row r="128" spans="5:6" x14ac:dyDescent="0.25">
      <c r="E128" t="s">
        <v>2</v>
      </c>
      <c r="F128">
        <v>335621</v>
      </c>
    </row>
    <row r="129" spans="5:6" x14ac:dyDescent="0.25">
      <c r="E129" t="s">
        <v>3</v>
      </c>
      <c r="F129">
        <v>343681.7</v>
      </c>
    </row>
    <row r="130" spans="5:6" x14ac:dyDescent="0.25">
      <c r="E130" t="s">
        <v>4</v>
      </c>
      <c r="F130">
        <v>355168.5</v>
      </c>
    </row>
    <row r="131" spans="5:6" x14ac:dyDescent="0.25">
      <c r="E131" t="s">
        <v>5</v>
      </c>
      <c r="F131">
        <v>362545</v>
      </c>
    </row>
    <row r="132" spans="5:6" x14ac:dyDescent="0.25">
      <c r="E132" t="s">
        <v>6</v>
      </c>
      <c r="F132">
        <v>362676.6</v>
      </c>
    </row>
    <row r="133" spans="5:6" x14ac:dyDescent="0.25">
      <c r="E133" t="s">
        <v>7</v>
      </c>
      <c r="F133">
        <v>368597.4</v>
      </c>
    </row>
    <row r="134" spans="5:6" x14ac:dyDescent="0.25">
      <c r="E134" t="s">
        <v>8</v>
      </c>
      <c r="F134">
        <v>394737</v>
      </c>
    </row>
    <row r="135" spans="5:6" x14ac:dyDescent="0.25">
      <c r="E135" t="s">
        <v>9</v>
      </c>
      <c r="F135">
        <v>400173</v>
      </c>
    </row>
    <row r="136" spans="5:6" x14ac:dyDescent="0.25">
      <c r="E136" t="s">
        <v>10</v>
      </c>
      <c r="F136">
        <v>401158.9</v>
      </c>
    </row>
    <row r="137" spans="5:6" x14ac:dyDescent="0.25">
      <c r="E137" t="s">
        <v>11</v>
      </c>
      <c r="F137">
        <v>426977.4</v>
      </c>
    </row>
    <row r="138" spans="5:6" x14ac:dyDescent="0.25">
      <c r="E138" t="s">
        <v>12</v>
      </c>
      <c r="F138">
        <v>437554.5</v>
      </c>
    </row>
    <row r="139" spans="5:6" x14ac:dyDescent="0.25">
      <c r="E139" t="s">
        <v>13</v>
      </c>
      <c r="F139">
        <v>460667.6</v>
      </c>
    </row>
    <row r="140" spans="5:6" x14ac:dyDescent="0.25">
      <c r="E140" t="s">
        <v>14</v>
      </c>
      <c r="F140">
        <v>465637.1</v>
      </c>
    </row>
    <row r="141" spans="5:6" x14ac:dyDescent="0.25">
      <c r="E141" t="s">
        <v>15</v>
      </c>
      <c r="F141">
        <v>477763.8</v>
      </c>
    </row>
    <row r="142" spans="5:6" x14ac:dyDescent="0.25">
      <c r="E142" t="s">
        <v>16</v>
      </c>
      <c r="F142">
        <v>492969.8</v>
      </c>
    </row>
    <row r="143" spans="5:6" x14ac:dyDescent="0.25">
      <c r="E143" t="s">
        <v>17</v>
      </c>
      <c r="F143">
        <v>502368.7</v>
      </c>
    </row>
    <row r="144" spans="5:6" x14ac:dyDescent="0.25">
      <c r="E144" t="s">
        <v>18</v>
      </c>
      <c r="F144">
        <v>511044.9</v>
      </c>
    </row>
    <row r="145" spans="5:6" x14ac:dyDescent="0.25">
      <c r="E145" t="s">
        <v>19</v>
      </c>
      <c r="F145">
        <v>522099.1</v>
      </c>
    </row>
    <row r="146" spans="5:6" x14ac:dyDescent="0.25">
      <c r="E146" t="s">
        <v>20</v>
      </c>
      <c r="F146">
        <v>538386.4</v>
      </c>
    </row>
    <row r="147" spans="5:6" x14ac:dyDescent="0.25">
      <c r="E147" t="s">
        <v>21</v>
      </c>
      <c r="F147">
        <v>557186.1</v>
      </c>
    </row>
    <row r="148" spans="5:6" x14ac:dyDescent="0.25">
      <c r="E148" t="s">
        <v>22</v>
      </c>
      <c r="F148">
        <v>565555.30000000005</v>
      </c>
    </row>
    <row r="149" spans="5:6" x14ac:dyDescent="0.25">
      <c r="E149" t="s">
        <v>23</v>
      </c>
      <c r="F149">
        <v>582455.6</v>
      </c>
    </row>
    <row r="150" spans="5:6" x14ac:dyDescent="0.25">
      <c r="E150" t="s">
        <v>24</v>
      </c>
      <c r="F150">
        <v>607312.19999999995</v>
      </c>
    </row>
    <row r="151" spans="5:6" x14ac:dyDescent="0.25">
      <c r="E151" t="s">
        <v>25</v>
      </c>
      <c r="F151">
        <v>627390</v>
      </c>
    </row>
    <row r="152" spans="5:6" x14ac:dyDescent="0.25">
      <c r="E152" t="s">
        <v>26</v>
      </c>
      <c r="F152">
        <v>631526.1</v>
      </c>
    </row>
    <row r="153" spans="5:6" x14ac:dyDescent="0.25">
      <c r="E153" t="s">
        <v>27</v>
      </c>
      <c r="F153">
        <v>643194.5</v>
      </c>
    </row>
    <row r="154" spans="5:6" x14ac:dyDescent="0.25">
      <c r="E154" t="s">
        <v>28</v>
      </c>
      <c r="F154">
        <v>668760.5</v>
      </c>
    </row>
    <row r="155" spans="5:6" x14ac:dyDescent="0.25">
      <c r="E155" t="s">
        <v>29</v>
      </c>
      <c r="F155">
        <v>643759.9</v>
      </c>
    </row>
    <row r="156" spans="5:6" x14ac:dyDescent="0.25">
      <c r="E156" t="s">
        <v>30</v>
      </c>
      <c r="F156">
        <v>655684</v>
      </c>
    </row>
    <row r="157" spans="5:6" x14ac:dyDescent="0.25">
      <c r="E157" t="s">
        <v>31</v>
      </c>
      <c r="F157">
        <v>670121.19999999995</v>
      </c>
    </row>
    <row r="158" spans="5:6" x14ac:dyDescent="0.25">
      <c r="E158" t="s">
        <v>32</v>
      </c>
      <c r="F158">
        <v>703147.8</v>
      </c>
    </row>
    <row r="159" spans="5:6" x14ac:dyDescent="0.25">
      <c r="E159" t="s">
        <v>33</v>
      </c>
      <c r="F159">
        <v>729228.1</v>
      </c>
    </row>
    <row r="160" spans="5:6" x14ac:dyDescent="0.25">
      <c r="E160" t="s">
        <v>34</v>
      </c>
      <c r="F160">
        <v>730985.3</v>
      </c>
    </row>
    <row r="161" spans="5:6" x14ac:dyDescent="0.25">
      <c r="E161" t="s">
        <v>35</v>
      </c>
      <c r="F161">
        <v>751106.5</v>
      </c>
    </row>
    <row r="162" spans="5:6" x14ac:dyDescent="0.25">
      <c r="E162" t="s">
        <v>36</v>
      </c>
      <c r="F162">
        <v>781551.7</v>
      </c>
    </row>
    <row r="163" spans="5:6" x14ac:dyDescent="0.25">
      <c r="E163" t="s">
        <v>37</v>
      </c>
      <c r="F163">
        <v>795833.8</v>
      </c>
    </row>
    <row r="164" spans="5:6" x14ac:dyDescent="0.25">
      <c r="E164" t="s">
        <v>38</v>
      </c>
      <c r="F164">
        <v>799020.1</v>
      </c>
    </row>
    <row r="165" spans="5:6" x14ac:dyDescent="0.25">
      <c r="E165" t="s">
        <v>39</v>
      </c>
      <c r="F165">
        <v>813183</v>
      </c>
    </row>
    <row r="166" spans="5:6" x14ac:dyDescent="0.25">
      <c r="E166" t="s">
        <v>40</v>
      </c>
      <c r="F166">
        <v>827480.5</v>
      </c>
    </row>
    <row r="167" spans="5:6" x14ac:dyDescent="0.25">
      <c r="E167" t="s">
        <v>41</v>
      </c>
      <c r="F167">
        <v>827794.8</v>
      </c>
    </row>
    <row r="168" spans="5:6" x14ac:dyDescent="0.25">
      <c r="E168" t="s">
        <v>42</v>
      </c>
      <c r="F168">
        <v>827916.6</v>
      </c>
    </row>
    <row r="169" spans="5:6" x14ac:dyDescent="0.25">
      <c r="E169" t="s">
        <v>43</v>
      </c>
      <c r="F169">
        <v>832263.1</v>
      </c>
    </row>
    <row r="170" spans="5:6" x14ac:dyDescent="0.25">
      <c r="E170" t="s">
        <v>44</v>
      </c>
      <c r="F170">
        <v>834378.6</v>
      </c>
    </row>
    <row r="171" spans="5:6" x14ac:dyDescent="0.25">
      <c r="E171" t="s">
        <v>45</v>
      </c>
      <c r="F171">
        <v>836521.3</v>
      </c>
    </row>
    <row r="172" spans="5:6" x14ac:dyDescent="0.25">
      <c r="E172" t="s">
        <v>46</v>
      </c>
      <c r="F172">
        <v>833698.2</v>
      </c>
    </row>
    <row r="173" spans="5:6" x14ac:dyDescent="0.25">
      <c r="E173" t="s">
        <v>47</v>
      </c>
      <c r="F173">
        <v>838005</v>
      </c>
    </row>
    <row r="174" spans="5:6" x14ac:dyDescent="0.25">
      <c r="E174" t="s">
        <v>48</v>
      </c>
      <c r="F174">
        <v>849239.6</v>
      </c>
    </row>
    <row r="175" spans="5:6" x14ac:dyDescent="0.25">
      <c r="E175" t="s">
        <v>49</v>
      </c>
      <c r="F175">
        <v>848442.4</v>
      </c>
    </row>
    <row r="176" spans="5:6" x14ac:dyDescent="0.25">
      <c r="E176" t="s">
        <v>50</v>
      </c>
      <c r="F176">
        <v>843279.4</v>
      </c>
    </row>
    <row r="177" spans="5:6" x14ac:dyDescent="0.25">
      <c r="E177" t="s">
        <v>51</v>
      </c>
      <c r="F177">
        <v>846690.5</v>
      </c>
    </row>
    <row r="178" spans="5:6" x14ac:dyDescent="0.25">
      <c r="E178" t="s">
        <v>52</v>
      </c>
      <c r="F178">
        <v>846497</v>
      </c>
    </row>
    <row r="179" spans="5:6" x14ac:dyDescent="0.25">
      <c r="E179" t="s">
        <v>53</v>
      </c>
      <c r="F179">
        <v>860255.7</v>
      </c>
    </row>
    <row r="180" spans="5:6" x14ac:dyDescent="0.25">
      <c r="E180" t="s">
        <v>54</v>
      </c>
      <c r="F180">
        <v>864522.6</v>
      </c>
    </row>
    <row r="181" spans="5:6" x14ac:dyDescent="0.25">
      <c r="E181" t="s">
        <v>55</v>
      </c>
      <c r="F181">
        <v>871510.4</v>
      </c>
    </row>
    <row r="182" spans="5:6" x14ac:dyDescent="0.25">
      <c r="E182" t="s">
        <v>56</v>
      </c>
      <c r="F182">
        <v>882923.5</v>
      </c>
    </row>
    <row r="183" spans="5:6" x14ac:dyDescent="0.25">
      <c r="E183" t="s">
        <v>57</v>
      </c>
      <c r="F183">
        <v>904077.2</v>
      </c>
    </row>
    <row r="184" spans="5:6" x14ac:dyDescent="0.25">
      <c r="E184" t="s">
        <v>58</v>
      </c>
      <c r="F184">
        <v>908861.7</v>
      </c>
    </row>
    <row r="185" spans="5:6" x14ac:dyDescent="0.25">
      <c r="E185" t="s">
        <v>59</v>
      </c>
      <c r="F185">
        <v>919151.1</v>
      </c>
    </row>
    <row r="186" spans="5:6" x14ac:dyDescent="0.25">
      <c r="E186" t="s">
        <v>60</v>
      </c>
      <c r="F186">
        <v>924359.6</v>
      </c>
    </row>
    <row r="187" spans="5:6" x14ac:dyDescent="0.25">
      <c r="E187" t="s">
        <v>61</v>
      </c>
      <c r="F187">
        <v>943809.6</v>
      </c>
    </row>
    <row r="188" spans="5:6" x14ac:dyDescent="0.25">
      <c r="E188" t="s">
        <v>62</v>
      </c>
      <c r="F188">
        <v>954418</v>
      </c>
    </row>
    <row r="189" spans="5:6" x14ac:dyDescent="0.25">
      <c r="E189" t="s">
        <v>63</v>
      </c>
      <c r="F189">
        <v>958638.5</v>
      </c>
    </row>
    <row r="190" spans="5:6" x14ac:dyDescent="0.25">
      <c r="E190" t="s">
        <v>64</v>
      </c>
      <c r="F190">
        <v>959950.3</v>
      </c>
    </row>
    <row r="191" spans="5:6" x14ac:dyDescent="0.25">
      <c r="E191" t="s">
        <v>65</v>
      </c>
      <c r="F191">
        <v>976185.3</v>
      </c>
    </row>
    <row r="192" spans="5:6" x14ac:dyDescent="0.25">
      <c r="E192" t="s">
        <v>66</v>
      </c>
      <c r="F192">
        <v>983295</v>
      </c>
    </row>
    <row r="193" spans="5:6" x14ac:dyDescent="0.25">
      <c r="E193" t="s">
        <v>67</v>
      </c>
      <c r="F193">
        <v>997218.1</v>
      </c>
    </row>
    <row r="194" spans="5:6" x14ac:dyDescent="0.25">
      <c r="E194" t="s">
        <v>68</v>
      </c>
      <c r="F194">
        <v>991601.1</v>
      </c>
    </row>
    <row r="195" spans="5:6" x14ac:dyDescent="0.25">
      <c r="E195" t="s">
        <v>69</v>
      </c>
      <c r="F195">
        <v>1008628.1</v>
      </c>
    </row>
    <row r="196" spans="5:6" x14ac:dyDescent="0.25">
      <c r="E196" t="s">
        <v>70</v>
      </c>
      <c r="F196">
        <v>1011178.5</v>
      </c>
    </row>
    <row r="197" spans="5:6" x14ac:dyDescent="0.25">
      <c r="E197" t="s">
        <v>71</v>
      </c>
      <c r="F197">
        <v>1017945.9</v>
      </c>
    </row>
    <row r="198" spans="5:6" x14ac:dyDescent="0.25">
      <c r="E198" t="s">
        <v>72</v>
      </c>
      <c r="F198">
        <v>1024956.8</v>
      </c>
    </row>
    <row r="199" spans="5:6" x14ac:dyDescent="0.25">
      <c r="E199" t="s">
        <v>73</v>
      </c>
      <c r="F199">
        <v>1039413.2</v>
      </c>
    </row>
    <row r="200" spans="5:6" x14ac:dyDescent="0.25">
      <c r="E200" t="s">
        <v>74</v>
      </c>
      <c r="F200">
        <v>1038915</v>
      </c>
    </row>
    <row r="201" spans="5:6" x14ac:dyDescent="0.25">
      <c r="E201" t="s">
        <v>75</v>
      </c>
      <c r="F201">
        <v>1029920.5</v>
      </c>
    </row>
    <row r="202" spans="5:6" x14ac:dyDescent="0.25">
      <c r="E202" t="s">
        <v>76</v>
      </c>
      <c r="F202">
        <v>1053357.2</v>
      </c>
    </row>
    <row r="203" spans="5:6" x14ac:dyDescent="0.25">
      <c r="E203" t="s">
        <v>77</v>
      </c>
      <c r="F203">
        <v>1057223.5</v>
      </c>
    </row>
    <row r="204" spans="5:6" x14ac:dyDescent="0.25">
      <c r="E204" t="s">
        <v>78</v>
      </c>
      <c r="F204">
        <v>1054424.3</v>
      </c>
    </row>
    <row r="205" spans="5:6" x14ac:dyDescent="0.25">
      <c r="E205" t="s">
        <v>79</v>
      </c>
      <c r="F205">
        <v>1044590.4</v>
      </c>
    </row>
    <row r="206" spans="5:6" x14ac:dyDescent="0.25">
      <c r="E206" t="s">
        <v>80</v>
      </c>
      <c r="F206">
        <v>1049366.1000000001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workbookViewId="0">
      <pane ySplit="1" topLeftCell="A118" activePane="bottomLeft" state="frozen"/>
      <selection pane="bottomLeft" activeCell="A153" sqref="A153"/>
    </sheetView>
  </sheetViews>
  <sheetFormatPr defaultRowHeight="15" x14ac:dyDescent="0.25"/>
  <cols>
    <col min="1" max="1" width="9" bestFit="1" customWidth="1"/>
    <col min="2" max="2" width="40.5703125" bestFit="1" customWidth="1"/>
    <col min="4" max="4" width="10.28515625" bestFit="1" customWidth="1"/>
  </cols>
  <sheetData>
    <row r="1" spans="1:3" x14ac:dyDescent="0.25">
      <c r="A1" s="9" t="s">
        <v>81</v>
      </c>
      <c r="B1" s="2" t="s">
        <v>167</v>
      </c>
    </row>
    <row r="2" spans="1:3" x14ac:dyDescent="0.25">
      <c r="A2" t="s">
        <v>160</v>
      </c>
      <c r="B2" s="3">
        <v>-3767.5</v>
      </c>
    </row>
    <row r="3" spans="1:3" x14ac:dyDescent="0.25">
      <c r="A3" t="s">
        <v>161</v>
      </c>
      <c r="B3" s="3">
        <v>-3767.5</v>
      </c>
    </row>
    <row r="4" spans="1:3" x14ac:dyDescent="0.25">
      <c r="A4" t="s">
        <v>162</v>
      </c>
      <c r="B4" s="3">
        <v>-3767.5</v>
      </c>
    </row>
    <row r="5" spans="1:3" x14ac:dyDescent="0.25">
      <c r="A5" t="s">
        <v>83</v>
      </c>
      <c r="B5" s="3">
        <v>-3767.5</v>
      </c>
      <c r="C5" s="8">
        <f>SUM(B2:B5)</f>
        <v>-15070</v>
      </c>
    </row>
    <row r="6" spans="1:3" x14ac:dyDescent="0.25">
      <c r="A6" t="s">
        <v>84</v>
      </c>
      <c r="B6" s="3">
        <v>-3567.5</v>
      </c>
      <c r="C6" s="8">
        <f t="shared" ref="C6:C69" si="0">SUM(B3:B6)</f>
        <v>-14870</v>
      </c>
    </row>
    <row r="7" spans="1:3" x14ac:dyDescent="0.25">
      <c r="A7" t="s">
        <v>85</v>
      </c>
      <c r="B7" s="3">
        <v>-3567.5</v>
      </c>
      <c r="C7" s="8">
        <f t="shared" si="0"/>
        <v>-14670</v>
      </c>
    </row>
    <row r="8" spans="1:3" x14ac:dyDescent="0.25">
      <c r="A8" t="s">
        <v>86</v>
      </c>
      <c r="B8" s="3">
        <v>-3567.5</v>
      </c>
      <c r="C8" s="8">
        <f t="shared" si="0"/>
        <v>-14470</v>
      </c>
    </row>
    <row r="9" spans="1:3" x14ac:dyDescent="0.25">
      <c r="A9" t="s">
        <v>87</v>
      </c>
      <c r="B9" s="3">
        <v>-3567.5</v>
      </c>
      <c r="C9" s="8">
        <f t="shared" si="0"/>
        <v>-14270</v>
      </c>
    </row>
    <row r="10" spans="1:3" x14ac:dyDescent="0.25">
      <c r="A10" t="s">
        <v>88</v>
      </c>
      <c r="B10" s="3">
        <v>-3067.5</v>
      </c>
      <c r="C10" s="8">
        <f t="shared" si="0"/>
        <v>-13770</v>
      </c>
    </row>
    <row r="11" spans="1:3" x14ac:dyDescent="0.25">
      <c r="A11" t="s">
        <v>89</v>
      </c>
      <c r="B11" s="3">
        <v>-3067.5</v>
      </c>
      <c r="C11" s="8">
        <f t="shared" si="0"/>
        <v>-13270</v>
      </c>
    </row>
    <row r="12" spans="1:3" x14ac:dyDescent="0.25">
      <c r="A12" t="s">
        <v>90</v>
      </c>
      <c r="B12" s="3">
        <v>-3067.5</v>
      </c>
      <c r="C12" s="8">
        <f t="shared" si="0"/>
        <v>-12770</v>
      </c>
    </row>
    <row r="13" spans="1:3" x14ac:dyDescent="0.25">
      <c r="A13" t="s">
        <v>91</v>
      </c>
      <c r="B13" s="3">
        <v>-3067.5</v>
      </c>
      <c r="C13" s="8">
        <f t="shared" si="0"/>
        <v>-12270</v>
      </c>
    </row>
    <row r="14" spans="1:3" x14ac:dyDescent="0.25">
      <c r="A14" t="s">
        <v>92</v>
      </c>
      <c r="B14" s="3">
        <v>-2610</v>
      </c>
      <c r="C14" s="8">
        <f t="shared" si="0"/>
        <v>-11812.5</v>
      </c>
    </row>
    <row r="15" spans="1:3" x14ac:dyDescent="0.25">
      <c r="A15" t="s">
        <v>93</v>
      </c>
      <c r="B15" s="3">
        <v>-2610</v>
      </c>
      <c r="C15" s="8">
        <f t="shared" si="0"/>
        <v>-11355</v>
      </c>
    </row>
    <row r="16" spans="1:3" x14ac:dyDescent="0.25">
      <c r="A16" t="s">
        <v>94</v>
      </c>
      <c r="B16" s="3">
        <v>-2610</v>
      </c>
      <c r="C16" s="8">
        <f t="shared" si="0"/>
        <v>-10897.5</v>
      </c>
    </row>
    <row r="17" spans="1:3" x14ac:dyDescent="0.25">
      <c r="A17" t="s">
        <v>95</v>
      </c>
      <c r="B17" s="3">
        <v>-2610</v>
      </c>
      <c r="C17" s="8">
        <f t="shared" si="0"/>
        <v>-10440</v>
      </c>
    </row>
    <row r="18" spans="1:3" x14ac:dyDescent="0.25">
      <c r="A18" t="s">
        <v>96</v>
      </c>
      <c r="B18" s="3">
        <v>-2773.125</v>
      </c>
      <c r="C18" s="8">
        <f t="shared" si="0"/>
        <v>-10603.125</v>
      </c>
    </row>
    <row r="19" spans="1:3" x14ac:dyDescent="0.25">
      <c r="A19" t="s">
        <v>97</v>
      </c>
      <c r="B19" s="3">
        <v>-2773.125</v>
      </c>
      <c r="C19" s="8">
        <f t="shared" si="0"/>
        <v>-10766.25</v>
      </c>
    </row>
    <row r="20" spans="1:3" x14ac:dyDescent="0.25">
      <c r="A20" t="s">
        <v>98</v>
      </c>
      <c r="B20" s="3">
        <v>-2773.125</v>
      </c>
      <c r="C20" s="8">
        <f t="shared" si="0"/>
        <v>-10929.375</v>
      </c>
    </row>
    <row r="21" spans="1:3" x14ac:dyDescent="0.25">
      <c r="A21" t="s">
        <v>99</v>
      </c>
      <c r="B21" s="3">
        <v>-2773.125</v>
      </c>
      <c r="C21" s="8">
        <f t="shared" si="0"/>
        <v>-11092.5</v>
      </c>
    </row>
    <row r="22" spans="1:3" x14ac:dyDescent="0.25">
      <c r="A22" t="s">
        <v>100</v>
      </c>
      <c r="B22" s="3">
        <v>-3170</v>
      </c>
      <c r="C22" s="8">
        <f t="shared" si="0"/>
        <v>-11489.375</v>
      </c>
    </row>
    <row r="23" spans="1:3" x14ac:dyDescent="0.25">
      <c r="A23" t="s">
        <v>101</v>
      </c>
      <c r="B23" s="3">
        <v>-3170</v>
      </c>
      <c r="C23" s="8">
        <f t="shared" si="0"/>
        <v>-11886.25</v>
      </c>
    </row>
    <row r="24" spans="1:3" x14ac:dyDescent="0.25">
      <c r="A24" t="s">
        <v>102</v>
      </c>
      <c r="B24" s="3">
        <v>-3170</v>
      </c>
      <c r="C24" s="8">
        <f t="shared" si="0"/>
        <v>-12283.125</v>
      </c>
    </row>
    <row r="25" spans="1:3" x14ac:dyDescent="0.25">
      <c r="A25" t="s">
        <v>103</v>
      </c>
      <c r="B25" s="3">
        <v>-3170</v>
      </c>
      <c r="C25" s="8">
        <f t="shared" si="0"/>
        <v>-12680</v>
      </c>
    </row>
    <row r="26" spans="1:3" x14ac:dyDescent="0.25">
      <c r="A26" t="s">
        <v>104</v>
      </c>
      <c r="B26" s="3">
        <v>-2920</v>
      </c>
      <c r="C26" s="8">
        <f t="shared" si="0"/>
        <v>-12430</v>
      </c>
    </row>
    <row r="27" spans="1:3" x14ac:dyDescent="0.25">
      <c r="A27" t="s">
        <v>105</v>
      </c>
      <c r="B27" s="3">
        <v>-2920</v>
      </c>
      <c r="C27" s="8">
        <f t="shared" si="0"/>
        <v>-12180</v>
      </c>
    </row>
    <row r="28" spans="1:3" x14ac:dyDescent="0.25">
      <c r="A28" t="s">
        <v>106</v>
      </c>
      <c r="B28" s="3">
        <v>-2920</v>
      </c>
      <c r="C28" s="8">
        <f t="shared" si="0"/>
        <v>-11930</v>
      </c>
    </row>
    <row r="29" spans="1:3" x14ac:dyDescent="0.25">
      <c r="A29" t="s">
        <v>107</v>
      </c>
      <c r="B29" s="3">
        <v>-2920</v>
      </c>
      <c r="C29" s="8">
        <f t="shared" si="0"/>
        <v>-11680</v>
      </c>
    </row>
    <row r="30" spans="1:3" x14ac:dyDescent="0.25">
      <c r="A30" t="s">
        <v>108</v>
      </c>
      <c r="B30" s="3">
        <v>-2736.5</v>
      </c>
      <c r="C30" s="8">
        <f t="shared" si="0"/>
        <v>-11496.5</v>
      </c>
    </row>
    <row r="31" spans="1:3" x14ac:dyDescent="0.25">
      <c r="A31" t="s">
        <v>109</v>
      </c>
      <c r="B31" s="3">
        <v>-2736.5</v>
      </c>
      <c r="C31" s="8">
        <f t="shared" si="0"/>
        <v>-11313</v>
      </c>
    </row>
    <row r="32" spans="1:3" x14ac:dyDescent="0.25">
      <c r="A32" t="s">
        <v>110</v>
      </c>
      <c r="B32" s="3">
        <v>-2736.5</v>
      </c>
      <c r="C32" s="8">
        <f t="shared" si="0"/>
        <v>-11129.5</v>
      </c>
    </row>
    <row r="33" spans="1:3" x14ac:dyDescent="0.25">
      <c r="A33" t="s">
        <v>111</v>
      </c>
      <c r="B33" s="3">
        <v>-2736.5</v>
      </c>
      <c r="C33" s="8">
        <f t="shared" si="0"/>
        <v>-10946</v>
      </c>
    </row>
    <row r="34" spans="1:3" x14ac:dyDescent="0.25">
      <c r="A34" t="s">
        <v>112</v>
      </c>
      <c r="B34" s="3">
        <v>-2625.25</v>
      </c>
      <c r="C34" s="8">
        <f t="shared" si="0"/>
        <v>-10834.75</v>
      </c>
    </row>
    <row r="35" spans="1:3" x14ac:dyDescent="0.25">
      <c r="A35" t="s">
        <v>113</v>
      </c>
      <c r="B35" s="3">
        <v>-2625.25</v>
      </c>
      <c r="C35" s="8">
        <f t="shared" si="0"/>
        <v>-10723.5</v>
      </c>
    </row>
    <row r="36" spans="1:3" x14ac:dyDescent="0.25">
      <c r="A36" t="s">
        <v>114</v>
      </c>
      <c r="B36" s="3">
        <v>-2625.25</v>
      </c>
      <c r="C36" s="8">
        <f t="shared" si="0"/>
        <v>-10612.25</v>
      </c>
    </row>
    <row r="37" spans="1:3" x14ac:dyDescent="0.25">
      <c r="A37" t="s">
        <v>115</v>
      </c>
      <c r="B37" s="3">
        <v>-2625.25</v>
      </c>
      <c r="C37" s="8">
        <f t="shared" si="0"/>
        <v>-10501</v>
      </c>
    </row>
    <row r="38" spans="1:3" x14ac:dyDescent="0.25">
      <c r="A38" t="s">
        <v>116</v>
      </c>
      <c r="B38" s="3">
        <v>-2210.25</v>
      </c>
      <c r="C38" s="8">
        <f t="shared" si="0"/>
        <v>-10086</v>
      </c>
    </row>
    <row r="39" spans="1:3" x14ac:dyDescent="0.25">
      <c r="A39" t="s">
        <v>117</v>
      </c>
      <c r="B39" s="3">
        <v>-2210.25</v>
      </c>
      <c r="C39" s="8">
        <f t="shared" si="0"/>
        <v>-9671</v>
      </c>
    </row>
    <row r="40" spans="1:3" x14ac:dyDescent="0.25">
      <c r="A40" t="s">
        <v>118</v>
      </c>
      <c r="B40" s="3">
        <v>-2210.25</v>
      </c>
      <c r="C40" s="8">
        <f t="shared" si="0"/>
        <v>-9256</v>
      </c>
    </row>
    <row r="41" spans="1:3" x14ac:dyDescent="0.25">
      <c r="A41" t="s">
        <v>119</v>
      </c>
      <c r="B41" s="3">
        <v>-2210.25</v>
      </c>
      <c r="C41" s="8">
        <f t="shared" si="0"/>
        <v>-8841</v>
      </c>
    </row>
    <row r="42" spans="1:3" x14ac:dyDescent="0.25">
      <c r="A42" t="s">
        <v>120</v>
      </c>
      <c r="B42" s="3">
        <v>-1777.75</v>
      </c>
      <c r="C42" s="8">
        <f t="shared" si="0"/>
        <v>-8408.5</v>
      </c>
    </row>
    <row r="43" spans="1:3" x14ac:dyDescent="0.25">
      <c r="A43" t="s">
        <v>121</v>
      </c>
      <c r="B43" s="3">
        <v>-1777.75</v>
      </c>
      <c r="C43" s="8">
        <f t="shared" si="0"/>
        <v>-7976</v>
      </c>
    </row>
    <row r="44" spans="1:3" x14ac:dyDescent="0.25">
      <c r="A44" t="s">
        <v>122</v>
      </c>
      <c r="B44" s="3">
        <v>-1777.75</v>
      </c>
      <c r="C44" s="8">
        <f t="shared" si="0"/>
        <v>-7543.5</v>
      </c>
    </row>
    <row r="45" spans="1:3" x14ac:dyDescent="0.25">
      <c r="A45" t="s">
        <v>123</v>
      </c>
      <c r="B45" s="3">
        <v>-1777.75</v>
      </c>
      <c r="C45" s="8">
        <f t="shared" si="0"/>
        <v>-7111</v>
      </c>
    </row>
    <row r="46" spans="1:3" x14ac:dyDescent="0.25">
      <c r="A46" t="s">
        <v>124</v>
      </c>
      <c r="B46" s="3">
        <v>-1398.3</v>
      </c>
      <c r="C46" s="8">
        <f t="shared" si="0"/>
        <v>-6731.55</v>
      </c>
    </row>
    <row r="47" spans="1:3" x14ac:dyDescent="0.25">
      <c r="A47" t="s">
        <v>125</v>
      </c>
      <c r="B47" s="3">
        <v>-1398.3</v>
      </c>
      <c r="C47" s="8">
        <f t="shared" si="0"/>
        <v>-6352.1</v>
      </c>
    </row>
    <row r="48" spans="1:3" x14ac:dyDescent="0.25">
      <c r="A48" t="s">
        <v>126</v>
      </c>
      <c r="B48" s="3">
        <v>-1398.3</v>
      </c>
      <c r="C48" s="8">
        <f t="shared" si="0"/>
        <v>-5972.6500000000005</v>
      </c>
    </row>
    <row r="49" spans="1:3" x14ac:dyDescent="0.25">
      <c r="A49" t="s">
        <v>127</v>
      </c>
      <c r="B49" s="3">
        <v>-1398.3</v>
      </c>
      <c r="C49" s="8">
        <f t="shared" si="0"/>
        <v>-5593.2</v>
      </c>
    </row>
    <row r="50" spans="1:3" x14ac:dyDescent="0.25">
      <c r="A50" t="s">
        <v>128</v>
      </c>
      <c r="B50" s="3">
        <v>-1302</v>
      </c>
      <c r="C50" s="8">
        <f t="shared" si="0"/>
        <v>-5496.9</v>
      </c>
    </row>
    <row r="51" spans="1:3" x14ac:dyDescent="0.25">
      <c r="A51" t="s">
        <v>129</v>
      </c>
      <c r="B51" s="3">
        <v>-1302</v>
      </c>
      <c r="C51" s="8">
        <f t="shared" si="0"/>
        <v>-5400.6</v>
      </c>
    </row>
    <row r="52" spans="1:3" x14ac:dyDescent="0.25">
      <c r="A52" t="s">
        <v>130</v>
      </c>
      <c r="B52" s="3">
        <v>-1302</v>
      </c>
      <c r="C52" s="8">
        <f t="shared" si="0"/>
        <v>-5304.3</v>
      </c>
    </row>
    <row r="53" spans="1:3" x14ac:dyDescent="0.25">
      <c r="A53" t="s">
        <v>131</v>
      </c>
      <c r="B53" s="3">
        <v>-1302</v>
      </c>
      <c r="C53" s="8">
        <f t="shared" si="0"/>
        <v>-5208</v>
      </c>
    </row>
    <row r="54" spans="1:3" x14ac:dyDescent="0.25">
      <c r="A54" t="s">
        <v>132</v>
      </c>
      <c r="B54" s="3">
        <v>-1820</v>
      </c>
      <c r="C54" s="8">
        <f t="shared" si="0"/>
        <v>-5726</v>
      </c>
    </row>
    <row r="55" spans="1:3" x14ac:dyDescent="0.25">
      <c r="A55" t="s">
        <v>133</v>
      </c>
      <c r="B55" s="3">
        <v>-1820</v>
      </c>
      <c r="C55" s="8">
        <f t="shared" si="0"/>
        <v>-6244</v>
      </c>
    </row>
    <row r="56" spans="1:3" x14ac:dyDescent="0.25">
      <c r="A56" t="s">
        <v>134</v>
      </c>
      <c r="B56" s="3">
        <v>-1820</v>
      </c>
      <c r="C56" s="8">
        <f t="shared" si="0"/>
        <v>-6762</v>
      </c>
    </row>
    <row r="57" spans="1:3" x14ac:dyDescent="0.25">
      <c r="A57" t="s">
        <v>135</v>
      </c>
      <c r="B57" s="3">
        <v>-1820</v>
      </c>
      <c r="C57" s="8">
        <f t="shared" si="0"/>
        <v>-7280</v>
      </c>
    </row>
    <row r="58" spans="1:3" x14ac:dyDescent="0.25">
      <c r="A58" t="s">
        <v>136</v>
      </c>
      <c r="B58" s="3">
        <v>-2032.5</v>
      </c>
      <c r="C58" s="8">
        <f t="shared" si="0"/>
        <v>-7492.5</v>
      </c>
    </row>
    <row r="59" spans="1:3" x14ac:dyDescent="0.25">
      <c r="A59" t="s">
        <v>137</v>
      </c>
      <c r="B59" s="3">
        <v>-2032.5</v>
      </c>
      <c r="C59" s="8">
        <f t="shared" si="0"/>
        <v>-7705</v>
      </c>
    </row>
    <row r="60" spans="1:3" x14ac:dyDescent="0.25">
      <c r="A60" t="s">
        <v>138</v>
      </c>
      <c r="B60" s="3">
        <v>-2032.5</v>
      </c>
      <c r="C60" s="8">
        <f t="shared" si="0"/>
        <v>-7917.5</v>
      </c>
    </row>
    <row r="61" spans="1:3" x14ac:dyDescent="0.25">
      <c r="A61" t="s">
        <v>139</v>
      </c>
      <c r="B61" s="3">
        <v>-2032.5</v>
      </c>
      <c r="C61" s="8">
        <f t="shared" si="0"/>
        <v>-8130</v>
      </c>
    </row>
    <row r="62" spans="1:3" x14ac:dyDescent="0.25">
      <c r="A62" t="s">
        <v>140</v>
      </c>
      <c r="B62" s="3">
        <v>-3024.55</v>
      </c>
      <c r="C62" s="8">
        <f t="shared" si="0"/>
        <v>-9122.0499999999993</v>
      </c>
    </row>
    <row r="63" spans="1:3" x14ac:dyDescent="0.25">
      <c r="A63" t="s">
        <v>141</v>
      </c>
      <c r="B63" s="3">
        <v>-3024.55</v>
      </c>
      <c r="C63" s="8">
        <f t="shared" si="0"/>
        <v>-10114.1</v>
      </c>
    </row>
    <row r="64" spans="1:3" x14ac:dyDescent="0.25">
      <c r="A64" t="s">
        <v>142</v>
      </c>
      <c r="B64" s="3">
        <v>-3024.55</v>
      </c>
      <c r="C64" s="8">
        <f t="shared" si="0"/>
        <v>-11106.150000000001</v>
      </c>
    </row>
    <row r="65" spans="1:4" x14ac:dyDescent="0.25">
      <c r="A65" t="s">
        <v>143</v>
      </c>
      <c r="B65" s="3">
        <v>-3024.55</v>
      </c>
      <c r="C65" s="8">
        <f t="shared" si="0"/>
        <v>-12098.2</v>
      </c>
    </row>
    <row r="66" spans="1:4" x14ac:dyDescent="0.25">
      <c r="A66" t="s">
        <v>144</v>
      </c>
      <c r="B66" s="3">
        <v>-3149.5</v>
      </c>
      <c r="C66" s="8">
        <f t="shared" si="0"/>
        <v>-12223.150000000001</v>
      </c>
    </row>
    <row r="67" spans="1:4" x14ac:dyDescent="0.25">
      <c r="A67" t="s">
        <v>145</v>
      </c>
      <c r="B67" s="3">
        <v>-3149.5</v>
      </c>
      <c r="C67" s="8">
        <f t="shared" si="0"/>
        <v>-12348.1</v>
      </c>
    </row>
    <row r="68" spans="1:4" x14ac:dyDescent="0.25">
      <c r="A68" t="s">
        <v>82</v>
      </c>
      <c r="B68" s="3">
        <v>-3149.5</v>
      </c>
      <c r="C68" s="8">
        <f t="shared" si="0"/>
        <v>-12473.05</v>
      </c>
    </row>
    <row r="69" spans="1:4" x14ac:dyDescent="0.25">
      <c r="A69" t="s">
        <v>0</v>
      </c>
      <c r="B69" s="3">
        <v>-3149.5</v>
      </c>
      <c r="C69" s="8">
        <f t="shared" si="0"/>
        <v>-12598</v>
      </c>
      <c r="D69" s="5"/>
    </row>
    <row r="70" spans="1:4" x14ac:dyDescent="0.25">
      <c r="A70" t="s">
        <v>1</v>
      </c>
      <c r="B70" s="3">
        <v>-5086</v>
      </c>
      <c r="C70" s="8">
        <f t="shared" ref="C70:C133" si="1">SUM(B67:B70)</f>
        <v>-14534.5</v>
      </c>
      <c r="D70" s="5"/>
    </row>
    <row r="71" spans="1:4" x14ac:dyDescent="0.25">
      <c r="A71" t="s">
        <v>2</v>
      </c>
      <c r="B71" s="3">
        <v>-5086</v>
      </c>
      <c r="C71" s="8">
        <f t="shared" si="1"/>
        <v>-16471</v>
      </c>
      <c r="D71" s="5"/>
    </row>
    <row r="72" spans="1:4" x14ac:dyDescent="0.25">
      <c r="A72" t="s">
        <v>3</v>
      </c>
      <c r="B72" s="3">
        <v>-5086</v>
      </c>
      <c r="C72" s="8">
        <f t="shared" si="1"/>
        <v>-18407.5</v>
      </c>
      <c r="D72" s="5"/>
    </row>
    <row r="73" spans="1:4" x14ac:dyDescent="0.25">
      <c r="A73" t="s">
        <v>4</v>
      </c>
      <c r="B73" s="3">
        <v>-5086</v>
      </c>
      <c r="C73" s="8">
        <f t="shared" si="1"/>
        <v>-20344</v>
      </c>
      <c r="D73" s="5"/>
    </row>
    <row r="74" spans="1:4" x14ac:dyDescent="0.25">
      <c r="A74" t="s">
        <v>5</v>
      </c>
      <c r="B74" s="3">
        <v>-4176.75</v>
      </c>
      <c r="C74" s="8">
        <f t="shared" si="1"/>
        <v>-19434.75</v>
      </c>
      <c r="D74" s="5"/>
    </row>
    <row r="75" spans="1:4" x14ac:dyDescent="0.25">
      <c r="A75" t="s">
        <v>6</v>
      </c>
      <c r="B75" s="3">
        <v>-4176.75</v>
      </c>
      <c r="C75" s="8">
        <f t="shared" si="1"/>
        <v>-18525.5</v>
      </c>
      <c r="D75" s="5"/>
    </row>
    <row r="76" spans="1:4" x14ac:dyDescent="0.25">
      <c r="A76" t="s">
        <v>7</v>
      </c>
      <c r="B76" s="3">
        <v>-4176.75</v>
      </c>
      <c r="C76" s="8">
        <f t="shared" si="1"/>
        <v>-17616.25</v>
      </c>
      <c r="D76" s="5"/>
    </row>
    <row r="77" spans="1:4" x14ac:dyDescent="0.25">
      <c r="A77" t="s">
        <v>8</v>
      </c>
      <c r="B77" s="3">
        <v>-4176.75</v>
      </c>
      <c r="C77" s="8">
        <f t="shared" si="1"/>
        <v>-16707</v>
      </c>
      <c r="D77" s="5"/>
    </row>
    <row r="78" spans="1:4" x14ac:dyDescent="0.25">
      <c r="A78" t="s">
        <v>9</v>
      </c>
      <c r="B78" s="3">
        <v>-3889.25</v>
      </c>
      <c r="C78" s="8">
        <f t="shared" si="1"/>
        <v>-16419.5</v>
      </c>
      <c r="D78" s="5"/>
    </row>
    <row r="79" spans="1:4" x14ac:dyDescent="0.25">
      <c r="A79" t="s">
        <v>10</v>
      </c>
      <c r="B79" s="3">
        <v>-3889.25</v>
      </c>
      <c r="C79" s="8">
        <f t="shared" si="1"/>
        <v>-16132</v>
      </c>
      <c r="D79" s="5"/>
    </row>
    <row r="80" spans="1:4" x14ac:dyDescent="0.25">
      <c r="A80" t="s">
        <v>11</v>
      </c>
      <c r="B80" s="3">
        <v>-3889.25</v>
      </c>
      <c r="C80" s="8">
        <f t="shared" si="1"/>
        <v>-15844.5</v>
      </c>
      <c r="D80" s="5"/>
    </row>
    <row r="81" spans="1:4" x14ac:dyDescent="0.25">
      <c r="A81" t="s">
        <v>12</v>
      </c>
      <c r="B81" s="3">
        <v>-3889.25</v>
      </c>
      <c r="C81" s="8">
        <f t="shared" si="1"/>
        <v>-15557</v>
      </c>
      <c r="D81" s="5"/>
    </row>
    <row r="82" spans="1:4" x14ac:dyDescent="0.25">
      <c r="A82" t="s">
        <v>13</v>
      </c>
      <c r="B82" s="3">
        <v>-7233.15</v>
      </c>
      <c r="C82" s="8">
        <f t="shared" si="1"/>
        <v>-18900.900000000001</v>
      </c>
      <c r="D82" s="5"/>
    </row>
    <row r="83" spans="1:4" x14ac:dyDescent="0.25">
      <c r="A83" t="s">
        <v>14</v>
      </c>
      <c r="B83" s="3">
        <v>-7233.15</v>
      </c>
      <c r="C83" s="8">
        <f t="shared" si="1"/>
        <v>-22244.799999999999</v>
      </c>
      <c r="D83" s="5"/>
    </row>
    <row r="84" spans="1:4" x14ac:dyDescent="0.25">
      <c r="A84" t="s">
        <v>15</v>
      </c>
      <c r="B84" s="3">
        <v>-7233.15</v>
      </c>
      <c r="C84" s="8">
        <f t="shared" si="1"/>
        <v>-25588.699999999997</v>
      </c>
      <c r="D84" s="5"/>
    </row>
    <row r="85" spans="1:4" x14ac:dyDescent="0.25">
      <c r="A85" t="s">
        <v>16</v>
      </c>
      <c r="B85" s="3">
        <v>-7233.15</v>
      </c>
      <c r="C85" s="8">
        <f t="shared" si="1"/>
        <v>-28932.6</v>
      </c>
      <c r="D85" s="5"/>
    </row>
    <row r="86" spans="1:4" x14ac:dyDescent="0.25">
      <c r="A86" t="s">
        <v>17</v>
      </c>
      <c r="B86" s="3">
        <v>-8027.5</v>
      </c>
      <c r="C86" s="8">
        <f t="shared" si="1"/>
        <v>-29726.949999999997</v>
      </c>
      <c r="D86" s="5"/>
    </row>
    <row r="87" spans="1:4" x14ac:dyDescent="0.25">
      <c r="A87" t="s">
        <v>18</v>
      </c>
      <c r="B87" s="3">
        <v>-8027.5</v>
      </c>
      <c r="C87" s="8">
        <f t="shared" si="1"/>
        <v>-30521.3</v>
      </c>
      <c r="D87" s="5"/>
    </row>
    <row r="88" spans="1:4" x14ac:dyDescent="0.25">
      <c r="A88" t="s">
        <v>19</v>
      </c>
      <c r="B88" s="3">
        <v>-8027.5</v>
      </c>
      <c r="C88" s="8">
        <f t="shared" si="1"/>
        <v>-31315.65</v>
      </c>
      <c r="D88" s="5"/>
    </row>
    <row r="89" spans="1:4" x14ac:dyDescent="0.25">
      <c r="A89" t="s">
        <v>20</v>
      </c>
      <c r="B89" s="3">
        <v>-8027.5</v>
      </c>
      <c r="C89" s="8">
        <f t="shared" si="1"/>
        <v>-32110</v>
      </c>
      <c r="D89" s="5"/>
    </row>
    <row r="90" spans="1:4" x14ac:dyDescent="0.25">
      <c r="A90" t="s">
        <v>21</v>
      </c>
      <c r="B90" s="3">
        <v>-7004.5</v>
      </c>
      <c r="C90" s="8">
        <f t="shared" si="1"/>
        <v>-31087</v>
      </c>
      <c r="D90" s="5"/>
    </row>
    <row r="91" spans="1:4" x14ac:dyDescent="0.25">
      <c r="A91" t="s">
        <v>22</v>
      </c>
      <c r="B91" s="3">
        <v>-7004.5</v>
      </c>
      <c r="C91" s="8">
        <f t="shared" si="1"/>
        <v>-30064</v>
      </c>
      <c r="D91" s="5"/>
    </row>
    <row r="92" spans="1:4" x14ac:dyDescent="0.25">
      <c r="A92" t="s">
        <v>23</v>
      </c>
      <c r="B92" s="3">
        <v>-7004.5</v>
      </c>
      <c r="C92" s="8">
        <f t="shared" si="1"/>
        <v>-29041</v>
      </c>
      <c r="D92" s="5"/>
    </row>
    <row r="93" spans="1:4" x14ac:dyDescent="0.25">
      <c r="A93" t="s">
        <v>24</v>
      </c>
      <c r="B93" s="3">
        <v>-7004.5</v>
      </c>
      <c r="C93" s="8">
        <f t="shared" si="1"/>
        <v>-28018</v>
      </c>
      <c r="D93" s="5"/>
    </row>
    <row r="94" spans="1:4" x14ac:dyDescent="0.25">
      <c r="A94" t="s">
        <v>25</v>
      </c>
      <c r="B94" s="3">
        <v>-7500</v>
      </c>
      <c r="C94" s="8">
        <f t="shared" si="1"/>
        <v>-28513.5</v>
      </c>
      <c r="D94" s="5"/>
    </row>
    <row r="95" spans="1:4" x14ac:dyDescent="0.25">
      <c r="A95" t="s">
        <v>26</v>
      </c>
      <c r="B95" s="3">
        <v>-7500</v>
      </c>
      <c r="C95" s="8">
        <f t="shared" si="1"/>
        <v>-29009</v>
      </c>
      <c r="D95" s="5"/>
    </row>
    <row r="96" spans="1:4" x14ac:dyDescent="0.25">
      <c r="A96" t="s">
        <v>27</v>
      </c>
      <c r="B96" s="3">
        <v>-7500</v>
      </c>
      <c r="C96" s="8">
        <f t="shared" si="1"/>
        <v>-29504.5</v>
      </c>
      <c r="D96" s="5"/>
    </row>
    <row r="97" spans="1:4" x14ac:dyDescent="0.25">
      <c r="A97" t="s">
        <v>28</v>
      </c>
      <c r="B97" s="3">
        <v>-7500</v>
      </c>
      <c r="C97" s="8">
        <f t="shared" si="1"/>
        <v>-30000</v>
      </c>
      <c r="D97" s="5"/>
    </row>
    <row r="98" spans="1:4" x14ac:dyDescent="0.25">
      <c r="A98" t="s">
        <v>29</v>
      </c>
      <c r="B98" s="3">
        <v>-9111.25</v>
      </c>
      <c r="C98" s="8">
        <f t="shared" si="1"/>
        <v>-31611.25</v>
      </c>
      <c r="D98" s="5"/>
    </row>
    <row r="99" spans="1:4" x14ac:dyDescent="0.25">
      <c r="A99" t="s">
        <v>30</v>
      </c>
      <c r="B99" s="3">
        <v>-9111.25</v>
      </c>
      <c r="C99" s="8">
        <f t="shared" si="1"/>
        <v>-33222.5</v>
      </c>
      <c r="D99" s="5"/>
    </row>
    <row r="100" spans="1:4" x14ac:dyDescent="0.25">
      <c r="A100" t="s">
        <v>31</v>
      </c>
      <c r="B100" s="3">
        <v>-9111.25</v>
      </c>
      <c r="C100" s="8">
        <f t="shared" si="1"/>
        <v>-34833.75</v>
      </c>
      <c r="D100" s="5"/>
    </row>
    <row r="101" spans="1:4" x14ac:dyDescent="0.25">
      <c r="A101" t="s">
        <v>32</v>
      </c>
      <c r="B101" s="3">
        <v>-9111.25</v>
      </c>
      <c r="C101" s="8">
        <f t="shared" si="1"/>
        <v>-36445</v>
      </c>
      <c r="D101" s="5"/>
    </row>
    <row r="102" spans="1:4" x14ac:dyDescent="0.25">
      <c r="A102" t="s">
        <v>33</v>
      </c>
      <c r="B102" s="3">
        <v>-9043.2749999999996</v>
      </c>
      <c r="C102" s="8">
        <f t="shared" si="1"/>
        <v>-36377.025000000001</v>
      </c>
      <c r="D102" s="5"/>
    </row>
    <row r="103" spans="1:4" x14ac:dyDescent="0.25">
      <c r="A103" t="s">
        <v>34</v>
      </c>
      <c r="B103" s="3">
        <v>-9043.2749999999996</v>
      </c>
      <c r="C103" s="8">
        <f t="shared" si="1"/>
        <v>-36309.050000000003</v>
      </c>
      <c r="D103" s="5"/>
    </row>
    <row r="104" spans="1:4" x14ac:dyDescent="0.25">
      <c r="A104" t="s">
        <v>35</v>
      </c>
      <c r="B104" s="3">
        <v>-9043.2749999999996</v>
      </c>
      <c r="C104" s="8">
        <f t="shared" si="1"/>
        <v>-36241.075000000004</v>
      </c>
      <c r="D104" s="5"/>
    </row>
    <row r="105" spans="1:4" x14ac:dyDescent="0.25">
      <c r="A105" t="s">
        <v>36</v>
      </c>
      <c r="B105" s="3">
        <v>-9043.2749999999996</v>
      </c>
      <c r="C105" s="8">
        <f t="shared" si="1"/>
        <v>-36173.1</v>
      </c>
      <c r="D105" s="5"/>
    </row>
    <row r="106" spans="1:4" x14ac:dyDescent="0.25">
      <c r="A106" t="s">
        <v>37</v>
      </c>
      <c r="B106" s="3">
        <v>-8505.2749999999996</v>
      </c>
      <c r="C106" s="8">
        <f t="shared" si="1"/>
        <v>-35635.1</v>
      </c>
      <c r="D106" s="5"/>
    </row>
    <row r="107" spans="1:4" x14ac:dyDescent="0.25">
      <c r="A107" t="s">
        <v>38</v>
      </c>
      <c r="B107" s="3">
        <v>-8505.2749999999996</v>
      </c>
      <c r="C107" s="8">
        <f t="shared" si="1"/>
        <v>-35097.1</v>
      </c>
      <c r="D107" s="5"/>
    </row>
    <row r="108" spans="1:4" x14ac:dyDescent="0.25">
      <c r="A108" t="s">
        <v>39</v>
      </c>
      <c r="B108" s="3">
        <v>-8505.2749999999996</v>
      </c>
      <c r="C108" s="8">
        <f t="shared" si="1"/>
        <v>-34559.1</v>
      </c>
      <c r="D108" s="5"/>
    </row>
    <row r="109" spans="1:4" x14ac:dyDescent="0.25">
      <c r="A109" t="s">
        <v>40</v>
      </c>
      <c r="B109" s="3">
        <v>-8505.2749999999996</v>
      </c>
      <c r="C109" s="8">
        <f t="shared" si="1"/>
        <v>-34021.1</v>
      </c>
      <c r="D109" s="5"/>
    </row>
    <row r="110" spans="1:4" x14ac:dyDescent="0.25">
      <c r="A110" t="s">
        <v>41</v>
      </c>
      <c r="B110" s="3">
        <v>-7493.25</v>
      </c>
      <c r="C110" s="8">
        <f t="shared" si="1"/>
        <v>-33009.074999999997</v>
      </c>
      <c r="D110" s="5"/>
    </row>
    <row r="111" spans="1:4" x14ac:dyDescent="0.25">
      <c r="A111" t="s">
        <v>42</v>
      </c>
      <c r="B111" s="3">
        <v>-7493.25</v>
      </c>
      <c r="C111" s="8">
        <f t="shared" si="1"/>
        <v>-31997.05</v>
      </c>
      <c r="D111" s="5"/>
    </row>
    <row r="112" spans="1:4" x14ac:dyDescent="0.25">
      <c r="A112" t="s">
        <v>43</v>
      </c>
      <c r="B112" s="3">
        <v>-7493.25</v>
      </c>
      <c r="C112" s="8">
        <f t="shared" si="1"/>
        <v>-30985.025000000001</v>
      </c>
      <c r="D112" s="5"/>
    </row>
    <row r="113" spans="1:4" x14ac:dyDescent="0.25">
      <c r="A113" t="s">
        <v>44</v>
      </c>
      <c r="B113" s="3">
        <v>-7493.25</v>
      </c>
      <c r="C113" s="8">
        <f t="shared" si="1"/>
        <v>-29973</v>
      </c>
      <c r="D113" s="5"/>
    </row>
    <row r="114" spans="1:4" x14ac:dyDescent="0.25">
      <c r="A114" t="s">
        <v>45</v>
      </c>
      <c r="B114" s="3">
        <v>-6358</v>
      </c>
      <c r="C114" s="8">
        <f t="shared" si="1"/>
        <v>-28837.75</v>
      </c>
      <c r="D114" s="5"/>
    </row>
    <row r="115" spans="1:4" x14ac:dyDescent="0.25">
      <c r="A115" t="s">
        <v>46</v>
      </c>
      <c r="B115" s="3">
        <v>-6358</v>
      </c>
      <c r="C115" s="8">
        <f t="shared" si="1"/>
        <v>-27702.5</v>
      </c>
      <c r="D115" s="5"/>
    </row>
    <row r="116" spans="1:4" x14ac:dyDescent="0.25">
      <c r="A116" t="s">
        <v>47</v>
      </c>
      <c r="B116" s="3">
        <v>-6358</v>
      </c>
      <c r="C116" s="8">
        <f t="shared" si="1"/>
        <v>-26567.25</v>
      </c>
      <c r="D116" s="5"/>
    </row>
    <row r="117" spans="1:4" x14ac:dyDescent="0.25">
      <c r="A117" t="s">
        <v>48</v>
      </c>
      <c r="B117" s="3">
        <v>-6358</v>
      </c>
      <c r="C117" s="8">
        <f t="shared" si="1"/>
        <v>-25432</v>
      </c>
      <c r="D117" s="5"/>
    </row>
    <row r="118" spans="1:4" x14ac:dyDescent="0.25">
      <c r="A118" t="s">
        <v>49</v>
      </c>
      <c r="B118" s="3">
        <v>-6337</v>
      </c>
      <c r="C118" s="8">
        <f t="shared" si="1"/>
        <v>-25411</v>
      </c>
      <c r="D118" s="5"/>
    </row>
    <row r="119" spans="1:4" x14ac:dyDescent="0.25">
      <c r="A119" t="s">
        <v>50</v>
      </c>
      <c r="B119" s="3">
        <v>-6337</v>
      </c>
      <c r="C119" s="8">
        <f t="shared" si="1"/>
        <v>-25390</v>
      </c>
      <c r="D119" s="5"/>
    </row>
    <row r="120" spans="1:4" x14ac:dyDescent="0.25">
      <c r="A120" t="s">
        <v>51</v>
      </c>
      <c r="B120" s="3">
        <v>-6337</v>
      </c>
      <c r="C120" s="8">
        <f t="shared" si="1"/>
        <v>-25369</v>
      </c>
      <c r="D120" s="5"/>
    </row>
    <row r="121" spans="1:4" x14ac:dyDescent="0.25">
      <c r="A121" t="s">
        <v>52</v>
      </c>
      <c r="B121" s="3">
        <v>-6337</v>
      </c>
      <c r="C121" s="8">
        <f t="shared" si="1"/>
        <v>-25348</v>
      </c>
      <c r="D121" s="5"/>
    </row>
    <row r="122" spans="1:4" x14ac:dyDescent="0.25">
      <c r="A122" t="s">
        <v>53</v>
      </c>
      <c r="B122" s="3">
        <v>-8073.5</v>
      </c>
      <c r="C122" s="8">
        <f t="shared" si="1"/>
        <v>-27084.5</v>
      </c>
      <c r="D122" s="5"/>
    </row>
    <row r="123" spans="1:4" x14ac:dyDescent="0.25">
      <c r="A123" t="s">
        <v>54</v>
      </c>
      <c r="B123" s="3">
        <v>-8073.5</v>
      </c>
      <c r="C123" s="8">
        <f t="shared" si="1"/>
        <v>-28821</v>
      </c>
      <c r="D123" s="5"/>
    </row>
    <row r="124" spans="1:4" x14ac:dyDescent="0.25">
      <c r="A124" t="s">
        <v>55</v>
      </c>
      <c r="B124" s="3">
        <v>-8073.5</v>
      </c>
      <c r="C124" s="8">
        <f t="shared" si="1"/>
        <v>-30557.5</v>
      </c>
      <c r="D124" s="5"/>
    </row>
    <row r="125" spans="1:4" x14ac:dyDescent="0.25">
      <c r="A125" t="s">
        <v>56</v>
      </c>
      <c r="B125" s="3">
        <v>-8073.5</v>
      </c>
      <c r="C125" s="8">
        <f t="shared" si="1"/>
        <v>-32294</v>
      </c>
      <c r="D125" s="5"/>
    </row>
    <row r="126" spans="1:4" x14ac:dyDescent="0.25">
      <c r="A126" t="s">
        <v>57</v>
      </c>
      <c r="B126" s="3">
        <v>-10646.2</v>
      </c>
      <c r="C126" s="8">
        <f t="shared" si="1"/>
        <v>-34866.699999999997</v>
      </c>
      <c r="D126" s="5"/>
    </row>
    <row r="127" spans="1:4" x14ac:dyDescent="0.25">
      <c r="A127" t="s">
        <v>58</v>
      </c>
      <c r="B127" s="3">
        <v>-10646.2</v>
      </c>
      <c r="C127" s="8">
        <f t="shared" si="1"/>
        <v>-37439.4</v>
      </c>
      <c r="D127" s="5"/>
    </row>
    <row r="128" spans="1:4" x14ac:dyDescent="0.25">
      <c r="A128" t="s">
        <v>59</v>
      </c>
      <c r="B128" s="3">
        <v>-10646.2</v>
      </c>
      <c r="C128" s="8">
        <f t="shared" si="1"/>
        <v>-40012.100000000006</v>
      </c>
      <c r="D128" s="5"/>
    </row>
    <row r="129" spans="1:4" x14ac:dyDescent="0.25">
      <c r="A129" t="s">
        <v>60</v>
      </c>
      <c r="B129" s="3">
        <v>-10646.2</v>
      </c>
      <c r="C129" s="8">
        <f t="shared" si="1"/>
        <v>-42584.800000000003</v>
      </c>
      <c r="D129" s="5"/>
    </row>
    <row r="130" spans="1:4" x14ac:dyDescent="0.25">
      <c r="A130" t="s">
        <v>61</v>
      </c>
      <c r="B130" s="3">
        <v>-10872</v>
      </c>
      <c r="C130" s="8">
        <f t="shared" si="1"/>
        <v>-42810.600000000006</v>
      </c>
      <c r="D130" s="5"/>
    </row>
    <row r="131" spans="1:4" x14ac:dyDescent="0.25">
      <c r="A131" t="s">
        <v>62</v>
      </c>
      <c r="B131" s="3">
        <v>-10872</v>
      </c>
      <c r="C131" s="8">
        <f t="shared" si="1"/>
        <v>-43036.4</v>
      </c>
      <c r="D131" s="5"/>
    </row>
    <row r="132" spans="1:4" x14ac:dyDescent="0.25">
      <c r="A132" t="s">
        <v>63</v>
      </c>
      <c r="B132" s="3">
        <v>-10872</v>
      </c>
      <c r="C132" s="8">
        <f t="shared" si="1"/>
        <v>-43262.2</v>
      </c>
      <c r="D132" s="5"/>
    </row>
    <row r="133" spans="1:4" x14ac:dyDescent="0.25">
      <c r="A133" t="s">
        <v>64</v>
      </c>
      <c r="B133" s="3">
        <v>-10872</v>
      </c>
      <c r="C133" s="8">
        <f t="shared" si="1"/>
        <v>-43488</v>
      </c>
      <c r="D133" s="5"/>
    </row>
    <row r="134" spans="1:4" x14ac:dyDescent="0.25">
      <c r="A134" t="s">
        <v>65</v>
      </c>
      <c r="B134" s="3">
        <v>-10833.5</v>
      </c>
      <c r="C134" s="8">
        <f t="shared" ref="C134:C153" si="2">SUM(B131:B134)</f>
        <v>-43449.5</v>
      </c>
      <c r="D134" s="5"/>
    </row>
    <row r="135" spans="1:4" x14ac:dyDescent="0.25">
      <c r="A135" t="s">
        <v>66</v>
      </c>
      <c r="B135" s="3">
        <v>-10833.5</v>
      </c>
      <c r="C135" s="8">
        <f t="shared" si="2"/>
        <v>-43411</v>
      </c>
      <c r="D135" s="5"/>
    </row>
    <row r="136" spans="1:4" x14ac:dyDescent="0.25">
      <c r="A136" t="s">
        <v>67</v>
      </c>
      <c r="B136" s="3">
        <v>-10833.5</v>
      </c>
      <c r="C136" s="8">
        <f t="shared" si="2"/>
        <v>-43372.5</v>
      </c>
      <c r="D136" s="5"/>
    </row>
    <row r="137" spans="1:4" x14ac:dyDescent="0.25">
      <c r="A137" t="s">
        <v>68</v>
      </c>
      <c r="B137" s="3">
        <v>-10833.5</v>
      </c>
      <c r="C137" s="8">
        <f t="shared" si="2"/>
        <v>-43334</v>
      </c>
      <c r="D137" s="5"/>
    </row>
    <row r="138" spans="1:4" x14ac:dyDescent="0.25">
      <c r="A138" t="s">
        <v>69</v>
      </c>
      <c r="B138" s="3">
        <v>-10712.75</v>
      </c>
      <c r="C138" s="8">
        <f t="shared" si="2"/>
        <v>-43213.25</v>
      </c>
      <c r="D138" s="5"/>
    </row>
    <row r="139" spans="1:4" x14ac:dyDescent="0.25">
      <c r="A139" t="s">
        <v>70</v>
      </c>
      <c r="B139" s="3">
        <v>-10712.75</v>
      </c>
      <c r="C139" s="8">
        <f t="shared" si="2"/>
        <v>-43092.5</v>
      </c>
      <c r="D139" s="5"/>
    </row>
    <row r="140" spans="1:4" x14ac:dyDescent="0.25">
      <c r="A140" t="s">
        <v>71</v>
      </c>
      <c r="B140" s="3">
        <v>-10712.75</v>
      </c>
      <c r="C140" s="8">
        <f t="shared" si="2"/>
        <v>-42971.75</v>
      </c>
      <c r="D140" s="5"/>
    </row>
    <row r="141" spans="1:4" x14ac:dyDescent="0.25">
      <c r="A141" t="s">
        <v>72</v>
      </c>
      <c r="B141" s="3">
        <v>-10712.75</v>
      </c>
      <c r="C141" s="8">
        <f t="shared" si="2"/>
        <v>-42851</v>
      </c>
      <c r="D141" s="5"/>
    </row>
    <row r="142" spans="1:4" x14ac:dyDescent="0.25">
      <c r="A142" t="s">
        <v>73</v>
      </c>
      <c r="B142" s="3">
        <v>-10312.5</v>
      </c>
      <c r="C142" s="8">
        <f t="shared" si="2"/>
        <v>-42450.75</v>
      </c>
      <c r="D142" s="5"/>
    </row>
    <row r="143" spans="1:4" x14ac:dyDescent="0.25">
      <c r="A143" t="s">
        <v>74</v>
      </c>
      <c r="B143" s="3">
        <v>-10312.5</v>
      </c>
      <c r="C143" s="8">
        <f t="shared" si="2"/>
        <v>-42050.5</v>
      </c>
      <c r="D143" s="5"/>
    </row>
    <row r="144" spans="1:4" x14ac:dyDescent="0.25">
      <c r="A144" t="s">
        <v>75</v>
      </c>
      <c r="B144" s="3">
        <v>-10312.5</v>
      </c>
      <c r="C144" s="8">
        <f t="shared" si="2"/>
        <v>-41650.25</v>
      </c>
      <c r="D144" s="5"/>
    </row>
    <row r="145" spans="1:4" x14ac:dyDescent="0.25">
      <c r="A145" t="s">
        <v>76</v>
      </c>
      <c r="B145" s="3">
        <v>-10312.5</v>
      </c>
      <c r="C145" s="8">
        <f t="shared" si="2"/>
        <v>-41250</v>
      </c>
      <c r="D145" s="5"/>
    </row>
    <row r="146" spans="1:4" x14ac:dyDescent="0.25">
      <c r="A146" t="s">
        <v>77</v>
      </c>
      <c r="B146" s="3">
        <v>-9215.75</v>
      </c>
      <c r="C146" s="8">
        <f t="shared" si="2"/>
        <v>-40153.25</v>
      </c>
      <c r="D146" s="5"/>
    </row>
    <row r="147" spans="1:4" x14ac:dyDescent="0.25">
      <c r="A147" t="s">
        <v>78</v>
      </c>
      <c r="B147" s="3">
        <v>-9215.75</v>
      </c>
      <c r="C147" s="8">
        <f t="shared" si="2"/>
        <v>-39056.5</v>
      </c>
      <c r="D147" s="5"/>
    </row>
    <row r="148" spans="1:4" x14ac:dyDescent="0.25">
      <c r="A148" t="s">
        <v>79</v>
      </c>
      <c r="B148" s="3">
        <v>-9215.75</v>
      </c>
      <c r="C148" s="8">
        <f t="shared" si="2"/>
        <v>-37959.75</v>
      </c>
      <c r="D148" s="5"/>
    </row>
    <row r="149" spans="1:4" x14ac:dyDescent="0.25">
      <c r="A149" t="s">
        <v>80</v>
      </c>
      <c r="B149" s="3">
        <v>-9215.75</v>
      </c>
      <c r="C149" s="8">
        <f t="shared" si="2"/>
        <v>-36863</v>
      </c>
      <c r="D149" s="5"/>
    </row>
    <row r="150" spans="1:4" x14ac:dyDescent="0.25">
      <c r="A150" t="s">
        <v>163</v>
      </c>
      <c r="B150" s="3">
        <v>-8608</v>
      </c>
      <c r="C150" s="8">
        <f t="shared" si="2"/>
        <v>-36255.25</v>
      </c>
    </row>
    <row r="151" spans="1:4" x14ac:dyDescent="0.25">
      <c r="A151" t="s">
        <v>164</v>
      </c>
      <c r="B151" s="3">
        <v>-8608</v>
      </c>
      <c r="C151" s="8">
        <f t="shared" si="2"/>
        <v>-35647.5</v>
      </c>
    </row>
    <row r="152" spans="1:4" x14ac:dyDescent="0.25">
      <c r="A152" t="s">
        <v>165</v>
      </c>
      <c r="B152" s="3">
        <v>-8608</v>
      </c>
      <c r="C152" s="8">
        <f t="shared" si="2"/>
        <v>-35039.75</v>
      </c>
    </row>
    <row r="153" spans="1:4" x14ac:dyDescent="0.25">
      <c r="A153" t="s">
        <v>166</v>
      </c>
      <c r="B153" s="3">
        <v>-8608</v>
      </c>
      <c r="C153" s="8">
        <f t="shared" si="2"/>
        <v>-34432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pane xSplit="1" ySplit="1" topLeftCell="B152" activePane="bottomRight" state="frozen"/>
      <selection pane="topRight" activeCell="B1" sqref="B1"/>
      <selection pane="bottomLeft" activeCell="A2" sqref="A2"/>
      <selection pane="bottomRight" activeCell="A186" sqref="A186"/>
    </sheetView>
  </sheetViews>
  <sheetFormatPr defaultRowHeight="15" x14ac:dyDescent="0.25"/>
  <cols>
    <col min="1" max="1" width="9" bestFit="1" customWidth="1"/>
    <col min="2" max="2" width="21.42578125" bestFit="1" customWidth="1"/>
    <col min="3" max="4" width="9" bestFit="1" customWidth="1"/>
    <col min="5" max="5" width="8.7109375" bestFit="1" customWidth="1"/>
  </cols>
  <sheetData>
    <row r="1" spans="1:5" x14ac:dyDescent="0.25">
      <c r="A1" s="4" t="s">
        <v>81</v>
      </c>
      <c r="B1" s="2" t="s">
        <v>216</v>
      </c>
      <c r="C1" s="14"/>
      <c r="D1" s="14"/>
      <c r="E1" s="14"/>
    </row>
    <row r="2" spans="1:5" x14ac:dyDescent="0.25">
      <c r="A2" s="1" t="s">
        <v>180</v>
      </c>
      <c r="B2" s="5">
        <v>338.7</v>
      </c>
      <c r="C2" s="5">
        <v>71737.600000000006</v>
      </c>
      <c r="D2" s="5">
        <v>17934.400000000001</v>
      </c>
    </row>
    <row r="3" spans="1:5" x14ac:dyDescent="0.25">
      <c r="A3" s="1" t="s">
        <v>181</v>
      </c>
      <c r="B3" s="5">
        <v>424.4</v>
      </c>
      <c r="C3" s="5">
        <v>74776.899999999994</v>
      </c>
      <c r="D3" s="5">
        <v>18694.2</v>
      </c>
    </row>
    <row r="4" spans="1:5" x14ac:dyDescent="0.25">
      <c r="A4" s="1" t="s">
        <v>182</v>
      </c>
      <c r="B4" s="5">
        <v>413.7</v>
      </c>
      <c r="C4" s="5">
        <v>76524.5</v>
      </c>
      <c r="D4" s="5">
        <v>19131.099999999999</v>
      </c>
    </row>
    <row r="5" spans="1:5" x14ac:dyDescent="0.25">
      <c r="A5" s="1" t="s">
        <v>183</v>
      </c>
      <c r="B5" s="5">
        <v>355.1</v>
      </c>
      <c r="C5" s="5">
        <v>77842.2</v>
      </c>
      <c r="D5" s="5">
        <v>19460.599999999999</v>
      </c>
      <c r="E5" s="8">
        <f>SUM(B2:B5)</f>
        <v>1531.9</v>
      </c>
    </row>
    <row r="6" spans="1:5" x14ac:dyDescent="0.25">
      <c r="A6" s="1" t="s">
        <v>184</v>
      </c>
      <c r="B6" s="5">
        <v>417.5</v>
      </c>
      <c r="C6" s="5">
        <v>79554.8</v>
      </c>
      <c r="D6" s="5">
        <v>19888.7</v>
      </c>
      <c r="E6" s="8">
        <f t="shared" ref="E6:E68" si="0">SUM(B3:B6)</f>
        <v>1610.6999999999998</v>
      </c>
    </row>
    <row r="7" spans="1:5" x14ac:dyDescent="0.25">
      <c r="A7" s="1" t="s">
        <v>185</v>
      </c>
      <c r="B7" s="5">
        <v>232.6</v>
      </c>
      <c r="C7" s="5">
        <v>81697.8</v>
      </c>
      <c r="D7" s="5">
        <v>20424.5</v>
      </c>
      <c r="E7" s="8">
        <f t="shared" si="0"/>
        <v>1418.8999999999999</v>
      </c>
    </row>
    <row r="8" spans="1:5" x14ac:dyDescent="0.25">
      <c r="A8" s="1" t="s">
        <v>186</v>
      </c>
      <c r="B8" s="5">
        <v>283.10000000000002</v>
      </c>
      <c r="C8" s="5">
        <v>83061.7</v>
      </c>
      <c r="D8" s="5">
        <v>20765.400000000001</v>
      </c>
      <c r="E8" s="8">
        <f t="shared" si="0"/>
        <v>1288.3000000000002</v>
      </c>
    </row>
    <row r="9" spans="1:5" x14ac:dyDescent="0.25">
      <c r="A9" s="1" t="s">
        <v>187</v>
      </c>
      <c r="B9" s="5">
        <v>322.3</v>
      </c>
      <c r="C9" s="5">
        <v>87116.800000000003</v>
      </c>
      <c r="D9" s="5">
        <v>21779.200000000001</v>
      </c>
      <c r="E9" s="8">
        <f t="shared" si="0"/>
        <v>1255.5</v>
      </c>
    </row>
    <row r="10" spans="1:5" x14ac:dyDescent="0.25">
      <c r="A10" s="1" t="s">
        <v>188</v>
      </c>
      <c r="B10" s="5">
        <v>145.9</v>
      </c>
      <c r="C10" s="5">
        <v>89730.7</v>
      </c>
      <c r="D10" s="5">
        <v>22432.7</v>
      </c>
      <c r="E10" s="8">
        <f t="shared" si="0"/>
        <v>983.9</v>
      </c>
    </row>
    <row r="11" spans="1:5" x14ac:dyDescent="0.25">
      <c r="A11" s="1" t="s">
        <v>189</v>
      </c>
      <c r="B11" s="5">
        <v>46.6</v>
      </c>
      <c r="C11" s="5">
        <v>93788.3</v>
      </c>
      <c r="D11" s="5">
        <v>23447.1</v>
      </c>
      <c r="E11" s="8">
        <f t="shared" si="0"/>
        <v>797.90000000000009</v>
      </c>
    </row>
    <row r="12" spans="1:5" x14ac:dyDescent="0.25">
      <c r="A12" s="1" t="s">
        <v>190</v>
      </c>
      <c r="B12" s="5">
        <v>433.1</v>
      </c>
      <c r="C12" s="5">
        <v>97756.6</v>
      </c>
      <c r="D12" s="5">
        <v>24439.200000000001</v>
      </c>
      <c r="E12" s="8">
        <f t="shared" si="0"/>
        <v>947.90000000000009</v>
      </c>
    </row>
    <row r="13" spans="1:5" x14ac:dyDescent="0.25">
      <c r="A13" s="1" t="s">
        <v>191</v>
      </c>
      <c r="B13" s="5">
        <v>438</v>
      </c>
      <c r="C13" s="5">
        <v>104567.8</v>
      </c>
      <c r="D13" s="5">
        <v>26142</v>
      </c>
      <c r="E13" s="8">
        <f t="shared" si="0"/>
        <v>1063.5999999999999</v>
      </c>
    </row>
    <row r="14" spans="1:5" x14ac:dyDescent="0.25">
      <c r="A14" s="1" t="s">
        <v>192</v>
      </c>
      <c r="B14" s="5">
        <v>592.1</v>
      </c>
      <c r="C14" s="5">
        <v>109319</v>
      </c>
      <c r="D14" s="5">
        <v>27329.8</v>
      </c>
      <c r="E14" s="8">
        <f t="shared" si="0"/>
        <v>1509.8000000000002</v>
      </c>
    </row>
    <row r="15" spans="1:5" x14ac:dyDescent="0.25">
      <c r="A15" s="1" t="s">
        <v>193</v>
      </c>
      <c r="B15" s="5">
        <v>732.8</v>
      </c>
      <c r="C15" s="5">
        <v>113518.39999999999</v>
      </c>
      <c r="D15" s="5">
        <v>28379.599999999999</v>
      </c>
      <c r="E15" s="8">
        <f t="shared" si="0"/>
        <v>2196</v>
      </c>
    </row>
    <row r="16" spans="1:5" x14ac:dyDescent="0.25">
      <c r="A16" s="1" t="s">
        <v>194</v>
      </c>
      <c r="B16" s="5">
        <v>622.79999999999995</v>
      </c>
      <c r="C16" s="5">
        <v>120420.3</v>
      </c>
      <c r="D16" s="5">
        <v>30105.1</v>
      </c>
      <c r="E16" s="8">
        <f t="shared" si="0"/>
        <v>2385.6999999999998</v>
      </c>
    </row>
    <row r="17" spans="1:5" x14ac:dyDescent="0.25">
      <c r="A17" s="1" t="s">
        <v>195</v>
      </c>
      <c r="B17" s="5">
        <v>870.9</v>
      </c>
      <c r="C17" s="5">
        <v>123282.6</v>
      </c>
      <c r="D17" s="5">
        <v>30820.7</v>
      </c>
      <c r="E17" s="8">
        <f t="shared" si="0"/>
        <v>2818.6</v>
      </c>
    </row>
    <row r="18" spans="1:5" x14ac:dyDescent="0.25">
      <c r="A18" s="1" t="s">
        <v>196</v>
      </c>
      <c r="B18" s="5">
        <v>970.1</v>
      </c>
      <c r="C18" s="5">
        <v>131736</v>
      </c>
      <c r="D18" s="5">
        <v>32934</v>
      </c>
      <c r="E18" s="8">
        <f t="shared" si="0"/>
        <v>3196.6</v>
      </c>
    </row>
    <row r="19" spans="1:5" x14ac:dyDescent="0.25">
      <c r="A19" s="1" t="s">
        <v>197</v>
      </c>
      <c r="B19" s="5">
        <v>819.1</v>
      </c>
      <c r="C19" s="5">
        <v>137890</v>
      </c>
      <c r="D19" s="5">
        <v>34472.5</v>
      </c>
      <c r="E19" s="8">
        <f t="shared" si="0"/>
        <v>3282.8999999999996</v>
      </c>
    </row>
    <row r="20" spans="1:5" x14ac:dyDescent="0.25">
      <c r="A20" s="1" t="s">
        <v>198</v>
      </c>
      <c r="B20" s="5">
        <v>-48.4</v>
      </c>
      <c r="C20" s="5">
        <v>141612.6</v>
      </c>
      <c r="D20" s="5">
        <v>35403.199999999997</v>
      </c>
      <c r="E20" s="8">
        <f t="shared" si="0"/>
        <v>2611.6999999999998</v>
      </c>
    </row>
    <row r="21" spans="1:5" x14ac:dyDescent="0.25">
      <c r="A21" s="1" t="s">
        <v>199</v>
      </c>
      <c r="B21" s="5">
        <v>-321.5</v>
      </c>
      <c r="C21" s="5">
        <v>141887</v>
      </c>
      <c r="D21" s="5">
        <v>35471.800000000003</v>
      </c>
      <c r="E21" s="8">
        <f t="shared" si="0"/>
        <v>1419.3</v>
      </c>
    </row>
    <row r="22" spans="1:5" x14ac:dyDescent="0.25">
      <c r="A22" s="1" t="s">
        <v>200</v>
      </c>
      <c r="B22" s="5">
        <v>-35.4</v>
      </c>
      <c r="C22" s="5">
        <v>146444.4</v>
      </c>
      <c r="D22" s="5">
        <v>36611.1</v>
      </c>
      <c r="E22" s="8">
        <f t="shared" si="0"/>
        <v>413.80000000000007</v>
      </c>
    </row>
    <row r="23" spans="1:5" x14ac:dyDescent="0.25">
      <c r="A23" s="1" t="s">
        <v>201</v>
      </c>
      <c r="B23" s="5">
        <v>-383.3</v>
      </c>
      <c r="C23" s="5">
        <v>149751.20000000001</v>
      </c>
      <c r="D23" s="5">
        <v>37437.800000000003</v>
      </c>
      <c r="E23" s="8">
        <f t="shared" si="0"/>
        <v>-788.59999999999991</v>
      </c>
    </row>
    <row r="24" spans="1:5" x14ac:dyDescent="0.25">
      <c r="A24" s="1" t="s">
        <v>202</v>
      </c>
      <c r="B24" s="5">
        <v>-514.6</v>
      </c>
      <c r="C24" s="5">
        <v>154087.6</v>
      </c>
      <c r="D24" s="5">
        <v>38521.9</v>
      </c>
      <c r="E24" s="8">
        <f t="shared" si="0"/>
        <v>-1254.8000000000002</v>
      </c>
    </row>
    <row r="25" spans="1:5" x14ac:dyDescent="0.25">
      <c r="A25" s="1" t="s">
        <v>203</v>
      </c>
      <c r="B25" s="5">
        <v>-443</v>
      </c>
      <c r="C25" s="5">
        <v>159302.5</v>
      </c>
      <c r="D25" s="5">
        <v>39825.599999999999</v>
      </c>
      <c r="E25" s="8">
        <f t="shared" si="0"/>
        <v>-1376.3</v>
      </c>
    </row>
    <row r="26" spans="1:5" x14ac:dyDescent="0.25">
      <c r="A26" s="1" t="s">
        <v>204</v>
      </c>
      <c r="B26" s="5">
        <v>-597.6</v>
      </c>
      <c r="C26" s="5">
        <v>164546.5</v>
      </c>
      <c r="D26" s="5">
        <v>41136.6</v>
      </c>
      <c r="E26" s="8">
        <f t="shared" si="0"/>
        <v>-1938.5</v>
      </c>
    </row>
    <row r="27" spans="1:5" x14ac:dyDescent="0.25">
      <c r="A27" s="1" t="s">
        <v>205</v>
      </c>
      <c r="B27" s="5">
        <v>-353.3</v>
      </c>
      <c r="C27" s="5">
        <v>169523.4</v>
      </c>
      <c r="D27" s="5">
        <v>42380.9</v>
      </c>
      <c r="E27" s="8">
        <f t="shared" si="0"/>
        <v>-1908.5</v>
      </c>
    </row>
    <row r="28" spans="1:5" x14ac:dyDescent="0.25">
      <c r="A28" s="1" t="s">
        <v>206</v>
      </c>
      <c r="B28" s="5">
        <v>-473.3</v>
      </c>
      <c r="C28" s="5">
        <v>172021.7</v>
      </c>
      <c r="D28" s="5">
        <v>43005.4</v>
      </c>
      <c r="E28" s="8">
        <f t="shared" si="0"/>
        <v>-1867.1999999999998</v>
      </c>
    </row>
    <row r="29" spans="1:5" x14ac:dyDescent="0.25">
      <c r="A29" s="1" t="s">
        <v>207</v>
      </c>
      <c r="B29" s="5">
        <v>-176.7</v>
      </c>
      <c r="C29" s="5">
        <v>179401.9</v>
      </c>
      <c r="D29" s="5">
        <v>44850.5</v>
      </c>
      <c r="E29" s="8">
        <f t="shared" si="0"/>
        <v>-1600.9</v>
      </c>
    </row>
    <row r="30" spans="1:5" x14ac:dyDescent="0.25">
      <c r="A30" s="1" t="s">
        <v>208</v>
      </c>
      <c r="B30" s="5">
        <v>-643.5</v>
      </c>
      <c r="C30" s="5">
        <v>183208.2</v>
      </c>
      <c r="D30" s="5">
        <v>45802.1</v>
      </c>
      <c r="E30" s="8">
        <f t="shared" si="0"/>
        <v>-1646.8</v>
      </c>
    </row>
    <row r="31" spans="1:5" x14ac:dyDescent="0.25">
      <c r="A31" s="1" t="s">
        <v>209</v>
      </c>
      <c r="B31" s="5">
        <v>-666.7</v>
      </c>
      <c r="C31" s="5">
        <v>187161.3</v>
      </c>
      <c r="D31" s="5">
        <v>46790.3</v>
      </c>
      <c r="E31" s="8">
        <f t="shared" si="0"/>
        <v>-1960.2</v>
      </c>
    </row>
    <row r="32" spans="1:5" x14ac:dyDescent="0.25">
      <c r="A32" s="1" t="s">
        <v>210</v>
      </c>
      <c r="B32" s="5">
        <v>-688.9</v>
      </c>
      <c r="C32" s="5">
        <v>191997.2</v>
      </c>
      <c r="D32" s="5">
        <v>47999.3</v>
      </c>
      <c r="E32" s="8">
        <f t="shared" si="0"/>
        <v>-2175.8000000000002</v>
      </c>
    </row>
    <row r="33" spans="1:5" x14ac:dyDescent="0.25">
      <c r="A33" s="1" t="s">
        <v>211</v>
      </c>
      <c r="B33" s="5">
        <v>-545.20000000000005</v>
      </c>
      <c r="C33" s="5">
        <v>197835.4</v>
      </c>
      <c r="D33" s="5">
        <v>49458.9</v>
      </c>
      <c r="E33" s="8">
        <f t="shared" si="0"/>
        <v>-2544.3000000000002</v>
      </c>
    </row>
    <row r="34" spans="1:5" x14ac:dyDescent="0.25">
      <c r="A34" s="1" t="s">
        <v>212</v>
      </c>
      <c r="B34" s="5">
        <v>-1316.1</v>
      </c>
      <c r="C34" s="5">
        <v>201639.5</v>
      </c>
      <c r="D34" s="5">
        <v>50409.9</v>
      </c>
      <c r="E34" s="8">
        <f t="shared" si="0"/>
        <v>-3216.8999999999996</v>
      </c>
    </row>
    <row r="35" spans="1:5" x14ac:dyDescent="0.25">
      <c r="A35" s="1" t="s">
        <v>213</v>
      </c>
      <c r="B35" s="5">
        <v>-1410</v>
      </c>
      <c r="C35" s="5">
        <v>206878.9</v>
      </c>
      <c r="D35" s="5">
        <v>51719.7</v>
      </c>
      <c r="E35" s="8">
        <f t="shared" si="0"/>
        <v>-3960.2</v>
      </c>
    </row>
    <row r="36" spans="1:5" x14ac:dyDescent="0.25">
      <c r="A36" s="1" t="s">
        <v>214</v>
      </c>
      <c r="B36" s="5">
        <v>-921.8</v>
      </c>
      <c r="C36" s="5">
        <v>210785.1</v>
      </c>
      <c r="D36" s="5">
        <v>52696.3</v>
      </c>
      <c r="E36" s="8">
        <f t="shared" si="0"/>
        <v>-4193.1000000000004</v>
      </c>
    </row>
    <row r="37" spans="1:5" x14ac:dyDescent="0.25">
      <c r="A37" s="1" t="s">
        <v>215</v>
      </c>
      <c r="B37" s="5">
        <v>-464.3</v>
      </c>
      <c r="C37" s="5">
        <v>215042.6</v>
      </c>
      <c r="D37" s="5">
        <v>53760.7</v>
      </c>
      <c r="E37" s="8">
        <f t="shared" si="0"/>
        <v>-4112.2</v>
      </c>
    </row>
    <row r="38" spans="1:5" x14ac:dyDescent="0.25">
      <c r="A38" s="1" t="s">
        <v>160</v>
      </c>
      <c r="B38" s="5">
        <v>-1054.8</v>
      </c>
      <c r="C38" s="5">
        <v>219876.2</v>
      </c>
      <c r="D38" s="5">
        <v>54969.1</v>
      </c>
      <c r="E38" s="8">
        <f t="shared" si="0"/>
        <v>-3850.9000000000005</v>
      </c>
    </row>
    <row r="39" spans="1:5" x14ac:dyDescent="0.25">
      <c r="A39" s="1" t="s">
        <v>161</v>
      </c>
      <c r="B39" s="5">
        <v>-666.3</v>
      </c>
      <c r="C39" s="5">
        <v>223214.7</v>
      </c>
      <c r="D39" s="5">
        <v>55803.7</v>
      </c>
      <c r="E39" s="8">
        <f t="shared" si="0"/>
        <v>-3107.2</v>
      </c>
    </row>
    <row r="40" spans="1:5" x14ac:dyDescent="0.25">
      <c r="A40" s="1" t="s">
        <v>162</v>
      </c>
      <c r="B40" s="5">
        <v>-529.6</v>
      </c>
      <c r="C40" s="5">
        <v>226528.6</v>
      </c>
      <c r="D40" s="5">
        <v>56632.2</v>
      </c>
      <c r="E40" s="8">
        <f t="shared" si="0"/>
        <v>-2714.9999999999995</v>
      </c>
    </row>
    <row r="41" spans="1:5" x14ac:dyDescent="0.25">
      <c r="A41" s="1" t="s">
        <v>83</v>
      </c>
      <c r="B41" s="5">
        <v>-96.6</v>
      </c>
      <c r="C41" s="5">
        <v>235585.6</v>
      </c>
      <c r="D41" s="5">
        <v>58896.4</v>
      </c>
      <c r="E41" s="8">
        <f t="shared" si="0"/>
        <v>-2347.2999999999997</v>
      </c>
    </row>
    <row r="42" spans="1:5" x14ac:dyDescent="0.25">
      <c r="A42" s="1" t="s">
        <v>84</v>
      </c>
      <c r="B42" s="5">
        <v>-434.8</v>
      </c>
      <c r="C42" s="5">
        <v>240279.3</v>
      </c>
      <c r="D42" s="5">
        <v>60069.8</v>
      </c>
      <c r="E42" s="8">
        <f t="shared" si="0"/>
        <v>-1727.3</v>
      </c>
    </row>
    <row r="43" spans="1:5" x14ac:dyDescent="0.25">
      <c r="A43" s="1" t="s">
        <v>85</v>
      </c>
      <c r="B43" s="5">
        <v>-12.3</v>
      </c>
      <c r="C43" s="5">
        <v>248056</v>
      </c>
      <c r="D43" s="5">
        <v>62014</v>
      </c>
      <c r="E43" s="8">
        <f t="shared" si="0"/>
        <v>-1073.3</v>
      </c>
    </row>
    <row r="44" spans="1:5" x14ac:dyDescent="0.25">
      <c r="A44" s="1" t="s">
        <v>86</v>
      </c>
      <c r="B44" s="5">
        <v>-284</v>
      </c>
      <c r="C44" s="5">
        <v>256074.8</v>
      </c>
      <c r="D44" s="5">
        <v>64018.7</v>
      </c>
      <c r="E44" s="8">
        <f t="shared" si="0"/>
        <v>-827.69999999999993</v>
      </c>
    </row>
    <row r="45" spans="1:5" x14ac:dyDescent="0.25">
      <c r="A45" s="1" t="s">
        <v>87</v>
      </c>
      <c r="B45" s="5">
        <v>-344.9</v>
      </c>
      <c r="C45" s="5">
        <v>258930.6</v>
      </c>
      <c r="D45" s="5">
        <v>64732.7</v>
      </c>
      <c r="E45" s="8">
        <f t="shared" si="0"/>
        <v>-1076</v>
      </c>
    </row>
    <row r="46" spans="1:5" x14ac:dyDescent="0.25">
      <c r="A46" s="1" t="s">
        <v>88</v>
      </c>
      <c r="B46" s="5">
        <v>-11.5</v>
      </c>
      <c r="C46" s="5">
        <v>262639.09999999998</v>
      </c>
      <c r="D46" s="5">
        <v>65659.8</v>
      </c>
      <c r="E46" s="8">
        <f t="shared" si="0"/>
        <v>-652.70000000000005</v>
      </c>
    </row>
    <row r="47" spans="1:5" x14ac:dyDescent="0.25">
      <c r="A47" s="1" t="s">
        <v>89</v>
      </c>
      <c r="B47" s="5">
        <v>-14</v>
      </c>
      <c r="C47" s="5">
        <v>263973.5</v>
      </c>
      <c r="D47" s="5">
        <v>65993.399999999994</v>
      </c>
      <c r="E47" s="8">
        <f t="shared" si="0"/>
        <v>-654.4</v>
      </c>
    </row>
    <row r="48" spans="1:5" x14ac:dyDescent="0.25">
      <c r="A48" s="1" t="s">
        <v>90</v>
      </c>
      <c r="B48" s="5">
        <v>119.1</v>
      </c>
      <c r="C48" s="5">
        <v>268098.59999999998</v>
      </c>
      <c r="D48" s="5">
        <v>67024.7</v>
      </c>
      <c r="E48" s="8">
        <f t="shared" si="0"/>
        <v>-251.29999999999998</v>
      </c>
    </row>
    <row r="49" spans="1:5" x14ac:dyDescent="0.25">
      <c r="A49" s="1" t="s">
        <v>91</v>
      </c>
      <c r="B49" s="5">
        <v>-33.700000000000003</v>
      </c>
      <c r="C49" s="5">
        <v>274184.3</v>
      </c>
      <c r="D49" s="5">
        <v>68546.100000000006</v>
      </c>
      <c r="E49" s="8">
        <f t="shared" si="0"/>
        <v>59.899999999999991</v>
      </c>
    </row>
    <row r="50" spans="1:5" x14ac:dyDescent="0.25">
      <c r="A50" s="1" t="s">
        <v>92</v>
      </c>
      <c r="B50" s="5">
        <v>65.3</v>
      </c>
      <c r="C50" s="5">
        <v>275649</v>
      </c>
      <c r="D50" s="5">
        <v>68912.3</v>
      </c>
      <c r="E50" s="8">
        <f t="shared" si="0"/>
        <v>136.69999999999999</v>
      </c>
    </row>
    <row r="51" spans="1:5" x14ac:dyDescent="0.25">
      <c r="A51" s="1" t="s">
        <v>93</v>
      </c>
      <c r="B51" s="5">
        <v>-128.80000000000001</v>
      </c>
      <c r="C51" s="5">
        <v>277614.59999999998</v>
      </c>
      <c r="D51" s="5">
        <v>69403.7</v>
      </c>
      <c r="E51" s="8">
        <f t="shared" si="0"/>
        <v>21.899999999999977</v>
      </c>
    </row>
    <row r="52" spans="1:5" x14ac:dyDescent="0.25">
      <c r="A52" s="1" t="s">
        <v>94</v>
      </c>
      <c r="B52" s="5">
        <v>-378.5</v>
      </c>
      <c r="C52" s="5">
        <v>281245.3</v>
      </c>
      <c r="D52" s="5">
        <v>70311.3</v>
      </c>
      <c r="E52" s="8">
        <f t="shared" si="0"/>
        <v>-475.70000000000005</v>
      </c>
    </row>
    <row r="53" spans="1:5" x14ac:dyDescent="0.25">
      <c r="A53" s="1" t="s">
        <v>95</v>
      </c>
      <c r="B53" s="5">
        <v>254.9</v>
      </c>
      <c r="C53" s="5">
        <v>283331.3</v>
      </c>
      <c r="D53" s="5">
        <v>70832.800000000003</v>
      </c>
      <c r="E53" s="8">
        <f t="shared" si="0"/>
        <v>-187.1</v>
      </c>
    </row>
    <row r="54" spans="1:5" x14ac:dyDescent="0.25">
      <c r="A54" s="1" t="s">
        <v>96</v>
      </c>
      <c r="B54" s="5">
        <v>-426.2</v>
      </c>
      <c r="C54" s="5">
        <v>286463.5</v>
      </c>
      <c r="D54" s="5">
        <v>71615.899999999994</v>
      </c>
      <c r="E54" s="8">
        <f t="shared" si="0"/>
        <v>-678.6</v>
      </c>
    </row>
    <row r="55" spans="1:5" x14ac:dyDescent="0.25">
      <c r="A55" s="1" t="s">
        <v>97</v>
      </c>
      <c r="B55" s="5">
        <v>248.7</v>
      </c>
      <c r="C55" s="5">
        <v>290206.7</v>
      </c>
      <c r="D55" s="5">
        <v>72551.7</v>
      </c>
      <c r="E55" s="8">
        <f t="shared" si="0"/>
        <v>-301.09999999999997</v>
      </c>
    </row>
    <row r="56" spans="1:5" x14ac:dyDescent="0.25">
      <c r="A56" s="1" t="s">
        <v>98</v>
      </c>
      <c r="B56" s="5">
        <v>194.5</v>
      </c>
      <c r="C56" s="5">
        <v>293643.8</v>
      </c>
      <c r="D56" s="5">
        <v>73411</v>
      </c>
      <c r="E56" s="8">
        <f t="shared" si="0"/>
        <v>271.89999999999998</v>
      </c>
    </row>
    <row r="57" spans="1:5" x14ac:dyDescent="0.25">
      <c r="A57" s="1" t="s">
        <v>99</v>
      </c>
      <c r="B57" s="5">
        <v>577.29999999999995</v>
      </c>
      <c r="C57" s="5">
        <v>298616</v>
      </c>
      <c r="D57" s="5">
        <v>74654</v>
      </c>
      <c r="E57" s="8">
        <f t="shared" si="0"/>
        <v>594.29999999999995</v>
      </c>
    </row>
    <row r="58" spans="1:5" x14ac:dyDescent="0.25">
      <c r="A58" s="1" t="s">
        <v>100</v>
      </c>
      <c r="B58" s="5">
        <v>816.7</v>
      </c>
      <c r="C58" s="5">
        <v>304837.90000000002</v>
      </c>
      <c r="D58" s="5">
        <v>76209.5</v>
      </c>
      <c r="E58" s="8">
        <f t="shared" si="0"/>
        <v>1837.2</v>
      </c>
    </row>
    <row r="59" spans="1:5" x14ac:dyDescent="0.25">
      <c r="A59" s="1" t="s">
        <v>101</v>
      </c>
      <c r="B59" s="5">
        <v>108.4</v>
      </c>
      <c r="C59" s="5">
        <v>308927.09999999998</v>
      </c>
      <c r="D59" s="5">
        <v>77231.8</v>
      </c>
      <c r="E59" s="8">
        <f t="shared" si="0"/>
        <v>1696.9</v>
      </c>
    </row>
    <row r="60" spans="1:5" x14ac:dyDescent="0.25">
      <c r="A60" s="1" t="s">
        <v>102</v>
      </c>
      <c r="B60" s="5">
        <v>1004.8</v>
      </c>
      <c r="C60" s="5">
        <v>312053.7</v>
      </c>
      <c r="D60" s="5">
        <v>78013.399999999994</v>
      </c>
      <c r="E60" s="8">
        <f t="shared" si="0"/>
        <v>2507.1999999999998</v>
      </c>
    </row>
    <row r="61" spans="1:5" x14ac:dyDescent="0.25">
      <c r="A61" s="1" t="s">
        <v>103</v>
      </c>
      <c r="B61" s="5">
        <v>1278.7</v>
      </c>
      <c r="C61" s="5">
        <v>319477.09999999998</v>
      </c>
      <c r="D61" s="5">
        <v>79869.3</v>
      </c>
      <c r="E61" s="8">
        <f t="shared" si="0"/>
        <v>3208.6000000000004</v>
      </c>
    </row>
    <row r="62" spans="1:5" x14ac:dyDescent="0.25">
      <c r="A62" s="1" t="s">
        <v>104</v>
      </c>
      <c r="B62" s="5">
        <v>2052.6999999999998</v>
      </c>
      <c r="C62" s="5">
        <v>326388.8</v>
      </c>
      <c r="D62" s="5">
        <v>81597.2</v>
      </c>
      <c r="E62" s="8">
        <f t="shared" si="0"/>
        <v>4444.6000000000004</v>
      </c>
    </row>
    <row r="63" spans="1:5" x14ac:dyDescent="0.25">
      <c r="A63" s="1" t="s">
        <v>105</v>
      </c>
      <c r="B63" s="5">
        <v>1729</v>
      </c>
      <c r="C63" s="5">
        <v>330785.59999999998</v>
      </c>
      <c r="D63" s="5">
        <v>82696.399999999994</v>
      </c>
      <c r="E63" s="8">
        <f t="shared" si="0"/>
        <v>6065.2</v>
      </c>
    </row>
    <row r="64" spans="1:5" x14ac:dyDescent="0.25">
      <c r="A64" s="1" t="s">
        <v>106</v>
      </c>
      <c r="B64" s="5">
        <v>2090.3000000000002</v>
      </c>
      <c r="C64" s="5">
        <v>337158</v>
      </c>
      <c r="D64" s="5">
        <v>84289.5</v>
      </c>
      <c r="E64" s="8">
        <f t="shared" si="0"/>
        <v>7150.7</v>
      </c>
    </row>
    <row r="65" spans="1:5" x14ac:dyDescent="0.25">
      <c r="A65" s="1" t="s">
        <v>107</v>
      </c>
      <c r="B65" s="5">
        <v>1828.2</v>
      </c>
      <c r="C65" s="5">
        <v>340283.2</v>
      </c>
      <c r="D65" s="5">
        <v>85070.8</v>
      </c>
      <c r="E65" s="8">
        <f t="shared" si="0"/>
        <v>7700.2</v>
      </c>
    </row>
    <row r="66" spans="1:5" x14ac:dyDescent="0.25">
      <c r="A66" s="1" t="s">
        <v>108</v>
      </c>
      <c r="B66" s="5">
        <v>1198.3</v>
      </c>
      <c r="C66" s="5">
        <v>343145.3</v>
      </c>
      <c r="D66" s="5">
        <v>85786.3</v>
      </c>
      <c r="E66" s="8">
        <f t="shared" si="0"/>
        <v>6845.8</v>
      </c>
    </row>
    <row r="67" spans="1:5" x14ac:dyDescent="0.25">
      <c r="A67" s="1" t="s">
        <v>109</v>
      </c>
      <c r="B67" s="5">
        <v>1735.8</v>
      </c>
      <c r="C67" s="5">
        <v>346082.7</v>
      </c>
      <c r="D67" s="5">
        <v>86520.7</v>
      </c>
      <c r="E67" s="8">
        <f t="shared" si="0"/>
        <v>6852.6</v>
      </c>
    </row>
    <row r="68" spans="1:5" x14ac:dyDescent="0.25">
      <c r="A68" s="1" t="s">
        <v>110</v>
      </c>
      <c r="B68" s="5">
        <v>2626.7</v>
      </c>
      <c r="C68" s="5">
        <v>348702.6</v>
      </c>
      <c r="D68" s="5">
        <v>87175.7</v>
      </c>
      <c r="E68" s="8">
        <f t="shared" si="0"/>
        <v>7389</v>
      </c>
    </row>
    <row r="69" spans="1:5" x14ac:dyDescent="0.25">
      <c r="A69" s="1" t="s">
        <v>111</v>
      </c>
      <c r="B69" s="5">
        <v>2386.6</v>
      </c>
      <c r="C69" s="5">
        <v>347162.6</v>
      </c>
      <c r="D69" s="5">
        <v>86790.7</v>
      </c>
      <c r="E69" s="8">
        <f t="shared" ref="E69:E132" si="1">SUM(B66:B69)</f>
        <v>7947.4</v>
      </c>
    </row>
    <row r="70" spans="1:5" x14ac:dyDescent="0.25">
      <c r="A70" s="1" t="s">
        <v>112</v>
      </c>
      <c r="B70" s="5">
        <v>3148</v>
      </c>
      <c r="C70" s="5">
        <v>353307.9</v>
      </c>
      <c r="D70" s="5">
        <v>88327</v>
      </c>
      <c r="E70" s="8">
        <f t="shared" si="1"/>
        <v>9897.1</v>
      </c>
    </row>
    <row r="71" spans="1:5" x14ac:dyDescent="0.25">
      <c r="A71" s="1" t="s">
        <v>113</v>
      </c>
      <c r="B71" s="5">
        <v>2637</v>
      </c>
      <c r="C71" s="5">
        <v>360991.9</v>
      </c>
      <c r="D71" s="5">
        <v>90248</v>
      </c>
      <c r="E71" s="8">
        <f t="shared" si="1"/>
        <v>10798.3</v>
      </c>
    </row>
    <row r="72" spans="1:5" x14ac:dyDescent="0.25">
      <c r="A72" s="1" t="s">
        <v>114</v>
      </c>
      <c r="B72" s="5">
        <v>3397.3</v>
      </c>
      <c r="C72" s="5">
        <v>369817.7</v>
      </c>
      <c r="D72" s="5">
        <v>92454.399999999994</v>
      </c>
      <c r="E72" s="8">
        <f t="shared" si="1"/>
        <v>11568.900000000001</v>
      </c>
    </row>
    <row r="73" spans="1:5" x14ac:dyDescent="0.25">
      <c r="A73" s="1" t="s">
        <v>115</v>
      </c>
      <c r="B73" s="5">
        <v>2236.3000000000002</v>
      </c>
      <c r="C73" s="5">
        <v>378953.4</v>
      </c>
      <c r="D73" s="5">
        <v>94738.4</v>
      </c>
      <c r="E73" s="8">
        <f t="shared" si="1"/>
        <v>11418.599999999999</v>
      </c>
    </row>
    <row r="74" spans="1:5" x14ac:dyDescent="0.25">
      <c r="A74" s="1" t="s">
        <v>116</v>
      </c>
      <c r="B74" s="5">
        <v>3311</v>
      </c>
      <c r="C74" s="5">
        <v>379143.2</v>
      </c>
      <c r="D74" s="5">
        <v>94785.8</v>
      </c>
      <c r="E74" s="8">
        <f t="shared" si="1"/>
        <v>11581.6</v>
      </c>
    </row>
    <row r="75" spans="1:5" x14ac:dyDescent="0.25">
      <c r="A75" s="1" t="s">
        <v>117</v>
      </c>
      <c r="B75" s="5">
        <v>4074.5</v>
      </c>
      <c r="C75" s="5">
        <v>387840.7</v>
      </c>
      <c r="D75" s="5">
        <v>96960.2</v>
      </c>
      <c r="E75" s="8">
        <f t="shared" si="1"/>
        <v>13019.1</v>
      </c>
    </row>
    <row r="76" spans="1:5" x14ac:dyDescent="0.25">
      <c r="A76" s="1" t="s">
        <v>118</v>
      </c>
      <c r="B76" s="5">
        <v>4116.3</v>
      </c>
      <c r="C76" s="5">
        <v>394013.6</v>
      </c>
      <c r="D76" s="5">
        <v>98503.4</v>
      </c>
      <c r="E76" s="8">
        <f t="shared" si="1"/>
        <v>13738.099999999999</v>
      </c>
    </row>
    <row r="77" spans="1:5" x14ac:dyDescent="0.25">
      <c r="A77" s="1" t="s">
        <v>119</v>
      </c>
      <c r="B77" s="5">
        <v>3422.2</v>
      </c>
      <c r="C77" s="5">
        <v>406941.2</v>
      </c>
      <c r="D77" s="5">
        <v>101735.3</v>
      </c>
      <c r="E77" s="8">
        <f t="shared" si="1"/>
        <v>14924</v>
      </c>
    </row>
    <row r="78" spans="1:5" x14ac:dyDescent="0.25">
      <c r="A78" s="1" t="s">
        <v>120</v>
      </c>
      <c r="B78" s="5">
        <v>3713.4</v>
      </c>
      <c r="C78" s="5">
        <v>405628.7</v>
      </c>
      <c r="D78" s="5">
        <v>101407.2</v>
      </c>
      <c r="E78" s="8">
        <f t="shared" si="1"/>
        <v>15326.4</v>
      </c>
    </row>
    <row r="79" spans="1:5" x14ac:dyDescent="0.25">
      <c r="A79" s="1" t="s">
        <v>121</v>
      </c>
      <c r="B79" s="5">
        <v>3784.2</v>
      </c>
      <c r="C79" s="5">
        <v>415008.9</v>
      </c>
      <c r="D79" s="5">
        <v>103752.2</v>
      </c>
      <c r="E79" s="8">
        <f t="shared" si="1"/>
        <v>15036.099999999999</v>
      </c>
    </row>
    <row r="80" spans="1:5" x14ac:dyDescent="0.25">
      <c r="A80" s="1" t="s">
        <v>122</v>
      </c>
      <c r="B80" s="5">
        <v>4265.1000000000004</v>
      </c>
      <c r="C80" s="5">
        <v>430007.4</v>
      </c>
      <c r="D80" s="5">
        <v>107501.9</v>
      </c>
      <c r="E80" s="8">
        <f t="shared" si="1"/>
        <v>15184.9</v>
      </c>
    </row>
    <row r="81" spans="1:5" x14ac:dyDescent="0.25">
      <c r="A81" s="1" t="s">
        <v>123</v>
      </c>
      <c r="B81" s="5">
        <v>3870.1</v>
      </c>
      <c r="C81" s="5">
        <v>429426.7</v>
      </c>
      <c r="D81" s="5">
        <v>107356.7</v>
      </c>
      <c r="E81" s="8">
        <f t="shared" si="1"/>
        <v>15632.800000000001</v>
      </c>
    </row>
    <row r="82" spans="1:5" x14ac:dyDescent="0.25">
      <c r="A82" s="1" t="s">
        <v>124</v>
      </c>
      <c r="B82" s="5">
        <v>5823.5</v>
      </c>
      <c r="C82" s="5">
        <v>444657.5</v>
      </c>
      <c r="D82" s="5">
        <v>111164.4</v>
      </c>
      <c r="E82" s="8">
        <f t="shared" si="1"/>
        <v>17742.900000000001</v>
      </c>
    </row>
    <row r="83" spans="1:5" x14ac:dyDescent="0.25">
      <c r="A83" s="1" t="s">
        <v>125</v>
      </c>
      <c r="B83" s="5">
        <v>5139.2</v>
      </c>
      <c r="C83" s="5">
        <v>453748.8</v>
      </c>
      <c r="D83" s="5">
        <v>113437.2</v>
      </c>
      <c r="E83" s="8">
        <f t="shared" si="1"/>
        <v>19097.900000000001</v>
      </c>
    </row>
    <row r="84" spans="1:5" x14ac:dyDescent="0.25">
      <c r="A84" s="1" t="s">
        <v>126</v>
      </c>
      <c r="B84" s="5">
        <v>4286.5</v>
      </c>
      <c r="C84" s="5">
        <v>458168</v>
      </c>
      <c r="D84" s="5">
        <v>114542</v>
      </c>
      <c r="E84" s="8">
        <f t="shared" si="1"/>
        <v>19119.3</v>
      </c>
    </row>
    <row r="85" spans="1:5" x14ac:dyDescent="0.25">
      <c r="A85" s="1" t="s">
        <v>127</v>
      </c>
      <c r="B85" s="5">
        <v>3432.7</v>
      </c>
      <c r="C85" s="5">
        <v>466060.6</v>
      </c>
      <c r="D85" s="5">
        <v>116515.2</v>
      </c>
      <c r="E85" s="8">
        <f t="shared" si="1"/>
        <v>18681.900000000001</v>
      </c>
    </row>
    <row r="86" spans="1:5" x14ac:dyDescent="0.25">
      <c r="A86" s="1" t="s">
        <v>128</v>
      </c>
      <c r="B86" s="5">
        <v>5651.4</v>
      </c>
      <c r="C86" s="5">
        <v>474132.7</v>
      </c>
      <c r="D86" s="5">
        <v>118533.2</v>
      </c>
      <c r="E86" s="8">
        <f t="shared" si="1"/>
        <v>18509.800000000003</v>
      </c>
    </row>
    <row r="87" spans="1:5" x14ac:dyDescent="0.25">
      <c r="A87" s="1" t="s">
        <v>129</v>
      </c>
      <c r="B87" s="5">
        <v>4427.2</v>
      </c>
      <c r="C87" s="5">
        <v>476150.7</v>
      </c>
      <c r="D87" s="5">
        <v>119037.7</v>
      </c>
      <c r="E87" s="8">
        <f t="shared" si="1"/>
        <v>17797.8</v>
      </c>
    </row>
    <row r="88" spans="1:5" x14ac:dyDescent="0.25">
      <c r="A88" s="1" t="s">
        <v>130</v>
      </c>
      <c r="B88" s="5">
        <v>4576.3</v>
      </c>
      <c r="C88" s="5">
        <v>483510</v>
      </c>
      <c r="D88" s="5">
        <v>120877.5</v>
      </c>
      <c r="E88" s="8">
        <f t="shared" si="1"/>
        <v>18087.599999999999</v>
      </c>
    </row>
    <row r="89" spans="1:5" x14ac:dyDescent="0.25">
      <c r="A89" s="1" t="s">
        <v>131</v>
      </c>
      <c r="B89" s="5">
        <v>4500</v>
      </c>
      <c r="C89" s="5">
        <v>485032.7</v>
      </c>
      <c r="D89" s="5">
        <v>121258.2</v>
      </c>
      <c r="E89" s="8">
        <f t="shared" si="1"/>
        <v>19154.899999999998</v>
      </c>
    </row>
    <row r="90" spans="1:5" x14ac:dyDescent="0.25">
      <c r="A90" s="1" t="s">
        <v>132</v>
      </c>
      <c r="B90" s="5">
        <v>4657.3999999999996</v>
      </c>
      <c r="C90" s="5">
        <v>488921.8</v>
      </c>
      <c r="D90" s="5">
        <v>122230.5</v>
      </c>
      <c r="E90" s="8">
        <f t="shared" si="1"/>
        <v>18160.900000000001</v>
      </c>
    </row>
    <row r="91" spans="1:5" x14ac:dyDescent="0.25">
      <c r="A91" s="1" t="s">
        <v>133</v>
      </c>
      <c r="B91" s="5">
        <v>4121.6000000000004</v>
      </c>
      <c r="C91" s="5">
        <v>489821.2</v>
      </c>
      <c r="D91" s="5">
        <v>122455.3</v>
      </c>
      <c r="E91" s="8">
        <f t="shared" si="1"/>
        <v>17855.3</v>
      </c>
    </row>
    <row r="92" spans="1:5" x14ac:dyDescent="0.25">
      <c r="A92" s="1" t="s">
        <v>134</v>
      </c>
      <c r="B92" s="5">
        <v>2144.1999999999998</v>
      </c>
      <c r="C92" s="5">
        <v>487427.5</v>
      </c>
      <c r="D92" s="5">
        <v>121856.9</v>
      </c>
      <c r="E92" s="8">
        <f t="shared" si="1"/>
        <v>15423.2</v>
      </c>
    </row>
    <row r="93" spans="1:5" x14ac:dyDescent="0.25">
      <c r="A93" s="1" t="s">
        <v>135</v>
      </c>
      <c r="B93" s="5">
        <v>3750.7</v>
      </c>
      <c r="C93" s="5">
        <v>494424.8</v>
      </c>
      <c r="D93" s="5">
        <v>123606.2</v>
      </c>
      <c r="E93" s="8">
        <f t="shared" si="1"/>
        <v>14673.900000000001</v>
      </c>
    </row>
    <row r="94" spans="1:5" x14ac:dyDescent="0.25">
      <c r="A94" s="1" t="s">
        <v>136</v>
      </c>
      <c r="B94" s="5">
        <v>2451.1</v>
      </c>
      <c r="C94" s="5">
        <v>489129.5</v>
      </c>
      <c r="D94" s="5">
        <v>122282.4</v>
      </c>
      <c r="E94" s="8">
        <f t="shared" si="1"/>
        <v>12467.6</v>
      </c>
    </row>
    <row r="95" spans="1:5" x14ac:dyDescent="0.25">
      <c r="A95" s="1" t="s">
        <v>137</v>
      </c>
      <c r="B95" s="5">
        <v>3828.1</v>
      </c>
      <c r="C95" s="5">
        <v>488335.2</v>
      </c>
      <c r="D95" s="5">
        <v>122083.8</v>
      </c>
      <c r="E95" s="8">
        <f t="shared" si="1"/>
        <v>12174.1</v>
      </c>
    </row>
    <row r="96" spans="1:5" x14ac:dyDescent="0.25">
      <c r="A96" s="1" t="s">
        <v>138</v>
      </c>
      <c r="B96" s="5">
        <v>2150.4</v>
      </c>
      <c r="C96" s="5">
        <v>491779.5</v>
      </c>
      <c r="D96" s="5">
        <v>122944.9</v>
      </c>
      <c r="E96" s="8">
        <f t="shared" si="1"/>
        <v>12180.3</v>
      </c>
    </row>
    <row r="97" spans="1:5" x14ac:dyDescent="0.25">
      <c r="A97" s="1" t="s">
        <v>139</v>
      </c>
      <c r="B97" s="5">
        <v>2395.9</v>
      </c>
      <c r="C97" s="5">
        <v>495010.3</v>
      </c>
      <c r="D97" s="5">
        <v>123752.6</v>
      </c>
      <c r="E97" s="8">
        <f t="shared" si="1"/>
        <v>10825.5</v>
      </c>
    </row>
    <row r="98" spans="1:5" x14ac:dyDescent="0.25">
      <c r="A98" s="1" t="s">
        <v>140</v>
      </c>
      <c r="B98" s="5">
        <v>2474.1999999999998</v>
      </c>
      <c r="C98" s="5">
        <v>492539.1</v>
      </c>
      <c r="D98" s="5">
        <v>123134.8</v>
      </c>
      <c r="E98" s="8">
        <f t="shared" si="1"/>
        <v>10848.599999999999</v>
      </c>
    </row>
    <row r="99" spans="1:5" x14ac:dyDescent="0.25">
      <c r="A99" s="1" t="s">
        <v>141</v>
      </c>
      <c r="B99" s="5">
        <v>-1183.3</v>
      </c>
      <c r="C99" s="5">
        <v>500175</v>
      </c>
      <c r="D99" s="5">
        <v>125043.8</v>
      </c>
      <c r="E99" s="8">
        <f t="shared" si="1"/>
        <v>5837.2</v>
      </c>
    </row>
    <row r="100" spans="1:5" x14ac:dyDescent="0.25">
      <c r="A100" s="1" t="s">
        <v>142</v>
      </c>
      <c r="B100" s="5">
        <v>1514.6</v>
      </c>
      <c r="C100" s="5">
        <v>495277.9</v>
      </c>
      <c r="D100" s="5">
        <v>123819.5</v>
      </c>
      <c r="E100" s="8">
        <f t="shared" si="1"/>
        <v>5201.3999999999996</v>
      </c>
    </row>
    <row r="101" spans="1:5" x14ac:dyDescent="0.25">
      <c r="A101" s="1" t="s">
        <v>143</v>
      </c>
      <c r="B101" s="5">
        <v>1094.2</v>
      </c>
      <c r="C101" s="5">
        <v>495122.5</v>
      </c>
      <c r="D101" s="5">
        <v>123780.6</v>
      </c>
      <c r="E101" s="8">
        <f t="shared" si="1"/>
        <v>3899.7</v>
      </c>
    </row>
    <row r="102" spans="1:5" x14ac:dyDescent="0.25">
      <c r="A102" s="1" t="s">
        <v>144</v>
      </c>
      <c r="B102" s="5">
        <v>932.4</v>
      </c>
      <c r="C102" s="5">
        <v>501325.1</v>
      </c>
      <c r="D102" s="5">
        <v>125331.3</v>
      </c>
      <c r="E102" s="8">
        <f t="shared" si="1"/>
        <v>2357.9</v>
      </c>
    </row>
    <row r="103" spans="1:5" x14ac:dyDescent="0.25">
      <c r="A103" s="1" t="s">
        <v>145</v>
      </c>
      <c r="B103" s="5">
        <v>-43.2</v>
      </c>
      <c r="C103" s="5">
        <v>504820.4</v>
      </c>
      <c r="D103" s="5">
        <v>126205.1</v>
      </c>
      <c r="E103" s="8">
        <f t="shared" si="1"/>
        <v>3498.0000000000005</v>
      </c>
    </row>
    <row r="104" spans="1:5" x14ac:dyDescent="0.25">
      <c r="A104" s="1" t="s">
        <v>82</v>
      </c>
      <c r="B104" s="5">
        <v>1682.2</v>
      </c>
      <c r="C104" s="5">
        <v>505152.6</v>
      </c>
      <c r="D104" s="5">
        <v>126288.2</v>
      </c>
      <c r="E104" s="8">
        <f t="shared" si="1"/>
        <v>3665.6</v>
      </c>
    </row>
    <row r="105" spans="1:5" x14ac:dyDescent="0.25">
      <c r="A105" s="1" t="s">
        <v>0</v>
      </c>
      <c r="B105" s="5">
        <v>563.79999999999995</v>
      </c>
      <c r="C105" s="5">
        <v>506598.5</v>
      </c>
      <c r="D105" s="5">
        <v>126649.60000000001</v>
      </c>
      <c r="E105" s="8">
        <f t="shared" si="1"/>
        <v>3135.2</v>
      </c>
    </row>
    <row r="106" spans="1:5" x14ac:dyDescent="0.25">
      <c r="A106" s="1" t="s">
        <v>1</v>
      </c>
      <c r="B106" s="5">
        <v>843.4</v>
      </c>
      <c r="C106" s="5">
        <v>511862</v>
      </c>
      <c r="D106" s="5">
        <v>127965.5</v>
      </c>
      <c r="E106" s="8">
        <f t="shared" si="1"/>
        <v>3046.2000000000003</v>
      </c>
    </row>
    <row r="107" spans="1:5" x14ac:dyDescent="0.25">
      <c r="A107" s="1" t="s">
        <v>2</v>
      </c>
      <c r="B107" s="5">
        <v>-1007</v>
      </c>
      <c r="C107" s="5">
        <v>511851.3</v>
      </c>
      <c r="D107" s="5">
        <v>127962.8</v>
      </c>
      <c r="E107" s="8">
        <f t="shared" si="1"/>
        <v>2082.4</v>
      </c>
    </row>
    <row r="108" spans="1:5" x14ac:dyDescent="0.25">
      <c r="A108" s="1" t="s">
        <v>3</v>
      </c>
      <c r="B108" s="5">
        <v>883.6</v>
      </c>
      <c r="C108" s="5">
        <v>518215.1</v>
      </c>
      <c r="D108" s="5">
        <v>129553.8</v>
      </c>
      <c r="E108" s="8">
        <f t="shared" si="1"/>
        <v>1283.7999999999997</v>
      </c>
    </row>
    <row r="109" spans="1:5" x14ac:dyDescent="0.25">
      <c r="A109" s="1" t="s">
        <v>4</v>
      </c>
      <c r="B109" s="5">
        <v>-3.3</v>
      </c>
      <c r="C109" s="5">
        <v>522094</v>
      </c>
      <c r="D109" s="5">
        <v>130523.5</v>
      </c>
      <c r="E109" s="8">
        <f t="shared" si="1"/>
        <v>716.7</v>
      </c>
    </row>
    <row r="110" spans="1:5" x14ac:dyDescent="0.25">
      <c r="A110" s="1" t="s">
        <v>5</v>
      </c>
      <c r="B110" s="5">
        <v>1392.1</v>
      </c>
      <c r="C110" s="5">
        <v>523468.5</v>
      </c>
      <c r="D110" s="5">
        <v>130867.1</v>
      </c>
      <c r="E110" s="8">
        <f t="shared" si="1"/>
        <v>1265.3999999999999</v>
      </c>
    </row>
    <row r="111" spans="1:5" x14ac:dyDescent="0.25">
      <c r="A111" s="1" t="s">
        <v>6</v>
      </c>
      <c r="B111" s="5">
        <v>642.9</v>
      </c>
      <c r="C111" s="5">
        <v>524047.3</v>
      </c>
      <c r="D111" s="5">
        <v>131011.8</v>
      </c>
      <c r="E111" s="8">
        <f t="shared" si="1"/>
        <v>2915.3</v>
      </c>
    </row>
    <row r="112" spans="1:5" x14ac:dyDescent="0.25">
      <c r="A112" s="1" t="s">
        <v>7</v>
      </c>
      <c r="B112" s="5">
        <v>1857.7</v>
      </c>
      <c r="C112" s="5">
        <v>524543.5</v>
      </c>
      <c r="D112" s="5">
        <v>131135.9</v>
      </c>
      <c r="E112" s="8">
        <f t="shared" si="1"/>
        <v>3889.3999999999996</v>
      </c>
    </row>
    <row r="113" spans="1:5" x14ac:dyDescent="0.25">
      <c r="A113" s="1" t="s">
        <v>8</v>
      </c>
      <c r="B113" s="5">
        <v>1253.8</v>
      </c>
      <c r="C113" s="5">
        <v>514014.3</v>
      </c>
      <c r="D113" s="5">
        <v>128503.6</v>
      </c>
      <c r="E113" s="8">
        <f t="shared" si="1"/>
        <v>5146.5</v>
      </c>
    </row>
    <row r="114" spans="1:5" x14ac:dyDescent="0.25">
      <c r="A114" s="1" t="s">
        <v>9</v>
      </c>
      <c r="B114" s="5">
        <v>-300.8</v>
      </c>
      <c r="C114" s="5">
        <v>510537.6</v>
      </c>
      <c r="D114" s="5">
        <v>127634.4</v>
      </c>
      <c r="E114" s="8">
        <f t="shared" si="1"/>
        <v>3453.5999999999995</v>
      </c>
    </row>
    <row r="115" spans="1:5" x14ac:dyDescent="0.25">
      <c r="A115" s="1" t="s">
        <v>10</v>
      </c>
      <c r="B115" s="5">
        <v>810.2</v>
      </c>
      <c r="C115" s="5">
        <v>510546.2</v>
      </c>
      <c r="D115" s="5">
        <v>127636.6</v>
      </c>
      <c r="E115" s="8">
        <f t="shared" si="1"/>
        <v>3620.8999999999996</v>
      </c>
    </row>
    <row r="116" spans="1:5" x14ac:dyDescent="0.25">
      <c r="A116" s="1" t="s">
        <v>11</v>
      </c>
      <c r="B116" s="5">
        <v>-55.8</v>
      </c>
      <c r="C116" s="5">
        <v>513733.1</v>
      </c>
      <c r="D116" s="5">
        <v>128433.3</v>
      </c>
      <c r="E116" s="8">
        <f t="shared" si="1"/>
        <v>1707.4</v>
      </c>
    </row>
    <row r="117" spans="1:5" x14ac:dyDescent="0.25">
      <c r="A117" s="1" t="s">
        <v>12</v>
      </c>
      <c r="B117" s="5">
        <v>-1763.1</v>
      </c>
      <c r="C117" s="5">
        <v>506736.3</v>
      </c>
      <c r="D117" s="5">
        <v>126684.1</v>
      </c>
      <c r="E117" s="8">
        <f t="shared" si="1"/>
        <v>-1309.5</v>
      </c>
    </row>
    <row r="118" spans="1:5" x14ac:dyDescent="0.25">
      <c r="A118" s="1" t="s">
        <v>13</v>
      </c>
      <c r="B118" s="5">
        <v>-2117.1999999999998</v>
      </c>
      <c r="C118" s="5">
        <v>506722.8</v>
      </c>
      <c r="D118" s="5">
        <v>126680.7</v>
      </c>
      <c r="E118" s="8">
        <f t="shared" si="1"/>
        <v>-3125.8999999999996</v>
      </c>
    </row>
    <row r="119" spans="1:5" x14ac:dyDescent="0.25">
      <c r="A119" s="1" t="s">
        <v>14</v>
      </c>
      <c r="B119" s="5">
        <v>-796.6</v>
      </c>
      <c r="C119" s="5">
        <v>503387.9</v>
      </c>
      <c r="D119" s="5">
        <v>125847</v>
      </c>
      <c r="E119" s="8">
        <f t="shared" si="1"/>
        <v>-4732.7</v>
      </c>
    </row>
    <row r="120" spans="1:5" x14ac:dyDescent="0.25">
      <c r="A120" s="1" t="s">
        <v>15</v>
      </c>
      <c r="B120" s="5">
        <v>-3457.7</v>
      </c>
      <c r="C120" s="5">
        <v>504376.3</v>
      </c>
      <c r="D120" s="5">
        <v>126094.1</v>
      </c>
      <c r="E120" s="8">
        <f t="shared" si="1"/>
        <v>-8134.5999999999995</v>
      </c>
    </row>
    <row r="121" spans="1:5" x14ac:dyDescent="0.25">
      <c r="A121" s="1" t="s">
        <v>16</v>
      </c>
      <c r="B121" s="5">
        <v>-2444.3000000000002</v>
      </c>
      <c r="C121" s="5">
        <v>511484.9</v>
      </c>
      <c r="D121" s="5">
        <v>127871.2</v>
      </c>
      <c r="E121" s="8">
        <f t="shared" si="1"/>
        <v>-8815.7999999999993</v>
      </c>
    </row>
    <row r="122" spans="1:5" x14ac:dyDescent="0.25">
      <c r="A122" s="1" t="s">
        <v>17</v>
      </c>
      <c r="B122" s="5">
        <v>-2049.3000000000002</v>
      </c>
      <c r="C122" s="5">
        <v>510333</v>
      </c>
      <c r="D122" s="5">
        <v>127583.3</v>
      </c>
      <c r="E122" s="8">
        <f t="shared" si="1"/>
        <v>-8747.9000000000015</v>
      </c>
    </row>
    <row r="123" spans="1:5" x14ac:dyDescent="0.25">
      <c r="A123" s="1" t="s">
        <v>18</v>
      </c>
      <c r="B123" s="5">
        <v>-1187.4000000000001</v>
      </c>
      <c r="C123" s="5">
        <v>508234.1</v>
      </c>
      <c r="D123" s="5">
        <v>127058.5</v>
      </c>
      <c r="E123" s="8">
        <f t="shared" si="1"/>
        <v>-9138.7000000000007</v>
      </c>
    </row>
    <row r="124" spans="1:5" x14ac:dyDescent="0.25">
      <c r="A124" s="1" t="s">
        <v>19</v>
      </c>
      <c r="B124" s="5">
        <v>-2557.4</v>
      </c>
      <c r="C124" s="5">
        <v>510658.4</v>
      </c>
      <c r="D124" s="5">
        <v>127664.6</v>
      </c>
      <c r="E124" s="8">
        <f t="shared" si="1"/>
        <v>-8238.4</v>
      </c>
    </row>
    <row r="125" spans="1:5" x14ac:dyDescent="0.25">
      <c r="A125" s="1" t="s">
        <v>20</v>
      </c>
      <c r="B125" s="5">
        <v>-874.4</v>
      </c>
      <c r="C125" s="5">
        <v>514161</v>
      </c>
      <c r="D125" s="5">
        <v>128540.3</v>
      </c>
      <c r="E125" s="8">
        <f t="shared" si="1"/>
        <v>-6668.5</v>
      </c>
    </row>
    <row r="126" spans="1:5" x14ac:dyDescent="0.25">
      <c r="A126" s="1" t="s">
        <v>21</v>
      </c>
      <c r="B126" s="5">
        <v>-1579.2</v>
      </c>
      <c r="C126" s="5">
        <v>508760.1</v>
      </c>
      <c r="D126" s="5">
        <v>127190</v>
      </c>
      <c r="E126" s="8">
        <f t="shared" si="1"/>
        <v>-6198.4</v>
      </c>
    </row>
    <row r="127" spans="1:5" x14ac:dyDescent="0.25">
      <c r="A127" s="1" t="s">
        <v>22</v>
      </c>
      <c r="B127" s="5">
        <v>-715.7</v>
      </c>
      <c r="C127" s="5">
        <v>501184.1</v>
      </c>
      <c r="D127" s="5">
        <v>125296</v>
      </c>
      <c r="E127" s="8">
        <f t="shared" si="1"/>
        <v>-5726.7</v>
      </c>
    </row>
    <row r="128" spans="1:5" x14ac:dyDescent="0.25">
      <c r="A128" s="1" t="s">
        <v>23</v>
      </c>
      <c r="B128" s="5">
        <v>-1485.5</v>
      </c>
      <c r="C128" s="5">
        <v>498983.9</v>
      </c>
      <c r="D128" s="5">
        <v>124746</v>
      </c>
      <c r="E128" s="8">
        <f t="shared" si="1"/>
        <v>-4654.8</v>
      </c>
    </row>
    <row r="129" spans="1:5" x14ac:dyDescent="0.25">
      <c r="A129" s="1" t="s">
        <v>24</v>
      </c>
      <c r="B129" s="5">
        <v>-2988.9</v>
      </c>
      <c r="C129" s="5">
        <v>498880.1</v>
      </c>
      <c r="D129" s="5">
        <v>124720</v>
      </c>
      <c r="E129" s="8">
        <f t="shared" si="1"/>
        <v>-6769.3</v>
      </c>
    </row>
    <row r="130" spans="1:5" x14ac:dyDescent="0.25">
      <c r="A130" s="1" t="s">
        <v>25</v>
      </c>
      <c r="B130" s="5">
        <v>-3077</v>
      </c>
      <c r="C130" s="5">
        <v>498555.5</v>
      </c>
      <c r="D130" s="5">
        <v>124638.9</v>
      </c>
      <c r="E130" s="8">
        <f t="shared" si="1"/>
        <v>-8267.1</v>
      </c>
    </row>
    <row r="131" spans="1:5" x14ac:dyDescent="0.25">
      <c r="A131" s="1" t="s">
        <v>26</v>
      </c>
      <c r="B131" s="5">
        <v>-2177.6999999999998</v>
      </c>
      <c r="C131" s="5">
        <v>499871.6</v>
      </c>
      <c r="D131" s="5">
        <v>124967.9</v>
      </c>
      <c r="E131" s="8">
        <f t="shared" si="1"/>
        <v>-9729.0999999999985</v>
      </c>
    </row>
    <row r="132" spans="1:5" x14ac:dyDescent="0.25">
      <c r="A132" s="1" t="s">
        <v>27</v>
      </c>
      <c r="B132" s="5">
        <v>-2187.5</v>
      </c>
      <c r="C132" s="5">
        <v>500030.7</v>
      </c>
      <c r="D132" s="5">
        <v>125007.7</v>
      </c>
      <c r="E132" s="8">
        <f t="shared" si="1"/>
        <v>-10431.099999999999</v>
      </c>
    </row>
    <row r="133" spans="1:5" x14ac:dyDescent="0.25">
      <c r="A133" s="1" t="s">
        <v>28</v>
      </c>
      <c r="B133" s="5">
        <v>-2023.4</v>
      </c>
      <c r="C133" s="5">
        <v>493915.5</v>
      </c>
      <c r="D133" s="5">
        <v>123478.9</v>
      </c>
      <c r="E133" s="8">
        <f t="shared" ref="E133:E185" si="2">SUM(B130:B133)</f>
        <v>-9465.6</v>
      </c>
    </row>
    <row r="134" spans="1:5" x14ac:dyDescent="0.25">
      <c r="A134" s="1" t="s">
        <v>29</v>
      </c>
      <c r="B134" s="5">
        <v>-2293.6</v>
      </c>
      <c r="C134" s="5">
        <v>500584.6</v>
      </c>
      <c r="D134" s="5">
        <v>125146.2</v>
      </c>
      <c r="E134" s="8">
        <f t="shared" si="2"/>
        <v>-8682.2000000000007</v>
      </c>
    </row>
    <row r="135" spans="1:5" x14ac:dyDescent="0.25">
      <c r="A135" s="1" t="s">
        <v>30</v>
      </c>
      <c r="B135" s="5">
        <v>-1891</v>
      </c>
      <c r="C135" s="5">
        <v>500544.8</v>
      </c>
      <c r="D135" s="5">
        <v>125136.2</v>
      </c>
      <c r="E135" s="8">
        <f t="shared" si="2"/>
        <v>-8395.5</v>
      </c>
    </row>
    <row r="136" spans="1:5" x14ac:dyDescent="0.25">
      <c r="A136" s="1" t="s">
        <v>31</v>
      </c>
      <c r="B136" s="5">
        <v>-2486.8000000000002</v>
      </c>
      <c r="C136" s="5">
        <v>501476.5</v>
      </c>
      <c r="D136" s="5">
        <v>125369.1</v>
      </c>
      <c r="E136" s="8">
        <f t="shared" si="2"/>
        <v>-8694.7999999999993</v>
      </c>
    </row>
    <row r="137" spans="1:5" x14ac:dyDescent="0.25">
      <c r="A137" s="1" t="s">
        <v>32</v>
      </c>
      <c r="B137" s="5">
        <v>-351.3</v>
      </c>
      <c r="C137" s="5">
        <v>504962.5</v>
      </c>
      <c r="D137" s="5">
        <v>126240.6</v>
      </c>
      <c r="E137" s="8">
        <f t="shared" si="2"/>
        <v>-7022.7000000000007</v>
      </c>
    </row>
    <row r="138" spans="1:5" x14ac:dyDescent="0.25">
      <c r="A138" s="1" t="s">
        <v>33</v>
      </c>
      <c r="B138" s="5">
        <v>-2387.9</v>
      </c>
      <c r="C138" s="5">
        <v>503688.8</v>
      </c>
      <c r="D138" s="5">
        <v>125922.2</v>
      </c>
      <c r="E138" s="8">
        <f t="shared" si="2"/>
        <v>-7117</v>
      </c>
    </row>
    <row r="139" spans="1:5" x14ac:dyDescent="0.25">
      <c r="A139" s="1" t="s">
        <v>34</v>
      </c>
      <c r="B139" s="5">
        <v>-1705.4</v>
      </c>
      <c r="C139" s="5">
        <v>503739.1</v>
      </c>
      <c r="D139" s="5">
        <v>125934.8</v>
      </c>
      <c r="E139" s="8">
        <f t="shared" si="2"/>
        <v>-6931.4</v>
      </c>
    </row>
    <row r="140" spans="1:5" x14ac:dyDescent="0.25">
      <c r="A140" s="1" t="s">
        <v>35</v>
      </c>
      <c r="B140" s="5">
        <v>-1879.5</v>
      </c>
      <c r="C140" s="5">
        <v>502554.5</v>
      </c>
      <c r="D140" s="5">
        <v>125638.6</v>
      </c>
      <c r="E140" s="8">
        <f t="shared" si="2"/>
        <v>-6324.1</v>
      </c>
    </row>
    <row r="141" spans="1:5" x14ac:dyDescent="0.25">
      <c r="A141" s="1" t="s">
        <v>36</v>
      </c>
      <c r="B141" s="5">
        <v>-1601.1</v>
      </c>
      <c r="C141" s="5">
        <v>500882.5</v>
      </c>
      <c r="D141" s="5">
        <v>125220.6</v>
      </c>
      <c r="E141" s="8">
        <f t="shared" si="2"/>
        <v>-7573.9</v>
      </c>
    </row>
    <row r="142" spans="1:5" x14ac:dyDescent="0.25">
      <c r="A142" s="1" t="s">
        <v>37</v>
      </c>
      <c r="B142" s="5">
        <v>-648.6</v>
      </c>
      <c r="C142" s="5">
        <v>505397.5</v>
      </c>
      <c r="D142" s="5">
        <v>126349.4</v>
      </c>
      <c r="E142" s="8">
        <f t="shared" si="2"/>
        <v>-5834.6</v>
      </c>
    </row>
    <row r="143" spans="1:5" x14ac:dyDescent="0.25">
      <c r="A143" s="1" t="s">
        <v>38</v>
      </c>
      <c r="B143" s="5">
        <v>-1610.1</v>
      </c>
      <c r="C143" s="5">
        <v>505156.1</v>
      </c>
      <c r="D143" s="5">
        <v>126289</v>
      </c>
      <c r="E143" s="8">
        <f t="shared" si="2"/>
        <v>-5739.2999999999993</v>
      </c>
    </row>
    <row r="144" spans="1:5" x14ac:dyDescent="0.25">
      <c r="A144" s="1" t="s">
        <v>39</v>
      </c>
      <c r="B144" s="5">
        <v>-356.2</v>
      </c>
      <c r="C144" s="5">
        <v>504663.2</v>
      </c>
      <c r="D144" s="5">
        <v>126165.8</v>
      </c>
      <c r="E144" s="8">
        <f t="shared" si="2"/>
        <v>-4216</v>
      </c>
    </row>
    <row r="145" spans="1:5" x14ac:dyDescent="0.25">
      <c r="A145" s="1" t="s">
        <v>40</v>
      </c>
      <c r="B145" s="5">
        <v>-444.7</v>
      </c>
      <c r="C145" s="5">
        <v>505260.1</v>
      </c>
      <c r="D145" s="5">
        <v>126315</v>
      </c>
      <c r="E145" s="8">
        <f t="shared" si="2"/>
        <v>-3059.5999999999995</v>
      </c>
    </row>
    <row r="146" spans="1:5" x14ac:dyDescent="0.25">
      <c r="A146" s="1" t="s">
        <v>41</v>
      </c>
      <c r="B146" s="5">
        <v>1337.2</v>
      </c>
      <c r="C146" s="5">
        <v>505780.5</v>
      </c>
      <c r="D146" s="5">
        <v>126445.1</v>
      </c>
      <c r="E146" s="8">
        <f t="shared" si="2"/>
        <v>-1073.8</v>
      </c>
    </row>
    <row r="147" spans="1:5" x14ac:dyDescent="0.25">
      <c r="A147" s="1" t="s">
        <v>42</v>
      </c>
      <c r="B147" s="5">
        <v>-395.6</v>
      </c>
      <c r="C147" s="5">
        <v>504729.5</v>
      </c>
      <c r="D147" s="5">
        <v>126182.39999999999</v>
      </c>
      <c r="E147" s="8">
        <f t="shared" si="2"/>
        <v>140.70000000000005</v>
      </c>
    </row>
    <row r="148" spans="1:5" x14ac:dyDescent="0.25">
      <c r="A148" s="1" t="s">
        <v>43</v>
      </c>
      <c r="B148" s="5">
        <v>1197.0999999999999</v>
      </c>
      <c r="C148" s="5">
        <v>511128.4</v>
      </c>
      <c r="D148" s="5">
        <v>127782.1</v>
      </c>
      <c r="E148" s="8">
        <f t="shared" si="2"/>
        <v>1694</v>
      </c>
    </row>
    <row r="149" spans="1:5" x14ac:dyDescent="0.25">
      <c r="A149" s="1" t="s">
        <v>44</v>
      </c>
      <c r="B149" s="5">
        <v>-131.19999999999999</v>
      </c>
      <c r="C149" s="5">
        <v>513787.7</v>
      </c>
      <c r="D149" s="5">
        <v>128446.9</v>
      </c>
      <c r="E149" s="8">
        <f t="shared" si="2"/>
        <v>2007.4999999999998</v>
      </c>
    </row>
    <row r="150" spans="1:5" x14ac:dyDescent="0.25">
      <c r="A150" s="1" t="s">
        <v>45</v>
      </c>
      <c r="B150" s="5">
        <v>957.8</v>
      </c>
      <c r="C150" s="5">
        <v>514898.6</v>
      </c>
      <c r="D150" s="5">
        <v>128724.7</v>
      </c>
      <c r="E150" s="8">
        <f t="shared" si="2"/>
        <v>1628.1</v>
      </c>
    </row>
    <row r="151" spans="1:5" x14ac:dyDescent="0.25">
      <c r="A151" s="1" t="s">
        <v>46</v>
      </c>
      <c r="B151" s="5">
        <v>1712.5</v>
      </c>
      <c r="C151" s="5">
        <v>510728.2</v>
      </c>
      <c r="D151" s="5">
        <v>127682.1</v>
      </c>
      <c r="E151" s="8">
        <f t="shared" si="2"/>
        <v>3736.2</v>
      </c>
    </row>
    <row r="152" spans="1:5" x14ac:dyDescent="0.25">
      <c r="A152" s="1" t="s">
        <v>47</v>
      </c>
      <c r="B152" s="5">
        <v>1127.9000000000001</v>
      </c>
      <c r="C152" s="5">
        <v>512329.7</v>
      </c>
      <c r="D152" s="5">
        <v>128082.4</v>
      </c>
      <c r="E152" s="8">
        <f t="shared" si="2"/>
        <v>3667</v>
      </c>
    </row>
    <row r="153" spans="1:5" x14ac:dyDescent="0.25">
      <c r="A153" s="1" t="s">
        <v>48</v>
      </c>
      <c r="B153" s="5">
        <v>968.9</v>
      </c>
      <c r="C153" s="5">
        <v>513290.1</v>
      </c>
      <c r="D153" s="5">
        <v>128322.5</v>
      </c>
      <c r="E153" s="8">
        <f t="shared" si="2"/>
        <v>4767.1000000000004</v>
      </c>
    </row>
    <row r="154" spans="1:5" x14ac:dyDescent="0.25">
      <c r="A154" s="1" t="s">
        <v>49</v>
      </c>
      <c r="B154" s="5">
        <v>251.4</v>
      </c>
      <c r="C154" s="5">
        <v>506064.6</v>
      </c>
      <c r="D154" s="5">
        <v>126516.2</v>
      </c>
      <c r="E154" s="8">
        <f t="shared" si="2"/>
        <v>4060.7000000000003</v>
      </c>
    </row>
    <row r="155" spans="1:5" x14ac:dyDescent="0.25">
      <c r="A155" s="1" t="s">
        <v>50</v>
      </c>
      <c r="B155" s="5">
        <v>613.9</v>
      </c>
      <c r="C155" s="5">
        <v>497014.4</v>
      </c>
      <c r="D155" s="5">
        <v>124253.6</v>
      </c>
      <c r="E155" s="8">
        <f t="shared" si="2"/>
        <v>2962.1000000000004</v>
      </c>
    </row>
    <row r="156" spans="1:5" x14ac:dyDescent="0.25">
      <c r="A156" s="1" t="s">
        <v>51</v>
      </c>
      <c r="B156" s="5">
        <v>-1312.4</v>
      </c>
      <c r="C156" s="5">
        <v>488088.8</v>
      </c>
      <c r="D156" s="5">
        <v>122022.2</v>
      </c>
      <c r="E156" s="8">
        <f t="shared" si="2"/>
        <v>521.79999999999973</v>
      </c>
    </row>
    <row r="157" spans="1:5" x14ac:dyDescent="0.25">
      <c r="A157" s="1" t="s">
        <v>52</v>
      </c>
      <c r="B157" s="5">
        <v>-1436.7</v>
      </c>
      <c r="C157" s="5">
        <v>468081.6</v>
      </c>
      <c r="D157" s="5">
        <v>117020.4</v>
      </c>
      <c r="E157" s="8">
        <f t="shared" si="2"/>
        <v>-1883.8000000000002</v>
      </c>
    </row>
    <row r="158" spans="1:5" x14ac:dyDescent="0.25">
      <c r="A158" s="1" t="s">
        <v>53</v>
      </c>
      <c r="B158" s="5">
        <v>-6473.3</v>
      </c>
      <c r="C158" s="5">
        <v>472762.6</v>
      </c>
      <c r="D158" s="5">
        <v>118190.7</v>
      </c>
      <c r="E158" s="8">
        <f t="shared" si="2"/>
        <v>-8608.5</v>
      </c>
    </row>
    <row r="159" spans="1:5" x14ac:dyDescent="0.25">
      <c r="A159" s="1" t="s">
        <v>54</v>
      </c>
      <c r="B159" s="5">
        <v>-9671.9</v>
      </c>
      <c r="C159" s="5">
        <v>469576.4</v>
      </c>
      <c r="D159" s="5">
        <v>117394.1</v>
      </c>
      <c r="E159" s="8">
        <f t="shared" si="2"/>
        <v>-18894.300000000003</v>
      </c>
    </row>
    <row r="160" spans="1:5" x14ac:dyDescent="0.25">
      <c r="A160" s="1" t="s">
        <v>55</v>
      </c>
      <c r="B160" s="5">
        <v>-5209.3999999999996</v>
      </c>
      <c r="C160" s="5">
        <v>473930.7</v>
      </c>
      <c r="D160" s="5">
        <v>118482.7</v>
      </c>
      <c r="E160" s="8">
        <f t="shared" si="2"/>
        <v>-22791.300000000003</v>
      </c>
    </row>
    <row r="161" spans="1:5" x14ac:dyDescent="0.25">
      <c r="A161" s="1" t="s">
        <v>56</v>
      </c>
      <c r="B161" s="5">
        <v>-5442.5</v>
      </c>
      <c r="C161" s="5">
        <v>479769.3</v>
      </c>
      <c r="D161" s="5">
        <v>119942.3</v>
      </c>
      <c r="E161" s="8">
        <f t="shared" si="2"/>
        <v>-26797.1</v>
      </c>
    </row>
    <row r="162" spans="1:5" x14ac:dyDescent="0.25">
      <c r="A162" s="1" t="s">
        <v>57</v>
      </c>
      <c r="B162" s="5">
        <v>-4437</v>
      </c>
      <c r="C162" s="5">
        <v>482767.1</v>
      </c>
      <c r="D162" s="5">
        <v>120691.8</v>
      </c>
      <c r="E162" s="8">
        <f t="shared" si="2"/>
        <v>-24760.799999999999</v>
      </c>
    </row>
    <row r="163" spans="1:5" x14ac:dyDescent="0.25">
      <c r="A163" s="1" t="s">
        <v>58</v>
      </c>
      <c r="B163" s="5">
        <v>-2783.8</v>
      </c>
      <c r="C163" s="5">
        <v>486943.5</v>
      </c>
      <c r="D163" s="5">
        <v>121735.9</v>
      </c>
      <c r="E163" s="8">
        <f t="shared" si="2"/>
        <v>-17872.7</v>
      </c>
    </row>
    <row r="164" spans="1:5" x14ac:dyDescent="0.25">
      <c r="A164" s="1" t="s">
        <v>59</v>
      </c>
      <c r="B164" s="5">
        <v>-3868.4</v>
      </c>
      <c r="C164" s="5">
        <v>481658.6</v>
      </c>
      <c r="D164" s="5">
        <v>120414.7</v>
      </c>
      <c r="E164" s="8">
        <f t="shared" si="2"/>
        <v>-16531.7</v>
      </c>
    </row>
    <row r="165" spans="1:5" x14ac:dyDescent="0.25">
      <c r="A165" s="1" t="s">
        <v>60</v>
      </c>
      <c r="B165" s="5">
        <v>-4169</v>
      </c>
      <c r="C165" s="5">
        <v>471403.9</v>
      </c>
      <c r="D165" s="5">
        <v>117851</v>
      </c>
      <c r="E165" s="8">
        <f t="shared" si="2"/>
        <v>-15258.2</v>
      </c>
    </row>
    <row r="166" spans="1:5" x14ac:dyDescent="0.25">
      <c r="A166" s="1" t="s">
        <v>61</v>
      </c>
      <c r="B166" s="5">
        <v>-4079.3</v>
      </c>
      <c r="C166" s="5">
        <v>464908.7</v>
      </c>
      <c r="D166" s="5">
        <v>116227.2</v>
      </c>
      <c r="E166" s="8">
        <f t="shared" si="2"/>
        <v>-14900.5</v>
      </c>
    </row>
    <row r="167" spans="1:5" x14ac:dyDescent="0.25">
      <c r="A167" s="1" t="s">
        <v>62</v>
      </c>
      <c r="B167" s="5">
        <v>-4980.3</v>
      </c>
      <c r="C167" s="5">
        <v>475348.7</v>
      </c>
      <c r="D167" s="5">
        <v>118837.2</v>
      </c>
      <c r="E167" s="8">
        <f t="shared" si="2"/>
        <v>-17097</v>
      </c>
    </row>
    <row r="168" spans="1:5" x14ac:dyDescent="0.25">
      <c r="A168" s="1" t="s">
        <v>63</v>
      </c>
      <c r="B168" s="5">
        <v>-4750.6000000000004</v>
      </c>
      <c r="C168" s="5">
        <v>475792</v>
      </c>
      <c r="D168" s="5">
        <v>118948</v>
      </c>
      <c r="E168" s="8">
        <f t="shared" si="2"/>
        <v>-17979.199999999997</v>
      </c>
    </row>
    <row r="169" spans="1:5" x14ac:dyDescent="0.25">
      <c r="A169" s="1" t="s">
        <v>64</v>
      </c>
      <c r="B169" s="5">
        <v>-6376.1</v>
      </c>
      <c r="C169" s="5">
        <v>480762.6</v>
      </c>
      <c r="D169" s="5">
        <v>120190.7</v>
      </c>
      <c r="E169" s="8">
        <f t="shared" si="2"/>
        <v>-20186.300000000003</v>
      </c>
    </row>
    <row r="170" spans="1:5" x14ac:dyDescent="0.25">
      <c r="A170" s="1" t="s">
        <v>65</v>
      </c>
      <c r="B170" s="5">
        <v>-3416.2</v>
      </c>
      <c r="C170" s="5">
        <v>476017.2</v>
      </c>
      <c r="D170" s="5">
        <v>119004.3</v>
      </c>
      <c r="E170" s="8">
        <f t="shared" si="2"/>
        <v>-19523.2</v>
      </c>
    </row>
    <row r="171" spans="1:5" x14ac:dyDescent="0.25">
      <c r="A171" s="1" t="s">
        <v>66</v>
      </c>
      <c r="B171" s="5">
        <v>-2403</v>
      </c>
      <c r="C171" s="5">
        <v>472791.2</v>
      </c>
      <c r="D171" s="5">
        <v>118197.8</v>
      </c>
      <c r="E171" s="8">
        <f t="shared" si="2"/>
        <v>-16945.900000000001</v>
      </c>
    </row>
    <row r="172" spans="1:5" x14ac:dyDescent="0.25">
      <c r="A172" s="1" t="s">
        <v>67</v>
      </c>
      <c r="B172" s="5">
        <v>-4039.7</v>
      </c>
      <c r="C172" s="5">
        <v>472749.4</v>
      </c>
      <c r="D172" s="5">
        <v>118187.4</v>
      </c>
      <c r="E172" s="8">
        <f t="shared" si="2"/>
        <v>-16235</v>
      </c>
    </row>
    <row r="173" spans="1:5" x14ac:dyDescent="0.25">
      <c r="A173" s="1" t="s">
        <v>68</v>
      </c>
      <c r="B173" s="5">
        <v>-4268.6000000000004</v>
      </c>
      <c r="C173" s="5">
        <v>476509.3</v>
      </c>
      <c r="D173" s="5">
        <v>119127.3</v>
      </c>
      <c r="E173" s="8">
        <f t="shared" si="2"/>
        <v>-14127.5</v>
      </c>
    </row>
    <row r="174" spans="1:5" x14ac:dyDescent="0.25">
      <c r="A174" s="1" t="s">
        <v>69</v>
      </c>
      <c r="B174" s="5">
        <v>-4173.1000000000004</v>
      </c>
      <c r="C174" s="5">
        <v>478170.2</v>
      </c>
      <c r="D174" s="5">
        <v>119542.6</v>
      </c>
      <c r="E174" s="8">
        <f t="shared" si="2"/>
        <v>-14884.4</v>
      </c>
    </row>
    <row r="175" spans="1:5" x14ac:dyDescent="0.25">
      <c r="A175" s="1" t="s">
        <v>70</v>
      </c>
      <c r="B175" s="5">
        <v>-2946.7</v>
      </c>
      <c r="C175" s="5">
        <v>481293.7</v>
      </c>
      <c r="D175" s="5">
        <v>120323.4</v>
      </c>
      <c r="E175" s="8">
        <f t="shared" si="2"/>
        <v>-15428.099999999999</v>
      </c>
    </row>
    <row r="176" spans="1:5" x14ac:dyDescent="0.25">
      <c r="A176" s="1" t="s">
        <v>71</v>
      </c>
      <c r="B176" s="5">
        <v>-2877.1</v>
      </c>
      <c r="C176" s="5">
        <v>481414</v>
      </c>
      <c r="D176" s="5">
        <v>120353.5</v>
      </c>
      <c r="E176" s="8">
        <f t="shared" si="2"/>
        <v>-14265.500000000002</v>
      </c>
    </row>
    <row r="177" spans="1:5" x14ac:dyDescent="0.25">
      <c r="A177" s="1" t="s">
        <v>72</v>
      </c>
      <c r="B177" s="5">
        <v>-153.5</v>
      </c>
      <c r="C177" s="5">
        <v>487508.1</v>
      </c>
      <c r="D177" s="5">
        <v>121877</v>
      </c>
      <c r="E177" s="8">
        <f t="shared" si="2"/>
        <v>-10150.4</v>
      </c>
    </row>
    <row r="178" spans="1:5" x14ac:dyDescent="0.25">
      <c r="A178" s="1" t="s">
        <v>73</v>
      </c>
      <c r="B178" s="5">
        <v>-2738.8</v>
      </c>
      <c r="C178" s="5">
        <v>487077.9</v>
      </c>
      <c r="D178" s="5">
        <v>121769.5</v>
      </c>
      <c r="E178" s="8">
        <f t="shared" si="2"/>
        <v>-8716.0999999999985</v>
      </c>
    </row>
    <row r="179" spans="1:5" x14ac:dyDescent="0.25">
      <c r="A179" s="1" t="s">
        <v>74</v>
      </c>
      <c r="B179" s="5">
        <v>-1448.1</v>
      </c>
      <c r="C179" s="5">
        <v>483821.2</v>
      </c>
      <c r="D179" s="5">
        <v>120955.3</v>
      </c>
      <c r="E179" s="8">
        <f t="shared" si="2"/>
        <v>-7217.5</v>
      </c>
    </row>
    <row r="180" spans="1:5" x14ac:dyDescent="0.25">
      <c r="A180" s="1" t="s">
        <v>75</v>
      </c>
      <c r="B180" s="5">
        <v>-1712.6</v>
      </c>
      <c r="C180" s="5">
        <v>488670.9</v>
      </c>
      <c r="D180" s="5">
        <v>122167.7</v>
      </c>
      <c r="E180" s="8">
        <f t="shared" si="2"/>
        <v>-6053</v>
      </c>
    </row>
    <row r="181" spans="1:5" x14ac:dyDescent="0.25">
      <c r="A181" s="1" t="s">
        <v>76</v>
      </c>
      <c r="B181" s="5">
        <v>-428.1</v>
      </c>
      <c r="C181" s="5">
        <v>498308.3</v>
      </c>
      <c r="D181" s="5">
        <v>124577.1</v>
      </c>
      <c r="E181" s="8">
        <f t="shared" si="2"/>
        <v>-6327.6</v>
      </c>
    </row>
    <row r="182" spans="1:5" x14ac:dyDescent="0.25">
      <c r="A182" s="1" t="s">
        <v>77</v>
      </c>
      <c r="B182" s="5">
        <v>-1846.4</v>
      </c>
      <c r="C182" s="5">
        <v>497396.4</v>
      </c>
      <c r="D182" s="5">
        <v>124349.1</v>
      </c>
      <c r="E182" s="8">
        <f t="shared" si="2"/>
        <v>-5435.2</v>
      </c>
    </row>
    <row r="183" spans="1:5" x14ac:dyDescent="0.25">
      <c r="A183" s="1" t="s">
        <v>78</v>
      </c>
      <c r="B183" s="5">
        <v>-453.2</v>
      </c>
      <c r="C183" s="5">
        <v>501134.9</v>
      </c>
      <c r="D183" s="5">
        <v>125283.7</v>
      </c>
      <c r="E183" s="8">
        <f t="shared" si="2"/>
        <v>-4440.3</v>
      </c>
    </row>
    <row r="184" spans="1:5" x14ac:dyDescent="0.25">
      <c r="A184" s="1" t="s">
        <v>79</v>
      </c>
      <c r="B184" s="5">
        <v>-252.9</v>
      </c>
      <c r="C184" s="5">
        <v>500232.1</v>
      </c>
      <c r="D184" s="5">
        <v>125058</v>
      </c>
      <c r="E184" s="8">
        <f t="shared" si="2"/>
        <v>-2980.6</v>
      </c>
    </row>
    <row r="185" spans="1:5" x14ac:dyDescent="0.25">
      <c r="A185" s="1" t="s">
        <v>80</v>
      </c>
      <c r="B185" s="5">
        <v>828.7</v>
      </c>
      <c r="C185" s="5">
        <v>503237.9</v>
      </c>
      <c r="D185" s="5">
        <v>125809.5</v>
      </c>
      <c r="E185" s="8">
        <f t="shared" si="2"/>
        <v>-1723.8</v>
      </c>
    </row>
    <row r="186" spans="1:5" x14ac:dyDescent="0.25">
      <c r="A186" s="1" t="s">
        <v>163</v>
      </c>
      <c r="B186" s="5">
        <v>-1261.2</v>
      </c>
      <c r="C186" s="5"/>
      <c r="D186" s="5"/>
      <c r="E186" s="8">
        <f>SUM(B183:B186)</f>
        <v>-1138.5999999999999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Sheet4</vt:lpstr>
      <vt:lpstr>Sheet2</vt:lpstr>
      <vt:lpstr>Sheet3</vt:lpstr>
      <vt:lpstr>chart</vt:lpstr>
    </vt:vector>
  </TitlesOfParts>
  <Company>MackayShields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2016-07-14T22:07:29Z</cp:lastPrinted>
  <dcterms:created xsi:type="dcterms:W3CDTF">2016-07-14T19:31:04Z</dcterms:created>
  <dcterms:modified xsi:type="dcterms:W3CDTF">2016-07-20T17:33:54Z</dcterms:modified>
</cp:coreProperties>
</file>