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980" windowHeight="96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P38" i="1" l="1"/>
  <c r="O39" i="1"/>
  <c r="O40" i="1"/>
  <c r="O41" i="1"/>
  <c r="O42" i="1"/>
  <c r="O43" i="1"/>
  <c r="O44" i="1"/>
  <c r="O45" i="1"/>
  <c r="O46" i="1"/>
  <c r="O47" i="1"/>
  <c r="O38" i="1"/>
  <c r="J47" i="1"/>
  <c r="I47" i="1" s="1"/>
  <c r="J46" i="1"/>
  <c r="I46" i="1"/>
  <c r="J45" i="1"/>
  <c r="I45" i="1" s="1"/>
  <c r="K46" i="1" s="1"/>
  <c r="J44" i="1"/>
  <c r="I44" i="1" s="1"/>
  <c r="K45" i="1" s="1"/>
  <c r="J43" i="1"/>
  <c r="I43" i="1" s="1"/>
  <c r="J42" i="1"/>
  <c r="I42" i="1"/>
  <c r="K43" i="1" s="1"/>
  <c r="J41" i="1"/>
  <c r="I41" i="1" s="1"/>
  <c r="J40" i="1"/>
  <c r="I40" i="1"/>
  <c r="J39" i="1"/>
  <c r="I39" i="1" s="1"/>
  <c r="K40" i="1" s="1"/>
  <c r="J38" i="1"/>
  <c r="I38" i="1"/>
  <c r="O32" i="1"/>
  <c r="O23" i="1"/>
  <c r="O24" i="1"/>
  <c r="O25" i="1"/>
  <c r="O26" i="1"/>
  <c r="O27" i="1"/>
  <c r="O28" i="1"/>
  <c r="O29" i="1"/>
  <c r="O30" i="1"/>
  <c r="O31" i="1"/>
  <c r="O22" i="1"/>
  <c r="M23" i="1"/>
  <c r="M24" i="1"/>
  <c r="M25" i="1"/>
  <c r="M26" i="1"/>
  <c r="M27" i="1"/>
  <c r="M28" i="1"/>
  <c r="M29" i="1"/>
  <c r="M30" i="1"/>
  <c r="M31" i="1"/>
  <c r="M22" i="1"/>
  <c r="K22" i="1"/>
  <c r="K23" i="1"/>
  <c r="K25" i="1"/>
  <c r="K26" i="1"/>
  <c r="K27" i="1"/>
  <c r="K28" i="1"/>
  <c r="K29" i="1"/>
  <c r="K30" i="1"/>
  <c r="K31" i="1"/>
  <c r="K24" i="1"/>
  <c r="J26" i="1"/>
  <c r="I26" i="1" s="1"/>
  <c r="J27" i="1"/>
  <c r="I27" i="1" s="1"/>
  <c r="J28" i="1"/>
  <c r="I28" i="1" s="1"/>
  <c r="I29" i="1"/>
  <c r="J29" i="1"/>
  <c r="J30" i="1"/>
  <c r="I30" i="1" s="1"/>
  <c r="I31" i="1"/>
  <c r="J31" i="1"/>
  <c r="I23" i="1"/>
  <c r="I24" i="1"/>
  <c r="I25" i="1"/>
  <c r="J23" i="1"/>
  <c r="J24" i="1"/>
  <c r="J25" i="1"/>
  <c r="J22" i="1"/>
  <c r="I22" i="1"/>
  <c r="E22" i="1"/>
  <c r="K44" i="1" l="1"/>
  <c r="K42" i="1"/>
  <c r="K41" i="1"/>
  <c r="K39" i="1"/>
  <c r="K47" i="1"/>
  <c r="K38" i="1"/>
</calcChain>
</file>

<file path=xl/sharedStrings.xml><?xml version="1.0" encoding="utf-8"?>
<sst xmlns="http://schemas.openxmlformats.org/spreadsheetml/2006/main" count="26" uniqueCount="14">
  <si>
    <t>Period</t>
  </si>
  <si>
    <t>Cash</t>
  </si>
  <si>
    <t>Flow</t>
  </si>
  <si>
    <t>Factor</t>
  </si>
  <si>
    <t>Survival P</t>
  </si>
  <si>
    <t>Prob. Default</t>
  </si>
  <si>
    <t>Bond CF</t>
  </si>
  <si>
    <t>E[CF}</t>
  </si>
  <si>
    <t>DF</t>
  </si>
  <si>
    <t>PV of CF</t>
  </si>
  <si>
    <t>Loss on Def.</t>
  </si>
  <si>
    <t>Par CDS Spread</t>
  </si>
  <si>
    <t>PV float</t>
  </si>
  <si>
    <t>PV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</si>
</sst>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6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0" applyNumberFormat="1"/>
    <xf numFmtId="6" fontId="0" fillId="0" borderId="0" xfId="0" applyNumberFormat="1"/>
    <xf numFmtId="8" fontId="0" fillId="0" borderId="0" xfId="0" applyNumberFormat="1"/>
    <xf numFmtId="166" fontId="0" fillId="0" borderId="0" xfId="1" applyNumberFormat="1" applyFont="1"/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P47"/>
  <sheetViews>
    <sheetView tabSelected="1" workbookViewId="0">
      <selection activeCell="P38" sqref="P38"/>
    </sheetView>
  </sheetViews>
  <sheetFormatPr defaultRowHeight="15" x14ac:dyDescent="0.25"/>
  <cols>
    <col min="16" max="16" width="20.42578125" bestFit="1" customWidth="1"/>
  </cols>
  <sheetData>
    <row r="5" spans="3:13" x14ac:dyDescent="0.25">
      <c r="C5" t="s">
        <v>0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2</v>
      </c>
      <c r="K5" t="s">
        <v>3</v>
      </c>
      <c r="L5" t="s">
        <v>1</v>
      </c>
      <c r="M5" t="s">
        <v>2</v>
      </c>
    </row>
    <row r="6" spans="3:13" x14ac:dyDescent="0.25">
      <c r="C6">
        <v>1</v>
      </c>
      <c r="D6" s="1">
        <v>0.98499999999999999</v>
      </c>
      <c r="E6" s="1">
        <v>1.54E-2</v>
      </c>
      <c r="F6" s="2">
        <v>6</v>
      </c>
      <c r="G6" s="3">
        <v>6.52</v>
      </c>
      <c r="H6" s="1">
        <v>0.97499999999999998</v>
      </c>
      <c r="I6" s="3">
        <v>6.36</v>
      </c>
    </row>
    <row r="7" spans="3:13" x14ac:dyDescent="0.25">
      <c r="C7">
        <v>2</v>
      </c>
      <c r="D7" s="1">
        <v>0.96899999999999997</v>
      </c>
      <c r="E7" s="1">
        <v>1.52E-2</v>
      </c>
      <c r="F7" s="2">
        <v>6</v>
      </c>
      <c r="G7" s="3">
        <v>6.42</v>
      </c>
      <c r="H7" s="1">
        <v>0.95099999999999996</v>
      </c>
      <c r="I7" s="3">
        <v>6.11</v>
      </c>
    </row>
    <row r="8" spans="3:13" x14ac:dyDescent="0.25">
      <c r="C8">
        <v>3</v>
      </c>
      <c r="D8" s="1">
        <v>0.95399999999999996</v>
      </c>
      <c r="E8" s="1">
        <v>1.4999999999999999E-2</v>
      </c>
      <c r="F8" s="2">
        <v>6</v>
      </c>
      <c r="G8" s="3">
        <v>6.33</v>
      </c>
      <c r="H8" s="1">
        <v>0.92800000000000005</v>
      </c>
      <c r="I8" s="3">
        <v>5.86</v>
      </c>
    </row>
    <row r="9" spans="3:13" x14ac:dyDescent="0.25">
      <c r="C9">
        <v>4</v>
      </c>
      <c r="D9" s="1">
        <v>0.94</v>
      </c>
      <c r="E9" s="1">
        <v>1.47E-2</v>
      </c>
      <c r="F9" s="2">
        <v>6</v>
      </c>
      <c r="G9" s="3">
        <v>6.23</v>
      </c>
      <c r="H9" s="1">
        <v>0.90500000000000003</v>
      </c>
      <c r="I9" s="3">
        <v>5.63</v>
      </c>
    </row>
    <row r="10" spans="3:13" x14ac:dyDescent="0.25">
      <c r="C10">
        <v>5</v>
      </c>
      <c r="D10" s="1">
        <v>0.92500000000000004</v>
      </c>
      <c r="E10" s="1">
        <v>1.4500000000000001E-2</v>
      </c>
      <c r="F10" s="2">
        <v>6</v>
      </c>
      <c r="G10" s="3">
        <v>6.13</v>
      </c>
      <c r="H10" s="1">
        <v>0.88200000000000001</v>
      </c>
      <c r="I10" s="3">
        <v>5.41</v>
      </c>
    </row>
    <row r="11" spans="3:13" x14ac:dyDescent="0.25">
      <c r="C11">
        <v>6</v>
      </c>
      <c r="D11" s="1">
        <v>0.91100000000000003</v>
      </c>
      <c r="E11" s="1">
        <v>1.43E-2</v>
      </c>
      <c r="F11" s="2">
        <v>6</v>
      </c>
      <c r="G11" s="3">
        <v>6.04</v>
      </c>
      <c r="H11" s="1">
        <v>0.86099999999999999</v>
      </c>
      <c r="I11" s="3">
        <v>5.19</v>
      </c>
    </row>
    <row r="12" spans="3:13" x14ac:dyDescent="0.25">
      <c r="C12">
        <v>7</v>
      </c>
      <c r="D12" s="1">
        <v>0.89700000000000002</v>
      </c>
      <c r="E12" s="1">
        <v>1.41E-2</v>
      </c>
      <c r="F12" s="2">
        <v>6</v>
      </c>
      <c r="G12" s="3">
        <v>5.94</v>
      </c>
      <c r="H12" s="1">
        <v>0.83899999999999997</v>
      </c>
      <c r="I12" s="3">
        <v>4.99</v>
      </c>
    </row>
    <row r="13" spans="3:13" x14ac:dyDescent="0.25">
      <c r="C13">
        <v>8</v>
      </c>
      <c r="D13" s="1">
        <v>0.88300000000000001</v>
      </c>
      <c r="E13" s="1">
        <v>1.38E-2</v>
      </c>
      <c r="F13" s="2">
        <v>6</v>
      </c>
      <c r="G13" s="3">
        <v>5.85</v>
      </c>
      <c r="H13" s="1">
        <v>0.81899999999999995</v>
      </c>
      <c r="I13" s="3">
        <v>4.79</v>
      </c>
    </row>
    <row r="14" spans="3:13" x14ac:dyDescent="0.25">
      <c r="C14">
        <v>9</v>
      </c>
      <c r="D14" s="1">
        <v>0.86899999999999999</v>
      </c>
      <c r="E14" s="1">
        <v>1.3599999999999999E-2</v>
      </c>
      <c r="F14" s="2">
        <v>6</v>
      </c>
      <c r="G14" s="3">
        <v>5.76</v>
      </c>
      <c r="H14" s="1">
        <v>0.79900000000000004</v>
      </c>
      <c r="I14" s="3">
        <v>4.5999999999999996</v>
      </c>
    </row>
    <row r="15" spans="3:13" x14ac:dyDescent="0.25">
      <c r="C15">
        <v>10</v>
      </c>
      <c r="D15" s="1">
        <v>0.85599999999999998</v>
      </c>
      <c r="E15" s="1">
        <v>1.34E-2</v>
      </c>
      <c r="F15" s="2">
        <v>106</v>
      </c>
      <c r="G15" s="3">
        <v>91.26</v>
      </c>
      <c r="H15" s="1">
        <v>0.77900000000000003</v>
      </c>
      <c r="I15" s="3">
        <v>71.069999999999993</v>
      </c>
    </row>
    <row r="20" spans="5:15" x14ac:dyDescent="0.25">
      <c r="H20" t="s">
        <v>0</v>
      </c>
      <c r="I20" t="s">
        <v>4</v>
      </c>
      <c r="K20" t="s">
        <v>5</v>
      </c>
      <c r="L20" t="s">
        <v>6</v>
      </c>
      <c r="M20" t="s">
        <v>7</v>
      </c>
      <c r="N20" t="s">
        <v>8</v>
      </c>
      <c r="O20" t="s">
        <v>9</v>
      </c>
    </row>
    <row r="21" spans="5:15" x14ac:dyDescent="0.25">
      <c r="H21">
        <v>0</v>
      </c>
      <c r="I21">
        <v>1</v>
      </c>
    </row>
    <row r="22" spans="5:15" x14ac:dyDescent="0.25">
      <c r="E22">
        <f>(1-(0.0317)^(0.5))*(0.037^0.5)</f>
        <v>0.15810621296164806</v>
      </c>
      <c r="H22">
        <v>0.5</v>
      </c>
      <c r="I22" s="4">
        <f>EXP(J22)</f>
        <v>0.98457027700714927</v>
      </c>
      <c r="J22">
        <f>-0.0311*H22</f>
        <v>-1.555E-2</v>
      </c>
      <c r="K22" s="1">
        <f>I21-I22</f>
        <v>1.5429722992850725E-2</v>
      </c>
      <c r="L22">
        <v>6</v>
      </c>
      <c r="M22" s="5">
        <f>I22*L22+K22*40</f>
        <v>6.5246105817569244</v>
      </c>
      <c r="N22" s="1">
        <v>0.97499999999999998</v>
      </c>
      <c r="O22">
        <f>M22*N22</f>
        <v>6.3614953172130013</v>
      </c>
    </row>
    <row r="23" spans="5:15" x14ac:dyDescent="0.25">
      <c r="H23">
        <v>1</v>
      </c>
      <c r="I23" s="4">
        <f t="shared" ref="I23:I31" si="0">EXP(J23)</f>
        <v>0.96937863036593463</v>
      </c>
      <c r="J23">
        <f t="shared" ref="J23:J25" si="1">-0.0311*H23</f>
        <v>-3.1099999999999999E-2</v>
      </c>
      <c r="K23" s="1">
        <f>I22-I23</f>
        <v>1.519164664121464E-2</v>
      </c>
      <c r="L23">
        <v>6</v>
      </c>
      <c r="M23" s="5">
        <f t="shared" ref="M23:M31" si="2">I23*L23+K23*40</f>
        <v>6.4239376478441939</v>
      </c>
      <c r="N23" s="1">
        <v>0.95099999999999996</v>
      </c>
      <c r="O23">
        <f t="shared" ref="O23:O31" si="3">M23*N23</f>
        <v>6.109164703099828</v>
      </c>
    </row>
    <row r="24" spans="5:15" x14ac:dyDescent="0.25">
      <c r="H24">
        <v>1.5</v>
      </c>
      <c r="I24" s="4">
        <f t="shared" si="0"/>
        <v>0.95442138662419918</v>
      </c>
      <c r="J24">
        <f t="shared" si="1"/>
        <v>-4.6649999999999997E-2</v>
      </c>
      <c r="K24" s="1">
        <f>I23-I24</f>
        <v>1.495724374173546E-2</v>
      </c>
      <c r="L24">
        <v>6</v>
      </c>
      <c r="M24" s="5">
        <f t="shared" si="2"/>
        <v>6.3248180694146132</v>
      </c>
      <c r="N24" s="1">
        <v>0.92800000000000005</v>
      </c>
      <c r="O24">
        <f t="shared" si="3"/>
        <v>5.869431168416761</v>
      </c>
    </row>
    <row r="25" spans="5:15" x14ac:dyDescent="0.25">
      <c r="H25">
        <v>2</v>
      </c>
      <c r="I25" s="4">
        <f t="shared" si="0"/>
        <v>0.93969492901013529</v>
      </c>
      <c r="J25">
        <f t="shared" si="1"/>
        <v>-6.2199999999999998E-2</v>
      </c>
      <c r="K25" s="1">
        <f>I24-I25</f>
        <v>1.4726457614063881E-2</v>
      </c>
      <c r="L25">
        <v>6</v>
      </c>
      <c r="M25" s="5">
        <f t="shared" si="2"/>
        <v>6.227227878623367</v>
      </c>
      <c r="N25" s="1">
        <v>0.90500000000000003</v>
      </c>
      <c r="O25">
        <f t="shared" si="3"/>
        <v>5.635641230154147</v>
      </c>
    </row>
    <row r="26" spans="5:15" x14ac:dyDescent="0.25">
      <c r="H26">
        <v>2.5</v>
      </c>
      <c r="I26" s="4">
        <f t="shared" si="0"/>
        <v>0.92519569655772238</v>
      </c>
      <c r="J26">
        <f t="shared" ref="J26:J31" si="4">-0.0311*H26</f>
        <v>-7.775E-2</v>
      </c>
      <c r="K26" s="1">
        <f>I25-I26</f>
        <v>1.4499232452412913E-2</v>
      </c>
      <c r="L26">
        <v>6</v>
      </c>
      <c r="M26" s="5">
        <f t="shared" si="2"/>
        <v>6.1311434774428513</v>
      </c>
      <c r="N26" s="1">
        <v>0.88200000000000001</v>
      </c>
      <c r="O26">
        <f t="shared" si="3"/>
        <v>5.4076685471045947</v>
      </c>
    </row>
    <row r="27" spans="5:15" x14ac:dyDescent="0.25">
      <c r="H27">
        <v>3</v>
      </c>
      <c r="I27" s="4">
        <f t="shared" si="0"/>
        <v>0.91092018324565915</v>
      </c>
      <c r="J27">
        <f t="shared" si="4"/>
        <v>-9.3299999999999994E-2</v>
      </c>
      <c r="K27" s="1">
        <f>I26-I27</f>
        <v>1.4275513312063226E-2</v>
      </c>
      <c r="L27">
        <v>6</v>
      </c>
      <c r="M27" s="5">
        <f t="shared" si="2"/>
        <v>6.0365416319564842</v>
      </c>
      <c r="N27" s="1">
        <v>0.86099999999999999</v>
      </c>
      <c r="O27">
        <f t="shared" si="3"/>
        <v>5.1974623451145332</v>
      </c>
    </row>
    <row r="28" spans="5:15" x14ac:dyDescent="0.25">
      <c r="H28">
        <v>3.5</v>
      </c>
      <c r="I28" s="4">
        <f t="shared" si="0"/>
        <v>0.89686493714958182</v>
      </c>
      <c r="J28">
        <f t="shared" si="4"/>
        <v>-0.10885</v>
      </c>
      <c r="K28" s="1">
        <f>I27-I28</f>
        <v>1.4055246096077334E-2</v>
      </c>
      <c r="L28">
        <v>6</v>
      </c>
      <c r="M28" s="5">
        <f t="shared" si="2"/>
        <v>5.9433994667405843</v>
      </c>
      <c r="N28" s="1">
        <v>0.83899999999999997</v>
      </c>
      <c r="O28">
        <f t="shared" si="3"/>
        <v>4.98651215259535</v>
      </c>
    </row>
    <row r="29" spans="5:15" x14ac:dyDescent="0.25">
      <c r="H29">
        <v>4</v>
      </c>
      <c r="I29" s="4">
        <f t="shared" si="0"/>
        <v>0.88302655960736331</v>
      </c>
      <c r="J29">
        <f t="shared" si="4"/>
        <v>-0.1244</v>
      </c>
      <c r="K29" s="1">
        <f>I28-I29</f>
        <v>1.3838377542218505E-2</v>
      </c>
      <c r="L29">
        <v>6</v>
      </c>
      <c r="M29" s="5">
        <f t="shared" si="2"/>
        <v>5.8516944593329203</v>
      </c>
      <c r="N29" s="1">
        <v>0.81899999999999995</v>
      </c>
      <c r="O29">
        <f t="shared" si="3"/>
        <v>4.7925377621936613</v>
      </c>
    </row>
    <row r="30" spans="5:15" x14ac:dyDescent="0.25">
      <c r="H30">
        <v>4.5</v>
      </c>
      <c r="I30" s="4">
        <f t="shared" si="0"/>
        <v>0.8694017043972917</v>
      </c>
      <c r="J30">
        <f t="shared" si="4"/>
        <v>-0.13994999999999999</v>
      </c>
      <c r="K30" s="1">
        <f>I29-I30</f>
        <v>1.3624855210071618E-2</v>
      </c>
      <c r="L30">
        <v>6</v>
      </c>
      <c r="M30" s="5">
        <f t="shared" si="2"/>
        <v>5.7614044347866153</v>
      </c>
      <c r="N30" s="1">
        <v>0.79900000000000004</v>
      </c>
      <c r="O30">
        <f t="shared" si="3"/>
        <v>4.6033621433945058</v>
      </c>
    </row>
    <row r="31" spans="5:15" x14ac:dyDescent="0.25">
      <c r="H31">
        <v>5</v>
      </c>
      <c r="I31" s="4">
        <f t="shared" si="0"/>
        <v>0.85598707692892917</v>
      </c>
      <c r="J31">
        <f t="shared" si="4"/>
        <v>-0.1555</v>
      </c>
      <c r="K31" s="1">
        <f>I30-I31</f>
        <v>1.3414627468362528E-2</v>
      </c>
      <c r="L31">
        <v>106</v>
      </c>
      <c r="M31" s="5">
        <f t="shared" si="2"/>
        <v>91.271215253200992</v>
      </c>
      <c r="N31" s="1">
        <v>0.77900000000000003</v>
      </c>
      <c r="O31">
        <f t="shared" si="3"/>
        <v>71.100276682243575</v>
      </c>
    </row>
    <row r="32" spans="5:15" x14ac:dyDescent="0.25">
      <c r="O32">
        <f>SUM(O22:O31)</f>
        <v>120.06355205152997</v>
      </c>
    </row>
    <row r="36" spans="8:16" x14ac:dyDescent="0.25">
      <c r="H36" t="s">
        <v>0</v>
      </c>
      <c r="I36" t="s">
        <v>4</v>
      </c>
      <c r="K36" t="s">
        <v>5</v>
      </c>
      <c r="L36" t="s">
        <v>10</v>
      </c>
      <c r="M36" t="s">
        <v>11</v>
      </c>
      <c r="N36" t="s">
        <v>8</v>
      </c>
      <c r="O36" t="s">
        <v>12</v>
      </c>
      <c r="P36" t="s">
        <v>13</v>
      </c>
    </row>
    <row r="37" spans="8:16" x14ac:dyDescent="0.25">
      <c r="H37">
        <v>0</v>
      </c>
      <c r="I37">
        <v>1</v>
      </c>
    </row>
    <row r="38" spans="8:16" x14ac:dyDescent="0.25">
      <c r="H38">
        <v>0.5</v>
      </c>
      <c r="I38" s="4">
        <f>EXP(J38)</f>
        <v>0.98457027700714927</v>
      </c>
      <c r="J38">
        <f>-0.0311*H38</f>
        <v>-1.555E-2</v>
      </c>
      <c r="K38" s="1">
        <f>I37-I38</f>
        <v>1.5429722992850725E-2</v>
      </c>
      <c r="L38">
        <v>60</v>
      </c>
      <c r="M38" s="6">
        <v>1.8800000000000001E-2</v>
      </c>
      <c r="N38" s="1">
        <v>0.97499999999999998</v>
      </c>
      <c r="O38" s="5">
        <f>L38*K38*N38</f>
        <v>0.90263879508176736</v>
      </c>
      <c r="P38" s="5">
        <f>I38*M38</f>
        <v>1.8509921207734408E-2</v>
      </c>
    </row>
    <row r="39" spans="8:16" x14ac:dyDescent="0.25">
      <c r="H39">
        <v>1</v>
      </c>
      <c r="I39" s="4">
        <f t="shared" ref="I39:I47" si="5">EXP(J39)</f>
        <v>0.96937863036593463</v>
      </c>
      <c r="J39">
        <f t="shared" ref="J39:J47" si="6">-0.0311*H39</f>
        <v>-3.1099999999999999E-2</v>
      </c>
      <c r="K39" s="1">
        <f>I38-I39</f>
        <v>1.519164664121464E-2</v>
      </c>
      <c r="L39">
        <v>60</v>
      </c>
      <c r="M39" s="6">
        <v>1.8800000000000001E-2</v>
      </c>
      <c r="N39" s="1">
        <v>0.95099999999999996</v>
      </c>
      <c r="O39" s="5">
        <f t="shared" ref="O39:O47" si="7">L39*K39*N39</f>
        <v>0.86683535734770734</v>
      </c>
    </row>
    <row r="40" spans="8:16" x14ac:dyDescent="0.25">
      <c r="H40">
        <v>1.5</v>
      </c>
      <c r="I40" s="4">
        <f t="shared" si="5"/>
        <v>0.95442138662419918</v>
      </c>
      <c r="J40">
        <f t="shared" si="6"/>
        <v>-4.6649999999999997E-2</v>
      </c>
      <c r="K40" s="1">
        <f>I39-I40</f>
        <v>1.495724374173546E-2</v>
      </c>
      <c r="L40">
        <v>60</v>
      </c>
      <c r="M40" s="6">
        <v>1.8800000000000001E-2</v>
      </c>
      <c r="N40" s="1">
        <v>0.92800000000000005</v>
      </c>
      <c r="O40" s="5">
        <f t="shared" si="7"/>
        <v>0.83281933153983045</v>
      </c>
    </row>
    <row r="41" spans="8:16" x14ac:dyDescent="0.25">
      <c r="H41">
        <v>2</v>
      </c>
      <c r="I41" s="4">
        <f t="shared" si="5"/>
        <v>0.93969492901013529</v>
      </c>
      <c r="J41">
        <f t="shared" si="6"/>
        <v>-6.2199999999999998E-2</v>
      </c>
      <c r="K41" s="1">
        <f>I40-I41</f>
        <v>1.4726457614063881E-2</v>
      </c>
      <c r="L41">
        <v>60</v>
      </c>
      <c r="M41" s="6">
        <v>1.8800000000000001E-2</v>
      </c>
      <c r="N41" s="1">
        <v>0.90500000000000003</v>
      </c>
      <c r="O41" s="5">
        <f t="shared" si="7"/>
        <v>0.79964664844366884</v>
      </c>
    </row>
    <row r="42" spans="8:16" x14ac:dyDescent="0.25">
      <c r="H42">
        <v>2.5</v>
      </c>
      <c r="I42" s="4">
        <f t="shared" si="5"/>
        <v>0.92519569655772238</v>
      </c>
      <c r="J42">
        <f t="shared" si="6"/>
        <v>-7.775E-2</v>
      </c>
      <c r="K42" s="1">
        <f>I41-I42</f>
        <v>1.4499232452412913E-2</v>
      </c>
      <c r="L42">
        <v>60</v>
      </c>
      <c r="M42" s="6">
        <v>1.8800000000000001E-2</v>
      </c>
      <c r="N42" s="1">
        <v>0.88200000000000001</v>
      </c>
      <c r="O42" s="5">
        <f t="shared" si="7"/>
        <v>0.7672993813816914</v>
      </c>
    </row>
    <row r="43" spans="8:16" x14ac:dyDescent="0.25">
      <c r="H43">
        <v>3</v>
      </c>
      <c r="I43" s="4">
        <f t="shared" si="5"/>
        <v>0.91092018324565915</v>
      </c>
      <c r="J43">
        <f t="shared" si="6"/>
        <v>-9.3299999999999994E-2</v>
      </c>
      <c r="K43" s="1">
        <f>I42-I43</f>
        <v>1.4275513312063226E-2</v>
      </c>
      <c r="L43">
        <v>60</v>
      </c>
      <c r="M43" s="6">
        <v>1.8800000000000001E-2</v>
      </c>
      <c r="N43" s="1">
        <v>0.86099999999999999</v>
      </c>
      <c r="O43" s="5">
        <f t="shared" si="7"/>
        <v>0.73747301770118623</v>
      </c>
    </row>
    <row r="44" spans="8:16" x14ac:dyDescent="0.25">
      <c r="H44">
        <v>3.5</v>
      </c>
      <c r="I44" s="4">
        <f t="shared" si="5"/>
        <v>0.89686493714958182</v>
      </c>
      <c r="J44">
        <f t="shared" si="6"/>
        <v>-0.10885</v>
      </c>
      <c r="K44" s="1">
        <f>I43-I44</f>
        <v>1.4055246096077334E-2</v>
      </c>
      <c r="L44">
        <v>60</v>
      </c>
      <c r="M44" s="6">
        <v>1.8800000000000001E-2</v>
      </c>
      <c r="N44" s="1">
        <v>0.83899999999999997</v>
      </c>
      <c r="O44" s="5">
        <f t="shared" si="7"/>
        <v>0.70754108847653296</v>
      </c>
    </row>
    <row r="45" spans="8:16" x14ac:dyDescent="0.25">
      <c r="H45">
        <v>4</v>
      </c>
      <c r="I45" s="4">
        <f t="shared" si="5"/>
        <v>0.88302655960736331</v>
      </c>
      <c r="J45">
        <f t="shared" si="6"/>
        <v>-0.1244</v>
      </c>
      <c r="K45" s="1">
        <f>I44-I45</f>
        <v>1.3838377542218505E-2</v>
      </c>
      <c r="L45">
        <v>60</v>
      </c>
      <c r="M45" s="6">
        <v>1.8800000000000001E-2</v>
      </c>
      <c r="N45" s="1">
        <v>0.81899999999999995</v>
      </c>
      <c r="O45" s="5">
        <f t="shared" si="7"/>
        <v>0.68001787242461731</v>
      </c>
    </row>
    <row r="46" spans="8:16" x14ac:dyDescent="0.25">
      <c r="H46">
        <v>4.5</v>
      </c>
      <c r="I46" s="4">
        <f t="shared" si="5"/>
        <v>0.8694017043972917</v>
      </c>
      <c r="J46">
        <f t="shared" si="6"/>
        <v>-0.13994999999999999</v>
      </c>
      <c r="K46" s="1">
        <f>I45-I46</f>
        <v>1.3624855210071618E-2</v>
      </c>
      <c r="L46">
        <v>60</v>
      </c>
      <c r="M46" s="6">
        <v>1.8800000000000001E-2</v>
      </c>
      <c r="N46" s="1">
        <v>0.79900000000000004</v>
      </c>
      <c r="O46" s="5">
        <f t="shared" si="7"/>
        <v>0.65317555877083344</v>
      </c>
    </row>
    <row r="47" spans="8:16" x14ac:dyDescent="0.25">
      <c r="H47">
        <v>5</v>
      </c>
      <c r="I47" s="4">
        <f t="shared" si="5"/>
        <v>0.85598707692892917</v>
      </c>
      <c r="J47">
        <f t="shared" si="6"/>
        <v>-0.1555</v>
      </c>
      <c r="K47" s="1">
        <f>I46-I47</f>
        <v>1.3414627468362528E-2</v>
      </c>
      <c r="L47">
        <v>60</v>
      </c>
      <c r="M47" s="6">
        <v>1.8800000000000001E-2</v>
      </c>
      <c r="N47" s="1">
        <v>0.77900000000000003</v>
      </c>
      <c r="O47" s="5">
        <f t="shared" si="7"/>
        <v>0.62699968787126459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" sqref="D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Mesa</dc:creator>
  <cp:lastModifiedBy>Bernardo Mesa</cp:lastModifiedBy>
  <dcterms:created xsi:type="dcterms:W3CDTF">2013-11-22T17:18:29Z</dcterms:created>
  <dcterms:modified xsi:type="dcterms:W3CDTF">2013-11-22T19:39:28Z</dcterms:modified>
</cp:coreProperties>
</file>