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_credit\"/>
    </mc:Choice>
  </mc:AlternateContent>
  <bookViews>
    <workbookView xWindow="0" yWindow="0" windowWidth="25200" windowHeight="11925" activeTab="2"/>
  </bookViews>
  <sheets>
    <sheet name="Chart2" sheetId="3" r:id="rId1"/>
    <sheet name="Chart3" sheetId="4" r:id="rId2"/>
    <sheet name="Sheet1" sheetId="1" r:id="rId3"/>
    <sheet name="Sheet2" sheetId="5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2" i="1" l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83" i="1"/>
  <c r="B281" i="5"/>
  <c r="B280" i="5"/>
  <c r="B279" i="5"/>
  <c r="B278" i="5"/>
  <c r="H285" i="1" l="1"/>
  <c r="F285" i="1"/>
  <c r="E285" i="1"/>
  <c r="Z283" i="1"/>
  <c r="Y283" i="1"/>
  <c r="X283" i="1"/>
  <c r="V283" i="1"/>
  <c r="U283" i="1"/>
  <c r="T283" i="1"/>
  <c r="S283" i="1"/>
  <c r="Q283" i="1"/>
  <c r="P283" i="1"/>
  <c r="J283" i="1"/>
  <c r="I283" i="1"/>
  <c r="H283" i="1"/>
  <c r="G283" i="1"/>
  <c r="E283" i="1"/>
  <c r="Z282" i="1"/>
  <c r="Y282" i="1"/>
  <c r="X282" i="1"/>
  <c r="V282" i="1"/>
  <c r="U282" i="1"/>
  <c r="T282" i="1"/>
  <c r="S282" i="1"/>
  <c r="Q282" i="1"/>
  <c r="P282" i="1"/>
  <c r="J282" i="1"/>
  <c r="I282" i="1"/>
  <c r="H282" i="1"/>
  <c r="G282" i="1"/>
  <c r="E282" i="1"/>
  <c r="Z281" i="1"/>
  <c r="Y281" i="1"/>
  <c r="X281" i="1"/>
  <c r="V281" i="1"/>
  <c r="U281" i="1"/>
  <c r="T281" i="1"/>
  <c r="S281" i="1"/>
  <c r="Q281" i="1"/>
  <c r="P281" i="1"/>
  <c r="J281" i="1"/>
  <c r="I281" i="1"/>
  <c r="H281" i="1"/>
  <c r="G281" i="1"/>
  <c r="E281" i="1"/>
  <c r="Z280" i="1"/>
  <c r="Y280" i="1"/>
  <c r="X280" i="1"/>
  <c r="V280" i="1"/>
  <c r="U280" i="1"/>
  <c r="T280" i="1"/>
  <c r="S280" i="1"/>
  <c r="Q280" i="1"/>
  <c r="P280" i="1"/>
  <c r="J280" i="1"/>
  <c r="I280" i="1"/>
  <c r="H280" i="1"/>
  <c r="G280" i="1"/>
  <c r="E280" i="1"/>
  <c r="Z279" i="1"/>
  <c r="Y279" i="1"/>
  <c r="X279" i="1"/>
  <c r="V279" i="1"/>
  <c r="U279" i="1"/>
  <c r="T279" i="1"/>
  <c r="S279" i="1"/>
  <c r="Q279" i="1"/>
  <c r="P279" i="1"/>
  <c r="J279" i="1"/>
  <c r="I279" i="1"/>
  <c r="H279" i="1"/>
  <c r="G279" i="1"/>
  <c r="E279" i="1"/>
  <c r="Z278" i="1"/>
  <c r="Y278" i="1"/>
  <c r="X278" i="1"/>
  <c r="V278" i="1"/>
  <c r="U278" i="1"/>
  <c r="T278" i="1"/>
  <c r="S278" i="1"/>
  <c r="Q278" i="1"/>
  <c r="P278" i="1"/>
  <c r="J278" i="1"/>
  <c r="I278" i="1"/>
  <c r="H278" i="1"/>
  <c r="G278" i="1"/>
  <c r="E278" i="1"/>
  <c r="Z277" i="1"/>
  <c r="Y277" i="1"/>
  <c r="X277" i="1"/>
  <c r="V277" i="1"/>
  <c r="U277" i="1"/>
  <c r="T277" i="1"/>
  <c r="S277" i="1"/>
  <c r="Q277" i="1"/>
  <c r="P277" i="1"/>
  <c r="J277" i="1"/>
  <c r="I277" i="1"/>
  <c r="H277" i="1"/>
  <c r="G277" i="1"/>
  <c r="E277" i="1"/>
  <c r="Z276" i="1"/>
  <c r="Y276" i="1"/>
  <c r="X276" i="1"/>
  <c r="V276" i="1"/>
  <c r="U276" i="1"/>
  <c r="T276" i="1"/>
  <c r="S276" i="1"/>
  <c r="Q276" i="1"/>
  <c r="P276" i="1"/>
  <c r="J276" i="1"/>
  <c r="I276" i="1"/>
  <c r="H276" i="1"/>
  <c r="G276" i="1"/>
  <c r="E276" i="1"/>
  <c r="Z275" i="1"/>
  <c r="Y275" i="1"/>
  <c r="X275" i="1"/>
  <c r="V275" i="1"/>
  <c r="U275" i="1"/>
  <c r="T275" i="1"/>
  <c r="S275" i="1"/>
  <c r="Q275" i="1"/>
  <c r="P275" i="1"/>
  <c r="J275" i="1"/>
  <c r="I275" i="1"/>
  <c r="H275" i="1"/>
  <c r="G275" i="1"/>
  <c r="E275" i="1"/>
  <c r="Z274" i="1"/>
  <c r="Y274" i="1"/>
  <c r="X274" i="1"/>
  <c r="V274" i="1"/>
  <c r="U274" i="1"/>
  <c r="T274" i="1"/>
  <c r="S274" i="1"/>
  <c r="Q274" i="1"/>
  <c r="P274" i="1"/>
  <c r="J274" i="1"/>
  <c r="I274" i="1"/>
  <c r="H274" i="1"/>
  <c r="G274" i="1"/>
  <c r="E274" i="1"/>
  <c r="Z273" i="1"/>
  <c r="Y273" i="1"/>
  <c r="X273" i="1"/>
  <c r="V273" i="1"/>
  <c r="U273" i="1"/>
  <c r="T273" i="1"/>
  <c r="S273" i="1"/>
  <c r="Q273" i="1"/>
  <c r="P273" i="1"/>
  <c r="J273" i="1"/>
  <c r="I273" i="1"/>
  <c r="H273" i="1"/>
  <c r="G273" i="1"/>
  <c r="E273" i="1"/>
  <c r="Z272" i="1"/>
  <c r="Y272" i="1"/>
  <c r="X272" i="1"/>
  <c r="V272" i="1"/>
  <c r="U272" i="1"/>
  <c r="T272" i="1"/>
  <c r="S272" i="1"/>
  <c r="Q272" i="1"/>
  <c r="P272" i="1"/>
  <c r="J272" i="1"/>
  <c r="I272" i="1"/>
  <c r="H272" i="1"/>
  <c r="G272" i="1"/>
  <c r="E272" i="1"/>
  <c r="Z271" i="1"/>
  <c r="Y271" i="1"/>
  <c r="X271" i="1"/>
  <c r="V271" i="1"/>
  <c r="U271" i="1"/>
  <c r="T271" i="1"/>
  <c r="S271" i="1"/>
  <c r="Q271" i="1"/>
  <c r="P271" i="1"/>
  <c r="J271" i="1"/>
  <c r="I271" i="1"/>
  <c r="H271" i="1"/>
  <c r="G271" i="1"/>
  <c r="E271" i="1"/>
  <c r="Z270" i="1"/>
  <c r="Y270" i="1"/>
  <c r="X270" i="1"/>
  <c r="V270" i="1"/>
  <c r="U270" i="1"/>
  <c r="T270" i="1"/>
  <c r="S270" i="1"/>
  <c r="Q270" i="1"/>
  <c r="P270" i="1"/>
  <c r="J270" i="1"/>
  <c r="I270" i="1"/>
  <c r="H270" i="1"/>
  <c r="G270" i="1"/>
  <c r="E270" i="1"/>
  <c r="Z269" i="1"/>
  <c r="Y269" i="1"/>
  <c r="X269" i="1"/>
  <c r="V269" i="1"/>
  <c r="U269" i="1"/>
  <c r="T269" i="1"/>
  <c r="S269" i="1"/>
  <c r="Q269" i="1"/>
  <c r="P269" i="1"/>
  <c r="J269" i="1"/>
  <c r="I269" i="1"/>
  <c r="H269" i="1"/>
  <c r="G269" i="1"/>
  <c r="E269" i="1"/>
  <c r="Z268" i="1"/>
  <c r="Y268" i="1"/>
  <c r="X268" i="1"/>
  <c r="V268" i="1"/>
  <c r="U268" i="1"/>
  <c r="T268" i="1"/>
  <c r="S268" i="1"/>
  <c r="Q268" i="1"/>
  <c r="P268" i="1"/>
  <c r="J268" i="1"/>
  <c r="I268" i="1"/>
  <c r="H268" i="1"/>
  <c r="G268" i="1"/>
  <c r="E268" i="1"/>
  <c r="Z267" i="1"/>
  <c r="Y267" i="1"/>
  <c r="X267" i="1"/>
  <c r="V267" i="1"/>
  <c r="U267" i="1"/>
  <c r="T267" i="1"/>
  <c r="S267" i="1"/>
  <c r="Q267" i="1"/>
  <c r="P267" i="1"/>
  <c r="J267" i="1"/>
  <c r="I267" i="1"/>
  <c r="H267" i="1"/>
  <c r="G267" i="1"/>
  <c r="E267" i="1"/>
  <c r="Z266" i="1"/>
  <c r="Y266" i="1"/>
  <c r="X266" i="1"/>
  <c r="V266" i="1"/>
  <c r="U266" i="1"/>
  <c r="T266" i="1"/>
  <c r="S266" i="1"/>
  <c r="Q266" i="1"/>
  <c r="P266" i="1"/>
  <c r="J266" i="1"/>
  <c r="I266" i="1"/>
  <c r="H266" i="1"/>
  <c r="G266" i="1"/>
  <c r="E266" i="1"/>
  <c r="Z265" i="1"/>
  <c r="Y265" i="1"/>
  <c r="X265" i="1"/>
  <c r="V265" i="1"/>
  <c r="U265" i="1"/>
  <c r="T265" i="1"/>
  <c r="S265" i="1"/>
  <c r="Q265" i="1"/>
  <c r="P265" i="1"/>
  <c r="J265" i="1"/>
  <c r="I265" i="1"/>
  <c r="H265" i="1"/>
  <c r="G265" i="1"/>
  <c r="E265" i="1"/>
  <c r="Z264" i="1"/>
  <c r="Y264" i="1"/>
  <c r="X264" i="1"/>
  <c r="V264" i="1"/>
  <c r="U264" i="1"/>
  <c r="T264" i="1"/>
  <c r="S264" i="1"/>
  <c r="Q264" i="1"/>
  <c r="P264" i="1"/>
  <c r="J264" i="1"/>
  <c r="I264" i="1"/>
  <c r="H264" i="1"/>
  <c r="G264" i="1"/>
  <c r="E264" i="1"/>
  <c r="Z263" i="1"/>
  <c r="Y263" i="1"/>
  <c r="X263" i="1"/>
  <c r="V263" i="1"/>
  <c r="U263" i="1"/>
  <c r="T263" i="1"/>
  <c r="S263" i="1"/>
  <c r="Q263" i="1"/>
  <c r="P263" i="1"/>
  <c r="J263" i="1"/>
  <c r="I263" i="1"/>
  <c r="H263" i="1"/>
  <c r="G263" i="1"/>
  <c r="E263" i="1"/>
  <c r="Z262" i="1"/>
  <c r="Y262" i="1"/>
  <c r="X262" i="1"/>
  <c r="V262" i="1"/>
  <c r="U262" i="1"/>
  <c r="T262" i="1"/>
  <c r="S262" i="1"/>
  <c r="Q262" i="1"/>
  <c r="P262" i="1"/>
  <c r="J262" i="1"/>
  <c r="I262" i="1"/>
  <c r="H262" i="1"/>
  <c r="G262" i="1"/>
  <c r="E262" i="1"/>
  <c r="Z261" i="1"/>
  <c r="Y261" i="1"/>
  <c r="X261" i="1"/>
  <c r="V261" i="1"/>
  <c r="U261" i="1"/>
  <c r="T261" i="1"/>
  <c r="S261" i="1"/>
  <c r="Q261" i="1"/>
  <c r="P261" i="1"/>
  <c r="J261" i="1"/>
  <c r="I261" i="1"/>
  <c r="H261" i="1"/>
  <c r="G261" i="1"/>
  <c r="E261" i="1"/>
  <c r="Z260" i="1"/>
  <c r="Y260" i="1"/>
  <c r="X260" i="1"/>
  <c r="V260" i="1"/>
  <c r="U260" i="1"/>
  <c r="T260" i="1"/>
  <c r="S260" i="1"/>
  <c r="Q260" i="1"/>
  <c r="P260" i="1"/>
  <c r="J260" i="1"/>
  <c r="I260" i="1"/>
  <c r="H260" i="1"/>
  <c r="G260" i="1"/>
  <c r="E260" i="1"/>
  <c r="Z259" i="1"/>
  <c r="Y259" i="1"/>
  <c r="X259" i="1"/>
  <c r="V259" i="1"/>
  <c r="U259" i="1"/>
  <c r="T259" i="1"/>
  <c r="S259" i="1"/>
  <c r="Q259" i="1"/>
  <c r="P259" i="1"/>
  <c r="J259" i="1"/>
  <c r="I259" i="1"/>
  <c r="H259" i="1"/>
  <c r="G259" i="1"/>
  <c r="E259" i="1"/>
  <c r="Z258" i="1"/>
  <c r="Y258" i="1"/>
  <c r="X258" i="1"/>
  <c r="V258" i="1"/>
  <c r="U258" i="1"/>
  <c r="T258" i="1"/>
  <c r="S258" i="1"/>
  <c r="Q258" i="1"/>
  <c r="P258" i="1"/>
  <c r="J258" i="1"/>
  <c r="I258" i="1"/>
  <c r="H258" i="1"/>
  <c r="G258" i="1"/>
  <c r="E258" i="1"/>
  <c r="Z257" i="1"/>
  <c r="Y257" i="1"/>
  <c r="X257" i="1"/>
  <c r="V257" i="1"/>
  <c r="U257" i="1"/>
  <c r="T257" i="1"/>
  <c r="S257" i="1"/>
  <c r="Q257" i="1"/>
  <c r="P257" i="1"/>
  <c r="J257" i="1"/>
  <c r="I257" i="1"/>
  <c r="H257" i="1"/>
  <c r="G257" i="1"/>
  <c r="E257" i="1"/>
  <c r="Z256" i="1"/>
  <c r="Y256" i="1"/>
  <c r="X256" i="1"/>
  <c r="V256" i="1"/>
  <c r="U256" i="1"/>
  <c r="T256" i="1"/>
  <c r="S256" i="1"/>
  <c r="Q256" i="1"/>
  <c r="P256" i="1"/>
  <c r="J256" i="1"/>
  <c r="I256" i="1"/>
  <c r="H256" i="1"/>
  <c r="G256" i="1"/>
  <c r="E256" i="1"/>
  <c r="Z255" i="1"/>
  <c r="Y255" i="1"/>
  <c r="X255" i="1"/>
  <c r="V255" i="1"/>
  <c r="U255" i="1"/>
  <c r="T255" i="1"/>
  <c r="S255" i="1"/>
  <c r="Q255" i="1"/>
  <c r="P255" i="1"/>
  <c r="J255" i="1"/>
  <c r="I255" i="1"/>
  <c r="H255" i="1"/>
  <c r="G255" i="1"/>
  <c r="E255" i="1"/>
  <c r="Z254" i="1"/>
  <c r="Y254" i="1"/>
  <c r="X254" i="1"/>
  <c r="V254" i="1"/>
  <c r="U254" i="1"/>
  <c r="T254" i="1"/>
  <c r="S254" i="1"/>
  <c r="Q254" i="1"/>
  <c r="P254" i="1"/>
  <c r="J254" i="1"/>
  <c r="I254" i="1"/>
  <c r="H254" i="1"/>
  <c r="G254" i="1"/>
  <c r="E254" i="1"/>
  <c r="Z253" i="1"/>
  <c r="Y253" i="1"/>
  <c r="X253" i="1"/>
  <c r="V253" i="1"/>
  <c r="U253" i="1"/>
  <c r="T253" i="1"/>
  <c r="S253" i="1"/>
  <c r="Q253" i="1"/>
  <c r="P253" i="1"/>
  <c r="J253" i="1"/>
  <c r="I253" i="1"/>
  <c r="H253" i="1"/>
  <c r="G253" i="1"/>
  <c r="E253" i="1"/>
  <c r="Z252" i="1"/>
  <c r="Y252" i="1"/>
  <c r="X252" i="1"/>
  <c r="V252" i="1"/>
  <c r="U252" i="1"/>
  <c r="T252" i="1"/>
  <c r="S252" i="1"/>
  <c r="Q252" i="1"/>
  <c r="P252" i="1"/>
  <c r="J252" i="1"/>
  <c r="I252" i="1"/>
  <c r="H252" i="1"/>
  <c r="G252" i="1"/>
  <c r="E252" i="1"/>
  <c r="Z251" i="1"/>
  <c r="Y251" i="1"/>
  <c r="X251" i="1"/>
  <c r="V251" i="1"/>
  <c r="U251" i="1"/>
  <c r="T251" i="1"/>
  <c r="S251" i="1"/>
  <c r="Q251" i="1"/>
  <c r="P251" i="1"/>
  <c r="J251" i="1"/>
  <c r="I251" i="1"/>
  <c r="H251" i="1"/>
  <c r="G251" i="1"/>
  <c r="E251" i="1"/>
  <c r="Z250" i="1"/>
  <c r="Y250" i="1"/>
  <c r="X250" i="1"/>
  <c r="V250" i="1"/>
  <c r="U250" i="1"/>
  <c r="T250" i="1"/>
  <c r="S250" i="1"/>
  <c r="Q250" i="1"/>
  <c r="P250" i="1"/>
  <c r="J250" i="1"/>
  <c r="I250" i="1"/>
  <c r="H250" i="1"/>
  <c r="G250" i="1"/>
  <c r="E250" i="1"/>
  <c r="Z249" i="1"/>
  <c r="Y249" i="1"/>
  <c r="X249" i="1"/>
  <c r="V249" i="1"/>
  <c r="U249" i="1"/>
  <c r="T249" i="1"/>
  <c r="S249" i="1"/>
  <c r="Q249" i="1"/>
  <c r="P249" i="1"/>
  <c r="J249" i="1"/>
  <c r="I249" i="1"/>
  <c r="H249" i="1"/>
  <c r="G249" i="1"/>
  <c r="E249" i="1"/>
  <c r="Z248" i="1"/>
  <c r="Y248" i="1"/>
  <c r="X248" i="1"/>
  <c r="V248" i="1"/>
  <c r="U248" i="1"/>
  <c r="T248" i="1"/>
  <c r="S248" i="1"/>
  <c r="Q248" i="1"/>
  <c r="P248" i="1"/>
  <c r="J248" i="1"/>
  <c r="I248" i="1"/>
  <c r="H248" i="1"/>
  <c r="G248" i="1"/>
  <c r="E248" i="1"/>
  <c r="Z247" i="1"/>
  <c r="Y247" i="1"/>
  <c r="X247" i="1"/>
  <c r="V247" i="1"/>
  <c r="U247" i="1"/>
  <c r="T247" i="1"/>
  <c r="S247" i="1"/>
  <c r="Q247" i="1"/>
  <c r="P247" i="1"/>
  <c r="J247" i="1"/>
  <c r="I247" i="1"/>
  <c r="H247" i="1"/>
  <c r="G247" i="1"/>
  <c r="E247" i="1"/>
  <c r="Z246" i="1"/>
  <c r="Y246" i="1"/>
  <c r="X246" i="1"/>
  <c r="V246" i="1"/>
  <c r="U246" i="1"/>
  <c r="T246" i="1"/>
  <c r="S246" i="1"/>
  <c r="Q246" i="1"/>
  <c r="P246" i="1"/>
  <c r="J246" i="1"/>
  <c r="I246" i="1"/>
  <c r="H246" i="1"/>
  <c r="G246" i="1"/>
  <c r="E246" i="1"/>
  <c r="Z245" i="1"/>
  <c r="Y245" i="1"/>
  <c r="X245" i="1"/>
  <c r="V245" i="1"/>
  <c r="U245" i="1"/>
  <c r="T245" i="1"/>
  <c r="S245" i="1"/>
  <c r="Q245" i="1"/>
  <c r="P245" i="1"/>
  <c r="J245" i="1"/>
  <c r="I245" i="1"/>
  <c r="H245" i="1"/>
  <c r="G245" i="1"/>
  <c r="E245" i="1"/>
  <c r="Z244" i="1"/>
  <c r="Y244" i="1"/>
  <c r="X244" i="1"/>
  <c r="V244" i="1"/>
  <c r="U244" i="1"/>
  <c r="T244" i="1"/>
  <c r="S244" i="1"/>
  <c r="Q244" i="1"/>
  <c r="P244" i="1"/>
  <c r="J244" i="1"/>
  <c r="I244" i="1"/>
  <c r="H244" i="1"/>
  <c r="G244" i="1"/>
  <c r="E244" i="1"/>
  <c r="Z243" i="1"/>
  <c r="Y243" i="1"/>
  <c r="X243" i="1"/>
  <c r="V243" i="1"/>
  <c r="U243" i="1"/>
  <c r="T243" i="1"/>
  <c r="S243" i="1"/>
  <c r="Q243" i="1"/>
  <c r="P243" i="1"/>
  <c r="J243" i="1"/>
  <c r="I243" i="1"/>
  <c r="H243" i="1"/>
  <c r="G243" i="1"/>
  <c r="E243" i="1"/>
  <c r="Z242" i="1"/>
  <c r="Y242" i="1"/>
  <c r="X242" i="1"/>
  <c r="V242" i="1"/>
  <c r="U242" i="1"/>
  <c r="T242" i="1"/>
  <c r="S242" i="1"/>
  <c r="Q242" i="1"/>
  <c r="P242" i="1"/>
  <c r="J242" i="1"/>
  <c r="I242" i="1"/>
  <c r="H242" i="1"/>
  <c r="G242" i="1"/>
  <c r="E242" i="1"/>
  <c r="Z241" i="1"/>
  <c r="Y241" i="1"/>
  <c r="X241" i="1"/>
  <c r="V241" i="1"/>
  <c r="U241" i="1"/>
  <c r="T241" i="1"/>
  <c r="S241" i="1"/>
  <c r="Q241" i="1"/>
  <c r="P241" i="1"/>
  <c r="J241" i="1"/>
  <c r="I241" i="1"/>
  <c r="H241" i="1"/>
  <c r="G241" i="1"/>
  <c r="E241" i="1"/>
  <c r="Z240" i="1"/>
  <c r="Y240" i="1"/>
  <c r="X240" i="1"/>
  <c r="V240" i="1"/>
  <c r="U240" i="1"/>
  <c r="T240" i="1"/>
  <c r="S240" i="1"/>
  <c r="Q240" i="1"/>
  <c r="P240" i="1"/>
  <c r="J240" i="1"/>
  <c r="I240" i="1"/>
  <c r="H240" i="1"/>
  <c r="G240" i="1"/>
  <c r="E240" i="1"/>
  <c r="Z239" i="1"/>
  <c r="Y239" i="1"/>
  <c r="X239" i="1"/>
  <c r="V239" i="1"/>
  <c r="U239" i="1"/>
  <c r="T239" i="1"/>
  <c r="S239" i="1"/>
  <c r="Q239" i="1"/>
  <c r="P239" i="1"/>
  <c r="J239" i="1"/>
  <c r="I239" i="1"/>
  <c r="H239" i="1"/>
  <c r="G239" i="1"/>
  <c r="E239" i="1"/>
  <c r="Z238" i="1"/>
  <c r="Y238" i="1"/>
  <c r="X238" i="1"/>
  <c r="V238" i="1"/>
  <c r="U238" i="1"/>
  <c r="T238" i="1"/>
  <c r="S238" i="1"/>
  <c r="Q238" i="1"/>
  <c r="P238" i="1"/>
  <c r="J238" i="1"/>
  <c r="I238" i="1"/>
  <c r="H238" i="1"/>
  <c r="G238" i="1"/>
  <c r="E238" i="1"/>
  <c r="Z237" i="1"/>
  <c r="Y237" i="1"/>
  <c r="X237" i="1"/>
  <c r="V237" i="1"/>
  <c r="U237" i="1"/>
  <c r="T237" i="1"/>
  <c r="S237" i="1"/>
  <c r="Q237" i="1"/>
  <c r="P237" i="1"/>
  <c r="J237" i="1"/>
  <c r="I237" i="1"/>
  <c r="H237" i="1"/>
  <c r="G237" i="1"/>
  <c r="E237" i="1"/>
  <c r="Z236" i="1"/>
  <c r="Y236" i="1"/>
  <c r="X236" i="1"/>
  <c r="V236" i="1"/>
  <c r="U236" i="1"/>
  <c r="T236" i="1"/>
  <c r="S236" i="1"/>
  <c r="Q236" i="1"/>
  <c r="P236" i="1"/>
  <c r="J236" i="1"/>
  <c r="I236" i="1"/>
  <c r="H236" i="1"/>
  <c r="G236" i="1"/>
  <c r="E236" i="1"/>
  <c r="Z235" i="1"/>
  <c r="Y235" i="1"/>
  <c r="X235" i="1"/>
  <c r="V235" i="1"/>
  <c r="U235" i="1"/>
  <c r="T235" i="1"/>
  <c r="S235" i="1"/>
  <c r="Q235" i="1"/>
  <c r="P235" i="1"/>
  <c r="J235" i="1"/>
  <c r="I235" i="1"/>
  <c r="H235" i="1"/>
  <c r="G235" i="1"/>
  <c r="E235" i="1"/>
  <c r="Z234" i="1"/>
  <c r="Y234" i="1"/>
  <c r="X234" i="1"/>
  <c r="V234" i="1"/>
  <c r="U234" i="1"/>
  <c r="T234" i="1"/>
  <c r="S234" i="1"/>
  <c r="Q234" i="1"/>
  <c r="P234" i="1"/>
  <c r="J234" i="1"/>
  <c r="I234" i="1"/>
  <c r="H234" i="1"/>
  <c r="G234" i="1"/>
  <c r="E234" i="1"/>
  <c r="Z233" i="1"/>
  <c r="Y233" i="1"/>
  <c r="X233" i="1"/>
  <c r="V233" i="1"/>
  <c r="U233" i="1"/>
  <c r="T233" i="1"/>
  <c r="S233" i="1"/>
  <c r="Q233" i="1"/>
  <c r="P233" i="1"/>
  <c r="J233" i="1"/>
  <c r="I233" i="1"/>
  <c r="H233" i="1"/>
  <c r="G233" i="1"/>
  <c r="E233" i="1"/>
  <c r="Z232" i="1"/>
  <c r="Y232" i="1"/>
  <c r="X232" i="1"/>
  <c r="V232" i="1"/>
  <c r="U232" i="1"/>
  <c r="T232" i="1"/>
  <c r="S232" i="1"/>
  <c r="Q232" i="1"/>
  <c r="P232" i="1"/>
  <c r="J232" i="1"/>
  <c r="I232" i="1"/>
  <c r="H232" i="1"/>
  <c r="G232" i="1"/>
  <c r="E232" i="1"/>
  <c r="Z231" i="1"/>
  <c r="Y231" i="1"/>
  <c r="X231" i="1"/>
  <c r="V231" i="1"/>
  <c r="U231" i="1"/>
  <c r="T231" i="1"/>
  <c r="S231" i="1"/>
  <c r="Q231" i="1"/>
  <c r="P231" i="1"/>
  <c r="J231" i="1"/>
  <c r="I231" i="1"/>
  <c r="H231" i="1"/>
  <c r="G231" i="1"/>
  <c r="E231" i="1"/>
  <c r="Z230" i="1"/>
  <c r="Y230" i="1"/>
  <c r="X230" i="1"/>
  <c r="V230" i="1"/>
  <c r="U230" i="1"/>
  <c r="T230" i="1"/>
  <c r="S230" i="1"/>
  <c r="Q230" i="1"/>
  <c r="P230" i="1"/>
  <c r="J230" i="1"/>
  <c r="I230" i="1"/>
  <c r="H230" i="1"/>
  <c r="G230" i="1"/>
  <c r="E230" i="1"/>
  <c r="Z229" i="1"/>
  <c r="Y229" i="1"/>
  <c r="X229" i="1"/>
  <c r="V229" i="1"/>
  <c r="U229" i="1"/>
  <c r="T229" i="1"/>
  <c r="S229" i="1"/>
  <c r="Q229" i="1"/>
  <c r="P229" i="1"/>
  <c r="J229" i="1"/>
  <c r="I229" i="1"/>
  <c r="H229" i="1"/>
  <c r="G229" i="1"/>
  <c r="E229" i="1"/>
  <c r="Z228" i="1"/>
  <c r="Y228" i="1"/>
  <c r="X228" i="1"/>
  <c r="V228" i="1"/>
  <c r="U228" i="1"/>
  <c r="T228" i="1"/>
  <c r="S228" i="1"/>
  <c r="Q228" i="1"/>
  <c r="P228" i="1"/>
  <c r="J228" i="1"/>
  <c r="I228" i="1"/>
  <c r="H228" i="1"/>
  <c r="G228" i="1"/>
  <c r="E228" i="1"/>
  <c r="Z227" i="1"/>
  <c r="Y227" i="1"/>
  <c r="X227" i="1"/>
  <c r="V227" i="1"/>
  <c r="U227" i="1"/>
  <c r="T227" i="1"/>
  <c r="S227" i="1"/>
  <c r="Q227" i="1"/>
  <c r="P227" i="1"/>
  <c r="J227" i="1"/>
  <c r="I227" i="1"/>
  <c r="H227" i="1"/>
  <c r="G227" i="1"/>
  <c r="E227" i="1"/>
  <c r="Z226" i="1"/>
  <c r="Y226" i="1"/>
  <c r="X226" i="1"/>
  <c r="V226" i="1"/>
  <c r="U226" i="1"/>
  <c r="T226" i="1"/>
  <c r="S226" i="1"/>
  <c r="Q226" i="1"/>
  <c r="P226" i="1"/>
  <c r="J226" i="1"/>
  <c r="I226" i="1"/>
  <c r="H226" i="1"/>
  <c r="G226" i="1"/>
  <c r="E226" i="1"/>
  <c r="Z225" i="1"/>
  <c r="Y225" i="1"/>
  <c r="X225" i="1"/>
  <c r="V225" i="1"/>
  <c r="U225" i="1"/>
  <c r="T225" i="1"/>
  <c r="S225" i="1"/>
  <c r="Q225" i="1"/>
  <c r="P225" i="1"/>
  <c r="J225" i="1"/>
  <c r="I225" i="1"/>
  <c r="H225" i="1"/>
  <c r="G225" i="1"/>
  <c r="E225" i="1"/>
  <c r="Z224" i="1"/>
  <c r="Y224" i="1"/>
  <c r="X224" i="1"/>
  <c r="V224" i="1"/>
  <c r="U224" i="1"/>
  <c r="T224" i="1"/>
  <c r="S224" i="1"/>
  <c r="Q224" i="1"/>
  <c r="P224" i="1"/>
  <c r="J224" i="1"/>
  <c r="I224" i="1"/>
  <c r="H224" i="1"/>
  <c r="G224" i="1"/>
  <c r="E224" i="1"/>
  <c r="Z223" i="1"/>
  <c r="Y223" i="1"/>
  <c r="X223" i="1"/>
  <c r="V223" i="1"/>
  <c r="U223" i="1"/>
  <c r="T223" i="1"/>
  <c r="S223" i="1"/>
  <c r="Q223" i="1"/>
  <c r="P223" i="1"/>
  <c r="J223" i="1"/>
  <c r="I223" i="1"/>
  <c r="H223" i="1"/>
  <c r="G223" i="1"/>
  <c r="E223" i="1"/>
  <c r="Z222" i="1"/>
  <c r="Y222" i="1"/>
  <c r="X222" i="1"/>
  <c r="V222" i="1"/>
  <c r="U222" i="1"/>
  <c r="T222" i="1"/>
  <c r="S222" i="1"/>
  <c r="Q222" i="1"/>
  <c r="P222" i="1"/>
  <c r="J222" i="1"/>
  <c r="I222" i="1"/>
  <c r="H222" i="1"/>
  <c r="G222" i="1"/>
  <c r="E222" i="1"/>
  <c r="Z221" i="1"/>
  <c r="Y221" i="1"/>
  <c r="X221" i="1"/>
  <c r="V221" i="1"/>
  <c r="U221" i="1"/>
  <c r="T221" i="1"/>
  <c r="S221" i="1"/>
  <c r="Q221" i="1"/>
  <c r="P221" i="1"/>
  <c r="J221" i="1"/>
  <c r="I221" i="1"/>
  <c r="H221" i="1"/>
  <c r="G221" i="1"/>
  <c r="E221" i="1"/>
  <c r="Z220" i="1"/>
  <c r="Y220" i="1"/>
  <c r="X220" i="1"/>
  <c r="V220" i="1"/>
  <c r="U220" i="1"/>
  <c r="T220" i="1"/>
  <c r="S220" i="1"/>
  <c r="Q220" i="1"/>
  <c r="P220" i="1"/>
  <c r="J220" i="1"/>
  <c r="I220" i="1"/>
  <c r="H220" i="1"/>
  <c r="G220" i="1"/>
  <c r="E220" i="1"/>
  <c r="Z219" i="1"/>
  <c r="Y219" i="1"/>
  <c r="X219" i="1"/>
  <c r="V219" i="1"/>
  <c r="U219" i="1"/>
  <c r="T219" i="1"/>
  <c r="S219" i="1"/>
  <c r="Q219" i="1"/>
  <c r="P219" i="1"/>
  <c r="J219" i="1"/>
  <c r="I219" i="1"/>
  <c r="H219" i="1"/>
  <c r="G219" i="1"/>
  <c r="E219" i="1"/>
  <c r="Z218" i="1"/>
  <c r="Y218" i="1"/>
  <c r="X218" i="1"/>
  <c r="V218" i="1"/>
  <c r="U218" i="1"/>
  <c r="T218" i="1"/>
  <c r="S218" i="1"/>
  <c r="Q218" i="1"/>
  <c r="P218" i="1"/>
  <c r="J218" i="1"/>
  <c r="I218" i="1"/>
  <c r="H218" i="1"/>
  <c r="G218" i="1"/>
  <c r="E218" i="1"/>
  <c r="Z217" i="1"/>
  <c r="Y217" i="1"/>
  <c r="X217" i="1"/>
  <c r="V217" i="1"/>
  <c r="U217" i="1"/>
  <c r="T217" i="1"/>
  <c r="S217" i="1"/>
  <c r="Q217" i="1"/>
  <c r="P217" i="1"/>
  <c r="J217" i="1"/>
  <c r="I217" i="1"/>
  <c r="H217" i="1"/>
  <c r="G217" i="1"/>
  <c r="E217" i="1"/>
  <c r="Z216" i="1"/>
  <c r="Y216" i="1"/>
  <c r="X216" i="1"/>
  <c r="V216" i="1"/>
  <c r="U216" i="1"/>
  <c r="T216" i="1"/>
  <c r="S216" i="1"/>
  <c r="Q216" i="1"/>
  <c r="P216" i="1"/>
  <c r="J216" i="1"/>
  <c r="I216" i="1"/>
  <c r="H216" i="1"/>
  <c r="G216" i="1"/>
  <c r="E216" i="1"/>
  <c r="Z215" i="1"/>
  <c r="Y215" i="1"/>
  <c r="X215" i="1"/>
  <c r="V215" i="1"/>
  <c r="U215" i="1"/>
  <c r="T215" i="1"/>
  <c r="S215" i="1"/>
  <c r="Q215" i="1"/>
  <c r="P215" i="1"/>
  <c r="J215" i="1"/>
  <c r="I215" i="1"/>
  <c r="H215" i="1"/>
  <c r="G215" i="1"/>
  <c r="E215" i="1"/>
  <c r="Z214" i="1"/>
  <c r="Y214" i="1"/>
  <c r="X214" i="1"/>
  <c r="V214" i="1"/>
  <c r="U214" i="1"/>
  <c r="T214" i="1"/>
  <c r="S214" i="1"/>
  <c r="Q214" i="1"/>
  <c r="P214" i="1"/>
  <c r="J214" i="1"/>
  <c r="I214" i="1"/>
  <c r="H214" i="1"/>
  <c r="G214" i="1"/>
  <c r="E214" i="1"/>
  <c r="Z213" i="1"/>
  <c r="Y213" i="1"/>
  <c r="X213" i="1"/>
  <c r="V213" i="1"/>
  <c r="U213" i="1"/>
  <c r="T213" i="1"/>
  <c r="S213" i="1"/>
  <c r="Q213" i="1"/>
  <c r="P213" i="1"/>
  <c r="J213" i="1"/>
  <c r="I213" i="1"/>
  <c r="H213" i="1"/>
  <c r="G213" i="1"/>
  <c r="E213" i="1"/>
  <c r="Z212" i="1"/>
  <c r="Y212" i="1"/>
  <c r="X212" i="1"/>
  <c r="V212" i="1"/>
  <c r="U212" i="1"/>
  <c r="T212" i="1"/>
  <c r="S212" i="1"/>
  <c r="Q212" i="1"/>
  <c r="P212" i="1"/>
  <c r="J212" i="1"/>
  <c r="I212" i="1"/>
  <c r="H212" i="1"/>
  <c r="G212" i="1"/>
  <c r="E212" i="1"/>
  <c r="Z211" i="1"/>
  <c r="Y211" i="1"/>
  <c r="X211" i="1"/>
  <c r="V211" i="1"/>
  <c r="U211" i="1"/>
  <c r="T211" i="1"/>
  <c r="S211" i="1"/>
  <c r="Q211" i="1"/>
  <c r="P211" i="1"/>
  <c r="J211" i="1"/>
  <c r="I211" i="1"/>
  <c r="H211" i="1"/>
  <c r="G211" i="1"/>
  <c r="E211" i="1"/>
  <c r="Z210" i="1"/>
  <c r="Y210" i="1"/>
  <c r="X210" i="1"/>
  <c r="V210" i="1"/>
  <c r="U210" i="1"/>
  <c r="T210" i="1"/>
  <c r="S210" i="1"/>
  <c r="Q210" i="1"/>
  <c r="P210" i="1"/>
  <c r="J210" i="1"/>
  <c r="I210" i="1"/>
  <c r="H210" i="1"/>
  <c r="G210" i="1"/>
  <c r="E210" i="1"/>
  <c r="Z209" i="1"/>
  <c r="Y209" i="1"/>
  <c r="X209" i="1"/>
  <c r="V209" i="1"/>
  <c r="U209" i="1"/>
  <c r="T209" i="1"/>
  <c r="S209" i="1"/>
  <c r="Q209" i="1"/>
  <c r="P209" i="1"/>
  <c r="J209" i="1"/>
  <c r="I209" i="1"/>
  <c r="H209" i="1"/>
  <c r="G209" i="1"/>
  <c r="E209" i="1"/>
  <c r="Z208" i="1"/>
  <c r="Y208" i="1"/>
  <c r="X208" i="1"/>
  <c r="V208" i="1"/>
  <c r="U208" i="1"/>
  <c r="T208" i="1"/>
  <c r="S208" i="1"/>
  <c r="Q208" i="1"/>
  <c r="P208" i="1"/>
  <c r="J208" i="1"/>
  <c r="I208" i="1"/>
  <c r="H208" i="1"/>
  <c r="G208" i="1"/>
  <c r="E208" i="1"/>
  <c r="Z207" i="1"/>
  <c r="Y207" i="1"/>
  <c r="X207" i="1"/>
  <c r="V207" i="1"/>
  <c r="U207" i="1"/>
  <c r="T207" i="1"/>
  <c r="S207" i="1"/>
  <c r="Q207" i="1"/>
  <c r="P207" i="1"/>
  <c r="J207" i="1"/>
  <c r="I207" i="1"/>
  <c r="H207" i="1"/>
  <c r="G207" i="1"/>
  <c r="E207" i="1"/>
  <c r="Z206" i="1"/>
  <c r="Y206" i="1"/>
  <c r="X206" i="1"/>
  <c r="V206" i="1"/>
  <c r="U206" i="1"/>
  <c r="T206" i="1"/>
  <c r="S206" i="1"/>
  <c r="Q206" i="1"/>
  <c r="P206" i="1"/>
  <c r="J206" i="1"/>
  <c r="I206" i="1"/>
  <c r="H206" i="1"/>
  <c r="G206" i="1"/>
  <c r="E206" i="1"/>
  <c r="Z205" i="1"/>
  <c r="Y205" i="1"/>
  <c r="X205" i="1"/>
  <c r="V205" i="1"/>
  <c r="U205" i="1"/>
  <c r="T205" i="1"/>
  <c r="S205" i="1"/>
  <c r="Q205" i="1"/>
  <c r="P205" i="1"/>
  <c r="J205" i="1"/>
  <c r="I205" i="1"/>
  <c r="H205" i="1"/>
  <c r="G205" i="1"/>
  <c r="E205" i="1"/>
  <c r="Z204" i="1"/>
  <c r="Y204" i="1"/>
  <c r="X204" i="1"/>
  <c r="V204" i="1"/>
  <c r="U204" i="1"/>
  <c r="T204" i="1"/>
  <c r="S204" i="1"/>
  <c r="Q204" i="1"/>
  <c r="P204" i="1"/>
  <c r="J204" i="1"/>
  <c r="I204" i="1"/>
  <c r="H204" i="1"/>
  <c r="G204" i="1"/>
  <c r="E204" i="1"/>
  <c r="Z203" i="1"/>
  <c r="Y203" i="1"/>
  <c r="X203" i="1"/>
  <c r="V203" i="1"/>
  <c r="U203" i="1"/>
  <c r="T203" i="1"/>
  <c r="S203" i="1"/>
  <c r="Q203" i="1"/>
  <c r="P203" i="1"/>
  <c r="J203" i="1"/>
  <c r="I203" i="1"/>
  <c r="H203" i="1"/>
  <c r="G203" i="1"/>
  <c r="E203" i="1"/>
  <c r="Z202" i="1"/>
  <c r="Y202" i="1"/>
  <c r="X202" i="1"/>
  <c r="V202" i="1"/>
  <c r="U202" i="1"/>
  <c r="T202" i="1"/>
  <c r="S202" i="1"/>
  <c r="Q202" i="1"/>
  <c r="P202" i="1"/>
  <c r="J202" i="1"/>
  <c r="I202" i="1"/>
  <c r="H202" i="1"/>
  <c r="G202" i="1"/>
  <c r="E202" i="1"/>
  <c r="Z201" i="1"/>
  <c r="Y201" i="1"/>
  <c r="X201" i="1"/>
  <c r="V201" i="1"/>
  <c r="U201" i="1"/>
  <c r="T201" i="1"/>
  <c r="S201" i="1"/>
  <c r="Q201" i="1"/>
  <c r="P201" i="1"/>
  <c r="J201" i="1"/>
  <c r="I201" i="1"/>
  <c r="H201" i="1"/>
  <c r="G201" i="1"/>
  <c r="E201" i="1"/>
  <c r="Z200" i="1"/>
  <c r="Y200" i="1"/>
  <c r="X200" i="1"/>
  <c r="V200" i="1"/>
  <c r="U200" i="1"/>
  <c r="T200" i="1"/>
  <c r="S200" i="1"/>
  <c r="Q200" i="1"/>
  <c r="P200" i="1"/>
  <c r="J200" i="1"/>
  <c r="I200" i="1"/>
  <c r="H200" i="1"/>
  <c r="G200" i="1"/>
  <c r="E200" i="1"/>
  <c r="Z199" i="1"/>
  <c r="Y199" i="1"/>
  <c r="X199" i="1"/>
  <c r="V199" i="1"/>
  <c r="U199" i="1"/>
  <c r="T199" i="1"/>
  <c r="S199" i="1"/>
  <c r="Q199" i="1"/>
  <c r="P199" i="1"/>
  <c r="J199" i="1"/>
  <c r="I199" i="1"/>
  <c r="H199" i="1"/>
  <c r="G199" i="1"/>
  <c r="E199" i="1"/>
  <c r="Z198" i="1"/>
  <c r="Y198" i="1"/>
  <c r="X198" i="1"/>
  <c r="V198" i="1"/>
  <c r="U198" i="1"/>
  <c r="T198" i="1"/>
  <c r="S198" i="1"/>
  <c r="Q198" i="1"/>
  <c r="P198" i="1"/>
  <c r="J198" i="1"/>
  <c r="I198" i="1"/>
  <c r="H198" i="1"/>
  <c r="G198" i="1"/>
  <c r="E198" i="1"/>
  <c r="Z197" i="1"/>
  <c r="Y197" i="1"/>
  <c r="X197" i="1"/>
  <c r="V197" i="1"/>
  <c r="U197" i="1"/>
  <c r="T197" i="1"/>
  <c r="S197" i="1"/>
  <c r="Q197" i="1"/>
  <c r="P197" i="1"/>
  <c r="J197" i="1"/>
  <c r="I197" i="1"/>
  <c r="H197" i="1"/>
  <c r="G197" i="1"/>
  <c r="E197" i="1"/>
  <c r="Z196" i="1"/>
  <c r="Y196" i="1"/>
  <c r="X196" i="1"/>
  <c r="V196" i="1"/>
  <c r="U196" i="1"/>
  <c r="T196" i="1"/>
  <c r="S196" i="1"/>
  <c r="Q196" i="1"/>
  <c r="P196" i="1"/>
  <c r="J196" i="1"/>
  <c r="I196" i="1"/>
  <c r="H196" i="1"/>
  <c r="G196" i="1"/>
  <c r="E196" i="1"/>
  <c r="Z195" i="1"/>
  <c r="Y195" i="1"/>
  <c r="X195" i="1"/>
  <c r="V195" i="1"/>
  <c r="U195" i="1"/>
  <c r="T195" i="1"/>
  <c r="S195" i="1"/>
  <c r="Q195" i="1"/>
  <c r="P195" i="1"/>
  <c r="J195" i="1"/>
  <c r="I195" i="1"/>
  <c r="H195" i="1"/>
  <c r="G195" i="1"/>
  <c r="E195" i="1"/>
  <c r="Z194" i="1"/>
  <c r="Y194" i="1"/>
  <c r="X194" i="1"/>
  <c r="V194" i="1"/>
  <c r="U194" i="1"/>
  <c r="T194" i="1"/>
  <c r="S194" i="1"/>
  <c r="Q194" i="1"/>
  <c r="P194" i="1"/>
  <c r="J194" i="1"/>
  <c r="I194" i="1"/>
  <c r="H194" i="1"/>
  <c r="G194" i="1"/>
  <c r="E194" i="1"/>
  <c r="Z193" i="1"/>
  <c r="Y193" i="1"/>
  <c r="X193" i="1"/>
  <c r="V193" i="1"/>
  <c r="U193" i="1"/>
  <c r="T193" i="1"/>
  <c r="S193" i="1"/>
  <c r="Q193" i="1"/>
  <c r="P193" i="1"/>
  <c r="J193" i="1"/>
  <c r="I193" i="1"/>
  <c r="H193" i="1"/>
  <c r="G193" i="1"/>
  <c r="E193" i="1"/>
  <c r="Z192" i="1"/>
  <c r="Y192" i="1"/>
  <c r="X192" i="1"/>
  <c r="V192" i="1"/>
  <c r="U192" i="1"/>
  <c r="T192" i="1"/>
  <c r="S192" i="1"/>
  <c r="Q192" i="1"/>
  <c r="P192" i="1"/>
  <c r="J192" i="1"/>
  <c r="I192" i="1"/>
  <c r="H192" i="1"/>
  <c r="G192" i="1"/>
  <c r="E192" i="1"/>
  <c r="Z191" i="1"/>
  <c r="Y191" i="1"/>
  <c r="X191" i="1"/>
  <c r="V191" i="1"/>
  <c r="U191" i="1"/>
  <c r="T191" i="1"/>
  <c r="S191" i="1"/>
  <c r="Q191" i="1"/>
  <c r="P191" i="1"/>
  <c r="J191" i="1"/>
  <c r="I191" i="1"/>
  <c r="H191" i="1"/>
  <c r="G191" i="1"/>
  <c r="E191" i="1"/>
  <c r="Z190" i="1"/>
  <c r="Y190" i="1"/>
  <c r="X190" i="1"/>
  <c r="V190" i="1"/>
  <c r="U190" i="1"/>
  <c r="T190" i="1"/>
  <c r="S190" i="1"/>
  <c r="Q190" i="1"/>
  <c r="P190" i="1"/>
  <c r="J190" i="1"/>
  <c r="I190" i="1"/>
  <c r="H190" i="1"/>
  <c r="G190" i="1"/>
  <c r="E190" i="1"/>
  <c r="Z189" i="1"/>
  <c r="Y189" i="1"/>
  <c r="X189" i="1"/>
  <c r="V189" i="1"/>
  <c r="U189" i="1"/>
  <c r="T189" i="1"/>
  <c r="S189" i="1"/>
  <c r="Q189" i="1"/>
  <c r="P189" i="1"/>
  <c r="J189" i="1"/>
  <c r="I189" i="1"/>
  <c r="H189" i="1"/>
  <c r="G189" i="1"/>
  <c r="E189" i="1"/>
  <c r="Z188" i="1"/>
  <c r="Y188" i="1"/>
  <c r="X188" i="1"/>
  <c r="V188" i="1"/>
  <c r="U188" i="1"/>
  <c r="T188" i="1"/>
  <c r="S188" i="1"/>
  <c r="Q188" i="1"/>
  <c r="P188" i="1"/>
  <c r="J188" i="1"/>
  <c r="I188" i="1"/>
  <c r="H188" i="1"/>
  <c r="G188" i="1"/>
  <c r="E188" i="1"/>
  <c r="Z187" i="1"/>
  <c r="Y187" i="1"/>
  <c r="X187" i="1"/>
  <c r="V187" i="1"/>
  <c r="U187" i="1"/>
  <c r="T187" i="1"/>
  <c r="S187" i="1"/>
  <c r="Q187" i="1"/>
  <c r="P187" i="1"/>
  <c r="J187" i="1"/>
  <c r="I187" i="1"/>
  <c r="H187" i="1"/>
  <c r="G187" i="1"/>
  <c r="E187" i="1"/>
  <c r="Z186" i="1"/>
  <c r="Y186" i="1"/>
  <c r="X186" i="1"/>
  <c r="V186" i="1"/>
  <c r="U186" i="1"/>
  <c r="T186" i="1"/>
  <c r="S186" i="1"/>
  <c r="Q186" i="1"/>
  <c r="P186" i="1"/>
  <c r="J186" i="1"/>
  <c r="I186" i="1"/>
  <c r="H186" i="1"/>
  <c r="G186" i="1"/>
  <c r="E186" i="1"/>
  <c r="Z185" i="1"/>
  <c r="Y185" i="1"/>
  <c r="X185" i="1"/>
  <c r="V185" i="1"/>
  <c r="U185" i="1"/>
  <c r="T185" i="1"/>
  <c r="S185" i="1"/>
  <c r="Q185" i="1"/>
  <c r="P185" i="1"/>
  <c r="J185" i="1"/>
  <c r="I185" i="1"/>
  <c r="H185" i="1"/>
  <c r="G185" i="1"/>
  <c r="E185" i="1"/>
  <c r="Z184" i="1"/>
  <c r="Y184" i="1"/>
  <c r="X184" i="1"/>
  <c r="V184" i="1"/>
  <c r="U184" i="1"/>
  <c r="T184" i="1"/>
  <c r="S184" i="1"/>
  <c r="Q184" i="1"/>
  <c r="P184" i="1"/>
  <c r="J184" i="1"/>
  <c r="I184" i="1"/>
  <c r="H184" i="1"/>
  <c r="G184" i="1"/>
  <c r="E184" i="1"/>
  <c r="Z183" i="1"/>
  <c r="Y183" i="1"/>
  <c r="X183" i="1"/>
  <c r="V183" i="1"/>
  <c r="U183" i="1"/>
  <c r="T183" i="1"/>
  <c r="S183" i="1"/>
  <c r="Q183" i="1"/>
  <c r="P183" i="1"/>
  <c r="J183" i="1"/>
  <c r="I183" i="1"/>
  <c r="H183" i="1"/>
  <c r="G183" i="1"/>
  <c r="E183" i="1"/>
  <c r="Z182" i="1"/>
  <c r="Y182" i="1"/>
  <c r="X182" i="1"/>
  <c r="V182" i="1"/>
  <c r="U182" i="1"/>
  <c r="T182" i="1"/>
  <c r="S182" i="1"/>
  <c r="Q182" i="1"/>
  <c r="P182" i="1"/>
  <c r="J182" i="1"/>
  <c r="I182" i="1"/>
  <c r="H182" i="1"/>
  <c r="G182" i="1"/>
  <c r="E182" i="1"/>
  <c r="Z181" i="1"/>
  <c r="Y181" i="1"/>
  <c r="X181" i="1"/>
  <c r="V181" i="1"/>
  <c r="U181" i="1"/>
  <c r="T181" i="1"/>
  <c r="S181" i="1"/>
  <c r="Q181" i="1"/>
  <c r="P181" i="1"/>
  <c r="J181" i="1"/>
  <c r="I181" i="1"/>
  <c r="H181" i="1"/>
  <c r="G181" i="1"/>
  <c r="E181" i="1"/>
  <c r="Z180" i="1"/>
  <c r="Y180" i="1"/>
  <c r="X180" i="1"/>
  <c r="V180" i="1"/>
  <c r="U180" i="1"/>
  <c r="T180" i="1"/>
  <c r="S180" i="1"/>
  <c r="Q180" i="1"/>
  <c r="P180" i="1"/>
  <c r="J180" i="1"/>
  <c r="I180" i="1"/>
  <c r="H180" i="1"/>
  <c r="G180" i="1"/>
  <c r="E180" i="1"/>
  <c r="Z179" i="1"/>
  <c r="Y179" i="1"/>
  <c r="X179" i="1"/>
  <c r="V179" i="1"/>
  <c r="U179" i="1"/>
  <c r="T179" i="1"/>
  <c r="S179" i="1"/>
  <c r="Q179" i="1"/>
  <c r="P179" i="1"/>
  <c r="J179" i="1"/>
  <c r="I179" i="1"/>
  <c r="H179" i="1"/>
  <c r="G179" i="1"/>
  <c r="E179" i="1"/>
  <c r="Z178" i="1"/>
  <c r="Y178" i="1"/>
  <c r="X178" i="1"/>
  <c r="V178" i="1"/>
  <c r="U178" i="1"/>
  <c r="T178" i="1"/>
  <c r="S178" i="1"/>
  <c r="Q178" i="1"/>
  <c r="P178" i="1"/>
  <c r="J178" i="1"/>
  <c r="I178" i="1"/>
  <c r="H178" i="1"/>
  <c r="G178" i="1"/>
  <c r="E178" i="1"/>
  <c r="Z177" i="1"/>
  <c r="Y177" i="1"/>
  <c r="X177" i="1"/>
  <c r="V177" i="1"/>
  <c r="U177" i="1"/>
  <c r="T177" i="1"/>
  <c r="S177" i="1"/>
  <c r="Q177" i="1"/>
  <c r="P177" i="1"/>
  <c r="J177" i="1"/>
  <c r="I177" i="1"/>
  <c r="H177" i="1"/>
  <c r="G177" i="1"/>
  <c r="E177" i="1"/>
  <c r="Z176" i="1"/>
  <c r="Y176" i="1"/>
  <c r="X176" i="1"/>
  <c r="V176" i="1"/>
  <c r="U176" i="1"/>
  <c r="T176" i="1"/>
  <c r="S176" i="1"/>
  <c r="Q176" i="1"/>
  <c r="P176" i="1"/>
  <c r="J176" i="1"/>
  <c r="I176" i="1"/>
  <c r="H176" i="1"/>
  <c r="G176" i="1"/>
  <c r="E176" i="1"/>
  <c r="Z175" i="1"/>
  <c r="Y175" i="1"/>
  <c r="X175" i="1"/>
  <c r="V175" i="1"/>
  <c r="U175" i="1"/>
  <c r="T175" i="1"/>
  <c r="S175" i="1"/>
  <c r="Q175" i="1"/>
  <c r="P175" i="1"/>
  <c r="J175" i="1"/>
  <c r="I175" i="1"/>
  <c r="H175" i="1"/>
  <c r="G175" i="1"/>
  <c r="E175" i="1"/>
  <c r="Z174" i="1"/>
  <c r="Y174" i="1"/>
  <c r="X174" i="1"/>
  <c r="V174" i="1"/>
  <c r="U174" i="1"/>
  <c r="T174" i="1"/>
  <c r="S174" i="1"/>
  <c r="Q174" i="1"/>
  <c r="P174" i="1"/>
  <c r="J174" i="1"/>
  <c r="I174" i="1"/>
  <c r="H174" i="1"/>
  <c r="G174" i="1"/>
  <c r="E174" i="1"/>
  <c r="Z173" i="1"/>
  <c r="Y173" i="1"/>
  <c r="X173" i="1"/>
  <c r="V173" i="1"/>
  <c r="U173" i="1"/>
  <c r="T173" i="1"/>
  <c r="S173" i="1"/>
  <c r="Q173" i="1"/>
  <c r="P173" i="1"/>
  <c r="J173" i="1"/>
  <c r="I173" i="1"/>
  <c r="H173" i="1"/>
  <c r="G173" i="1"/>
  <c r="E173" i="1"/>
  <c r="Z172" i="1"/>
  <c r="Y172" i="1"/>
  <c r="X172" i="1"/>
  <c r="V172" i="1"/>
  <c r="U172" i="1"/>
  <c r="T172" i="1"/>
  <c r="S172" i="1"/>
  <c r="Q172" i="1"/>
  <c r="P172" i="1"/>
  <c r="J172" i="1"/>
  <c r="I172" i="1"/>
  <c r="H172" i="1"/>
  <c r="G172" i="1"/>
  <c r="E172" i="1"/>
  <c r="Z171" i="1"/>
  <c r="Y171" i="1"/>
  <c r="X171" i="1"/>
  <c r="V171" i="1"/>
  <c r="U171" i="1"/>
  <c r="T171" i="1"/>
  <c r="S171" i="1"/>
  <c r="Q171" i="1"/>
  <c r="P171" i="1"/>
  <c r="J171" i="1"/>
  <c r="I171" i="1"/>
  <c r="H171" i="1"/>
  <c r="G171" i="1"/>
  <c r="E171" i="1"/>
  <c r="Z170" i="1"/>
  <c r="Y170" i="1"/>
  <c r="X170" i="1"/>
  <c r="V170" i="1"/>
  <c r="U170" i="1"/>
  <c r="T170" i="1"/>
  <c r="S170" i="1"/>
  <c r="Q170" i="1"/>
  <c r="P170" i="1"/>
  <c r="J170" i="1"/>
  <c r="I170" i="1"/>
  <c r="H170" i="1"/>
  <c r="G170" i="1"/>
  <c r="E170" i="1"/>
  <c r="Z169" i="1"/>
  <c r="Y169" i="1"/>
  <c r="X169" i="1"/>
  <c r="V169" i="1"/>
  <c r="U169" i="1"/>
  <c r="T169" i="1"/>
  <c r="S169" i="1"/>
  <c r="Q169" i="1"/>
  <c r="P169" i="1"/>
  <c r="J169" i="1"/>
  <c r="I169" i="1"/>
  <c r="H169" i="1"/>
  <c r="G169" i="1"/>
  <c r="E169" i="1"/>
  <c r="Z168" i="1"/>
  <c r="Y168" i="1"/>
  <c r="X168" i="1"/>
  <c r="V168" i="1"/>
  <c r="U168" i="1"/>
  <c r="T168" i="1"/>
  <c r="S168" i="1"/>
  <c r="Q168" i="1"/>
  <c r="P168" i="1"/>
  <c r="J168" i="1"/>
  <c r="I168" i="1"/>
  <c r="H168" i="1"/>
  <c r="G168" i="1"/>
  <c r="E168" i="1"/>
  <c r="Z167" i="1"/>
  <c r="Y167" i="1"/>
  <c r="X167" i="1"/>
  <c r="V167" i="1"/>
  <c r="U167" i="1"/>
  <c r="T167" i="1"/>
  <c r="S167" i="1"/>
  <c r="Q167" i="1"/>
  <c r="P167" i="1"/>
  <c r="J167" i="1"/>
  <c r="I167" i="1"/>
  <c r="H167" i="1"/>
  <c r="G167" i="1"/>
  <c r="E167" i="1"/>
  <c r="Z166" i="1"/>
  <c r="Y166" i="1"/>
  <c r="X166" i="1"/>
  <c r="V166" i="1"/>
  <c r="U166" i="1"/>
  <c r="T166" i="1"/>
  <c r="S166" i="1"/>
  <c r="Q166" i="1"/>
  <c r="P166" i="1"/>
  <c r="J166" i="1"/>
  <c r="I166" i="1"/>
  <c r="H166" i="1"/>
  <c r="G166" i="1"/>
  <c r="E166" i="1"/>
  <c r="Z165" i="1"/>
  <c r="Y165" i="1"/>
  <c r="X165" i="1"/>
  <c r="V165" i="1"/>
  <c r="U165" i="1"/>
  <c r="T165" i="1"/>
  <c r="S165" i="1"/>
  <c r="Q165" i="1"/>
  <c r="P165" i="1"/>
  <c r="J165" i="1"/>
  <c r="I165" i="1"/>
  <c r="H165" i="1"/>
  <c r="G165" i="1"/>
  <c r="E165" i="1"/>
  <c r="Z164" i="1"/>
  <c r="Y164" i="1"/>
  <c r="X164" i="1"/>
  <c r="V164" i="1"/>
  <c r="U164" i="1"/>
  <c r="T164" i="1"/>
  <c r="S164" i="1"/>
  <c r="Q164" i="1"/>
  <c r="P164" i="1"/>
  <c r="J164" i="1"/>
  <c r="I164" i="1"/>
  <c r="H164" i="1"/>
  <c r="G164" i="1"/>
  <c r="E164" i="1"/>
  <c r="Z163" i="1"/>
  <c r="Y163" i="1"/>
  <c r="X163" i="1"/>
  <c r="V163" i="1"/>
  <c r="U163" i="1"/>
  <c r="T163" i="1"/>
  <c r="S163" i="1"/>
  <c r="Q163" i="1"/>
  <c r="P163" i="1"/>
  <c r="J163" i="1"/>
  <c r="I163" i="1"/>
  <c r="H163" i="1"/>
  <c r="G163" i="1"/>
  <c r="E163" i="1"/>
  <c r="Z162" i="1"/>
  <c r="Y162" i="1"/>
  <c r="X162" i="1"/>
  <c r="V162" i="1"/>
  <c r="U162" i="1"/>
  <c r="T162" i="1"/>
  <c r="S162" i="1"/>
  <c r="Q162" i="1"/>
  <c r="P162" i="1"/>
  <c r="J162" i="1"/>
  <c r="I162" i="1"/>
  <c r="H162" i="1"/>
  <c r="G162" i="1"/>
  <c r="E162" i="1"/>
  <c r="Z161" i="1"/>
  <c r="Y161" i="1"/>
  <c r="X161" i="1"/>
  <c r="V161" i="1"/>
  <c r="U161" i="1"/>
  <c r="T161" i="1"/>
  <c r="S161" i="1"/>
  <c r="Q161" i="1"/>
  <c r="P161" i="1"/>
  <c r="J161" i="1"/>
  <c r="I161" i="1"/>
  <c r="H161" i="1"/>
  <c r="G161" i="1"/>
  <c r="E161" i="1"/>
  <c r="Z160" i="1"/>
  <c r="Y160" i="1"/>
  <c r="X160" i="1"/>
  <c r="V160" i="1"/>
  <c r="U160" i="1"/>
  <c r="T160" i="1"/>
  <c r="S160" i="1"/>
  <c r="Q160" i="1"/>
  <c r="P160" i="1"/>
  <c r="J160" i="1"/>
  <c r="I160" i="1"/>
  <c r="H160" i="1"/>
  <c r="G160" i="1"/>
  <c r="E160" i="1"/>
  <c r="Z159" i="1"/>
  <c r="Y159" i="1"/>
  <c r="X159" i="1"/>
  <c r="V159" i="1"/>
  <c r="U159" i="1"/>
  <c r="T159" i="1"/>
  <c r="S159" i="1"/>
  <c r="Q159" i="1"/>
  <c r="P159" i="1"/>
  <c r="J159" i="1"/>
  <c r="I159" i="1"/>
  <c r="H159" i="1"/>
  <c r="G159" i="1"/>
  <c r="E159" i="1"/>
  <c r="Z158" i="1"/>
  <c r="Y158" i="1"/>
  <c r="X158" i="1"/>
  <c r="V158" i="1"/>
  <c r="U158" i="1"/>
  <c r="T158" i="1"/>
  <c r="S158" i="1"/>
  <c r="Q158" i="1"/>
  <c r="P158" i="1"/>
  <c r="J158" i="1"/>
  <c r="I158" i="1"/>
  <c r="H158" i="1"/>
  <c r="G158" i="1"/>
  <c r="E158" i="1"/>
  <c r="Z157" i="1"/>
  <c r="Y157" i="1"/>
  <c r="X157" i="1"/>
  <c r="V157" i="1"/>
  <c r="U157" i="1"/>
  <c r="T157" i="1"/>
  <c r="S157" i="1"/>
  <c r="Q157" i="1"/>
  <c r="P157" i="1"/>
  <c r="J157" i="1"/>
  <c r="I157" i="1"/>
  <c r="H157" i="1"/>
  <c r="G157" i="1"/>
  <c r="E157" i="1"/>
  <c r="Z156" i="1"/>
  <c r="Y156" i="1"/>
  <c r="X156" i="1"/>
  <c r="V156" i="1"/>
  <c r="U156" i="1"/>
  <c r="T156" i="1"/>
  <c r="S156" i="1"/>
  <c r="Q156" i="1"/>
  <c r="P156" i="1"/>
  <c r="J156" i="1"/>
  <c r="I156" i="1"/>
  <c r="H156" i="1"/>
  <c r="G156" i="1"/>
  <c r="E156" i="1"/>
  <c r="Z155" i="1"/>
  <c r="Y155" i="1"/>
  <c r="X155" i="1"/>
  <c r="V155" i="1"/>
  <c r="U155" i="1"/>
  <c r="T155" i="1"/>
  <c r="S155" i="1"/>
  <c r="Q155" i="1"/>
  <c r="P155" i="1"/>
  <c r="J155" i="1"/>
  <c r="I155" i="1"/>
  <c r="H155" i="1"/>
  <c r="G155" i="1"/>
  <c r="E155" i="1"/>
  <c r="Z154" i="1"/>
  <c r="Y154" i="1"/>
  <c r="X154" i="1"/>
  <c r="V154" i="1"/>
  <c r="U154" i="1"/>
  <c r="T154" i="1"/>
  <c r="S154" i="1"/>
  <c r="Q154" i="1"/>
  <c r="P154" i="1"/>
  <c r="J154" i="1"/>
  <c r="I154" i="1"/>
  <c r="H154" i="1"/>
  <c r="G154" i="1"/>
  <c r="E154" i="1"/>
  <c r="Z153" i="1"/>
  <c r="Y153" i="1"/>
  <c r="X153" i="1"/>
  <c r="V153" i="1"/>
  <c r="U153" i="1"/>
  <c r="T153" i="1"/>
  <c r="S153" i="1"/>
  <c r="Q153" i="1"/>
  <c r="P153" i="1"/>
  <c r="J153" i="1"/>
  <c r="I153" i="1"/>
  <c r="H153" i="1"/>
  <c r="G153" i="1"/>
  <c r="E153" i="1"/>
  <c r="Z152" i="1"/>
  <c r="Y152" i="1"/>
  <c r="X152" i="1"/>
  <c r="V152" i="1"/>
  <c r="U152" i="1"/>
  <c r="T152" i="1"/>
  <c r="S152" i="1"/>
  <c r="Q152" i="1"/>
  <c r="P152" i="1"/>
  <c r="J152" i="1"/>
  <c r="I152" i="1"/>
  <c r="H152" i="1"/>
  <c r="G152" i="1"/>
  <c r="E152" i="1"/>
  <c r="Z151" i="1"/>
  <c r="Y151" i="1"/>
  <c r="X151" i="1"/>
  <c r="V151" i="1"/>
  <c r="U151" i="1"/>
  <c r="T151" i="1"/>
  <c r="S151" i="1"/>
  <c r="Q151" i="1"/>
  <c r="P151" i="1"/>
  <c r="J151" i="1"/>
  <c r="I151" i="1"/>
  <c r="H151" i="1"/>
  <c r="G151" i="1"/>
  <c r="E151" i="1"/>
  <c r="Z150" i="1"/>
  <c r="Y150" i="1"/>
  <c r="X150" i="1"/>
  <c r="V150" i="1"/>
  <c r="U150" i="1"/>
  <c r="T150" i="1"/>
  <c r="S150" i="1"/>
  <c r="Q150" i="1"/>
  <c r="P150" i="1"/>
  <c r="J150" i="1"/>
  <c r="I150" i="1"/>
  <c r="H150" i="1"/>
  <c r="G150" i="1"/>
  <c r="E150" i="1"/>
  <c r="Z149" i="1"/>
  <c r="Y149" i="1"/>
  <c r="X149" i="1"/>
  <c r="V149" i="1"/>
  <c r="U149" i="1"/>
  <c r="T149" i="1"/>
  <c r="S149" i="1"/>
  <c r="Q149" i="1"/>
  <c r="P149" i="1"/>
  <c r="J149" i="1"/>
  <c r="I149" i="1"/>
  <c r="H149" i="1"/>
  <c r="G149" i="1"/>
  <c r="E149" i="1"/>
  <c r="Z148" i="1"/>
  <c r="Y148" i="1"/>
  <c r="X148" i="1"/>
  <c r="V148" i="1"/>
  <c r="U148" i="1"/>
  <c r="T148" i="1"/>
  <c r="S148" i="1"/>
  <c r="Q148" i="1"/>
  <c r="P148" i="1"/>
  <c r="J148" i="1"/>
  <c r="I148" i="1"/>
  <c r="H148" i="1"/>
  <c r="G148" i="1"/>
  <c r="E148" i="1"/>
  <c r="Z147" i="1"/>
  <c r="Y147" i="1"/>
  <c r="X147" i="1"/>
  <c r="V147" i="1"/>
  <c r="U147" i="1"/>
  <c r="T147" i="1"/>
  <c r="S147" i="1"/>
  <c r="Q147" i="1"/>
  <c r="P147" i="1"/>
  <c r="J147" i="1"/>
  <c r="I147" i="1"/>
  <c r="H147" i="1"/>
  <c r="G147" i="1"/>
  <c r="E147" i="1"/>
  <c r="Z146" i="1"/>
  <c r="Y146" i="1"/>
  <c r="X146" i="1"/>
  <c r="V146" i="1"/>
  <c r="U146" i="1"/>
  <c r="T146" i="1"/>
  <c r="S146" i="1"/>
  <c r="Q146" i="1"/>
  <c r="P146" i="1"/>
  <c r="J146" i="1"/>
  <c r="I146" i="1"/>
  <c r="H146" i="1"/>
  <c r="G146" i="1"/>
  <c r="E146" i="1"/>
  <c r="Z145" i="1"/>
  <c r="Y145" i="1"/>
  <c r="X145" i="1"/>
  <c r="V145" i="1"/>
  <c r="U145" i="1"/>
  <c r="T145" i="1"/>
  <c r="S145" i="1"/>
  <c r="Q145" i="1"/>
  <c r="P145" i="1"/>
  <c r="J145" i="1"/>
  <c r="I145" i="1"/>
  <c r="H145" i="1"/>
  <c r="G145" i="1"/>
  <c r="E145" i="1"/>
  <c r="Z144" i="1"/>
  <c r="Y144" i="1"/>
  <c r="X144" i="1"/>
  <c r="V144" i="1"/>
  <c r="U144" i="1"/>
  <c r="T144" i="1"/>
  <c r="S144" i="1"/>
  <c r="Q144" i="1"/>
  <c r="P144" i="1"/>
  <c r="J144" i="1"/>
  <c r="I144" i="1"/>
  <c r="H144" i="1"/>
  <c r="G144" i="1"/>
  <c r="E144" i="1"/>
  <c r="Z143" i="1"/>
  <c r="Y143" i="1"/>
  <c r="X143" i="1"/>
  <c r="V143" i="1"/>
  <c r="U143" i="1"/>
  <c r="T143" i="1"/>
  <c r="S143" i="1"/>
  <c r="Q143" i="1"/>
  <c r="P143" i="1"/>
  <c r="J143" i="1"/>
  <c r="I143" i="1"/>
  <c r="H143" i="1"/>
  <c r="G143" i="1"/>
  <c r="E143" i="1"/>
  <c r="Z142" i="1"/>
  <c r="Y142" i="1"/>
  <c r="X142" i="1"/>
  <c r="V142" i="1"/>
  <c r="U142" i="1"/>
  <c r="T142" i="1"/>
  <c r="S142" i="1"/>
  <c r="Q142" i="1"/>
  <c r="P142" i="1"/>
  <c r="J142" i="1"/>
  <c r="I142" i="1"/>
  <c r="H142" i="1"/>
  <c r="G142" i="1"/>
  <c r="E142" i="1"/>
  <c r="Z141" i="1"/>
  <c r="Y141" i="1"/>
  <c r="X141" i="1"/>
  <c r="V141" i="1"/>
  <c r="U141" i="1"/>
  <c r="T141" i="1"/>
  <c r="S141" i="1"/>
  <c r="Q141" i="1"/>
  <c r="P141" i="1"/>
  <c r="J141" i="1"/>
  <c r="I141" i="1"/>
  <c r="H141" i="1"/>
  <c r="G141" i="1"/>
  <c r="E141" i="1"/>
  <c r="Z140" i="1"/>
  <c r="Y140" i="1"/>
  <c r="X140" i="1"/>
  <c r="V140" i="1"/>
  <c r="U140" i="1"/>
  <c r="T140" i="1"/>
  <c r="S140" i="1"/>
  <c r="Q140" i="1"/>
  <c r="P140" i="1"/>
  <c r="J140" i="1"/>
  <c r="I140" i="1"/>
  <c r="H140" i="1"/>
  <c r="G140" i="1"/>
  <c r="E140" i="1"/>
  <c r="Z139" i="1"/>
  <c r="Y139" i="1"/>
  <c r="X139" i="1"/>
  <c r="V139" i="1"/>
  <c r="U139" i="1"/>
  <c r="T139" i="1"/>
  <c r="S139" i="1"/>
  <c r="Q139" i="1"/>
  <c r="P139" i="1"/>
  <c r="J139" i="1"/>
  <c r="I139" i="1"/>
  <c r="H139" i="1"/>
  <c r="G139" i="1"/>
  <c r="E139" i="1"/>
  <c r="Z138" i="1"/>
  <c r="Y138" i="1"/>
  <c r="X138" i="1"/>
  <c r="V138" i="1"/>
  <c r="U138" i="1"/>
  <c r="T138" i="1"/>
  <c r="S138" i="1"/>
  <c r="Q138" i="1"/>
  <c r="P138" i="1"/>
  <c r="J138" i="1"/>
  <c r="I138" i="1"/>
  <c r="H138" i="1"/>
  <c r="G138" i="1"/>
  <c r="E138" i="1"/>
  <c r="Z137" i="1"/>
  <c r="Y137" i="1"/>
  <c r="X137" i="1"/>
  <c r="V137" i="1"/>
  <c r="U137" i="1"/>
  <c r="T137" i="1"/>
  <c r="S137" i="1"/>
  <c r="Q137" i="1"/>
  <c r="P137" i="1"/>
  <c r="J137" i="1"/>
  <c r="I137" i="1"/>
  <c r="H137" i="1"/>
  <c r="G137" i="1"/>
  <c r="E137" i="1"/>
  <c r="Z136" i="1"/>
  <c r="Y136" i="1"/>
  <c r="X136" i="1"/>
  <c r="V136" i="1"/>
  <c r="U136" i="1"/>
  <c r="T136" i="1"/>
  <c r="S136" i="1"/>
  <c r="Q136" i="1"/>
  <c r="P136" i="1"/>
  <c r="J136" i="1"/>
  <c r="I136" i="1"/>
  <c r="H136" i="1"/>
  <c r="G136" i="1"/>
  <c r="E136" i="1"/>
  <c r="Z135" i="1"/>
  <c r="Y135" i="1"/>
  <c r="X135" i="1"/>
  <c r="V135" i="1"/>
  <c r="U135" i="1"/>
  <c r="T135" i="1"/>
  <c r="S135" i="1"/>
  <c r="Q135" i="1"/>
  <c r="P135" i="1"/>
  <c r="J135" i="1"/>
  <c r="I135" i="1"/>
  <c r="H135" i="1"/>
  <c r="G135" i="1"/>
  <c r="E135" i="1"/>
  <c r="Z134" i="1"/>
  <c r="Y134" i="1"/>
  <c r="X134" i="1"/>
  <c r="V134" i="1"/>
  <c r="U134" i="1"/>
  <c r="T134" i="1"/>
  <c r="S134" i="1"/>
  <c r="Q134" i="1"/>
  <c r="P134" i="1"/>
  <c r="J134" i="1"/>
  <c r="I134" i="1"/>
  <c r="H134" i="1"/>
  <c r="G134" i="1"/>
  <c r="E134" i="1"/>
  <c r="Z133" i="1"/>
  <c r="Y133" i="1"/>
  <c r="X133" i="1"/>
  <c r="V133" i="1"/>
  <c r="U133" i="1"/>
  <c r="T133" i="1"/>
  <c r="S133" i="1"/>
  <c r="Q133" i="1"/>
  <c r="P133" i="1"/>
  <c r="J133" i="1"/>
  <c r="I133" i="1"/>
  <c r="H133" i="1"/>
  <c r="G133" i="1"/>
  <c r="E133" i="1"/>
  <c r="Z132" i="1"/>
  <c r="Y132" i="1"/>
  <c r="X132" i="1"/>
  <c r="V132" i="1"/>
  <c r="U132" i="1"/>
  <c r="T132" i="1"/>
  <c r="S132" i="1"/>
  <c r="Q132" i="1"/>
  <c r="P132" i="1"/>
  <c r="J132" i="1"/>
  <c r="I132" i="1"/>
  <c r="H132" i="1"/>
  <c r="G132" i="1"/>
  <c r="E132" i="1"/>
  <c r="Z131" i="1"/>
  <c r="Y131" i="1"/>
  <c r="X131" i="1"/>
  <c r="V131" i="1"/>
  <c r="U131" i="1"/>
  <c r="T131" i="1"/>
  <c r="S131" i="1"/>
  <c r="Q131" i="1"/>
  <c r="P131" i="1"/>
  <c r="J131" i="1"/>
  <c r="I131" i="1"/>
  <c r="H131" i="1"/>
  <c r="G131" i="1"/>
  <c r="E131" i="1"/>
  <c r="Z130" i="1"/>
  <c r="Y130" i="1"/>
  <c r="X130" i="1"/>
  <c r="V130" i="1"/>
  <c r="U130" i="1"/>
  <c r="T130" i="1"/>
  <c r="S130" i="1"/>
  <c r="Q130" i="1"/>
  <c r="P130" i="1"/>
  <c r="J130" i="1"/>
  <c r="I130" i="1"/>
  <c r="H130" i="1"/>
  <c r="G130" i="1"/>
  <c r="E130" i="1"/>
  <c r="Z129" i="1"/>
  <c r="Y129" i="1"/>
  <c r="X129" i="1"/>
  <c r="V129" i="1"/>
  <c r="U129" i="1"/>
  <c r="T129" i="1"/>
  <c r="S129" i="1"/>
  <c r="Q129" i="1"/>
  <c r="P129" i="1"/>
  <c r="J129" i="1"/>
  <c r="I129" i="1"/>
  <c r="H129" i="1"/>
  <c r="G129" i="1"/>
  <c r="E129" i="1"/>
  <c r="Z128" i="1"/>
  <c r="Y128" i="1"/>
  <c r="X128" i="1"/>
  <c r="V128" i="1"/>
  <c r="U128" i="1"/>
  <c r="T128" i="1"/>
  <c r="S128" i="1"/>
  <c r="Q128" i="1"/>
  <c r="P128" i="1"/>
  <c r="J128" i="1"/>
  <c r="I128" i="1"/>
  <c r="H128" i="1"/>
  <c r="G128" i="1"/>
  <c r="E128" i="1"/>
  <c r="Z127" i="1"/>
  <c r="Y127" i="1"/>
  <c r="X127" i="1"/>
  <c r="V127" i="1"/>
  <c r="U127" i="1"/>
  <c r="T127" i="1"/>
  <c r="S127" i="1"/>
  <c r="Q127" i="1"/>
  <c r="P127" i="1"/>
  <c r="J127" i="1"/>
  <c r="I127" i="1"/>
  <c r="H127" i="1"/>
  <c r="G127" i="1"/>
  <c r="E127" i="1"/>
  <c r="Z126" i="1"/>
  <c r="Y126" i="1"/>
  <c r="X126" i="1"/>
  <c r="V126" i="1"/>
  <c r="U126" i="1"/>
  <c r="T126" i="1"/>
  <c r="S126" i="1"/>
  <c r="Q126" i="1"/>
  <c r="P126" i="1"/>
  <c r="J126" i="1"/>
  <c r="I126" i="1"/>
  <c r="H126" i="1"/>
  <c r="G126" i="1"/>
  <c r="E126" i="1"/>
  <c r="Z125" i="1"/>
  <c r="Y125" i="1"/>
  <c r="X125" i="1"/>
  <c r="V125" i="1"/>
  <c r="U125" i="1"/>
  <c r="T125" i="1"/>
  <c r="S125" i="1"/>
  <c r="Q125" i="1"/>
  <c r="P125" i="1"/>
  <c r="J125" i="1"/>
  <c r="I125" i="1"/>
  <c r="H125" i="1"/>
  <c r="G125" i="1"/>
  <c r="E125" i="1"/>
  <c r="Z124" i="1"/>
  <c r="Y124" i="1"/>
  <c r="X124" i="1"/>
  <c r="V124" i="1"/>
  <c r="U124" i="1"/>
  <c r="T124" i="1"/>
  <c r="S124" i="1"/>
  <c r="Q124" i="1"/>
  <c r="P124" i="1"/>
  <c r="J124" i="1"/>
  <c r="I124" i="1"/>
  <c r="H124" i="1"/>
  <c r="G124" i="1"/>
  <c r="E124" i="1"/>
  <c r="Z123" i="1"/>
  <c r="Y123" i="1"/>
  <c r="X123" i="1"/>
  <c r="V123" i="1"/>
  <c r="U123" i="1"/>
  <c r="T123" i="1"/>
  <c r="S123" i="1"/>
  <c r="Q123" i="1"/>
  <c r="P123" i="1"/>
  <c r="J123" i="1"/>
  <c r="I123" i="1"/>
  <c r="H123" i="1"/>
  <c r="G123" i="1"/>
  <c r="E123" i="1"/>
  <c r="Z122" i="1"/>
  <c r="Y122" i="1"/>
  <c r="X122" i="1"/>
  <c r="V122" i="1"/>
  <c r="U122" i="1"/>
  <c r="T122" i="1"/>
  <c r="S122" i="1"/>
  <c r="Q122" i="1"/>
  <c r="P122" i="1"/>
  <c r="J122" i="1"/>
  <c r="I122" i="1"/>
  <c r="H122" i="1"/>
  <c r="G122" i="1"/>
  <c r="E122" i="1"/>
  <c r="Z121" i="1"/>
  <c r="Y121" i="1"/>
  <c r="X121" i="1"/>
  <c r="V121" i="1"/>
  <c r="U121" i="1"/>
  <c r="T121" i="1"/>
  <c r="S121" i="1"/>
  <c r="Q121" i="1"/>
  <c r="P121" i="1"/>
  <c r="J121" i="1"/>
  <c r="I121" i="1"/>
  <c r="H121" i="1"/>
  <c r="G121" i="1"/>
  <c r="E121" i="1"/>
  <c r="Z120" i="1"/>
  <c r="Y120" i="1"/>
  <c r="X120" i="1"/>
  <c r="V120" i="1"/>
  <c r="U120" i="1"/>
  <c r="T120" i="1"/>
  <c r="S120" i="1"/>
  <c r="Q120" i="1"/>
  <c r="P120" i="1"/>
  <c r="J120" i="1"/>
  <c r="I120" i="1"/>
  <c r="H120" i="1"/>
  <c r="G120" i="1"/>
  <c r="E120" i="1"/>
  <c r="Z119" i="1"/>
  <c r="Y119" i="1"/>
  <c r="X119" i="1"/>
  <c r="V119" i="1"/>
  <c r="U119" i="1"/>
  <c r="T119" i="1"/>
  <c r="S119" i="1"/>
  <c r="Q119" i="1"/>
  <c r="P119" i="1"/>
  <c r="J119" i="1"/>
  <c r="I119" i="1"/>
  <c r="H119" i="1"/>
  <c r="G119" i="1"/>
  <c r="E119" i="1"/>
  <c r="Z118" i="1"/>
  <c r="Y118" i="1"/>
  <c r="X118" i="1"/>
  <c r="V118" i="1"/>
  <c r="U118" i="1"/>
  <c r="T118" i="1"/>
  <c r="S118" i="1"/>
  <c r="Q118" i="1"/>
  <c r="P118" i="1"/>
  <c r="J118" i="1"/>
  <c r="I118" i="1"/>
  <c r="H118" i="1"/>
  <c r="G118" i="1"/>
  <c r="E118" i="1"/>
  <c r="Z117" i="1"/>
  <c r="Y117" i="1"/>
  <c r="X117" i="1"/>
  <c r="V117" i="1"/>
  <c r="U117" i="1"/>
  <c r="T117" i="1"/>
  <c r="S117" i="1"/>
  <c r="Q117" i="1"/>
  <c r="P117" i="1"/>
  <c r="J117" i="1"/>
  <c r="I117" i="1"/>
  <c r="H117" i="1"/>
  <c r="G117" i="1"/>
  <c r="E117" i="1"/>
  <c r="Z116" i="1"/>
  <c r="Y116" i="1"/>
  <c r="X116" i="1"/>
  <c r="V116" i="1"/>
  <c r="U116" i="1"/>
  <c r="T116" i="1"/>
  <c r="S116" i="1"/>
  <c r="Q116" i="1"/>
  <c r="P116" i="1"/>
  <c r="J116" i="1"/>
  <c r="I116" i="1"/>
  <c r="H116" i="1"/>
  <c r="G116" i="1"/>
  <c r="E116" i="1"/>
  <c r="Z115" i="1"/>
  <c r="Y115" i="1"/>
  <c r="X115" i="1"/>
  <c r="V115" i="1"/>
  <c r="U115" i="1"/>
  <c r="T115" i="1"/>
  <c r="S115" i="1"/>
  <c r="Q115" i="1"/>
  <c r="P115" i="1"/>
  <c r="J115" i="1"/>
  <c r="I115" i="1"/>
  <c r="H115" i="1"/>
  <c r="G115" i="1"/>
  <c r="E115" i="1"/>
  <c r="Z114" i="1"/>
  <c r="Y114" i="1"/>
  <c r="X114" i="1"/>
  <c r="V114" i="1"/>
  <c r="U114" i="1"/>
  <c r="T114" i="1"/>
  <c r="S114" i="1"/>
  <c r="Q114" i="1"/>
  <c r="P114" i="1"/>
  <c r="J114" i="1"/>
  <c r="I114" i="1"/>
  <c r="H114" i="1"/>
  <c r="G114" i="1"/>
  <c r="E114" i="1"/>
  <c r="Z113" i="1"/>
  <c r="Y113" i="1"/>
  <c r="X113" i="1"/>
  <c r="V113" i="1"/>
  <c r="U113" i="1"/>
  <c r="T113" i="1"/>
  <c r="S113" i="1"/>
  <c r="Q113" i="1"/>
  <c r="P113" i="1"/>
  <c r="J113" i="1"/>
  <c r="I113" i="1"/>
  <c r="H113" i="1"/>
  <c r="G113" i="1"/>
  <c r="E113" i="1"/>
  <c r="Z112" i="1"/>
  <c r="Y112" i="1"/>
  <c r="X112" i="1"/>
  <c r="V112" i="1"/>
  <c r="U112" i="1"/>
  <c r="T112" i="1"/>
  <c r="S112" i="1"/>
  <c r="Q112" i="1"/>
  <c r="P112" i="1"/>
  <c r="J112" i="1"/>
  <c r="I112" i="1"/>
  <c r="H112" i="1"/>
  <c r="G112" i="1"/>
  <c r="E112" i="1"/>
  <c r="Z111" i="1"/>
  <c r="Y111" i="1"/>
  <c r="X111" i="1"/>
  <c r="V111" i="1"/>
  <c r="U111" i="1"/>
  <c r="T111" i="1"/>
  <c r="S111" i="1"/>
  <c r="Q111" i="1"/>
  <c r="P111" i="1"/>
  <c r="J111" i="1"/>
  <c r="I111" i="1"/>
  <c r="H111" i="1"/>
  <c r="G111" i="1"/>
  <c r="E111" i="1"/>
  <c r="Z110" i="1"/>
  <c r="Y110" i="1"/>
  <c r="X110" i="1"/>
  <c r="V110" i="1"/>
  <c r="U110" i="1"/>
  <c r="T110" i="1"/>
  <c r="S110" i="1"/>
  <c r="Q110" i="1"/>
  <c r="P110" i="1"/>
  <c r="J110" i="1"/>
  <c r="I110" i="1"/>
  <c r="H110" i="1"/>
  <c r="G110" i="1"/>
  <c r="E110" i="1"/>
  <c r="Z109" i="1"/>
  <c r="Y109" i="1"/>
  <c r="X109" i="1"/>
  <c r="V109" i="1"/>
  <c r="U109" i="1"/>
  <c r="T109" i="1"/>
  <c r="S109" i="1"/>
  <c r="Q109" i="1"/>
  <c r="P109" i="1"/>
  <c r="J109" i="1"/>
  <c r="I109" i="1"/>
  <c r="H109" i="1"/>
  <c r="G109" i="1"/>
  <c r="E109" i="1"/>
  <c r="Z108" i="1"/>
  <c r="Y108" i="1"/>
  <c r="X108" i="1"/>
  <c r="V108" i="1"/>
  <c r="U108" i="1"/>
  <c r="T108" i="1"/>
  <c r="S108" i="1"/>
  <c r="Q108" i="1"/>
  <c r="P108" i="1"/>
  <c r="J108" i="1"/>
  <c r="I108" i="1"/>
  <c r="H108" i="1"/>
  <c r="G108" i="1"/>
  <c r="E108" i="1"/>
  <c r="Z107" i="1"/>
  <c r="Y107" i="1"/>
  <c r="X107" i="1"/>
  <c r="V107" i="1"/>
  <c r="U107" i="1"/>
  <c r="T107" i="1"/>
  <c r="S107" i="1"/>
  <c r="Q107" i="1"/>
  <c r="P107" i="1"/>
  <c r="J107" i="1"/>
  <c r="I107" i="1"/>
  <c r="H107" i="1"/>
  <c r="G107" i="1"/>
  <c r="E107" i="1"/>
  <c r="Z106" i="1"/>
  <c r="Y106" i="1"/>
  <c r="X106" i="1"/>
  <c r="V106" i="1"/>
  <c r="U106" i="1"/>
  <c r="T106" i="1"/>
  <c r="S106" i="1"/>
  <c r="Q106" i="1"/>
  <c r="P106" i="1"/>
  <c r="J106" i="1"/>
  <c r="I106" i="1"/>
  <c r="H106" i="1"/>
  <c r="G106" i="1"/>
  <c r="E106" i="1"/>
  <c r="Z105" i="1"/>
  <c r="Y105" i="1"/>
  <c r="X105" i="1"/>
  <c r="V105" i="1"/>
  <c r="U105" i="1"/>
  <c r="T105" i="1"/>
  <c r="S105" i="1"/>
  <c r="Q105" i="1"/>
  <c r="P105" i="1"/>
  <c r="J105" i="1"/>
  <c r="I105" i="1"/>
  <c r="H105" i="1"/>
  <c r="G105" i="1"/>
  <c r="E105" i="1"/>
  <c r="Z104" i="1"/>
  <c r="Y104" i="1"/>
  <c r="X104" i="1"/>
  <c r="V104" i="1"/>
  <c r="U104" i="1"/>
  <c r="T104" i="1"/>
  <c r="S104" i="1"/>
  <c r="Q104" i="1"/>
  <c r="P104" i="1"/>
  <c r="J104" i="1"/>
  <c r="I104" i="1"/>
  <c r="H104" i="1"/>
  <c r="G104" i="1"/>
  <c r="E104" i="1"/>
  <c r="Z103" i="1"/>
  <c r="Y103" i="1"/>
  <c r="X103" i="1"/>
  <c r="V103" i="1"/>
  <c r="U103" i="1"/>
  <c r="T103" i="1"/>
  <c r="S103" i="1"/>
  <c r="Q103" i="1"/>
  <c r="P103" i="1"/>
  <c r="J103" i="1"/>
  <c r="I103" i="1"/>
  <c r="H103" i="1"/>
  <c r="G103" i="1"/>
  <c r="E103" i="1"/>
  <c r="Z102" i="1"/>
  <c r="Y102" i="1"/>
  <c r="X102" i="1"/>
  <c r="V102" i="1"/>
  <c r="U102" i="1"/>
  <c r="T102" i="1"/>
  <c r="S102" i="1"/>
  <c r="Q102" i="1"/>
  <c r="P102" i="1"/>
  <c r="J102" i="1"/>
  <c r="I102" i="1"/>
  <c r="H102" i="1"/>
  <c r="G102" i="1"/>
  <c r="E102" i="1"/>
  <c r="Z101" i="1"/>
  <c r="Y101" i="1"/>
  <c r="X101" i="1"/>
  <c r="V101" i="1"/>
  <c r="U101" i="1"/>
  <c r="T101" i="1"/>
  <c r="S101" i="1"/>
  <c r="Q101" i="1"/>
  <c r="P101" i="1"/>
  <c r="J101" i="1"/>
  <c r="I101" i="1"/>
  <c r="H101" i="1"/>
  <c r="G101" i="1"/>
  <c r="E101" i="1"/>
  <c r="Z100" i="1"/>
  <c r="Y100" i="1"/>
  <c r="X100" i="1"/>
  <c r="V100" i="1"/>
  <c r="U100" i="1"/>
  <c r="T100" i="1"/>
  <c r="S100" i="1"/>
  <c r="Q100" i="1"/>
  <c r="P100" i="1"/>
  <c r="J100" i="1"/>
  <c r="I100" i="1"/>
  <c r="H100" i="1"/>
  <c r="G100" i="1"/>
  <c r="E100" i="1"/>
  <c r="Z99" i="1"/>
  <c r="Y99" i="1"/>
  <c r="X99" i="1"/>
  <c r="V99" i="1"/>
  <c r="U99" i="1"/>
  <c r="T99" i="1"/>
  <c r="S99" i="1"/>
  <c r="Q99" i="1"/>
  <c r="P99" i="1"/>
  <c r="J99" i="1"/>
  <c r="I99" i="1"/>
  <c r="H99" i="1"/>
  <c r="G99" i="1"/>
  <c r="E99" i="1"/>
  <c r="Z98" i="1"/>
  <c r="Y98" i="1"/>
  <c r="X98" i="1"/>
  <c r="V98" i="1"/>
  <c r="U98" i="1"/>
  <c r="T98" i="1"/>
  <c r="S98" i="1"/>
  <c r="Q98" i="1"/>
  <c r="P98" i="1"/>
  <c r="J98" i="1"/>
  <c r="I98" i="1"/>
  <c r="H98" i="1"/>
  <c r="G98" i="1"/>
  <c r="E98" i="1"/>
  <c r="Z97" i="1"/>
  <c r="Y97" i="1"/>
  <c r="X97" i="1"/>
  <c r="V97" i="1"/>
  <c r="U97" i="1"/>
  <c r="T97" i="1"/>
  <c r="S97" i="1"/>
  <c r="Q97" i="1"/>
  <c r="P97" i="1"/>
  <c r="J97" i="1"/>
  <c r="I97" i="1"/>
  <c r="H97" i="1"/>
  <c r="G97" i="1"/>
  <c r="E97" i="1"/>
  <c r="Z96" i="1"/>
  <c r="Y96" i="1"/>
  <c r="X96" i="1"/>
  <c r="V96" i="1"/>
  <c r="U96" i="1"/>
  <c r="T96" i="1"/>
  <c r="S96" i="1"/>
  <c r="Q96" i="1"/>
  <c r="P96" i="1"/>
  <c r="J96" i="1"/>
  <c r="I96" i="1"/>
  <c r="H96" i="1"/>
  <c r="G96" i="1"/>
  <c r="E96" i="1"/>
  <c r="Z95" i="1"/>
  <c r="Y95" i="1"/>
  <c r="X95" i="1"/>
  <c r="V95" i="1"/>
  <c r="U95" i="1"/>
  <c r="T95" i="1"/>
  <c r="S95" i="1"/>
  <c r="Q95" i="1"/>
  <c r="P95" i="1"/>
  <c r="J95" i="1"/>
  <c r="I95" i="1"/>
  <c r="H95" i="1"/>
  <c r="G95" i="1"/>
  <c r="E95" i="1"/>
  <c r="Z94" i="1"/>
  <c r="Y94" i="1"/>
  <c r="X94" i="1"/>
  <c r="V94" i="1"/>
  <c r="U94" i="1"/>
  <c r="T94" i="1"/>
  <c r="S94" i="1"/>
  <c r="Q94" i="1"/>
  <c r="P94" i="1"/>
  <c r="J94" i="1"/>
  <c r="I94" i="1"/>
  <c r="H94" i="1"/>
  <c r="G94" i="1"/>
  <c r="E94" i="1"/>
  <c r="Z93" i="1"/>
  <c r="Y93" i="1"/>
  <c r="X93" i="1"/>
  <c r="V93" i="1"/>
  <c r="U93" i="1"/>
  <c r="T93" i="1"/>
  <c r="S93" i="1"/>
  <c r="Q93" i="1"/>
  <c r="P93" i="1"/>
  <c r="J93" i="1"/>
  <c r="I93" i="1"/>
  <c r="H93" i="1"/>
  <c r="G93" i="1"/>
  <c r="E93" i="1"/>
  <c r="Z92" i="1"/>
  <c r="Y92" i="1"/>
  <c r="X92" i="1"/>
  <c r="V92" i="1"/>
  <c r="U92" i="1"/>
  <c r="T92" i="1"/>
  <c r="S92" i="1"/>
  <c r="Q92" i="1"/>
  <c r="P92" i="1"/>
  <c r="J92" i="1"/>
  <c r="I92" i="1"/>
  <c r="H92" i="1"/>
  <c r="G92" i="1"/>
  <c r="E92" i="1"/>
  <c r="Z91" i="1"/>
  <c r="Y91" i="1"/>
  <c r="X91" i="1"/>
  <c r="V91" i="1"/>
  <c r="U91" i="1"/>
  <c r="T91" i="1"/>
  <c r="S91" i="1"/>
  <c r="Q91" i="1"/>
  <c r="P91" i="1"/>
  <c r="J91" i="1"/>
  <c r="I91" i="1"/>
  <c r="H91" i="1"/>
  <c r="G91" i="1"/>
  <c r="E91" i="1"/>
  <c r="Z90" i="1"/>
  <c r="Y90" i="1"/>
  <c r="X90" i="1"/>
  <c r="V90" i="1"/>
  <c r="U90" i="1"/>
  <c r="T90" i="1"/>
  <c r="S90" i="1"/>
  <c r="Q90" i="1"/>
  <c r="P90" i="1"/>
  <c r="J90" i="1"/>
  <c r="I90" i="1"/>
  <c r="H90" i="1"/>
  <c r="G90" i="1"/>
  <c r="E90" i="1"/>
  <c r="Z89" i="1"/>
  <c r="Y89" i="1"/>
  <c r="X89" i="1"/>
  <c r="V89" i="1"/>
  <c r="U89" i="1"/>
  <c r="T89" i="1"/>
  <c r="S89" i="1"/>
  <c r="Q89" i="1"/>
  <c r="P89" i="1"/>
  <c r="J89" i="1"/>
  <c r="I89" i="1"/>
  <c r="H89" i="1"/>
  <c r="G89" i="1"/>
  <c r="E89" i="1"/>
  <c r="Z88" i="1"/>
  <c r="Y88" i="1"/>
  <c r="X88" i="1"/>
  <c r="V88" i="1"/>
  <c r="U88" i="1"/>
  <c r="T88" i="1"/>
  <c r="S88" i="1"/>
  <c r="Q88" i="1"/>
  <c r="P88" i="1"/>
  <c r="J88" i="1"/>
  <c r="I88" i="1"/>
  <c r="H88" i="1"/>
  <c r="G88" i="1"/>
  <c r="E88" i="1"/>
  <c r="Z87" i="1"/>
  <c r="Y87" i="1"/>
  <c r="X87" i="1"/>
  <c r="V87" i="1"/>
  <c r="U87" i="1"/>
  <c r="T87" i="1"/>
  <c r="S87" i="1"/>
  <c r="Q87" i="1"/>
  <c r="P87" i="1"/>
  <c r="J87" i="1"/>
  <c r="I87" i="1"/>
  <c r="H87" i="1"/>
  <c r="G87" i="1"/>
  <c r="E87" i="1"/>
  <c r="Z86" i="1"/>
  <c r="Y86" i="1"/>
  <c r="X86" i="1"/>
  <c r="V86" i="1"/>
  <c r="U86" i="1"/>
  <c r="T86" i="1"/>
  <c r="S86" i="1"/>
  <c r="Q86" i="1"/>
  <c r="P86" i="1"/>
  <c r="J86" i="1"/>
  <c r="I86" i="1"/>
  <c r="H86" i="1"/>
  <c r="G86" i="1"/>
  <c r="E86" i="1"/>
  <c r="Z85" i="1"/>
  <c r="Y85" i="1"/>
  <c r="X85" i="1"/>
  <c r="V85" i="1"/>
  <c r="U85" i="1"/>
  <c r="T85" i="1"/>
  <c r="S85" i="1"/>
  <c r="Q85" i="1"/>
  <c r="P85" i="1"/>
  <c r="J85" i="1"/>
  <c r="I85" i="1"/>
  <c r="H85" i="1"/>
  <c r="G85" i="1"/>
  <c r="E85" i="1"/>
  <c r="Z84" i="1"/>
  <c r="Y84" i="1"/>
  <c r="X84" i="1"/>
  <c r="V84" i="1"/>
  <c r="U84" i="1"/>
  <c r="T84" i="1"/>
  <c r="S84" i="1"/>
  <c r="Q84" i="1"/>
  <c r="P84" i="1"/>
  <c r="J84" i="1"/>
  <c r="I84" i="1"/>
  <c r="H84" i="1"/>
  <c r="G84" i="1"/>
  <c r="E84" i="1"/>
  <c r="Z83" i="1"/>
  <c r="Y83" i="1"/>
  <c r="X83" i="1"/>
  <c r="V83" i="1"/>
  <c r="U83" i="1"/>
  <c r="T83" i="1"/>
  <c r="S83" i="1"/>
  <c r="Q83" i="1"/>
  <c r="P83" i="1"/>
  <c r="J83" i="1"/>
  <c r="I83" i="1"/>
  <c r="H83" i="1"/>
  <c r="G83" i="1"/>
  <c r="E83" i="1"/>
  <c r="Z82" i="1"/>
  <c r="Y82" i="1"/>
  <c r="X82" i="1"/>
  <c r="V82" i="1"/>
  <c r="U82" i="1"/>
  <c r="T82" i="1"/>
  <c r="S82" i="1"/>
  <c r="Q82" i="1"/>
  <c r="P82" i="1"/>
  <c r="J82" i="1"/>
  <c r="I82" i="1"/>
  <c r="H82" i="1"/>
  <c r="G82" i="1"/>
  <c r="E82" i="1"/>
  <c r="Z81" i="1"/>
  <c r="Y81" i="1"/>
  <c r="X81" i="1"/>
  <c r="V81" i="1"/>
  <c r="U81" i="1"/>
  <c r="T81" i="1"/>
  <c r="S81" i="1"/>
  <c r="Q81" i="1"/>
  <c r="P81" i="1"/>
  <c r="J81" i="1"/>
  <c r="I81" i="1"/>
  <c r="H81" i="1"/>
  <c r="G81" i="1"/>
  <c r="E81" i="1"/>
  <c r="Z80" i="1"/>
  <c r="Y80" i="1"/>
  <c r="X80" i="1"/>
  <c r="V80" i="1"/>
  <c r="U80" i="1"/>
  <c r="T80" i="1"/>
  <c r="S80" i="1"/>
  <c r="Q80" i="1"/>
  <c r="P80" i="1"/>
  <c r="J80" i="1"/>
  <c r="I80" i="1"/>
  <c r="H80" i="1"/>
  <c r="G80" i="1"/>
  <c r="E80" i="1"/>
  <c r="Z79" i="1"/>
  <c r="Y79" i="1"/>
  <c r="X79" i="1"/>
  <c r="V79" i="1"/>
  <c r="U79" i="1"/>
  <c r="T79" i="1"/>
  <c r="S79" i="1"/>
  <c r="Q79" i="1"/>
  <c r="P79" i="1"/>
  <c r="J79" i="1"/>
  <c r="I79" i="1"/>
  <c r="H79" i="1"/>
  <c r="G79" i="1"/>
  <c r="E79" i="1"/>
  <c r="Z78" i="1"/>
  <c r="Y78" i="1"/>
  <c r="X78" i="1"/>
  <c r="V78" i="1"/>
  <c r="U78" i="1"/>
  <c r="T78" i="1"/>
  <c r="S78" i="1"/>
  <c r="Q78" i="1"/>
  <c r="P78" i="1"/>
  <c r="J78" i="1"/>
  <c r="I78" i="1"/>
  <c r="H78" i="1"/>
  <c r="G78" i="1"/>
  <c r="E78" i="1"/>
  <c r="Z77" i="1"/>
  <c r="Y77" i="1"/>
  <c r="X77" i="1"/>
  <c r="V77" i="1"/>
  <c r="U77" i="1"/>
  <c r="T77" i="1"/>
  <c r="S77" i="1"/>
  <c r="Q77" i="1"/>
  <c r="P77" i="1"/>
  <c r="J77" i="1"/>
  <c r="I77" i="1"/>
  <c r="H77" i="1"/>
  <c r="G77" i="1"/>
  <c r="E77" i="1"/>
  <c r="Z76" i="1"/>
  <c r="Y76" i="1"/>
  <c r="X76" i="1"/>
  <c r="V76" i="1"/>
  <c r="U76" i="1"/>
  <c r="T76" i="1"/>
  <c r="S76" i="1"/>
  <c r="Q76" i="1"/>
  <c r="P76" i="1"/>
  <c r="J76" i="1"/>
  <c r="I76" i="1"/>
  <c r="H76" i="1"/>
  <c r="G76" i="1"/>
  <c r="E76" i="1"/>
  <c r="Z75" i="1"/>
  <c r="Y75" i="1"/>
  <c r="X75" i="1"/>
  <c r="V75" i="1"/>
  <c r="U75" i="1"/>
  <c r="T75" i="1"/>
  <c r="S75" i="1"/>
  <c r="Q75" i="1"/>
  <c r="P75" i="1"/>
  <c r="J75" i="1"/>
  <c r="I75" i="1"/>
  <c r="H75" i="1"/>
  <c r="G75" i="1"/>
  <c r="E75" i="1"/>
  <c r="Z74" i="1"/>
  <c r="Y74" i="1"/>
  <c r="X74" i="1"/>
  <c r="V74" i="1"/>
  <c r="U74" i="1"/>
  <c r="T74" i="1"/>
  <c r="S74" i="1"/>
  <c r="Q74" i="1"/>
  <c r="P74" i="1"/>
  <c r="J74" i="1"/>
  <c r="I74" i="1"/>
  <c r="H74" i="1"/>
  <c r="G74" i="1"/>
  <c r="E74" i="1"/>
  <c r="Z73" i="1"/>
  <c r="Y73" i="1"/>
  <c r="X73" i="1"/>
  <c r="V73" i="1"/>
  <c r="U73" i="1"/>
  <c r="T73" i="1"/>
  <c r="S73" i="1"/>
  <c r="Q73" i="1"/>
  <c r="P73" i="1"/>
  <c r="J73" i="1"/>
  <c r="I73" i="1"/>
  <c r="H73" i="1"/>
  <c r="G73" i="1"/>
  <c r="E73" i="1"/>
  <c r="Z72" i="1"/>
  <c r="Y72" i="1"/>
  <c r="X72" i="1"/>
  <c r="V72" i="1"/>
  <c r="U72" i="1"/>
  <c r="T72" i="1"/>
  <c r="S72" i="1"/>
  <c r="Q72" i="1"/>
  <c r="P72" i="1"/>
  <c r="J72" i="1"/>
  <c r="I72" i="1"/>
  <c r="H72" i="1"/>
  <c r="G72" i="1"/>
  <c r="E72" i="1"/>
  <c r="Z71" i="1"/>
  <c r="Y71" i="1"/>
  <c r="X71" i="1"/>
  <c r="V71" i="1"/>
  <c r="U71" i="1"/>
  <c r="T71" i="1"/>
  <c r="S71" i="1"/>
  <c r="Q71" i="1"/>
  <c r="P71" i="1"/>
  <c r="J71" i="1"/>
  <c r="I71" i="1"/>
  <c r="H71" i="1"/>
  <c r="G71" i="1"/>
  <c r="E71" i="1"/>
  <c r="Z70" i="1"/>
  <c r="Y70" i="1"/>
  <c r="X70" i="1"/>
  <c r="V70" i="1"/>
  <c r="U70" i="1"/>
  <c r="T70" i="1"/>
  <c r="S70" i="1"/>
  <c r="Q70" i="1"/>
  <c r="P70" i="1"/>
  <c r="J70" i="1"/>
  <c r="I70" i="1"/>
  <c r="H70" i="1"/>
  <c r="G70" i="1"/>
  <c r="E70" i="1"/>
  <c r="Z69" i="1"/>
  <c r="Y69" i="1"/>
  <c r="X69" i="1"/>
  <c r="V69" i="1"/>
  <c r="U69" i="1"/>
  <c r="T69" i="1"/>
  <c r="S69" i="1"/>
  <c r="Q69" i="1"/>
  <c r="P69" i="1"/>
  <c r="J69" i="1"/>
  <c r="I69" i="1"/>
  <c r="H69" i="1"/>
  <c r="G69" i="1"/>
  <c r="E69" i="1"/>
  <c r="Z68" i="1"/>
  <c r="Y68" i="1"/>
  <c r="X68" i="1"/>
  <c r="V68" i="1"/>
  <c r="U68" i="1"/>
  <c r="T68" i="1"/>
  <c r="S68" i="1"/>
  <c r="Q68" i="1"/>
  <c r="P68" i="1"/>
  <c r="J68" i="1"/>
  <c r="I68" i="1"/>
  <c r="H68" i="1"/>
  <c r="G68" i="1"/>
  <c r="E68" i="1"/>
  <c r="Z67" i="1"/>
  <c r="Y67" i="1"/>
  <c r="X67" i="1"/>
  <c r="V67" i="1"/>
  <c r="U67" i="1"/>
  <c r="T67" i="1"/>
  <c r="S67" i="1"/>
  <c r="Q67" i="1"/>
  <c r="P67" i="1"/>
  <c r="J67" i="1"/>
  <c r="I67" i="1"/>
  <c r="H67" i="1"/>
  <c r="G67" i="1"/>
  <c r="E67" i="1"/>
  <c r="Z66" i="1"/>
  <c r="Y66" i="1"/>
  <c r="X66" i="1"/>
  <c r="V66" i="1"/>
  <c r="U66" i="1"/>
  <c r="T66" i="1"/>
  <c r="S66" i="1"/>
  <c r="Q66" i="1"/>
  <c r="P66" i="1"/>
  <c r="J66" i="1"/>
  <c r="I66" i="1"/>
  <c r="H66" i="1"/>
  <c r="G66" i="1"/>
  <c r="E66" i="1"/>
  <c r="Z65" i="1"/>
  <c r="Y65" i="1"/>
  <c r="X65" i="1"/>
  <c r="V65" i="1"/>
  <c r="U65" i="1"/>
  <c r="T65" i="1"/>
  <c r="S65" i="1"/>
  <c r="Q65" i="1"/>
  <c r="P65" i="1"/>
  <c r="J65" i="1"/>
  <c r="I65" i="1"/>
  <c r="H65" i="1"/>
  <c r="G65" i="1"/>
  <c r="E65" i="1"/>
  <c r="Z64" i="1"/>
  <c r="Y64" i="1"/>
  <c r="X64" i="1"/>
  <c r="V64" i="1"/>
  <c r="U64" i="1"/>
  <c r="T64" i="1"/>
  <c r="S64" i="1"/>
  <c r="Q64" i="1"/>
  <c r="P64" i="1"/>
  <c r="J64" i="1"/>
  <c r="I64" i="1"/>
  <c r="H64" i="1"/>
  <c r="G64" i="1"/>
  <c r="E64" i="1"/>
  <c r="Z63" i="1"/>
  <c r="Y63" i="1"/>
  <c r="X63" i="1"/>
  <c r="V63" i="1"/>
  <c r="U63" i="1"/>
  <c r="T63" i="1"/>
  <c r="S63" i="1"/>
  <c r="Q63" i="1"/>
  <c r="P63" i="1"/>
  <c r="J63" i="1"/>
  <c r="I63" i="1"/>
  <c r="H63" i="1"/>
  <c r="G63" i="1"/>
  <c r="E63" i="1"/>
  <c r="Z62" i="1"/>
  <c r="Y62" i="1"/>
  <c r="X62" i="1"/>
  <c r="V62" i="1"/>
  <c r="U62" i="1"/>
  <c r="T62" i="1"/>
  <c r="S62" i="1"/>
  <c r="Q62" i="1"/>
  <c r="P62" i="1"/>
  <c r="J62" i="1"/>
  <c r="I62" i="1"/>
  <c r="H62" i="1"/>
  <c r="G62" i="1"/>
  <c r="E62" i="1"/>
  <c r="Z61" i="1"/>
  <c r="Y61" i="1"/>
  <c r="X61" i="1"/>
  <c r="V61" i="1"/>
  <c r="U61" i="1"/>
  <c r="T61" i="1"/>
  <c r="S61" i="1"/>
  <c r="Q61" i="1"/>
  <c r="P61" i="1"/>
  <c r="J61" i="1"/>
  <c r="I61" i="1"/>
  <c r="H61" i="1"/>
  <c r="G61" i="1"/>
  <c r="E61" i="1"/>
  <c r="Z60" i="1"/>
  <c r="Y60" i="1"/>
  <c r="X60" i="1"/>
  <c r="V60" i="1"/>
  <c r="U60" i="1"/>
  <c r="T60" i="1"/>
  <c r="S60" i="1"/>
  <c r="Q60" i="1"/>
  <c r="P60" i="1"/>
  <c r="J60" i="1"/>
  <c r="I60" i="1"/>
  <c r="H60" i="1"/>
  <c r="G60" i="1"/>
  <c r="E60" i="1"/>
  <c r="Z59" i="1"/>
  <c r="Y59" i="1"/>
  <c r="X59" i="1"/>
  <c r="V59" i="1"/>
  <c r="U59" i="1"/>
  <c r="T59" i="1"/>
  <c r="S59" i="1"/>
  <c r="Q59" i="1"/>
  <c r="P59" i="1"/>
  <c r="J59" i="1"/>
  <c r="I59" i="1"/>
  <c r="H59" i="1"/>
  <c r="G59" i="1"/>
  <c r="E59" i="1"/>
  <c r="Z58" i="1"/>
  <c r="Y58" i="1"/>
  <c r="X58" i="1"/>
  <c r="V58" i="1"/>
  <c r="U58" i="1"/>
  <c r="T58" i="1"/>
  <c r="S58" i="1"/>
  <c r="Q58" i="1"/>
  <c r="P58" i="1"/>
  <c r="J58" i="1"/>
  <c r="I58" i="1"/>
  <c r="H58" i="1"/>
  <c r="G58" i="1"/>
  <c r="E58" i="1"/>
  <c r="Z57" i="1"/>
  <c r="Y57" i="1"/>
  <c r="X57" i="1"/>
  <c r="V57" i="1"/>
  <c r="U57" i="1"/>
  <c r="T57" i="1"/>
  <c r="S57" i="1"/>
  <c r="Q57" i="1"/>
  <c r="P57" i="1"/>
  <c r="J57" i="1"/>
  <c r="I57" i="1"/>
  <c r="H57" i="1"/>
  <c r="G57" i="1"/>
  <c r="E57" i="1"/>
  <c r="Z56" i="1"/>
  <c r="Y56" i="1"/>
  <c r="X56" i="1"/>
  <c r="V56" i="1"/>
  <c r="U56" i="1"/>
  <c r="T56" i="1"/>
  <c r="S56" i="1"/>
  <c r="Q56" i="1"/>
  <c r="P56" i="1"/>
  <c r="J56" i="1"/>
  <c r="I56" i="1"/>
  <c r="H56" i="1"/>
  <c r="G56" i="1"/>
  <c r="E56" i="1"/>
  <c r="Z55" i="1"/>
  <c r="Y55" i="1"/>
  <c r="X55" i="1"/>
  <c r="V55" i="1"/>
  <c r="U55" i="1"/>
  <c r="T55" i="1"/>
  <c r="S55" i="1"/>
  <c r="Q55" i="1"/>
  <c r="P55" i="1"/>
  <c r="J55" i="1"/>
  <c r="I55" i="1"/>
  <c r="H55" i="1"/>
  <c r="G55" i="1"/>
  <c r="E55" i="1"/>
  <c r="Z54" i="1"/>
  <c r="Y54" i="1"/>
  <c r="X54" i="1"/>
  <c r="V54" i="1"/>
  <c r="U54" i="1"/>
  <c r="T54" i="1"/>
  <c r="S54" i="1"/>
  <c r="Q54" i="1"/>
  <c r="P54" i="1"/>
  <c r="J54" i="1"/>
  <c r="I54" i="1"/>
  <c r="H54" i="1"/>
  <c r="G54" i="1"/>
  <c r="E54" i="1"/>
  <c r="Z53" i="1"/>
  <c r="Y53" i="1"/>
  <c r="X53" i="1"/>
  <c r="V53" i="1"/>
  <c r="U53" i="1"/>
  <c r="T53" i="1"/>
  <c r="S53" i="1"/>
  <c r="Q53" i="1"/>
  <c r="P53" i="1"/>
  <c r="J53" i="1"/>
  <c r="I53" i="1"/>
  <c r="H53" i="1"/>
  <c r="G53" i="1"/>
  <c r="E53" i="1"/>
  <c r="Z52" i="1"/>
  <c r="Y52" i="1"/>
  <c r="X52" i="1"/>
  <c r="V52" i="1"/>
  <c r="U52" i="1"/>
  <c r="T52" i="1"/>
  <c r="S52" i="1"/>
  <c r="Q52" i="1"/>
  <c r="P52" i="1"/>
  <c r="J52" i="1"/>
  <c r="I52" i="1"/>
  <c r="H52" i="1"/>
  <c r="G52" i="1"/>
  <c r="E52" i="1"/>
  <c r="Z51" i="1"/>
  <c r="Y51" i="1"/>
  <c r="X51" i="1"/>
  <c r="V51" i="1"/>
  <c r="U51" i="1"/>
  <c r="T51" i="1"/>
  <c r="S51" i="1"/>
  <c r="Q51" i="1"/>
  <c r="P51" i="1"/>
  <c r="J51" i="1"/>
  <c r="I51" i="1"/>
  <c r="H51" i="1"/>
  <c r="G51" i="1"/>
  <c r="E51" i="1"/>
  <c r="Z50" i="1"/>
  <c r="Y50" i="1"/>
  <c r="X50" i="1"/>
  <c r="V50" i="1"/>
  <c r="U50" i="1"/>
  <c r="T50" i="1"/>
  <c r="S50" i="1"/>
  <c r="Q50" i="1"/>
  <c r="P50" i="1"/>
  <c r="J50" i="1"/>
  <c r="I50" i="1"/>
  <c r="H50" i="1"/>
  <c r="G50" i="1"/>
  <c r="E50" i="1"/>
  <c r="Z49" i="1"/>
  <c r="Y49" i="1"/>
  <c r="X49" i="1"/>
  <c r="V49" i="1"/>
  <c r="U49" i="1"/>
  <c r="T49" i="1"/>
  <c r="S49" i="1"/>
  <c r="Q49" i="1"/>
  <c r="P49" i="1"/>
  <c r="J49" i="1"/>
  <c r="I49" i="1"/>
  <c r="H49" i="1"/>
  <c r="G49" i="1"/>
  <c r="E49" i="1"/>
  <c r="Z48" i="1"/>
  <c r="Y48" i="1"/>
  <c r="X48" i="1"/>
  <c r="V48" i="1"/>
  <c r="U48" i="1"/>
  <c r="T48" i="1"/>
  <c r="S48" i="1"/>
  <c r="Q48" i="1"/>
  <c r="P48" i="1"/>
  <c r="J48" i="1"/>
  <c r="I48" i="1"/>
  <c r="H48" i="1"/>
  <c r="G48" i="1"/>
  <c r="E48" i="1"/>
  <c r="Z47" i="1"/>
  <c r="Y47" i="1"/>
  <c r="X47" i="1"/>
  <c r="V47" i="1"/>
  <c r="U47" i="1"/>
  <c r="T47" i="1"/>
  <c r="S47" i="1"/>
  <c r="Q47" i="1"/>
  <c r="P47" i="1"/>
  <c r="J47" i="1"/>
  <c r="I47" i="1"/>
  <c r="H47" i="1"/>
  <c r="G47" i="1"/>
  <c r="E47" i="1"/>
  <c r="Z46" i="1"/>
  <c r="Y46" i="1"/>
  <c r="X46" i="1"/>
  <c r="V46" i="1"/>
  <c r="U46" i="1"/>
  <c r="T46" i="1"/>
  <c r="S46" i="1"/>
  <c r="Q46" i="1"/>
  <c r="P46" i="1"/>
  <c r="J46" i="1"/>
  <c r="I46" i="1"/>
  <c r="H46" i="1"/>
  <c r="G46" i="1"/>
  <c r="E46" i="1"/>
  <c r="Z45" i="1"/>
  <c r="Y45" i="1"/>
  <c r="X45" i="1"/>
  <c r="V45" i="1"/>
  <c r="U45" i="1"/>
  <c r="T45" i="1"/>
  <c r="S45" i="1"/>
  <c r="Q45" i="1"/>
  <c r="P45" i="1"/>
  <c r="J45" i="1"/>
  <c r="I45" i="1"/>
  <c r="H45" i="1"/>
  <c r="G45" i="1"/>
  <c r="E45" i="1"/>
  <c r="Z44" i="1"/>
  <c r="Y44" i="1"/>
  <c r="X44" i="1"/>
  <c r="V44" i="1"/>
  <c r="U44" i="1"/>
  <c r="T44" i="1"/>
  <c r="S44" i="1"/>
  <c r="Q44" i="1"/>
  <c r="P44" i="1"/>
  <c r="J44" i="1"/>
  <c r="I44" i="1"/>
  <c r="H44" i="1"/>
  <c r="G44" i="1"/>
  <c r="E44" i="1"/>
  <c r="Z43" i="1"/>
  <c r="Y43" i="1"/>
  <c r="X43" i="1"/>
  <c r="V43" i="1"/>
  <c r="U43" i="1"/>
  <c r="T43" i="1"/>
  <c r="S43" i="1"/>
  <c r="Q43" i="1"/>
  <c r="P43" i="1"/>
  <c r="J43" i="1"/>
  <c r="I43" i="1"/>
  <c r="H43" i="1"/>
  <c r="G43" i="1"/>
  <c r="E43" i="1"/>
  <c r="Z42" i="1"/>
  <c r="Y42" i="1"/>
  <c r="X42" i="1"/>
  <c r="V42" i="1"/>
  <c r="U42" i="1"/>
  <c r="T42" i="1"/>
  <c r="S42" i="1"/>
  <c r="Q42" i="1"/>
  <c r="P42" i="1"/>
  <c r="J42" i="1"/>
  <c r="I42" i="1"/>
  <c r="H42" i="1"/>
  <c r="G42" i="1"/>
  <c r="E42" i="1"/>
  <c r="Z41" i="1"/>
  <c r="Y41" i="1"/>
  <c r="X41" i="1"/>
  <c r="V41" i="1"/>
  <c r="U41" i="1"/>
  <c r="T41" i="1"/>
  <c r="S41" i="1"/>
  <c r="Q41" i="1"/>
  <c r="P41" i="1"/>
  <c r="J41" i="1"/>
  <c r="I41" i="1"/>
  <c r="H41" i="1"/>
  <c r="G41" i="1"/>
  <c r="E41" i="1"/>
  <c r="Z40" i="1"/>
  <c r="Y40" i="1"/>
  <c r="X40" i="1"/>
  <c r="V40" i="1"/>
  <c r="U40" i="1"/>
  <c r="T40" i="1"/>
  <c r="S40" i="1"/>
  <c r="Q40" i="1"/>
  <c r="P40" i="1"/>
  <c r="J40" i="1"/>
  <c r="I40" i="1"/>
  <c r="H40" i="1"/>
  <c r="G40" i="1"/>
  <c r="E40" i="1"/>
  <c r="Z39" i="1"/>
  <c r="Y39" i="1"/>
  <c r="X39" i="1"/>
  <c r="V39" i="1"/>
  <c r="U39" i="1"/>
  <c r="T39" i="1"/>
  <c r="S39" i="1"/>
  <c r="Q39" i="1"/>
  <c r="P39" i="1"/>
  <c r="J39" i="1"/>
  <c r="I39" i="1"/>
  <c r="H39" i="1"/>
  <c r="G39" i="1"/>
  <c r="E39" i="1"/>
  <c r="Z38" i="1"/>
  <c r="Y38" i="1"/>
  <c r="X38" i="1"/>
  <c r="V38" i="1"/>
  <c r="U38" i="1"/>
  <c r="T38" i="1"/>
  <c r="S38" i="1"/>
  <c r="Q38" i="1"/>
  <c r="P38" i="1"/>
  <c r="J38" i="1"/>
  <c r="I38" i="1"/>
  <c r="H38" i="1"/>
  <c r="G38" i="1"/>
  <c r="E38" i="1"/>
  <c r="Z37" i="1"/>
  <c r="Y37" i="1"/>
  <c r="X37" i="1"/>
  <c r="V37" i="1"/>
  <c r="U37" i="1"/>
  <c r="T37" i="1"/>
  <c r="S37" i="1"/>
  <c r="Q37" i="1"/>
  <c r="P37" i="1"/>
  <c r="J37" i="1"/>
  <c r="I37" i="1"/>
  <c r="H37" i="1"/>
  <c r="G37" i="1"/>
  <c r="E37" i="1"/>
  <c r="Z36" i="1"/>
  <c r="Y36" i="1"/>
  <c r="X36" i="1"/>
  <c r="V36" i="1"/>
  <c r="U36" i="1"/>
  <c r="T36" i="1"/>
  <c r="S36" i="1"/>
  <c r="Q36" i="1"/>
  <c r="P36" i="1"/>
  <c r="J36" i="1"/>
  <c r="I36" i="1"/>
  <c r="H36" i="1"/>
  <c r="G36" i="1"/>
  <c r="E36" i="1"/>
  <c r="Z35" i="1"/>
  <c r="Y35" i="1"/>
  <c r="X35" i="1"/>
  <c r="V35" i="1"/>
  <c r="U35" i="1"/>
  <c r="T35" i="1"/>
  <c r="S35" i="1"/>
  <c r="Q35" i="1"/>
  <c r="P35" i="1"/>
  <c r="J35" i="1"/>
  <c r="I35" i="1"/>
  <c r="H35" i="1"/>
  <c r="G35" i="1"/>
  <c r="E35" i="1"/>
  <c r="Z34" i="1"/>
  <c r="Y34" i="1"/>
  <c r="X34" i="1"/>
  <c r="V34" i="1"/>
  <c r="U34" i="1"/>
  <c r="T34" i="1"/>
  <c r="S34" i="1"/>
  <c r="Q34" i="1"/>
  <c r="P34" i="1"/>
  <c r="J34" i="1"/>
  <c r="I34" i="1"/>
  <c r="H34" i="1"/>
  <c r="G34" i="1"/>
  <c r="E34" i="1"/>
  <c r="Z33" i="1"/>
  <c r="Y33" i="1"/>
  <c r="X33" i="1"/>
  <c r="V33" i="1"/>
  <c r="U33" i="1"/>
  <c r="T33" i="1"/>
  <c r="S33" i="1"/>
  <c r="Q33" i="1"/>
  <c r="P33" i="1"/>
  <c r="J33" i="1"/>
  <c r="I33" i="1"/>
  <c r="H33" i="1"/>
  <c r="G33" i="1"/>
  <c r="E33" i="1"/>
  <c r="Z32" i="1"/>
  <c r="Y32" i="1"/>
  <c r="X32" i="1"/>
  <c r="V32" i="1"/>
  <c r="U32" i="1"/>
  <c r="T32" i="1"/>
  <c r="S32" i="1"/>
  <c r="Q32" i="1"/>
  <c r="P32" i="1"/>
  <c r="J32" i="1"/>
  <c r="I32" i="1"/>
  <c r="H32" i="1"/>
  <c r="G32" i="1"/>
  <c r="E32" i="1"/>
  <c r="Z31" i="1"/>
  <c r="Y31" i="1"/>
  <c r="X31" i="1"/>
  <c r="V31" i="1"/>
  <c r="U31" i="1"/>
  <c r="T31" i="1"/>
  <c r="S31" i="1"/>
  <c r="Q31" i="1"/>
  <c r="P31" i="1"/>
  <c r="J31" i="1"/>
  <c r="I31" i="1"/>
  <c r="H31" i="1"/>
  <c r="G31" i="1"/>
  <c r="E31" i="1"/>
  <c r="Z30" i="1"/>
  <c r="Y30" i="1"/>
  <c r="X30" i="1"/>
  <c r="V30" i="1"/>
  <c r="U30" i="1"/>
  <c r="T30" i="1"/>
  <c r="S30" i="1"/>
  <c r="Q30" i="1"/>
  <c r="P30" i="1"/>
  <c r="J30" i="1"/>
  <c r="I30" i="1"/>
  <c r="H30" i="1"/>
  <c r="G30" i="1"/>
  <c r="E30" i="1"/>
  <c r="Z29" i="1"/>
  <c r="Y29" i="1"/>
  <c r="X29" i="1"/>
  <c r="V29" i="1"/>
  <c r="U29" i="1"/>
  <c r="T29" i="1"/>
  <c r="S29" i="1"/>
  <c r="Q29" i="1"/>
  <c r="P29" i="1"/>
  <c r="J29" i="1"/>
  <c r="I29" i="1"/>
  <c r="H29" i="1"/>
  <c r="G29" i="1"/>
  <c r="E29" i="1"/>
  <c r="Z28" i="1"/>
  <c r="Y28" i="1"/>
  <c r="X28" i="1"/>
  <c r="V28" i="1"/>
  <c r="U28" i="1"/>
  <c r="T28" i="1"/>
  <c r="S28" i="1"/>
  <c r="Q28" i="1"/>
  <c r="P28" i="1"/>
  <c r="J28" i="1"/>
  <c r="I28" i="1"/>
  <c r="H28" i="1"/>
  <c r="G28" i="1"/>
  <c r="E28" i="1"/>
  <c r="Z27" i="1"/>
  <c r="Y27" i="1"/>
  <c r="X27" i="1"/>
  <c r="V27" i="1"/>
  <c r="U27" i="1"/>
  <c r="T27" i="1"/>
  <c r="S27" i="1"/>
  <c r="Q27" i="1"/>
  <c r="P27" i="1"/>
  <c r="J27" i="1"/>
  <c r="I27" i="1"/>
  <c r="H27" i="1"/>
  <c r="G27" i="1"/>
  <c r="E27" i="1"/>
  <c r="Z26" i="1"/>
  <c r="Y26" i="1"/>
  <c r="X26" i="1"/>
  <c r="V26" i="1"/>
  <c r="U26" i="1"/>
  <c r="T26" i="1"/>
  <c r="S26" i="1"/>
  <c r="Q26" i="1"/>
  <c r="P26" i="1"/>
  <c r="J26" i="1"/>
  <c r="I26" i="1"/>
  <c r="H26" i="1"/>
  <c r="G26" i="1"/>
  <c r="E26" i="1"/>
  <c r="Z25" i="1"/>
  <c r="Y25" i="1"/>
  <c r="X25" i="1"/>
  <c r="V25" i="1"/>
  <c r="U25" i="1"/>
  <c r="T25" i="1"/>
  <c r="S25" i="1"/>
  <c r="Q25" i="1"/>
  <c r="P25" i="1"/>
  <c r="N25" i="1"/>
  <c r="J25" i="1"/>
  <c r="I25" i="1"/>
  <c r="H25" i="1"/>
  <c r="G25" i="1"/>
  <c r="E25" i="1"/>
  <c r="Z24" i="1"/>
  <c r="Y24" i="1"/>
  <c r="X24" i="1"/>
  <c r="V24" i="1"/>
  <c r="U24" i="1"/>
  <c r="T24" i="1"/>
  <c r="S24" i="1"/>
  <c r="Q24" i="1"/>
  <c r="P24" i="1"/>
  <c r="N24" i="1"/>
  <c r="J24" i="1"/>
  <c r="I24" i="1"/>
  <c r="H24" i="1"/>
  <c r="G24" i="1"/>
  <c r="E24" i="1"/>
  <c r="Z23" i="1"/>
  <c r="Y23" i="1"/>
  <c r="X23" i="1"/>
  <c r="V23" i="1"/>
  <c r="U23" i="1"/>
  <c r="T23" i="1"/>
  <c r="S23" i="1"/>
  <c r="Q23" i="1"/>
  <c r="P23" i="1"/>
  <c r="N23" i="1"/>
  <c r="J23" i="1"/>
  <c r="I23" i="1"/>
  <c r="H23" i="1"/>
  <c r="G23" i="1"/>
  <c r="E23" i="1"/>
  <c r="Z22" i="1"/>
  <c r="Y22" i="1"/>
  <c r="X22" i="1"/>
  <c r="V22" i="1"/>
  <c r="U22" i="1"/>
  <c r="T22" i="1"/>
  <c r="S22" i="1"/>
  <c r="Q22" i="1"/>
  <c r="P22" i="1"/>
  <c r="J22" i="1"/>
  <c r="I22" i="1"/>
  <c r="H22" i="1"/>
  <c r="G22" i="1"/>
  <c r="E22" i="1"/>
  <c r="Z21" i="1"/>
  <c r="Y21" i="1"/>
  <c r="X21" i="1"/>
  <c r="V21" i="1"/>
  <c r="U21" i="1"/>
  <c r="T21" i="1"/>
  <c r="S21" i="1"/>
  <c r="Q21" i="1"/>
  <c r="P21" i="1"/>
  <c r="N21" i="1"/>
  <c r="J21" i="1"/>
  <c r="I21" i="1"/>
  <c r="H21" i="1"/>
  <c r="G21" i="1"/>
  <c r="E21" i="1"/>
  <c r="Z20" i="1"/>
  <c r="Y20" i="1"/>
  <c r="X20" i="1"/>
  <c r="V20" i="1"/>
  <c r="U20" i="1"/>
  <c r="T20" i="1"/>
  <c r="S20" i="1"/>
  <c r="Q20" i="1"/>
  <c r="P20" i="1"/>
  <c r="N20" i="1"/>
  <c r="J20" i="1"/>
  <c r="I20" i="1"/>
  <c r="H20" i="1"/>
  <c r="G20" i="1"/>
  <c r="E20" i="1"/>
  <c r="Z19" i="1"/>
  <c r="Y19" i="1"/>
  <c r="X19" i="1"/>
  <c r="V19" i="1"/>
  <c r="U19" i="1"/>
  <c r="T19" i="1"/>
  <c r="S19" i="1"/>
  <c r="Q19" i="1"/>
  <c r="P19" i="1"/>
  <c r="N19" i="1"/>
  <c r="J19" i="1"/>
  <c r="I19" i="1"/>
  <c r="H19" i="1"/>
  <c r="G19" i="1"/>
  <c r="E19" i="1"/>
  <c r="Z18" i="1"/>
  <c r="Y18" i="1"/>
  <c r="X18" i="1"/>
  <c r="V18" i="1"/>
  <c r="U18" i="1"/>
  <c r="T18" i="1"/>
  <c r="S18" i="1"/>
  <c r="Q18" i="1"/>
  <c r="P18" i="1"/>
  <c r="J18" i="1"/>
  <c r="I18" i="1"/>
  <c r="H18" i="1"/>
  <c r="G18" i="1"/>
  <c r="E18" i="1"/>
  <c r="Z17" i="1"/>
  <c r="Y17" i="1"/>
  <c r="X17" i="1"/>
  <c r="V17" i="1"/>
  <c r="U17" i="1"/>
  <c r="T17" i="1"/>
  <c r="S17" i="1"/>
  <c r="Q17" i="1"/>
  <c r="P17" i="1"/>
  <c r="N17" i="1"/>
  <c r="J17" i="1"/>
  <c r="I17" i="1"/>
  <c r="H17" i="1"/>
  <c r="G17" i="1"/>
  <c r="E17" i="1"/>
  <c r="Z16" i="1"/>
  <c r="Y16" i="1"/>
  <c r="X16" i="1"/>
  <c r="V16" i="1"/>
  <c r="U16" i="1"/>
  <c r="T16" i="1"/>
  <c r="S16" i="1"/>
  <c r="Q16" i="1"/>
  <c r="P16" i="1"/>
  <c r="N16" i="1"/>
  <c r="J16" i="1"/>
  <c r="I16" i="1"/>
  <c r="H16" i="1"/>
  <c r="G16" i="1"/>
  <c r="E16" i="1"/>
  <c r="Z15" i="1"/>
  <c r="Y15" i="1"/>
  <c r="X15" i="1"/>
  <c r="V15" i="1"/>
  <c r="U15" i="1"/>
  <c r="T15" i="1"/>
  <c r="S15" i="1"/>
  <c r="Q15" i="1"/>
  <c r="P15" i="1"/>
  <c r="N15" i="1"/>
  <c r="J15" i="1"/>
  <c r="I15" i="1"/>
  <c r="H15" i="1"/>
  <c r="G15" i="1"/>
  <c r="E15" i="1"/>
  <c r="Z14" i="1"/>
  <c r="Y14" i="1"/>
  <c r="X14" i="1"/>
  <c r="V14" i="1"/>
  <c r="U14" i="1"/>
  <c r="T14" i="1"/>
  <c r="S14" i="1"/>
  <c r="Q14" i="1"/>
  <c r="P14" i="1"/>
  <c r="J14" i="1"/>
  <c r="I14" i="1"/>
  <c r="H14" i="1"/>
  <c r="G14" i="1"/>
  <c r="E14" i="1"/>
  <c r="Z13" i="1"/>
  <c r="Y13" i="1"/>
  <c r="X13" i="1"/>
  <c r="V13" i="1"/>
  <c r="U13" i="1"/>
  <c r="T13" i="1"/>
  <c r="S13" i="1"/>
  <c r="Q13" i="1"/>
  <c r="P13" i="1"/>
  <c r="N13" i="1"/>
  <c r="J13" i="1"/>
  <c r="I13" i="1"/>
  <c r="H13" i="1"/>
  <c r="G13" i="1"/>
  <c r="E13" i="1"/>
  <c r="Z12" i="1"/>
  <c r="Y12" i="1"/>
  <c r="X12" i="1"/>
  <c r="V12" i="1"/>
  <c r="U12" i="1"/>
  <c r="T12" i="1"/>
  <c r="S12" i="1"/>
  <c r="Q12" i="1"/>
  <c r="P12" i="1"/>
  <c r="N12" i="1"/>
  <c r="J12" i="1"/>
  <c r="I12" i="1"/>
  <c r="H12" i="1"/>
  <c r="G12" i="1"/>
  <c r="E12" i="1"/>
  <c r="Z11" i="1"/>
  <c r="Y11" i="1"/>
  <c r="X11" i="1"/>
  <c r="V11" i="1"/>
  <c r="U11" i="1"/>
  <c r="T11" i="1"/>
  <c r="S11" i="1"/>
  <c r="Q11" i="1"/>
  <c r="P11" i="1"/>
  <c r="N11" i="1"/>
  <c r="J11" i="1"/>
  <c r="I11" i="1"/>
  <c r="H11" i="1"/>
  <c r="G11" i="1"/>
  <c r="E11" i="1"/>
  <c r="Z10" i="1"/>
  <c r="Y10" i="1"/>
  <c r="X10" i="1"/>
  <c r="V10" i="1"/>
  <c r="U10" i="1"/>
  <c r="T10" i="1"/>
  <c r="S10" i="1"/>
  <c r="Q10" i="1"/>
  <c r="P10" i="1"/>
  <c r="J10" i="1"/>
  <c r="I10" i="1"/>
  <c r="H10" i="1"/>
  <c r="G10" i="1"/>
  <c r="E10" i="1"/>
  <c r="Z9" i="1"/>
  <c r="Y9" i="1"/>
  <c r="X9" i="1"/>
  <c r="V9" i="1"/>
  <c r="U9" i="1"/>
  <c r="T9" i="1"/>
  <c r="S9" i="1"/>
  <c r="Q9" i="1"/>
  <c r="P9" i="1"/>
  <c r="N9" i="1"/>
  <c r="J9" i="1"/>
  <c r="I9" i="1"/>
  <c r="H9" i="1"/>
  <c r="G9" i="1"/>
  <c r="E9" i="1"/>
  <c r="Z8" i="1"/>
  <c r="Y8" i="1"/>
  <c r="X8" i="1"/>
  <c r="V8" i="1"/>
  <c r="U8" i="1"/>
  <c r="T8" i="1"/>
  <c r="S8" i="1"/>
  <c r="Q8" i="1"/>
  <c r="P8" i="1"/>
  <c r="N8" i="1"/>
  <c r="J8" i="1"/>
  <c r="I8" i="1"/>
  <c r="H8" i="1"/>
  <c r="G8" i="1"/>
  <c r="E8" i="1"/>
  <c r="Z7" i="1"/>
  <c r="Y7" i="1"/>
  <c r="X7" i="1"/>
  <c r="V7" i="1"/>
  <c r="U7" i="1"/>
  <c r="T7" i="1"/>
  <c r="S7" i="1"/>
  <c r="Q7" i="1"/>
  <c r="P7" i="1"/>
  <c r="N7" i="1"/>
  <c r="J7" i="1"/>
  <c r="I7" i="1"/>
  <c r="H7" i="1"/>
  <c r="G7" i="1"/>
  <c r="E7" i="1"/>
  <c r="X6" i="1"/>
  <c r="V6" i="1"/>
  <c r="U6" i="1"/>
  <c r="T6" i="1"/>
  <c r="S6" i="1"/>
  <c r="Q6" i="1"/>
  <c r="P6" i="1"/>
  <c r="J6" i="1"/>
  <c r="I6" i="1"/>
  <c r="H6" i="1"/>
  <c r="G6" i="1"/>
  <c r="E6" i="1"/>
  <c r="T5" i="1"/>
  <c r="S5" i="1"/>
  <c r="Q5" i="1"/>
  <c r="P5" i="1"/>
  <c r="N5" i="1"/>
  <c r="J5" i="1"/>
  <c r="I5" i="1"/>
  <c r="H5" i="1"/>
  <c r="G5" i="1"/>
  <c r="E5" i="1"/>
  <c r="S4" i="1"/>
  <c r="Q4" i="1"/>
  <c r="P4" i="1"/>
  <c r="N4" i="1"/>
  <c r="J4" i="1"/>
  <c r="I4" i="1"/>
  <c r="H4" i="1"/>
  <c r="G4" i="1"/>
  <c r="E4" i="1"/>
  <c r="S3" i="1"/>
  <c r="Q3" i="1"/>
  <c r="P3" i="1"/>
  <c r="N3" i="1"/>
  <c r="J3" i="1"/>
  <c r="I3" i="1"/>
  <c r="H3" i="1"/>
  <c r="G3" i="1"/>
  <c r="E3" i="1"/>
  <c r="S2" i="1"/>
  <c r="G2" i="1"/>
  <c r="E2" i="1"/>
</calcChain>
</file>

<file path=xl/sharedStrings.xml><?xml version="1.0" encoding="utf-8"?>
<sst xmlns="http://schemas.openxmlformats.org/spreadsheetml/2006/main" count="851" uniqueCount="292">
  <si>
    <t>1945 - Q4</t>
  </si>
  <si>
    <t>1946 - Q1</t>
  </si>
  <si>
    <t>1946 - Q2</t>
  </si>
  <si>
    <t>1946 - Q3</t>
  </si>
  <si>
    <t>1946 - Q4</t>
  </si>
  <si>
    <t>1947 - Q1</t>
  </si>
  <si>
    <t>1947 - Q2</t>
  </si>
  <si>
    <t>1947 - Q3</t>
  </si>
  <si>
    <t>1947 - Q4</t>
  </si>
  <si>
    <t>1948 - Q1</t>
  </si>
  <si>
    <t>1948 - Q2</t>
  </si>
  <si>
    <t>1948 - Q3</t>
  </si>
  <si>
    <t>1948 - Q4</t>
  </si>
  <si>
    <t>1949 - Q1</t>
  </si>
  <si>
    <t>1949 - Q2</t>
  </si>
  <si>
    <t>1949 - Q3</t>
  </si>
  <si>
    <t>1949 - Q4</t>
  </si>
  <si>
    <t>1950 - Q1</t>
  </si>
  <si>
    <t>1950 - Q2</t>
  </si>
  <si>
    <t>1950 - Q3</t>
  </si>
  <si>
    <t>1950 - Q4</t>
  </si>
  <si>
    <t>1951 - Q1</t>
  </si>
  <si>
    <t>1951 - Q2</t>
  </si>
  <si>
    <t>1951 - Q3</t>
  </si>
  <si>
    <t>1951 - Q4</t>
  </si>
  <si>
    <t>1952 - Q1</t>
  </si>
  <si>
    <t>1952 - Q2</t>
  </si>
  <si>
    <t>1952 - Q3</t>
  </si>
  <si>
    <t>1952 - Q4</t>
  </si>
  <si>
    <t>1953 - Q1</t>
  </si>
  <si>
    <t>1953 - Q2</t>
  </si>
  <si>
    <t>1953 - Q3</t>
  </si>
  <si>
    <t>1953 - Q4</t>
  </si>
  <si>
    <t>1954 - Q1</t>
  </si>
  <si>
    <t>1954 - Q2</t>
  </si>
  <si>
    <t>1954 - Q3</t>
  </si>
  <si>
    <t>1954 - Q4</t>
  </si>
  <si>
    <t>1955 - Q1</t>
  </si>
  <si>
    <t>1955 - Q2</t>
  </si>
  <si>
    <t>1955 - Q3</t>
  </si>
  <si>
    <t>1955 - Q4</t>
  </si>
  <si>
    <t>1956 - Q1</t>
  </si>
  <si>
    <t>1956 - Q2</t>
  </si>
  <si>
    <t>1956 - Q3</t>
  </si>
  <si>
    <t>1956 - Q4</t>
  </si>
  <si>
    <t>1957 - Q1</t>
  </si>
  <si>
    <t>1957 - Q2</t>
  </si>
  <si>
    <t>1957 - Q3</t>
  </si>
  <si>
    <t>1957 - Q4</t>
  </si>
  <si>
    <t>1958 - Q1</t>
  </si>
  <si>
    <t>1958 - Q2</t>
  </si>
  <si>
    <t>1958 - Q3</t>
  </si>
  <si>
    <t>1958 - Q4</t>
  </si>
  <si>
    <t>1959 - Q1</t>
  </si>
  <si>
    <t>1959 - Q2</t>
  </si>
  <si>
    <t>1959 - Q3</t>
  </si>
  <si>
    <t>1959 - Q4</t>
  </si>
  <si>
    <t>1960 - Q1</t>
  </si>
  <si>
    <t>1960 - Q2</t>
  </si>
  <si>
    <t>1960 - Q3</t>
  </si>
  <si>
    <t>1960 - Q4</t>
  </si>
  <si>
    <t>1961 - Q1</t>
  </si>
  <si>
    <t>1961 - Q2</t>
  </si>
  <si>
    <t>1961 - Q3</t>
  </si>
  <si>
    <t>1961 - Q4</t>
  </si>
  <si>
    <t>1962 - Q1</t>
  </si>
  <si>
    <t>1962 - Q2</t>
  </si>
  <si>
    <t>1962 - Q3</t>
  </si>
  <si>
    <t>1962 - Q4</t>
  </si>
  <si>
    <t>1963 - Q1</t>
  </si>
  <si>
    <t>1963 - Q2</t>
  </si>
  <si>
    <t>1963 - Q3</t>
  </si>
  <si>
    <t>1963 - Q4</t>
  </si>
  <si>
    <t>1964 - Q1</t>
  </si>
  <si>
    <t>1964 - Q2</t>
  </si>
  <si>
    <t>1964 - Q3</t>
  </si>
  <si>
    <t>1964 - Q4</t>
  </si>
  <si>
    <t>1965 - Q1</t>
  </si>
  <si>
    <t>1965 - Q2</t>
  </si>
  <si>
    <t>1965 - Q3</t>
  </si>
  <si>
    <t>1965 - Q4</t>
  </si>
  <si>
    <t>1966 - Q1</t>
  </si>
  <si>
    <t>1966 - Q2</t>
  </si>
  <si>
    <t>1966 - Q3</t>
  </si>
  <si>
    <t>1966 - Q4</t>
  </si>
  <si>
    <t>1967 - Q1</t>
  </si>
  <si>
    <t>1967 - Q2</t>
  </si>
  <si>
    <t>1967 - Q3</t>
  </si>
  <si>
    <t>1967 - Q4</t>
  </si>
  <si>
    <t>1968 - Q1</t>
  </si>
  <si>
    <t>1968 - Q2</t>
  </si>
  <si>
    <t>1968 - Q3</t>
  </si>
  <si>
    <t>1968 - Q4</t>
  </si>
  <si>
    <t>1969 - Q1</t>
  </si>
  <si>
    <t>1969 - Q2</t>
  </si>
  <si>
    <t>1969 - Q3</t>
  </si>
  <si>
    <t>1969 - Q4</t>
  </si>
  <si>
    <t>1970 - Q1</t>
  </si>
  <si>
    <t>1970 - Q2</t>
  </si>
  <si>
    <t>1970 - Q3</t>
  </si>
  <si>
    <t>1970 - Q4</t>
  </si>
  <si>
    <t>1971 - Q1</t>
  </si>
  <si>
    <t>1971 - Q2</t>
  </si>
  <si>
    <t>1971 - Q3</t>
  </si>
  <si>
    <t>1971 - Q4</t>
  </si>
  <si>
    <t>1972 - Q1</t>
  </si>
  <si>
    <t>1972 - Q2</t>
  </si>
  <si>
    <t>1972 - Q3</t>
  </si>
  <si>
    <t>1972 - Q4</t>
  </si>
  <si>
    <t>1973 - Q1</t>
  </si>
  <si>
    <t>1973 - Q2</t>
  </si>
  <si>
    <t>1973 - Q3</t>
  </si>
  <si>
    <t>1973 - Q4</t>
  </si>
  <si>
    <t>1974 - Q1</t>
  </si>
  <si>
    <t>1974 - Q2</t>
  </si>
  <si>
    <t>1974 - Q3</t>
  </si>
  <si>
    <t>1974 - Q4</t>
  </si>
  <si>
    <t>1975 - Q1</t>
  </si>
  <si>
    <t>1975 - Q2</t>
  </si>
  <si>
    <t>1975 - Q3</t>
  </si>
  <si>
    <t>1975 - Q4</t>
  </si>
  <si>
    <t>1976 - Q1</t>
  </si>
  <si>
    <t>1976 - Q2</t>
  </si>
  <si>
    <t>1976 - Q3</t>
  </si>
  <si>
    <t>1976 - Q4</t>
  </si>
  <si>
    <t>1977 - Q1</t>
  </si>
  <si>
    <t>1977 - Q2</t>
  </si>
  <si>
    <t>1977 - Q3</t>
  </si>
  <si>
    <t>1977 - Q4</t>
  </si>
  <si>
    <t>1978 - Q1</t>
  </si>
  <si>
    <t>1978 - Q2</t>
  </si>
  <si>
    <t>1978 - Q3</t>
  </si>
  <si>
    <t>1978 - Q4</t>
  </si>
  <si>
    <t>1979 - Q1</t>
  </si>
  <si>
    <t>1979 - Q2</t>
  </si>
  <si>
    <t>1979 - Q3</t>
  </si>
  <si>
    <t>1979 - Q4</t>
  </si>
  <si>
    <t>1980 - Q1</t>
  </si>
  <si>
    <t>1980 - Q2</t>
  </si>
  <si>
    <t>1980 - Q3</t>
  </si>
  <si>
    <t>1980 - Q4</t>
  </si>
  <si>
    <t>1981 - Q1</t>
  </si>
  <si>
    <t>1981 - Q2</t>
  </si>
  <si>
    <t>1981 - Q3</t>
  </si>
  <si>
    <t>1981 - Q4</t>
  </si>
  <si>
    <t>1982 - Q1</t>
  </si>
  <si>
    <t>1982 - Q2</t>
  </si>
  <si>
    <t>1982 - Q3</t>
  </si>
  <si>
    <t>1982 - Q4</t>
  </si>
  <si>
    <t>1983 - Q1</t>
  </si>
  <si>
    <t>1983 - Q2</t>
  </si>
  <si>
    <t>1983 - Q3</t>
  </si>
  <si>
    <t>1983 - Q4</t>
  </si>
  <si>
    <t>1984 - Q1</t>
  </si>
  <si>
    <t>1984 - Q2</t>
  </si>
  <si>
    <t>1984 - Q3</t>
  </si>
  <si>
    <t>1984 - Q4</t>
  </si>
  <si>
    <t>1985 - Q1</t>
  </si>
  <si>
    <t>1985 - Q2</t>
  </si>
  <si>
    <t>1985 - Q3</t>
  </si>
  <si>
    <t>1985 - Q4</t>
  </si>
  <si>
    <t>1986 - Q1</t>
  </si>
  <si>
    <t>1986 - Q2</t>
  </si>
  <si>
    <t>1986 - Q3</t>
  </si>
  <si>
    <t>1986 - Q4</t>
  </si>
  <si>
    <t>1987 - Q1</t>
  </si>
  <si>
    <t>1987 - Q2</t>
  </si>
  <si>
    <t>1987 - Q3</t>
  </si>
  <si>
    <t>1987 - Q4</t>
  </si>
  <si>
    <t>1988 - Q1</t>
  </si>
  <si>
    <t>1988 - Q2</t>
  </si>
  <si>
    <t>1988 - Q3</t>
  </si>
  <si>
    <t>1988 - Q4</t>
  </si>
  <si>
    <t>1989 - Q1</t>
  </si>
  <si>
    <t>1989 - Q2</t>
  </si>
  <si>
    <t>1989 - Q3</t>
  </si>
  <si>
    <t>1989 - Q4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</si>
  <si>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</si>
  <si>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</si>
  <si>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</si>
  <si>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</si>
  <si>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</si>
  <si>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</si>
  <si>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</si>
  <si>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</si>
  <si>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</si>
  <si>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</si>
  <si>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</si>
  <si>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</si>
  <si>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</si>
  <si>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</si>
  <si>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</si>
  <si>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</si>
  <si>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</si>
  <si>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</si>
  <si>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</si>
  <si>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</si>
  <si>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</si>
  <si>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</si>
  <si>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</si>
  <si>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</si>
  <si>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</si>
  <si>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</si>
  <si>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</si>
  <si>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</si>
  <si>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</si>
  <si>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</si>
  <si>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</si>
  <si>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</si>
  <si>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</si>
  <si>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</si>
  <si>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</si>
  <si>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</si>
  <si>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</si>
  <si>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</si>
  <si>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</si>
  <si>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</si>
  <si>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</si>
  <si>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</si>
  <si>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</si>
  <si>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</si>
  <si>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</si>
  <si>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</si>
  <si>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</si>
  <si>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</si>
  <si>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</si>
  <si>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</si>
  <si>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</si>
  <si>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</si>
  <si>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</si>
  <si>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</si>
  <si>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</si>
  <si>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</si>
  <si>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</si>
  <si>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</si>
  <si>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</si>
  <si>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</si>
  <si>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</si>
  <si>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</si>
  <si>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</si>
  <si>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</si>
  <si>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</si>
  <si>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</si>
  <si>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</si>
  <si>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</si>
  <si>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</si>
  <si>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</si>
  <si>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</si>
  <si>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</si>
  <si>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</si>
  <si>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</si>
  <si>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</si>
  <si>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</si>
  <si>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</si>
  <si>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</si>
  <si>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</si>
  <si>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</si>
  <si>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</si>
  <si>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</si>
  <si>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</si>
  <si>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</si>
  <si>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>2011 - Q1</t>
  </si>
  <si>
    <t>2011 - Q2</t>
  </si>
  <si>
    <t>2011 - Q3</t>
  </si>
  <si>
    <t>2011 - Q4</t>
  </si>
  <si>
    <t>2012 - Q1</t>
  </si>
  <si>
    <t>2012 - Q2</t>
  </si>
  <si>
    <t>2012 - Q3</t>
  </si>
  <si>
    <t>2012 - Q4</t>
  </si>
  <si>
    <t>2013 - Q1</t>
  </si>
  <si>
    <t>2013 - Q2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</si>
  <si>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</si>
  <si>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</si>
  <si>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</si>
  <si>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</si>
  <si>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</si>
  <si>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</si>
  <si>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</si>
  <si>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</si>
  <si>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</si>
  <si>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</si>
  <si>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</si>
  <si>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Date</t>
  </si>
  <si>
    <t>Domestic Nonfinancial Debt</t>
  </si>
  <si>
    <t>General Gov't Debt</t>
  </si>
  <si>
    <t>Domestic Financial Debt</t>
  </si>
  <si>
    <t>Total US Credit</t>
  </si>
  <si>
    <t>US Nominal GDP</t>
  </si>
  <si>
    <t>Change in Total Credit as a % of Change in Nominal GDP</t>
  </si>
  <si>
    <t>US Nominal GDP (SAAR, $Bln)</t>
  </si>
  <si>
    <t>US Total Debt ($Bln)</t>
  </si>
  <si>
    <t>4Q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</si>
</sst>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Change in Total Credit as a % of Change in Nominal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Sheet1!$R$2:$R$283</c:f>
              <c:strCache>
                <c:ptCount val="282"/>
                <c:pt idx="0">
                  <c:v>1945 - Q4</c:v>
                </c:pt>
                <c:pt idx="1">
                  <c:v>1946 - Q1</c:v>
                </c:pt>
                <c:pt idx="2">
                  <c:v>1946 - Q2</c:v>
                </c:pt>
                <c:pt idx="3">
                  <c:v>1946 - Q3</c:v>
                </c:pt>
                <c:pt idx="4">
                  <c:v>1946 - Q4</c:v>
                </c:pt>
                <c:pt idx="5">
                  <c:v>1947 - Q1</c:v>
                </c:pt>
                <c:pt idx="6">
                  <c:v>1947 - Q2</c:v>
                </c:pt>
                <c:pt idx="7">
                  <c:v>1947 - Q3</c:v>
                </c:pt>
                <c:pt idx="8">
                  <c:v>1947 - Q4</c:v>
                </c:pt>
                <c:pt idx="9">
                  <c:v>1948 - Q1</c:v>
                </c:pt>
                <c:pt idx="10">
                  <c:v>1948 - Q2</c:v>
                </c:pt>
                <c:pt idx="11">
                  <c:v>1948 - Q3</c:v>
                </c:pt>
                <c:pt idx="12">
                  <c:v>1948 - Q4</c:v>
                </c:pt>
                <c:pt idx="13">
                  <c:v>1949 - Q1</c:v>
                </c:pt>
                <c:pt idx="14">
                  <c:v>1949 - Q2</c:v>
                </c:pt>
                <c:pt idx="15">
                  <c:v>1949 - Q3</c:v>
                </c:pt>
                <c:pt idx="16">
                  <c:v>1949 - Q4</c:v>
                </c:pt>
                <c:pt idx="17">
                  <c:v>1950 - Q1</c:v>
                </c:pt>
                <c:pt idx="18">
                  <c:v>1950 - Q2</c:v>
                </c:pt>
                <c:pt idx="19">
                  <c:v>1950 - Q3</c:v>
                </c:pt>
                <c:pt idx="20">
                  <c:v>1950 - Q4</c:v>
                </c:pt>
                <c:pt idx="21">
                  <c:v>1951 - Q1</c:v>
                </c:pt>
                <c:pt idx="22">
                  <c:v>1951 - Q2</c:v>
                </c:pt>
                <c:pt idx="23">
                  <c:v>1951 - Q3</c:v>
                </c:pt>
                <c:pt idx="24">
                  <c:v>1951 - Q4</c:v>
                </c:pt>
                <c:pt idx="25">
                  <c:v>1952 - Q1</c:v>
                </c:pt>
                <c:pt idx="26">
                  <c:v>1952 - Q2</c:v>
                </c:pt>
                <c:pt idx="27">
                  <c:v>1952 - Q3</c:v>
                </c:pt>
                <c:pt idx="28">
                  <c:v>1952 - Q4</c:v>
                </c:pt>
                <c:pt idx="29">
                  <c:v>1953 - Q1</c:v>
                </c:pt>
                <c:pt idx="30">
                  <c:v>1953 - Q2</c:v>
                </c:pt>
                <c:pt idx="31">
                  <c:v>1953 - Q3</c:v>
                </c:pt>
                <c:pt idx="32">
                  <c:v>1953 - Q4</c:v>
                </c:pt>
                <c:pt idx="33">
                  <c:v>1954 - Q1</c:v>
                </c:pt>
                <c:pt idx="34">
                  <c:v>1954 - Q2</c:v>
                </c:pt>
                <c:pt idx="35">
                  <c:v>1954 - Q3</c:v>
                </c:pt>
                <c:pt idx="36">
                  <c:v>1954 - Q4</c:v>
                </c:pt>
                <c:pt idx="37">
                  <c:v>1955 - Q1</c:v>
                </c:pt>
                <c:pt idx="38">
                  <c:v>1955 - Q2</c:v>
                </c:pt>
                <c:pt idx="39">
                  <c:v>1955 - Q3</c:v>
                </c:pt>
                <c:pt idx="40">
                  <c:v>1955 - Q4</c:v>
                </c:pt>
                <c:pt idx="41">
                  <c:v>1956 - Q1</c:v>
                </c:pt>
                <c:pt idx="42">
                  <c:v>1956 - Q2</c:v>
                </c:pt>
                <c:pt idx="43">
                  <c:v>1956 - Q3</c:v>
                </c:pt>
                <c:pt idx="44">
                  <c:v>1956 - Q4</c:v>
                </c:pt>
                <c:pt idx="45">
                  <c:v>1957 - Q1</c:v>
                </c:pt>
                <c:pt idx="46">
                  <c:v>1957 - Q2</c:v>
                </c:pt>
                <c:pt idx="47">
                  <c:v>1957 - Q3</c:v>
                </c:pt>
                <c:pt idx="48">
                  <c:v>1957 - Q4</c:v>
                </c:pt>
                <c:pt idx="49">
                  <c:v>1958 - Q1</c:v>
                </c:pt>
                <c:pt idx="50">
                  <c:v>1958 - Q2</c:v>
                </c:pt>
                <c:pt idx="51">
                  <c:v>1958 - Q3</c:v>
                </c:pt>
                <c:pt idx="52">
                  <c:v>1958 - Q4</c:v>
                </c:pt>
                <c:pt idx="53">
                  <c:v>1959 - Q1</c:v>
                </c:pt>
                <c:pt idx="54">
                  <c:v>1959 - Q2</c:v>
                </c:pt>
                <c:pt idx="55">
                  <c:v>1959 - Q3</c:v>
                </c:pt>
                <c:pt idx="56">
                  <c:v>1959 - Q4</c:v>
                </c:pt>
                <c:pt idx="57">
                  <c:v>1960 - Q1</c:v>
                </c:pt>
                <c:pt idx="58">
                  <c:v>1960 - Q2</c:v>
                </c:pt>
                <c:pt idx="59">
                  <c:v>1960 - Q3</c:v>
                </c:pt>
                <c:pt idx="60">
                  <c:v>1960 - Q4</c:v>
                </c:pt>
                <c:pt idx="61">
                  <c:v>1961 - Q1</c:v>
                </c:pt>
                <c:pt idx="62">
                  <c:v>1961 - Q2</c:v>
                </c:pt>
                <c:pt idx="63">
                  <c:v>1961 - Q3</c:v>
                </c:pt>
                <c:pt idx="64">
                  <c:v>1961 - Q4</c:v>
                </c:pt>
                <c:pt idx="65">
                  <c:v>1962 - Q1</c:v>
                </c:pt>
                <c:pt idx="66">
                  <c:v>1962 - Q2</c:v>
                </c:pt>
                <c:pt idx="67">
                  <c:v>1962 - Q3</c:v>
                </c:pt>
                <c:pt idx="68">
                  <c:v>1962 - Q4</c:v>
                </c:pt>
                <c:pt idx="69">
                  <c:v>1963 - Q1</c:v>
                </c:pt>
                <c:pt idx="70">
                  <c:v>1963 - Q2</c:v>
                </c:pt>
                <c:pt idx="71">
                  <c:v>1963 - Q3</c:v>
                </c:pt>
                <c:pt idx="72">
                  <c:v>1963 - Q4</c:v>
                </c:pt>
                <c:pt idx="73">
                  <c:v>1964 - Q1</c:v>
                </c:pt>
                <c:pt idx="74">
                  <c:v>1964 - Q2</c:v>
                </c:pt>
                <c:pt idx="75">
                  <c:v>1964 - Q3</c:v>
                </c:pt>
                <c:pt idx="76">
                  <c:v>1964 - Q4</c:v>
                </c:pt>
                <c:pt idx="77">
                  <c:v>1965 - Q1</c:v>
                </c:pt>
                <c:pt idx="78">
                  <c:v>1965 - Q2</c:v>
                </c:pt>
                <c:pt idx="79">
                  <c:v>1965 - Q3</c:v>
                </c:pt>
                <c:pt idx="80">
                  <c:v>1965 - Q4</c:v>
                </c:pt>
                <c:pt idx="81">
                  <c:v>1966 - Q1</c:v>
                </c:pt>
                <c:pt idx="82">
                  <c:v>1966 - Q2</c:v>
                </c:pt>
                <c:pt idx="83">
                  <c:v>1966 - Q3</c:v>
                </c:pt>
                <c:pt idx="84">
                  <c:v>1966 - Q4</c:v>
                </c:pt>
                <c:pt idx="85">
                  <c:v>1967 - Q1</c:v>
                </c:pt>
                <c:pt idx="86">
                  <c:v>1967 - Q2</c:v>
                </c:pt>
                <c:pt idx="87">
                  <c:v>1967 - Q3</c:v>
                </c:pt>
                <c:pt idx="88">
                  <c:v>1967 - Q4</c:v>
                </c:pt>
                <c:pt idx="89">
                  <c:v>1968 - Q1</c:v>
                </c:pt>
                <c:pt idx="90">
                  <c:v>1968 - Q2</c:v>
                </c:pt>
                <c:pt idx="91">
                  <c:v>1968 - Q3</c:v>
                </c:pt>
                <c:pt idx="92">
                  <c:v>1968 - Q4</c:v>
                </c:pt>
                <c:pt idx="93">
                  <c:v>1969 - Q1</c:v>
                </c:pt>
                <c:pt idx="94">
                  <c:v>1969 - Q2</c:v>
                </c:pt>
                <c:pt idx="95">
                  <c:v>1969 - Q3</c:v>
                </c:pt>
                <c:pt idx="96">
                  <c:v>1969 - Q4</c:v>
                </c:pt>
                <c:pt idx="97">
                  <c:v>1970 - Q1</c:v>
                </c:pt>
                <c:pt idx="98">
                  <c:v>1970 - Q2</c:v>
                </c:pt>
                <c:pt idx="99">
                  <c:v>1970 - Q3</c:v>
                </c:pt>
                <c:pt idx="100">
                  <c:v>1970 - Q4</c:v>
                </c:pt>
                <c:pt idx="101">
                  <c:v>1971 - Q1</c:v>
                </c:pt>
                <c:pt idx="102">
                  <c:v>1971 - Q2</c:v>
                </c:pt>
                <c:pt idx="103">
                  <c:v>1971 - Q3</c:v>
                </c:pt>
                <c:pt idx="104">
                  <c:v>1971 - Q4</c:v>
                </c:pt>
                <c:pt idx="105">
                  <c:v>1972 - Q1</c:v>
                </c:pt>
                <c:pt idx="106">
                  <c:v>1972 - Q2</c:v>
                </c:pt>
                <c:pt idx="107">
                  <c:v>1972 - Q3</c:v>
                </c:pt>
                <c:pt idx="108">
                  <c:v>1972 - Q4</c:v>
                </c:pt>
                <c:pt idx="109">
                  <c:v>1973 - Q1</c:v>
                </c:pt>
                <c:pt idx="110">
                  <c:v>1973 - Q2</c:v>
                </c:pt>
                <c:pt idx="111">
                  <c:v>1973 - Q3</c:v>
                </c:pt>
                <c:pt idx="112">
                  <c:v>1973 - Q4</c:v>
                </c:pt>
                <c:pt idx="113">
                  <c:v>1974 - Q1</c:v>
                </c:pt>
                <c:pt idx="114">
                  <c:v>1974 - Q2</c:v>
                </c:pt>
                <c:pt idx="115">
                  <c:v>1974 - Q3</c:v>
                </c:pt>
                <c:pt idx="116">
                  <c:v>1974 - Q4</c:v>
                </c:pt>
                <c:pt idx="117">
                  <c:v>1975 - Q1</c:v>
                </c:pt>
                <c:pt idx="118">
                  <c:v>1975 - Q2</c:v>
                </c:pt>
                <c:pt idx="119">
                  <c:v>1975 - Q3</c:v>
                </c:pt>
                <c:pt idx="120">
                  <c:v>1975 - Q4</c:v>
                </c:pt>
                <c:pt idx="121">
                  <c:v>1976 - Q1</c:v>
                </c:pt>
                <c:pt idx="122">
                  <c:v>1976 - Q2</c:v>
                </c:pt>
                <c:pt idx="123">
                  <c:v>1976 - Q3</c:v>
                </c:pt>
                <c:pt idx="124">
                  <c:v>1976 - Q4</c:v>
                </c:pt>
                <c:pt idx="125">
                  <c:v>1977 - Q1</c:v>
                </c:pt>
                <c:pt idx="126">
                  <c:v>1977 - Q2</c:v>
                </c:pt>
                <c:pt idx="127">
                  <c:v>1977 - Q3</c:v>
                </c:pt>
                <c:pt idx="128">
                  <c:v>1977 - Q4</c:v>
                </c:pt>
                <c:pt idx="129">
                  <c:v>1978 - Q1</c:v>
                </c:pt>
                <c:pt idx="130">
                  <c:v>1978 - Q2</c:v>
                </c:pt>
                <c:pt idx="131">
                  <c:v>1978 - Q3</c:v>
                </c:pt>
                <c:pt idx="132">
                  <c:v>1978 - Q4</c:v>
                </c:pt>
                <c:pt idx="133">
                  <c:v>1979 - Q1</c:v>
                </c:pt>
                <c:pt idx="134">
                  <c:v>1979 - Q2</c:v>
                </c:pt>
                <c:pt idx="135">
                  <c:v>1979 - Q3</c:v>
                </c:pt>
                <c:pt idx="136">
                  <c:v>1979 - Q4</c:v>
                </c:pt>
                <c:pt idx="137">
                  <c:v>1980 - Q1</c:v>
                </c:pt>
                <c:pt idx="138">
                  <c:v>1980 - Q2</c:v>
                </c:pt>
                <c:pt idx="139">
                  <c:v>1980 - Q3</c:v>
                </c:pt>
                <c:pt idx="140">
                  <c:v>1980 - Q4</c:v>
                </c:pt>
                <c:pt idx="141">
                  <c:v>1981 - Q1</c:v>
                </c:pt>
                <c:pt idx="142">
                  <c:v>1981 - Q2</c:v>
                </c:pt>
                <c:pt idx="143">
                  <c:v>1981 - Q3</c:v>
                </c:pt>
                <c:pt idx="144">
                  <c:v>1981 - Q4</c:v>
                </c:pt>
                <c:pt idx="145">
                  <c:v>1982 - Q1</c:v>
                </c:pt>
                <c:pt idx="146">
                  <c:v>1982 - Q2</c:v>
                </c:pt>
                <c:pt idx="147">
                  <c:v>1982 - Q3</c:v>
                </c:pt>
                <c:pt idx="148">
                  <c:v>1982 - Q4</c:v>
                </c:pt>
                <c:pt idx="149">
                  <c:v>1983 - Q1</c:v>
                </c:pt>
                <c:pt idx="150">
                  <c:v>1983 - Q2</c:v>
                </c:pt>
                <c:pt idx="151">
                  <c:v>1983 - Q3</c:v>
                </c:pt>
                <c:pt idx="152">
                  <c:v>1983 - Q4</c:v>
                </c:pt>
                <c:pt idx="153">
                  <c:v>1984 - Q1</c:v>
                </c:pt>
                <c:pt idx="154">
                  <c:v>1984 - Q2</c:v>
                </c:pt>
                <c:pt idx="155">
                  <c:v>1984 - Q3</c:v>
                </c:pt>
                <c:pt idx="156">
                  <c:v>1984 - Q4</c:v>
                </c:pt>
                <c:pt idx="157">
                  <c:v>1985 - Q1</c:v>
                </c:pt>
                <c:pt idx="158">
                  <c:v>1985 - Q2</c:v>
                </c:pt>
                <c:pt idx="159">
                  <c:v>1985 - Q3</c:v>
                </c:pt>
                <c:pt idx="160">
                  <c:v>1985 - Q4</c:v>
                </c:pt>
                <c:pt idx="161">
                  <c:v>1986 - Q1</c:v>
                </c:pt>
                <c:pt idx="162">
                  <c:v>1986 - Q2</c:v>
                </c:pt>
                <c:pt idx="163">
                  <c:v>1986 - Q3</c:v>
                </c:pt>
                <c:pt idx="164">
                  <c:v>1986 - Q4</c:v>
                </c:pt>
                <c:pt idx="165">
                  <c:v>1987 - Q1</c:v>
                </c:pt>
                <c:pt idx="166">
                  <c:v>1987 - Q2</c:v>
                </c:pt>
                <c:pt idx="167">
                  <c:v>1987 - Q3</c:v>
                </c:pt>
                <c:pt idx="168">
                  <c:v>1987 - Q4</c:v>
                </c:pt>
                <c:pt idx="169">
                  <c:v>1988 - Q1</c:v>
                </c:pt>
                <c:pt idx="170">
                  <c:v>1988 - Q2</c:v>
                </c:pt>
                <c:pt idx="171">
                  <c:v>1988 - Q3</c:v>
                </c:pt>
                <c:pt idx="172">
                  <c:v>1988 - Q4</c:v>
                </c:pt>
                <c:pt idx="173">
                  <c:v>1989 - Q1</c:v>
                </c:pt>
                <c:pt idx="174">
                  <c:v>1989 - Q2</c:v>
                </c:pt>
                <c:pt idx="175">
                  <c:v>1989 - Q3</c:v>
                </c:pt>
                <c:pt idx="176">
                  <c:v>1989 - Q4</c:v>
                </c:pt>
                <c:pt idx="177">
                  <c:v>1990 - Q1</c:v>
                </c:pt>
                <c:pt idx="178">
                  <c:v>1990 - Q2</c:v>
                </c:pt>
                <c:pt idx="179">
                  <c:v>1990 - Q3</c:v>
                </c:pt>
                <c:pt idx="180">
                  <c:v>1990 - Q4</c:v>
                </c:pt>
                <c:pt idx="181">
                  <c:v>1991 - Q1</c:v>
                </c:pt>
                <c:pt idx="182">
                  <c:v>1991 - Q2</c:v>
                </c:pt>
                <c:pt idx="183">
                  <c:v>1991 - Q3</c:v>
                </c:pt>
                <c:pt idx="184">
                  <c:v>1991 - Q4</c:v>
                </c:pt>
                <c:pt idx="185">
                  <c:v>1992 - Q1</c:v>
                </c:pt>
                <c:pt idx="186">
                  <c:v>1992 - Q2</c:v>
                </c:pt>
                <c:pt idx="187">
                  <c:v>1992 - Q3</c:v>
                </c:pt>
                <c:pt idx="188">
                  <c:v>1992 - Q4</c:v>
                </c:pt>
                <c:pt idx="189">
                  <c:v>1993 - Q1</c:v>
                </c:pt>
                <c:pt idx="190">
                  <c:v>1993 - Q2</c:v>
                </c:pt>
                <c:pt idx="191">
                  <c:v>1993 - Q3</c:v>
                </c:pt>
                <c:pt idx="192">
                  <c:v>1993 - Q4</c:v>
                </c:pt>
                <c:pt idx="193">
                  <c:v>1994 - Q1</c:v>
                </c:pt>
                <c:pt idx="194">
                  <c:v>1994 - Q2</c:v>
                </c:pt>
                <c:pt idx="195">
                  <c:v>1994 - Q3</c:v>
                </c:pt>
                <c:pt idx="196">
                  <c:v>1994 - Q4</c:v>
                </c:pt>
                <c:pt idx="197">
                  <c:v>1995 - Q1</c:v>
                </c:pt>
                <c:pt idx="198">
                  <c:v>1995 - Q2</c:v>
                </c:pt>
                <c:pt idx="199">
                  <c:v>1995 - Q3</c:v>
                </c:pt>
                <c:pt idx="200">
                  <c:v>1995 - Q4</c:v>
                </c:pt>
                <c:pt idx="201">
                  <c:v>1996 - Q1</c:v>
                </c:pt>
                <c:pt idx="202">
                  <c:v>1996 - Q2</c:v>
                </c:pt>
                <c:pt idx="203">
                  <c:v>1996 - Q3</c:v>
                </c:pt>
                <c:pt idx="204">
                  <c:v>1996 - Q4</c:v>
                </c:pt>
                <c:pt idx="205">
                  <c:v>1997 - Q1</c:v>
                </c:pt>
                <c:pt idx="206">
                  <c:v>1997 - Q2</c:v>
                </c:pt>
                <c:pt idx="207">
                  <c:v>1997 - Q3</c:v>
                </c:pt>
                <c:pt idx="208">
                  <c:v>1997 - Q4</c:v>
                </c:pt>
                <c:pt idx="209">
                  <c:v>1998 - Q1</c:v>
                </c:pt>
                <c:pt idx="210">
                  <c:v>1998 - Q2</c:v>
                </c:pt>
                <c:pt idx="211">
                  <c:v>1998 - Q3</c:v>
                </c:pt>
                <c:pt idx="212">
                  <c:v>1998 - Q4</c:v>
                </c:pt>
                <c:pt idx="213">
                  <c:v>1999 - Q1</c:v>
                </c:pt>
                <c:pt idx="214">
                  <c:v>1999 - Q2</c:v>
                </c:pt>
                <c:pt idx="215">
                  <c:v>1999 - Q3</c:v>
                </c:pt>
                <c:pt idx="216">
                  <c:v>1999 - Q4</c:v>
                </c:pt>
                <c:pt idx="217">
                  <c:v>2000 - Q1</c:v>
                </c:pt>
                <c:pt idx="218">
                  <c:v>2000 - Q2</c:v>
                </c:pt>
                <c:pt idx="219">
                  <c:v>2000 - Q3</c:v>
                </c:pt>
                <c:pt idx="220">
                  <c:v>2000 - Q4</c:v>
                </c:pt>
                <c:pt idx="221">
                  <c:v>2001 - Q1</c:v>
                </c:pt>
                <c:pt idx="222">
                  <c:v>2001 - Q2</c:v>
                </c:pt>
                <c:pt idx="223">
                  <c:v>2001 - Q3</c:v>
                </c:pt>
                <c:pt idx="224">
                  <c:v>2001 - Q4</c:v>
                </c:pt>
                <c:pt idx="225">
                  <c:v>2002 - Q1</c:v>
                </c:pt>
                <c:pt idx="226">
                  <c:v>2002 - Q2</c:v>
                </c:pt>
                <c:pt idx="227">
                  <c:v>2002 - Q3</c:v>
                </c:pt>
                <c:pt idx="228">
                  <c:v>2002 - Q4</c:v>
                </c:pt>
                <c:pt idx="229">
                  <c:v>2003 - Q1</c:v>
                </c:pt>
                <c:pt idx="230">
                  <c:v>2003 - Q2</c:v>
                </c:pt>
                <c:pt idx="231">
                  <c:v>2003 - Q3</c:v>
                </c:pt>
                <c:pt idx="232">
                  <c:v>2003 - Q4</c:v>
                </c:pt>
                <c:pt idx="233">
                  <c:v>2004 - Q1</c:v>
                </c:pt>
                <c:pt idx="234">
                  <c:v>2004 - Q2</c:v>
                </c:pt>
                <c:pt idx="235">
                  <c:v>2004 - Q3</c:v>
                </c:pt>
                <c:pt idx="236">
                  <c:v>2004 - Q4</c:v>
                </c:pt>
                <c:pt idx="237">
                  <c:v>2005 - Q1</c:v>
                </c:pt>
                <c:pt idx="238">
                  <c:v>2005 - Q2</c:v>
                </c:pt>
                <c:pt idx="239">
                  <c:v>2005 - Q3</c:v>
                </c:pt>
                <c:pt idx="240">
                  <c:v>2005 - Q4</c:v>
                </c:pt>
                <c:pt idx="241">
                  <c:v>2006 - Q1</c:v>
                </c:pt>
                <c:pt idx="242">
                  <c:v>2006 - Q2</c:v>
                </c:pt>
                <c:pt idx="243">
                  <c:v>2006 - Q3</c:v>
                </c:pt>
                <c:pt idx="244">
                  <c:v>2006 - Q4</c:v>
                </c:pt>
                <c:pt idx="245">
                  <c:v>2007 - Q1</c:v>
                </c:pt>
                <c:pt idx="246">
                  <c:v>2007 - Q2</c:v>
                </c:pt>
                <c:pt idx="247">
                  <c:v>2007 - Q3</c:v>
                </c:pt>
                <c:pt idx="248">
                  <c:v>2007 - Q4</c:v>
                </c:pt>
                <c:pt idx="249">
                  <c:v>2008 - Q1</c:v>
                </c:pt>
                <c:pt idx="250">
                  <c:v>2008 - Q2</c:v>
                </c:pt>
                <c:pt idx="251">
                  <c:v>2008 - Q3</c:v>
                </c:pt>
                <c:pt idx="252">
                  <c:v>2008 - Q4</c:v>
                </c:pt>
                <c:pt idx="253">
                  <c:v>2009 - Q1</c:v>
                </c:pt>
                <c:pt idx="254">
                  <c:v>2009 - Q2</c:v>
                </c:pt>
                <c:pt idx="255">
                  <c:v>2009 - Q3</c:v>
                </c:pt>
                <c:pt idx="256">
                  <c:v>2009 - Q4</c:v>
                </c:pt>
                <c:pt idx="257">
                  <c:v>2010 - Q1</c:v>
                </c:pt>
                <c:pt idx="258">
                  <c:v>2010 - Q2</c:v>
                </c:pt>
                <c:pt idx="259">
                  <c:v>2010 - Q3</c:v>
                </c:pt>
                <c:pt idx="260">
                  <c:v>2010 - Q4</c:v>
                </c:pt>
                <c:pt idx="261">
                  <c:v>2011 - Q1</c:v>
                </c:pt>
                <c:pt idx="262">
                  <c:v>2011 - Q2</c:v>
                </c:pt>
                <c:pt idx="263">
                  <c:v>2011 - Q3</c:v>
                </c:pt>
                <c:pt idx="264">
                  <c:v>2011 - Q4</c:v>
                </c:pt>
                <c:pt idx="265">
                  <c:v>2012 - Q1</c:v>
                </c:pt>
                <c:pt idx="266">
                  <c:v>2012 - Q2</c:v>
                </c:pt>
                <c:pt idx="267">
                  <c:v>2012 - Q3</c:v>
                </c:pt>
                <c:pt idx="268">
                  <c:v>2012 - Q4</c:v>
                </c:pt>
                <c:pt idx="269">
                  <c:v>2013 - Q1</c:v>
                </c:pt>
                <c:pt idx="270">
                  <c:v>2013 - Q2</c:v>
                </c:pt>
                <c:pt idx="271">
                  <c:v>2013 - Q3</c:v>
                </c:pt>
                <c:pt idx="272">
                  <c:v>2013 - Q4</c:v>
                </c:pt>
                <c:pt idx="273">
                  <c:v>2014 - Q1</c:v>
                </c:pt>
                <c:pt idx="274">
                  <c:v>2014 - Q2</c:v>
                </c:pt>
                <c:pt idx="275">
                  <c:v>2014 - Q3</c:v>
                </c:pt>
                <c:pt idx="276">
                  <c:v>2014 - Q4</c:v>
                </c:pt>
                <c:pt idx="277">
                  <c:v>2015 - Q1</c:v>
                </c:pt>
                <c:pt idx="278">
                  <c:v>2015 - Q2</c:v>
                </c:pt>
                <c:pt idx="279">
                  <c:v>2015 - Q3</c:v>
                </c:pt>
                <c:pt idx="280">
                  <c:v>2015 - Q4</c:v>
                </c:pt>
                <c:pt idx="281">
                  <c:v>2016 - Q1</c:v>
                </c:pt>
              </c:strCache>
            </c:strRef>
          </c:cat>
          <c:val>
            <c:numRef>
              <c:f>Sheet1!$S$2:$S$283</c:f>
              <c:numCache>
                <c:formatCode>0.0</c:formatCode>
                <c:ptCount val="282"/>
                <c:pt idx="0">
                  <c:v>2.7285714285714682</c:v>
                </c:pt>
                <c:pt idx="1">
                  <c:v>2.2285714285714682</c:v>
                </c:pt>
                <c:pt idx="2">
                  <c:v>1.7216389079670629</c:v>
                </c:pt>
                <c:pt idx="3">
                  <c:v>1.2147063873626576</c:v>
                </c:pt>
                <c:pt idx="4">
                  <c:v>0.70777386675825216</c:v>
                </c:pt>
                <c:pt idx="5">
                  <c:v>0.20084134615384674</c:v>
                </c:pt>
                <c:pt idx="6">
                  <c:v>1.305468749999996</c:v>
                </c:pt>
                <c:pt idx="7">
                  <c:v>1.0993421052631651</c:v>
                </c:pt>
                <c:pt idx="8">
                  <c:v>0.40955882352941197</c:v>
                </c:pt>
                <c:pt idx="9">
                  <c:v>0.6733050847457599</c:v>
                </c:pt>
                <c:pt idx="10">
                  <c:v>0.59291044776119872</c:v>
                </c:pt>
                <c:pt idx="11">
                  <c:v>0.60189393939394109</c:v>
                </c:pt>
                <c:pt idx="12">
                  <c:v>3.3104166666666717</c:v>
                </c:pt>
                <c:pt idx="13">
                  <c:v>-0.80613207547169252</c:v>
                </c:pt>
                <c:pt idx="14">
                  <c:v>-1.1547297297297276</c:v>
                </c:pt>
                <c:pt idx="15">
                  <c:v>2.670312499999985</c:v>
                </c:pt>
                <c:pt idx="16">
                  <c:v>-1.8576086956521558</c:v>
                </c:pt>
                <c:pt idx="17">
                  <c:v>0.72328431372549074</c:v>
                </c:pt>
                <c:pt idx="18">
                  <c:v>0.77657894736842081</c:v>
                </c:pt>
                <c:pt idx="19">
                  <c:v>0.41446629213483105</c:v>
                </c:pt>
                <c:pt idx="20">
                  <c:v>0.62521186440678367</c:v>
                </c:pt>
                <c:pt idx="21">
                  <c:v>0.37795031055900574</c:v>
                </c:pt>
                <c:pt idx="22">
                  <c:v>0.75123456790122989</c:v>
                </c:pt>
                <c:pt idx="23">
                  <c:v>0.83356164383562015</c:v>
                </c:pt>
                <c:pt idx="24">
                  <c:v>1.2677083333333261</c:v>
                </c:pt>
                <c:pt idx="25">
                  <c:v>2.4083333333333607</c:v>
                </c:pt>
                <c:pt idx="26">
                  <c:v>9.1833333333334046</c:v>
                </c:pt>
                <c:pt idx="27">
                  <c:v>1.1820895522388004</c:v>
                </c:pt>
                <c:pt idx="28">
                  <c:v>0.70458015267175456</c:v>
                </c:pt>
                <c:pt idx="29">
                  <c:v>1.1328767123287706</c:v>
                </c:pt>
                <c:pt idx="30">
                  <c:v>2.3105263157894744</c:v>
                </c:pt>
                <c:pt idx="31">
                  <c:v>-19.3166666666658</c:v>
                </c:pt>
                <c:pt idx="32">
                  <c:v>-0.89038461538461644</c:v>
                </c:pt>
                <c:pt idx="33">
                  <c:v>-6.7333333333332073</c:v>
                </c:pt>
                <c:pt idx="34">
                  <c:v>8.9999999999997868</c:v>
                </c:pt>
                <c:pt idx="35">
                  <c:v>1.2673469387755087</c:v>
                </c:pt>
                <c:pt idx="36">
                  <c:v>1.1448275862069022</c:v>
                </c:pt>
                <c:pt idx="37">
                  <c:v>0.59259259259259256</c:v>
                </c:pt>
                <c:pt idx="38">
                  <c:v>1.386904761904763</c:v>
                </c:pt>
                <c:pt idx="39">
                  <c:v>1.1781609195402314</c:v>
                </c:pt>
                <c:pt idx="40">
                  <c:v>1.6884057971014377</c:v>
                </c:pt>
                <c:pt idx="41">
                  <c:v>3.07037037037037</c:v>
                </c:pt>
                <c:pt idx="42">
                  <c:v>0.91587301587302938</c:v>
                </c:pt>
                <c:pt idx="43">
                  <c:v>1.3942307692307723</c:v>
                </c:pt>
                <c:pt idx="44">
                  <c:v>0.91075268817203259</c:v>
                </c:pt>
                <c:pt idx="45">
                  <c:v>1.056989247311831</c:v>
                </c:pt>
                <c:pt idx="46">
                  <c:v>2.2954545454545365</c:v>
                </c:pt>
                <c:pt idx="47">
                  <c:v>1.3813333333333351</c:v>
                </c:pt>
                <c:pt idx="48">
                  <c:v>-1.3478260869565251</c:v>
                </c:pt>
                <c:pt idx="49">
                  <c:v>-1.1931506849314943</c:v>
                </c:pt>
                <c:pt idx="50">
                  <c:v>2.5727272727272643</c:v>
                </c:pt>
                <c:pt idx="51">
                  <c:v>0.35035971223021672</c:v>
                </c:pt>
                <c:pt idx="52">
                  <c:v>1.2029197080291993</c:v>
                </c:pt>
                <c:pt idx="53">
                  <c:v>1.1607476635513931</c:v>
                </c:pt>
                <c:pt idx="54">
                  <c:v>1.2854961832061071</c:v>
                </c:pt>
                <c:pt idx="55">
                  <c:v>15.819999999999936</c:v>
                </c:pt>
                <c:pt idx="56">
                  <c:v>3.1731707317074132</c:v>
                </c:pt>
                <c:pt idx="57">
                  <c:v>0.69285714285713795</c:v>
                </c:pt>
                <c:pt idx="58">
                  <c:v>-19.866666666669801</c:v>
                </c:pt>
                <c:pt idx="59">
                  <c:v>3.0121212121212357</c:v>
                </c:pt>
                <c:pt idx="60">
                  <c:v>-2.3000000000000069</c:v>
                </c:pt>
                <c:pt idx="61">
                  <c:v>1.5687500000000092</c:v>
                </c:pt>
                <c:pt idx="62">
                  <c:v>1.0147826086956584</c:v>
                </c:pt>
                <c:pt idx="63">
                  <c:v>1.4027777777777668</c:v>
                </c:pt>
                <c:pt idx="64">
                  <c:v>1.2656716417910496</c:v>
                </c:pt>
                <c:pt idx="65">
                  <c:v>0.95147058823528818</c:v>
                </c:pt>
                <c:pt idx="66">
                  <c:v>1.9864864864864988</c:v>
                </c:pt>
                <c:pt idx="67">
                  <c:v>1.8900000000000026</c:v>
                </c:pt>
                <c:pt idx="68">
                  <c:v>5.8171428571428612</c:v>
                </c:pt>
                <c:pt idx="69">
                  <c:v>1.359374999999992</c:v>
                </c:pt>
                <c:pt idx="70">
                  <c:v>2.1890109890110065</c:v>
                </c:pt>
                <c:pt idx="71">
                  <c:v>1.1727272727272702</c:v>
                </c:pt>
                <c:pt idx="72">
                  <c:v>2.1295918367347042</c:v>
                </c:pt>
                <c:pt idx="73">
                  <c:v>0.93374233128834128</c:v>
                </c:pt>
                <c:pt idx="74">
                  <c:v>2.0814432989690808</c:v>
                </c:pt>
                <c:pt idx="75">
                  <c:v>1.4875000000000018</c:v>
                </c:pt>
                <c:pt idx="76">
                  <c:v>4.0053571428571377</c:v>
                </c:pt>
                <c:pt idx="77">
                  <c:v>0.89711538461537466</c:v>
                </c:pt>
                <c:pt idx="78">
                  <c:v>1.5939393939394166</c:v>
                </c:pt>
                <c:pt idx="79">
                  <c:v>0.78089887640448374</c:v>
                </c:pt>
                <c:pt idx="80">
                  <c:v>1.1724890829694394</c:v>
                </c:pt>
                <c:pt idx="81">
                  <c:v>0.86487603305784688</c:v>
                </c:pt>
                <c:pt idx="82">
                  <c:v>2.4272727272727024</c:v>
                </c:pt>
                <c:pt idx="83">
                  <c:v>0.9514705882353045</c:v>
                </c:pt>
                <c:pt idx="84">
                  <c:v>1.7453900709219921</c:v>
                </c:pt>
                <c:pt idx="85">
                  <c:v>1.3810810810810716</c:v>
                </c:pt>
                <c:pt idx="86">
                  <c:v>1.9627450980392052</c:v>
                </c:pt>
                <c:pt idx="87">
                  <c:v>1.6941935483870962</c:v>
                </c:pt>
                <c:pt idx="88">
                  <c:v>2.6734939759036176</c:v>
                </c:pt>
                <c:pt idx="89">
                  <c:v>0.47956989247311443</c:v>
                </c:pt>
                <c:pt idx="90">
                  <c:v>1.0472222222222289</c:v>
                </c:pt>
                <c:pt idx="91">
                  <c:v>1.8431250000000006</c:v>
                </c:pt>
                <c:pt idx="92">
                  <c:v>2.0252808988763942</c:v>
                </c:pt>
                <c:pt idx="93">
                  <c:v>0.65177865612648378</c:v>
                </c:pt>
                <c:pt idx="94">
                  <c:v>1.5949999999999989</c:v>
                </c:pt>
                <c:pt idx="95">
                  <c:v>1.3820388349514561</c:v>
                </c:pt>
                <c:pt idx="96">
                  <c:v>4.8701149425286978</c:v>
                </c:pt>
                <c:pt idx="97">
                  <c:v>1.837500000000005</c:v>
                </c:pt>
                <c:pt idx="98">
                  <c:v>1.6072289156626633</c:v>
                </c:pt>
                <c:pt idx="99">
                  <c:v>1.59565217391303</c:v>
                </c:pt>
                <c:pt idx="100">
                  <c:v>10.700000000000045</c:v>
                </c:pt>
                <c:pt idx="101">
                  <c:v>0.61382289416846869</c:v>
                </c:pt>
                <c:pt idx="102">
                  <c:v>1.7319444444444267</c:v>
                </c:pt>
                <c:pt idx="103">
                  <c:v>2.0540669856459495</c:v>
                </c:pt>
                <c:pt idx="104">
                  <c:v>3.5413533834586519</c:v>
                </c:pt>
                <c:pt idx="105">
                  <c:v>1.0241293532338316</c:v>
                </c:pt>
                <c:pt idx="106">
                  <c:v>1.1495867768595061</c:v>
                </c:pt>
                <c:pt idx="107">
                  <c:v>1.9143459915611731</c:v>
                </c:pt>
                <c:pt idx="108">
                  <c:v>1.7505235602094251</c:v>
                </c:pt>
                <c:pt idx="109">
                  <c:v>1.2299794661190973</c:v>
                </c:pt>
                <c:pt idx="110">
                  <c:v>1.5859078590785962</c:v>
                </c:pt>
                <c:pt idx="111">
                  <c:v>3.0062499999999823</c:v>
                </c:pt>
                <c:pt idx="112">
                  <c:v>1.3018912529550881</c:v>
                </c:pt>
                <c:pt idx="113">
                  <c:v>3.0358974358974176</c:v>
                </c:pt>
                <c:pt idx="114">
                  <c:v>1.7691139240506242</c:v>
                </c:pt>
                <c:pt idx="115">
                  <c:v>2.2503424657534223</c:v>
                </c:pt>
                <c:pt idx="116">
                  <c:v>1.3285353535353599</c:v>
                </c:pt>
                <c:pt idx="117">
                  <c:v>2.3975903614458072</c:v>
                </c:pt>
                <c:pt idx="118">
                  <c:v>1.3157608695652006</c:v>
                </c:pt>
                <c:pt idx="119">
                  <c:v>0.89965156794425871</c:v>
                </c:pt>
                <c:pt idx="120">
                  <c:v>1.4616122840690871</c:v>
                </c:pt>
                <c:pt idx="121">
                  <c:v>1.1610921501706575</c:v>
                </c:pt>
                <c:pt idx="122">
                  <c:v>2.3225308641975242</c:v>
                </c:pt>
                <c:pt idx="123">
                  <c:v>2.1330357142857088</c:v>
                </c:pt>
                <c:pt idx="124">
                  <c:v>1.8534446764091865</c:v>
                </c:pt>
                <c:pt idx="125">
                  <c:v>1.3776340110905789</c:v>
                </c:pt>
                <c:pt idx="126">
                  <c:v>1.3695716395864113</c:v>
                </c:pt>
                <c:pt idx="127">
                  <c:v>1.747749196141472</c:v>
                </c:pt>
                <c:pt idx="128">
                  <c:v>2.6110151187905095</c:v>
                </c:pt>
                <c:pt idx="129">
                  <c:v>2.6055000000000064</c:v>
                </c:pt>
                <c:pt idx="130">
                  <c:v>1.0234558248631709</c:v>
                </c:pt>
                <c:pt idx="131">
                  <c:v>1.96581059390048</c:v>
                </c:pt>
                <c:pt idx="132">
                  <c:v>1.7090036014405834</c:v>
                </c:pt>
                <c:pt idx="133">
                  <c:v>2.0388663967611258</c:v>
                </c:pt>
                <c:pt idx="134">
                  <c:v>2.1200622083981231</c:v>
                </c:pt>
                <c:pt idx="135">
                  <c:v>2.0092617449664498</c:v>
                </c:pt>
                <c:pt idx="136">
                  <c:v>2.0965174129353339</c:v>
                </c:pt>
                <c:pt idx="137">
                  <c:v>1.8033434650455855</c:v>
                </c:pt>
                <c:pt idx="138">
                  <c:v>27.72352941176403</c:v>
                </c:pt>
                <c:pt idx="139">
                  <c:v>1.8201331114808583</c:v>
                </c:pt>
                <c:pt idx="140">
                  <c:v>1.1059925093633001</c:v>
                </c:pt>
                <c:pt idx="141">
                  <c:v>0.75278380332609929</c:v>
                </c:pt>
                <c:pt idx="142">
                  <c:v>4.4428169014084578</c:v>
                </c:pt>
                <c:pt idx="143">
                  <c:v>1.5197018104366387</c:v>
                </c:pt>
                <c:pt idx="144">
                  <c:v>6.2991031390134129</c:v>
                </c:pt>
                <c:pt idx="145">
                  <c:v>-9.1876288659795424</c:v>
                </c:pt>
                <c:pt idx="146">
                  <c:v>2.5332173913043454</c:v>
                </c:pt>
                <c:pt idx="147">
                  <c:v>3.798044692737466</c:v>
                </c:pt>
                <c:pt idx="148">
                  <c:v>3.9309582309581992</c:v>
                </c:pt>
                <c:pt idx="149">
                  <c:v>2.0060689655172359</c:v>
                </c:pt>
                <c:pt idx="150">
                  <c:v>1.869178743961353</c:v>
                </c:pt>
                <c:pt idx="151">
                  <c:v>1.7771428571428629</c:v>
                </c:pt>
                <c:pt idx="152">
                  <c:v>1.7015414258188859</c:v>
                </c:pt>
                <c:pt idx="153">
                  <c:v>1.9595544130248401</c:v>
                </c:pt>
                <c:pt idx="154">
                  <c:v>2.5747553816047044</c:v>
                </c:pt>
                <c:pt idx="155">
                  <c:v>3.3080110497237527</c:v>
                </c:pt>
                <c:pt idx="156">
                  <c:v>4.1888704318936698</c:v>
                </c:pt>
                <c:pt idx="157">
                  <c:v>3.1774049217002411</c:v>
                </c:pt>
                <c:pt idx="158">
                  <c:v>4.2275650842266268</c:v>
                </c:pt>
                <c:pt idx="159">
                  <c:v>3.1119176598049729</c:v>
                </c:pt>
                <c:pt idx="160">
                  <c:v>8.9820512820512945</c:v>
                </c:pt>
                <c:pt idx="161">
                  <c:v>3.759177215189883</c:v>
                </c:pt>
                <c:pt idx="162">
                  <c:v>8.125192802056624</c:v>
                </c:pt>
                <c:pt idx="163">
                  <c:v>4.9850931677018346</c:v>
                </c:pt>
                <c:pt idx="164">
                  <c:v>7.1487951807229635</c:v>
                </c:pt>
                <c:pt idx="165">
                  <c:v>3.6696107784431189</c:v>
                </c:pt>
                <c:pt idx="166">
                  <c:v>3.3817116060961139</c:v>
                </c:pt>
                <c:pt idx="167">
                  <c:v>3.2613924050633094</c:v>
                </c:pt>
                <c:pt idx="168">
                  <c:v>1.7838788870703772</c:v>
                </c:pt>
                <c:pt idx="169">
                  <c:v>3.6360824742267663</c:v>
                </c:pt>
                <c:pt idx="170">
                  <c:v>2.3898377455166666</c:v>
                </c:pt>
                <c:pt idx="171">
                  <c:v>2.6071895424836566</c:v>
                </c:pt>
                <c:pt idx="172">
                  <c:v>3.0114840989399307</c:v>
                </c:pt>
                <c:pt idx="173">
                  <c:v>2.5693984306887496</c:v>
                </c:pt>
                <c:pt idx="174">
                  <c:v>2.2886138613861529</c:v>
                </c:pt>
                <c:pt idx="175">
                  <c:v>2.3622596153845832</c:v>
                </c:pt>
                <c:pt idx="176">
                  <c:v>5.2897683397684183</c:v>
                </c:pt>
                <c:pt idx="177">
                  <c:v>2.0724489795918331</c:v>
                </c:pt>
                <c:pt idx="178">
                  <c:v>2.7007151370679514</c:v>
                </c:pt>
                <c:pt idx="179">
                  <c:v>3.7720802919707745</c:v>
                </c:pt>
                <c:pt idx="180">
                  <c:v>-38.853225806452656</c:v>
                </c:pt>
                <c:pt idx="181">
                  <c:v>4.6139240506330257</c:v>
                </c:pt>
                <c:pt idx="182">
                  <c:v>1.7997745208567995</c:v>
                </c:pt>
                <c:pt idx="183">
                  <c:v>2.4199197860962833</c:v>
                </c:pt>
                <c:pt idx="184">
                  <c:v>3.8967159277503671</c:v>
                </c:pt>
                <c:pt idx="185">
                  <c:v>1.9354679802955737</c:v>
                </c:pt>
                <c:pt idx="186">
                  <c:v>1.9902242152466354</c:v>
                </c:pt>
                <c:pt idx="187">
                  <c:v>2.4860934182590335</c:v>
                </c:pt>
                <c:pt idx="188">
                  <c:v>1.5144014401440093</c:v>
                </c:pt>
                <c:pt idx="189">
                  <c:v>4.33023715415022</c:v>
                </c:pt>
                <c:pt idx="190">
                  <c:v>3.4867321867321821</c:v>
                </c:pt>
                <c:pt idx="191">
                  <c:v>4.5702412868632862</c:v>
                </c:pt>
                <c:pt idx="192">
                  <c:v>2.5262052877138261</c:v>
                </c:pt>
                <c:pt idx="193">
                  <c:v>2.6357487922705594</c:v>
                </c:pt>
                <c:pt idx="194">
                  <c:v>1.9630711610486871</c:v>
                </c:pt>
                <c:pt idx="195">
                  <c:v>3.3216969696969363</c:v>
                </c:pt>
                <c:pt idx="196">
                  <c:v>2.6013665594855429</c:v>
                </c:pt>
                <c:pt idx="197">
                  <c:v>3.9032069970845571</c:v>
                </c:pt>
                <c:pt idx="198">
                  <c:v>6.092785234899341</c:v>
                </c:pt>
                <c:pt idx="199">
                  <c:v>3.0196850393700965</c:v>
                </c:pt>
                <c:pt idx="200">
                  <c:v>3.6572043010752577</c:v>
                </c:pt>
                <c:pt idx="201">
                  <c:v>3.8069444444444094</c:v>
                </c:pt>
                <c:pt idx="202">
                  <c:v>2.3481591448931183</c:v>
                </c:pt>
                <c:pt idx="203">
                  <c:v>3.1576410256410523</c:v>
                </c:pt>
                <c:pt idx="204">
                  <c:v>2.7608118657298895</c:v>
                </c:pt>
                <c:pt idx="205">
                  <c:v>2.568521739130412</c:v>
                </c:pt>
                <c:pt idx="206">
                  <c:v>2.7744325767690428</c:v>
                </c:pt>
                <c:pt idx="207">
                  <c:v>2.8180128663331137</c:v>
                </c:pt>
                <c:pt idx="208">
                  <c:v>4.1008290155440372</c:v>
                </c:pt>
                <c:pt idx="209">
                  <c:v>5.4633136094673729</c:v>
                </c:pt>
                <c:pt idx="210">
                  <c:v>5.9577142857142986</c:v>
                </c:pt>
                <c:pt idx="211">
                  <c:v>3.1712121212121325</c:v>
                </c:pt>
                <c:pt idx="212">
                  <c:v>2.9252232142857064</c:v>
                </c:pt>
                <c:pt idx="213">
                  <c:v>4.9632619439868124</c:v>
                </c:pt>
                <c:pt idx="214">
                  <c:v>4.567879890809861</c:v>
                </c:pt>
                <c:pt idx="215">
                  <c:v>4.0960721184803734</c:v>
                </c:pt>
                <c:pt idx="216">
                  <c:v>2.2969597754911022</c:v>
                </c:pt>
                <c:pt idx="217">
                  <c:v>5.189609151572939</c:v>
                </c:pt>
                <c:pt idx="218">
                  <c:v>1.5626364739183318</c:v>
                </c:pt>
                <c:pt idx="219">
                  <c:v>5.7185840707964362</c:v>
                </c:pt>
                <c:pt idx="220">
                  <c:v>4.1252393385552608</c:v>
                </c:pt>
                <c:pt idx="221">
                  <c:v>14.206145251396263</c:v>
                </c:pt>
                <c:pt idx="222">
                  <c:v>2.7161166538756856</c:v>
                </c:pt>
                <c:pt idx="223">
                  <c:v>6.7214545454523273</c:v>
                </c:pt>
                <c:pt idx="224">
                  <c:v>7.7631067961165705</c:v>
                </c:pt>
                <c:pt idx="225">
                  <c:v>3.7737039819684259</c:v>
                </c:pt>
                <c:pt idx="226">
                  <c:v>5.1049800796813019</c:v>
                </c:pt>
                <c:pt idx="227">
                  <c:v>5.2990224828933954</c:v>
                </c:pt>
                <c:pt idx="228">
                  <c:v>11.183358320839767</c:v>
                </c:pt>
                <c:pt idx="229">
                  <c:v>4.4579572446555504</c:v>
                </c:pt>
                <c:pt idx="230">
                  <c:v>6.716145092460871</c:v>
                </c:pt>
                <c:pt idx="231">
                  <c:v>2.5831761006289198</c:v>
                </c:pt>
                <c:pt idx="232">
                  <c:v>3.84825247782996</c:v>
                </c:pt>
                <c:pt idx="233">
                  <c:v>8.5167249417249309</c:v>
                </c:pt>
                <c:pt idx="234">
                  <c:v>4.265025906735759</c:v>
                </c:pt>
                <c:pt idx="235">
                  <c:v>4.2837359098228287</c:v>
                </c:pt>
                <c:pt idx="236">
                  <c:v>5.2217480719794587</c:v>
                </c:pt>
                <c:pt idx="237">
                  <c:v>3.1301391650099242</c:v>
                </c:pt>
                <c:pt idx="238">
                  <c:v>5.735598503740694</c:v>
                </c:pt>
                <c:pt idx="239">
                  <c:v>2.7947254647643764</c:v>
                </c:pt>
                <c:pt idx="240">
                  <c:v>5.6563564131668409</c:v>
                </c:pt>
                <c:pt idx="241">
                  <c:v>4.0421249532360717</c:v>
                </c:pt>
                <c:pt idx="242">
                  <c:v>7.4168323392975468</c:v>
                </c:pt>
                <c:pt idx="243">
                  <c:v>7.8750689972400956</c:v>
                </c:pt>
                <c:pt idx="244">
                  <c:v>6.7024065864471192</c:v>
                </c:pt>
                <c:pt idx="245">
                  <c:v>7.3541366906474233</c:v>
                </c:pt>
                <c:pt idx="246">
                  <c:v>6.4750396615547841</c:v>
                </c:pt>
                <c:pt idx="247">
                  <c:v>9.4905698778832406</c:v>
                </c:pt>
                <c:pt idx="248">
                  <c:v>9.7473183391004135</c:v>
                </c:pt>
                <c:pt idx="249">
                  <c:v>-56.343786982250116</c:v>
                </c:pt>
                <c:pt idx="250">
                  <c:v>2.6908022130013522</c:v>
                </c:pt>
                <c:pt idx="251">
                  <c:v>27.236666666666618</c:v>
                </c:pt>
                <c:pt idx="252">
                  <c:v>0.21197543500510851</c:v>
                </c:pt>
                <c:pt idx="253">
                  <c:v>-0.87542168674698617</c:v>
                </c:pt>
                <c:pt idx="254">
                  <c:v>1.0209195402299653</c:v>
                </c:pt>
                <c:pt idx="255">
                  <c:v>-1.0633867276886295</c:v>
                </c:pt>
                <c:pt idx="256">
                  <c:v>-1.4472039473684304</c:v>
                </c:pt>
                <c:pt idx="257">
                  <c:v>-3.1495636998254901</c:v>
                </c:pt>
                <c:pt idx="258">
                  <c:v>0.35450602409637433</c:v>
                </c:pt>
                <c:pt idx="259">
                  <c:v>2.0630396215257236</c:v>
                </c:pt>
                <c:pt idx="260">
                  <c:v>1.6704927536232086</c:v>
                </c:pt>
                <c:pt idx="261">
                  <c:v>30.106097560979048</c:v>
                </c:pt>
                <c:pt idx="262">
                  <c:v>0.61267415730336949</c:v>
                </c:pt>
                <c:pt idx="263">
                  <c:v>2.7414421553090267</c:v>
                </c:pt>
                <c:pt idx="264">
                  <c:v>1.168314833501545</c:v>
                </c:pt>
                <c:pt idx="265">
                  <c:v>2.1734358430540586</c:v>
                </c:pt>
                <c:pt idx="266">
                  <c:v>2.3273648648648946</c:v>
                </c:pt>
                <c:pt idx="267">
                  <c:v>5.7614150943396147</c:v>
                </c:pt>
                <c:pt idx="268">
                  <c:v>7.501152737752121</c:v>
                </c:pt>
                <c:pt idx="269">
                  <c:v>3.1133891213389253</c:v>
                </c:pt>
                <c:pt idx="270">
                  <c:v>1.9556329849012801</c:v>
                </c:pt>
                <c:pt idx="271">
                  <c:v>1.6828599900348717</c:v>
                </c:pt>
                <c:pt idx="272">
                  <c:v>3.5651890482399118</c:v>
                </c:pt>
                <c:pt idx="273">
                  <c:v>17.217977528089463</c:v>
                </c:pt>
                <c:pt idx="274">
                  <c:v>2.4339866993349584</c:v>
                </c:pt>
                <c:pt idx="275">
                  <c:v>2.1560491868306388</c:v>
                </c:pt>
                <c:pt idx="276">
                  <c:v>6.0099147121532885</c:v>
                </c:pt>
                <c:pt idx="277">
                  <c:v>8.7940119760485143</c:v>
                </c:pt>
                <c:pt idx="278">
                  <c:v>2.0931164901664241</c:v>
                </c:pt>
                <c:pt idx="279">
                  <c:v>1.381023890784981</c:v>
                </c:pt>
                <c:pt idx="280">
                  <c:v>8.3456978967496305</c:v>
                </c:pt>
                <c:pt idx="281">
                  <c:v>10.614219474497531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4Q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Sheet1!$R$2:$R$283</c:f>
              <c:strCache>
                <c:ptCount val="282"/>
                <c:pt idx="0">
                  <c:v>1945 - Q4</c:v>
                </c:pt>
                <c:pt idx="1">
                  <c:v>1946 - Q1</c:v>
                </c:pt>
                <c:pt idx="2">
                  <c:v>1946 - Q2</c:v>
                </c:pt>
                <c:pt idx="3">
                  <c:v>1946 - Q3</c:v>
                </c:pt>
                <c:pt idx="4">
                  <c:v>1946 - Q4</c:v>
                </c:pt>
                <c:pt idx="5">
                  <c:v>1947 - Q1</c:v>
                </c:pt>
                <c:pt idx="6">
                  <c:v>1947 - Q2</c:v>
                </c:pt>
                <c:pt idx="7">
                  <c:v>1947 - Q3</c:v>
                </c:pt>
                <c:pt idx="8">
                  <c:v>1947 - Q4</c:v>
                </c:pt>
                <c:pt idx="9">
                  <c:v>1948 - Q1</c:v>
                </c:pt>
                <c:pt idx="10">
                  <c:v>1948 - Q2</c:v>
                </c:pt>
                <c:pt idx="11">
                  <c:v>1948 - Q3</c:v>
                </c:pt>
                <c:pt idx="12">
                  <c:v>1948 - Q4</c:v>
                </c:pt>
                <c:pt idx="13">
                  <c:v>1949 - Q1</c:v>
                </c:pt>
                <c:pt idx="14">
                  <c:v>1949 - Q2</c:v>
                </c:pt>
                <c:pt idx="15">
                  <c:v>1949 - Q3</c:v>
                </c:pt>
                <c:pt idx="16">
                  <c:v>1949 - Q4</c:v>
                </c:pt>
                <c:pt idx="17">
                  <c:v>1950 - Q1</c:v>
                </c:pt>
                <c:pt idx="18">
                  <c:v>1950 - Q2</c:v>
                </c:pt>
                <c:pt idx="19">
                  <c:v>1950 - Q3</c:v>
                </c:pt>
                <c:pt idx="20">
                  <c:v>1950 - Q4</c:v>
                </c:pt>
                <c:pt idx="21">
                  <c:v>1951 - Q1</c:v>
                </c:pt>
                <c:pt idx="22">
                  <c:v>1951 - Q2</c:v>
                </c:pt>
                <c:pt idx="23">
                  <c:v>1951 - Q3</c:v>
                </c:pt>
                <c:pt idx="24">
                  <c:v>1951 - Q4</c:v>
                </c:pt>
                <c:pt idx="25">
                  <c:v>1952 - Q1</c:v>
                </c:pt>
                <c:pt idx="26">
                  <c:v>1952 - Q2</c:v>
                </c:pt>
                <c:pt idx="27">
                  <c:v>1952 - Q3</c:v>
                </c:pt>
                <c:pt idx="28">
                  <c:v>1952 - Q4</c:v>
                </c:pt>
                <c:pt idx="29">
                  <c:v>1953 - Q1</c:v>
                </c:pt>
                <c:pt idx="30">
                  <c:v>1953 - Q2</c:v>
                </c:pt>
                <c:pt idx="31">
                  <c:v>1953 - Q3</c:v>
                </c:pt>
                <c:pt idx="32">
                  <c:v>1953 - Q4</c:v>
                </c:pt>
                <c:pt idx="33">
                  <c:v>1954 - Q1</c:v>
                </c:pt>
                <c:pt idx="34">
                  <c:v>1954 - Q2</c:v>
                </c:pt>
                <c:pt idx="35">
                  <c:v>1954 - Q3</c:v>
                </c:pt>
                <c:pt idx="36">
                  <c:v>1954 - Q4</c:v>
                </c:pt>
                <c:pt idx="37">
                  <c:v>1955 - Q1</c:v>
                </c:pt>
                <c:pt idx="38">
                  <c:v>1955 - Q2</c:v>
                </c:pt>
                <c:pt idx="39">
                  <c:v>1955 - Q3</c:v>
                </c:pt>
                <c:pt idx="40">
                  <c:v>1955 - Q4</c:v>
                </c:pt>
                <c:pt idx="41">
                  <c:v>1956 - Q1</c:v>
                </c:pt>
                <c:pt idx="42">
                  <c:v>1956 - Q2</c:v>
                </c:pt>
                <c:pt idx="43">
                  <c:v>1956 - Q3</c:v>
                </c:pt>
                <c:pt idx="44">
                  <c:v>1956 - Q4</c:v>
                </c:pt>
                <c:pt idx="45">
                  <c:v>1957 - Q1</c:v>
                </c:pt>
                <c:pt idx="46">
                  <c:v>1957 - Q2</c:v>
                </c:pt>
                <c:pt idx="47">
                  <c:v>1957 - Q3</c:v>
                </c:pt>
                <c:pt idx="48">
                  <c:v>1957 - Q4</c:v>
                </c:pt>
                <c:pt idx="49">
                  <c:v>1958 - Q1</c:v>
                </c:pt>
                <c:pt idx="50">
                  <c:v>1958 - Q2</c:v>
                </c:pt>
                <c:pt idx="51">
                  <c:v>1958 - Q3</c:v>
                </c:pt>
                <c:pt idx="52">
                  <c:v>1958 - Q4</c:v>
                </c:pt>
                <c:pt idx="53">
                  <c:v>1959 - Q1</c:v>
                </c:pt>
                <c:pt idx="54">
                  <c:v>1959 - Q2</c:v>
                </c:pt>
                <c:pt idx="55">
                  <c:v>1959 - Q3</c:v>
                </c:pt>
                <c:pt idx="56">
                  <c:v>1959 - Q4</c:v>
                </c:pt>
                <c:pt idx="57">
                  <c:v>1960 - Q1</c:v>
                </c:pt>
                <c:pt idx="58">
                  <c:v>1960 - Q2</c:v>
                </c:pt>
                <c:pt idx="59">
                  <c:v>1960 - Q3</c:v>
                </c:pt>
                <c:pt idx="60">
                  <c:v>1960 - Q4</c:v>
                </c:pt>
                <c:pt idx="61">
                  <c:v>1961 - Q1</c:v>
                </c:pt>
                <c:pt idx="62">
                  <c:v>1961 - Q2</c:v>
                </c:pt>
                <c:pt idx="63">
                  <c:v>1961 - Q3</c:v>
                </c:pt>
                <c:pt idx="64">
                  <c:v>1961 - Q4</c:v>
                </c:pt>
                <c:pt idx="65">
                  <c:v>1962 - Q1</c:v>
                </c:pt>
                <c:pt idx="66">
                  <c:v>1962 - Q2</c:v>
                </c:pt>
                <c:pt idx="67">
                  <c:v>1962 - Q3</c:v>
                </c:pt>
                <c:pt idx="68">
                  <c:v>1962 - Q4</c:v>
                </c:pt>
                <c:pt idx="69">
                  <c:v>1963 - Q1</c:v>
                </c:pt>
                <c:pt idx="70">
                  <c:v>1963 - Q2</c:v>
                </c:pt>
                <c:pt idx="71">
                  <c:v>1963 - Q3</c:v>
                </c:pt>
                <c:pt idx="72">
                  <c:v>1963 - Q4</c:v>
                </c:pt>
                <c:pt idx="73">
                  <c:v>1964 - Q1</c:v>
                </c:pt>
                <c:pt idx="74">
                  <c:v>1964 - Q2</c:v>
                </c:pt>
                <c:pt idx="75">
                  <c:v>1964 - Q3</c:v>
                </c:pt>
                <c:pt idx="76">
                  <c:v>1964 - Q4</c:v>
                </c:pt>
                <c:pt idx="77">
                  <c:v>1965 - Q1</c:v>
                </c:pt>
                <c:pt idx="78">
                  <c:v>1965 - Q2</c:v>
                </c:pt>
                <c:pt idx="79">
                  <c:v>1965 - Q3</c:v>
                </c:pt>
                <c:pt idx="80">
                  <c:v>1965 - Q4</c:v>
                </c:pt>
                <c:pt idx="81">
                  <c:v>1966 - Q1</c:v>
                </c:pt>
                <c:pt idx="82">
                  <c:v>1966 - Q2</c:v>
                </c:pt>
                <c:pt idx="83">
                  <c:v>1966 - Q3</c:v>
                </c:pt>
                <c:pt idx="84">
                  <c:v>1966 - Q4</c:v>
                </c:pt>
                <c:pt idx="85">
                  <c:v>1967 - Q1</c:v>
                </c:pt>
                <c:pt idx="86">
                  <c:v>1967 - Q2</c:v>
                </c:pt>
                <c:pt idx="87">
                  <c:v>1967 - Q3</c:v>
                </c:pt>
                <c:pt idx="88">
                  <c:v>1967 - Q4</c:v>
                </c:pt>
                <c:pt idx="89">
                  <c:v>1968 - Q1</c:v>
                </c:pt>
                <c:pt idx="90">
                  <c:v>1968 - Q2</c:v>
                </c:pt>
                <c:pt idx="91">
                  <c:v>1968 - Q3</c:v>
                </c:pt>
                <c:pt idx="92">
                  <c:v>1968 - Q4</c:v>
                </c:pt>
                <c:pt idx="93">
                  <c:v>1969 - Q1</c:v>
                </c:pt>
                <c:pt idx="94">
                  <c:v>1969 - Q2</c:v>
                </c:pt>
                <c:pt idx="95">
                  <c:v>1969 - Q3</c:v>
                </c:pt>
                <c:pt idx="96">
                  <c:v>1969 - Q4</c:v>
                </c:pt>
                <c:pt idx="97">
                  <c:v>1970 - Q1</c:v>
                </c:pt>
                <c:pt idx="98">
                  <c:v>1970 - Q2</c:v>
                </c:pt>
                <c:pt idx="99">
                  <c:v>1970 - Q3</c:v>
                </c:pt>
                <c:pt idx="100">
                  <c:v>1970 - Q4</c:v>
                </c:pt>
                <c:pt idx="101">
                  <c:v>1971 - Q1</c:v>
                </c:pt>
                <c:pt idx="102">
                  <c:v>1971 - Q2</c:v>
                </c:pt>
                <c:pt idx="103">
                  <c:v>1971 - Q3</c:v>
                </c:pt>
                <c:pt idx="104">
                  <c:v>1971 - Q4</c:v>
                </c:pt>
                <c:pt idx="105">
                  <c:v>1972 - Q1</c:v>
                </c:pt>
                <c:pt idx="106">
                  <c:v>1972 - Q2</c:v>
                </c:pt>
                <c:pt idx="107">
                  <c:v>1972 - Q3</c:v>
                </c:pt>
                <c:pt idx="108">
                  <c:v>1972 - Q4</c:v>
                </c:pt>
                <c:pt idx="109">
                  <c:v>1973 - Q1</c:v>
                </c:pt>
                <c:pt idx="110">
                  <c:v>1973 - Q2</c:v>
                </c:pt>
                <c:pt idx="111">
                  <c:v>1973 - Q3</c:v>
                </c:pt>
                <c:pt idx="112">
                  <c:v>1973 - Q4</c:v>
                </c:pt>
                <c:pt idx="113">
                  <c:v>1974 - Q1</c:v>
                </c:pt>
                <c:pt idx="114">
                  <c:v>1974 - Q2</c:v>
                </c:pt>
                <c:pt idx="115">
                  <c:v>1974 - Q3</c:v>
                </c:pt>
                <c:pt idx="116">
                  <c:v>1974 - Q4</c:v>
                </c:pt>
                <c:pt idx="117">
                  <c:v>1975 - Q1</c:v>
                </c:pt>
                <c:pt idx="118">
                  <c:v>1975 - Q2</c:v>
                </c:pt>
                <c:pt idx="119">
                  <c:v>1975 - Q3</c:v>
                </c:pt>
                <c:pt idx="120">
                  <c:v>1975 - Q4</c:v>
                </c:pt>
                <c:pt idx="121">
                  <c:v>1976 - Q1</c:v>
                </c:pt>
                <c:pt idx="122">
                  <c:v>1976 - Q2</c:v>
                </c:pt>
                <c:pt idx="123">
                  <c:v>1976 - Q3</c:v>
                </c:pt>
                <c:pt idx="124">
                  <c:v>1976 - Q4</c:v>
                </c:pt>
                <c:pt idx="125">
                  <c:v>1977 - Q1</c:v>
                </c:pt>
                <c:pt idx="126">
                  <c:v>1977 - Q2</c:v>
                </c:pt>
                <c:pt idx="127">
                  <c:v>1977 - Q3</c:v>
                </c:pt>
                <c:pt idx="128">
                  <c:v>1977 - Q4</c:v>
                </c:pt>
                <c:pt idx="129">
                  <c:v>1978 - Q1</c:v>
                </c:pt>
                <c:pt idx="130">
                  <c:v>1978 - Q2</c:v>
                </c:pt>
                <c:pt idx="131">
                  <c:v>1978 - Q3</c:v>
                </c:pt>
                <c:pt idx="132">
                  <c:v>1978 - Q4</c:v>
                </c:pt>
                <c:pt idx="133">
                  <c:v>1979 - Q1</c:v>
                </c:pt>
                <c:pt idx="134">
                  <c:v>1979 - Q2</c:v>
                </c:pt>
                <c:pt idx="135">
                  <c:v>1979 - Q3</c:v>
                </c:pt>
                <c:pt idx="136">
                  <c:v>1979 - Q4</c:v>
                </c:pt>
                <c:pt idx="137">
                  <c:v>1980 - Q1</c:v>
                </c:pt>
                <c:pt idx="138">
                  <c:v>1980 - Q2</c:v>
                </c:pt>
                <c:pt idx="139">
                  <c:v>1980 - Q3</c:v>
                </c:pt>
                <c:pt idx="140">
                  <c:v>1980 - Q4</c:v>
                </c:pt>
                <c:pt idx="141">
                  <c:v>1981 - Q1</c:v>
                </c:pt>
                <c:pt idx="142">
                  <c:v>1981 - Q2</c:v>
                </c:pt>
                <c:pt idx="143">
                  <c:v>1981 - Q3</c:v>
                </c:pt>
                <c:pt idx="144">
                  <c:v>1981 - Q4</c:v>
                </c:pt>
                <c:pt idx="145">
                  <c:v>1982 - Q1</c:v>
                </c:pt>
                <c:pt idx="146">
                  <c:v>1982 - Q2</c:v>
                </c:pt>
                <c:pt idx="147">
                  <c:v>1982 - Q3</c:v>
                </c:pt>
                <c:pt idx="148">
                  <c:v>1982 - Q4</c:v>
                </c:pt>
                <c:pt idx="149">
                  <c:v>1983 - Q1</c:v>
                </c:pt>
                <c:pt idx="150">
                  <c:v>1983 - Q2</c:v>
                </c:pt>
                <c:pt idx="151">
                  <c:v>1983 - Q3</c:v>
                </c:pt>
                <c:pt idx="152">
                  <c:v>1983 - Q4</c:v>
                </c:pt>
                <c:pt idx="153">
                  <c:v>1984 - Q1</c:v>
                </c:pt>
                <c:pt idx="154">
                  <c:v>1984 - Q2</c:v>
                </c:pt>
                <c:pt idx="155">
                  <c:v>1984 - Q3</c:v>
                </c:pt>
                <c:pt idx="156">
                  <c:v>1984 - Q4</c:v>
                </c:pt>
                <c:pt idx="157">
                  <c:v>1985 - Q1</c:v>
                </c:pt>
                <c:pt idx="158">
                  <c:v>1985 - Q2</c:v>
                </c:pt>
                <c:pt idx="159">
                  <c:v>1985 - Q3</c:v>
                </c:pt>
                <c:pt idx="160">
                  <c:v>1985 - Q4</c:v>
                </c:pt>
                <c:pt idx="161">
                  <c:v>1986 - Q1</c:v>
                </c:pt>
                <c:pt idx="162">
                  <c:v>1986 - Q2</c:v>
                </c:pt>
                <c:pt idx="163">
                  <c:v>1986 - Q3</c:v>
                </c:pt>
                <c:pt idx="164">
                  <c:v>1986 - Q4</c:v>
                </c:pt>
                <c:pt idx="165">
                  <c:v>1987 - Q1</c:v>
                </c:pt>
                <c:pt idx="166">
                  <c:v>1987 - Q2</c:v>
                </c:pt>
                <c:pt idx="167">
                  <c:v>1987 - Q3</c:v>
                </c:pt>
                <c:pt idx="168">
                  <c:v>1987 - Q4</c:v>
                </c:pt>
                <c:pt idx="169">
                  <c:v>1988 - Q1</c:v>
                </c:pt>
                <c:pt idx="170">
                  <c:v>1988 - Q2</c:v>
                </c:pt>
                <c:pt idx="171">
                  <c:v>1988 - Q3</c:v>
                </c:pt>
                <c:pt idx="172">
                  <c:v>1988 - Q4</c:v>
                </c:pt>
                <c:pt idx="173">
                  <c:v>1989 - Q1</c:v>
                </c:pt>
                <c:pt idx="174">
                  <c:v>1989 - Q2</c:v>
                </c:pt>
                <c:pt idx="175">
                  <c:v>1989 - Q3</c:v>
                </c:pt>
                <c:pt idx="176">
                  <c:v>1989 - Q4</c:v>
                </c:pt>
                <c:pt idx="177">
                  <c:v>1990 - Q1</c:v>
                </c:pt>
                <c:pt idx="178">
                  <c:v>1990 - Q2</c:v>
                </c:pt>
                <c:pt idx="179">
                  <c:v>1990 - Q3</c:v>
                </c:pt>
                <c:pt idx="180">
                  <c:v>1990 - Q4</c:v>
                </c:pt>
                <c:pt idx="181">
                  <c:v>1991 - Q1</c:v>
                </c:pt>
                <c:pt idx="182">
                  <c:v>1991 - Q2</c:v>
                </c:pt>
                <c:pt idx="183">
                  <c:v>1991 - Q3</c:v>
                </c:pt>
                <c:pt idx="184">
                  <c:v>1991 - Q4</c:v>
                </c:pt>
                <c:pt idx="185">
                  <c:v>1992 - Q1</c:v>
                </c:pt>
                <c:pt idx="186">
                  <c:v>1992 - Q2</c:v>
                </c:pt>
                <c:pt idx="187">
                  <c:v>1992 - Q3</c:v>
                </c:pt>
                <c:pt idx="188">
                  <c:v>1992 - Q4</c:v>
                </c:pt>
                <c:pt idx="189">
                  <c:v>1993 - Q1</c:v>
                </c:pt>
                <c:pt idx="190">
                  <c:v>1993 - Q2</c:v>
                </c:pt>
                <c:pt idx="191">
                  <c:v>1993 - Q3</c:v>
                </c:pt>
                <c:pt idx="192">
                  <c:v>1993 - Q4</c:v>
                </c:pt>
                <c:pt idx="193">
                  <c:v>1994 - Q1</c:v>
                </c:pt>
                <c:pt idx="194">
                  <c:v>1994 - Q2</c:v>
                </c:pt>
                <c:pt idx="195">
                  <c:v>1994 - Q3</c:v>
                </c:pt>
                <c:pt idx="196">
                  <c:v>1994 - Q4</c:v>
                </c:pt>
                <c:pt idx="197">
                  <c:v>1995 - Q1</c:v>
                </c:pt>
                <c:pt idx="198">
                  <c:v>1995 - Q2</c:v>
                </c:pt>
                <c:pt idx="199">
                  <c:v>1995 - Q3</c:v>
                </c:pt>
                <c:pt idx="200">
                  <c:v>1995 - Q4</c:v>
                </c:pt>
                <c:pt idx="201">
                  <c:v>1996 - Q1</c:v>
                </c:pt>
                <c:pt idx="202">
                  <c:v>1996 - Q2</c:v>
                </c:pt>
                <c:pt idx="203">
                  <c:v>1996 - Q3</c:v>
                </c:pt>
                <c:pt idx="204">
                  <c:v>1996 - Q4</c:v>
                </c:pt>
                <c:pt idx="205">
                  <c:v>1997 - Q1</c:v>
                </c:pt>
                <c:pt idx="206">
                  <c:v>1997 - Q2</c:v>
                </c:pt>
                <c:pt idx="207">
                  <c:v>1997 - Q3</c:v>
                </c:pt>
                <c:pt idx="208">
                  <c:v>1997 - Q4</c:v>
                </c:pt>
                <c:pt idx="209">
                  <c:v>1998 - Q1</c:v>
                </c:pt>
                <c:pt idx="210">
                  <c:v>1998 - Q2</c:v>
                </c:pt>
                <c:pt idx="211">
                  <c:v>1998 - Q3</c:v>
                </c:pt>
                <c:pt idx="212">
                  <c:v>1998 - Q4</c:v>
                </c:pt>
                <c:pt idx="213">
                  <c:v>1999 - Q1</c:v>
                </c:pt>
                <c:pt idx="214">
                  <c:v>1999 - Q2</c:v>
                </c:pt>
                <c:pt idx="215">
                  <c:v>1999 - Q3</c:v>
                </c:pt>
                <c:pt idx="216">
                  <c:v>1999 - Q4</c:v>
                </c:pt>
                <c:pt idx="217">
                  <c:v>2000 - Q1</c:v>
                </c:pt>
                <c:pt idx="218">
                  <c:v>2000 - Q2</c:v>
                </c:pt>
                <c:pt idx="219">
                  <c:v>2000 - Q3</c:v>
                </c:pt>
                <c:pt idx="220">
                  <c:v>2000 - Q4</c:v>
                </c:pt>
                <c:pt idx="221">
                  <c:v>2001 - Q1</c:v>
                </c:pt>
                <c:pt idx="222">
                  <c:v>2001 - Q2</c:v>
                </c:pt>
                <c:pt idx="223">
                  <c:v>2001 - Q3</c:v>
                </c:pt>
                <c:pt idx="224">
                  <c:v>2001 - Q4</c:v>
                </c:pt>
                <c:pt idx="225">
                  <c:v>2002 - Q1</c:v>
                </c:pt>
                <c:pt idx="226">
                  <c:v>2002 - Q2</c:v>
                </c:pt>
                <c:pt idx="227">
                  <c:v>2002 - Q3</c:v>
                </c:pt>
                <c:pt idx="228">
                  <c:v>2002 - Q4</c:v>
                </c:pt>
                <c:pt idx="229">
                  <c:v>2003 - Q1</c:v>
                </c:pt>
                <c:pt idx="230">
                  <c:v>2003 - Q2</c:v>
                </c:pt>
                <c:pt idx="231">
                  <c:v>2003 - Q3</c:v>
                </c:pt>
                <c:pt idx="232">
                  <c:v>2003 - Q4</c:v>
                </c:pt>
                <c:pt idx="233">
                  <c:v>2004 - Q1</c:v>
                </c:pt>
                <c:pt idx="234">
                  <c:v>2004 - Q2</c:v>
                </c:pt>
                <c:pt idx="235">
                  <c:v>2004 - Q3</c:v>
                </c:pt>
                <c:pt idx="236">
                  <c:v>2004 - Q4</c:v>
                </c:pt>
                <c:pt idx="237">
                  <c:v>2005 - Q1</c:v>
                </c:pt>
                <c:pt idx="238">
                  <c:v>2005 - Q2</c:v>
                </c:pt>
                <c:pt idx="239">
                  <c:v>2005 - Q3</c:v>
                </c:pt>
                <c:pt idx="240">
                  <c:v>2005 - Q4</c:v>
                </c:pt>
                <c:pt idx="241">
                  <c:v>2006 - Q1</c:v>
                </c:pt>
                <c:pt idx="242">
                  <c:v>2006 - Q2</c:v>
                </c:pt>
                <c:pt idx="243">
                  <c:v>2006 - Q3</c:v>
                </c:pt>
                <c:pt idx="244">
                  <c:v>2006 - Q4</c:v>
                </c:pt>
                <c:pt idx="245">
                  <c:v>2007 - Q1</c:v>
                </c:pt>
                <c:pt idx="246">
                  <c:v>2007 - Q2</c:v>
                </c:pt>
                <c:pt idx="247">
                  <c:v>2007 - Q3</c:v>
                </c:pt>
                <c:pt idx="248">
                  <c:v>2007 - Q4</c:v>
                </c:pt>
                <c:pt idx="249">
                  <c:v>2008 - Q1</c:v>
                </c:pt>
                <c:pt idx="250">
                  <c:v>2008 - Q2</c:v>
                </c:pt>
                <c:pt idx="251">
                  <c:v>2008 - Q3</c:v>
                </c:pt>
                <c:pt idx="252">
                  <c:v>2008 - Q4</c:v>
                </c:pt>
                <c:pt idx="253">
                  <c:v>2009 - Q1</c:v>
                </c:pt>
                <c:pt idx="254">
                  <c:v>2009 - Q2</c:v>
                </c:pt>
                <c:pt idx="255">
                  <c:v>2009 - Q3</c:v>
                </c:pt>
                <c:pt idx="256">
                  <c:v>2009 - Q4</c:v>
                </c:pt>
                <c:pt idx="257">
                  <c:v>2010 - Q1</c:v>
                </c:pt>
                <c:pt idx="258">
                  <c:v>2010 - Q2</c:v>
                </c:pt>
                <c:pt idx="259">
                  <c:v>2010 - Q3</c:v>
                </c:pt>
                <c:pt idx="260">
                  <c:v>2010 - Q4</c:v>
                </c:pt>
                <c:pt idx="261">
                  <c:v>2011 - Q1</c:v>
                </c:pt>
                <c:pt idx="262">
                  <c:v>2011 - Q2</c:v>
                </c:pt>
                <c:pt idx="263">
                  <c:v>2011 - Q3</c:v>
                </c:pt>
                <c:pt idx="264">
                  <c:v>2011 - Q4</c:v>
                </c:pt>
                <c:pt idx="265">
                  <c:v>2012 - Q1</c:v>
                </c:pt>
                <c:pt idx="266">
                  <c:v>2012 - Q2</c:v>
                </c:pt>
                <c:pt idx="267">
                  <c:v>2012 - Q3</c:v>
                </c:pt>
                <c:pt idx="268">
                  <c:v>2012 - Q4</c:v>
                </c:pt>
                <c:pt idx="269">
                  <c:v>2013 - Q1</c:v>
                </c:pt>
                <c:pt idx="270">
                  <c:v>2013 - Q2</c:v>
                </c:pt>
                <c:pt idx="271">
                  <c:v>2013 - Q3</c:v>
                </c:pt>
                <c:pt idx="272">
                  <c:v>2013 - Q4</c:v>
                </c:pt>
                <c:pt idx="273">
                  <c:v>2014 - Q1</c:v>
                </c:pt>
                <c:pt idx="274">
                  <c:v>2014 - Q2</c:v>
                </c:pt>
                <c:pt idx="275">
                  <c:v>2014 - Q3</c:v>
                </c:pt>
                <c:pt idx="276">
                  <c:v>2014 - Q4</c:v>
                </c:pt>
                <c:pt idx="277">
                  <c:v>2015 - Q1</c:v>
                </c:pt>
                <c:pt idx="278">
                  <c:v>2015 - Q2</c:v>
                </c:pt>
                <c:pt idx="279">
                  <c:v>2015 - Q3</c:v>
                </c:pt>
                <c:pt idx="280">
                  <c:v>2015 - Q4</c:v>
                </c:pt>
                <c:pt idx="281">
                  <c:v>2016 - Q1</c:v>
                </c:pt>
              </c:strCache>
            </c:strRef>
          </c:cat>
          <c:val>
            <c:numRef>
              <c:f>Sheet1!$T$2:$T$283</c:f>
              <c:numCache>
                <c:formatCode>0.0</c:formatCode>
                <c:ptCount val="282"/>
                <c:pt idx="3">
                  <c:v>1.9733720381181641</c:v>
                </c:pt>
                <c:pt idx="4">
                  <c:v>1.4681726476648602</c:v>
                </c:pt>
                <c:pt idx="5">
                  <c:v>0.96124012706045492</c:v>
                </c:pt>
                <c:pt idx="6">
                  <c:v>0.85719758756868814</c:v>
                </c:pt>
                <c:pt idx="7">
                  <c:v>0.82835651704381497</c:v>
                </c:pt>
                <c:pt idx="8">
                  <c:v>0.75380275623660487</c:v>
                </c:pt>
                <c:pt idx="9">
                  <c:v>0.87191869088458318</c:v>
                </c:pt>
                <c:pt idx="10">
                  <c:v>0.6937791153248839</c:v>
                </c:pt>
                <c:pt idx="11">
                  <c:v>0.56941707385757789</c:v>
                </c:pt>
                <c:pt idx="12">
                  <c:v>1.2946315346418928</c:v>
                </c:pt>
                <c:pt idx="13">
                  <c:v>0.92477224458752971</c:v>
                </c:pt>
                <c:pt idx="14">
                  <c:v>0.48786220021479815</c:v>
                </c:pt>
                <c:pt idx="15">
                  <c:v>1.0049668403663092</c:v>
                </c:pt>
                <c:pt idx="16">
                  <c:v>-0.28703950021339775</c:v>
                </c:pt>
                <c:pt idx="17">
                  <c:v>9.5314597085898067E-2</c:v>
                </c:pt>
                <c:pt idx="18">
                  <c:v>0.57814176636043513</c:v>
                </c:pt>
                <c:pt idx="19">
                  <c:v>1.4180214394146698E-2</c:v>
                </c:pt>
                <c:pt idx="20">
                  <c:v>0.6348853544088815</c:v>
                </c:pt>
                <c:pt idx="21">
                  <c:v>0.54855185361726033</c:v>
                </c:pt>
                <c:pt idx="22">
                  <c:v>0.54221575875046257</c:v>
                </c:pt>
                <c:pt idx="23">
                  <c:v>0.64698959667565981</c:v>
                </c:pt>
                <c:pt idx="24">
                  <c:v>0.80761371390729542</c:v>
                </c:pt>
                <c:pt idx="25">
                  <c:v>1.3152094696008843</c:v>
                </c:pt>
                <c:pt idx="26">
                  <c:v>3.4232341609589279</c:v>
                </c:pt>
                <c:pt idx="27">
                  <c:v>3.5103661380597231</c:v>
                </c:pt>
                <c:pt idx="28">
                  <c:v>3.3695840928943297</c:v>
                </c:pt>
                <c:pt idx="29">
                  <c:v>3.0507199376431826</c:v>
                </c:pt>
                <c:pt idx="30">
                  <c:v>1.3325181832572</c:v>
                </c:pt>
                <c:pt idx="31">
                  <c:v>-3.7921708714689499</c:v>
                </c:pt>
                <c:pt idx="32">
                  <c:v>-4.1909120634830428</c:v>
                </c:pt>
                <c:pt idx="33">
                  <c:v>-6.1574645748985368</c:v>
                </c:pt>
                <c:pt idx="34">
                  <c:v>-4.4850961538459586</c:v>
                </c:pt>
                <c:pt idx="35">
                  <c:v>0.66090724751436802</c:v>
                </c:pt>
                <c:pt idx="36">
                  <c:v>1.1697102979122476</c:v>
                </c:pt>
                <c:pt idx="37">
                  <c:v>3.0011917793936975</c:v>
                </c:pt>
                <c:pt idx="38">
                  <c:v>1.0979179698699415</c:v>
                </c:pt>
                <c:pt idx="39">
                  <c:v>1.0756214650611222</c:v>
                </c:pt>
                <c:pt idx="40">
                  <c:v>1.2115160177847561</c:v>
                </c:pt>
                <c:pt idx="41">
                  <c:v>1.8309604622292004</c:v>
                </c:pt>
                <c:pt idx="42">
                  <c:v>1.7132025257212671</c:v>
                </c:pt>
                <c:pt idx="43">
                  <c:v>1.7672199881439026</c:v>
                </c:pt>
                <c:pt idx="44">
                  <c:v>1.5728067109115511</c:v>
                </c:pt>
                <c:pt idx="45">
                  <c:v>1.0694614301469163</c:v>
                </c:pt>
                <c:pt idx="46">
                  <c:v>1.4143568125422932</c:v>
                </c:pt>
                <c:pt idx="47">
                  <c:v>1.4111324535679337</c:v>
                </c:pt>
                <c:pt idx="48">
                  <c:v>0.84648775978579427</c:v>
                </c:pt>
                <c:pt idx="49">
                  <c:v>0.28395277672496311</c:v>
                </c:pt>
                <c:pt idx="50">
                  <c:v>0.353270958543145</c:v>
                </c:pt>
                <c:pt idx="51">
                  <c:v>9.5527553267365409E-2</c:v>
                </c:pt>
                <c:pt idx="52">
                  <c:v>0.7332140020137965</c:v>
                </c:pt>
                <c:pt idx="53">
                  <c:v>1.3216885891345183</c:v>
                </c:pt>
                <c:pt idx="54">
                  <c:v>0.99988081675422902</c:v>
                </c:pt>
                <c:pt idx="55">
                  <c:v>4.867290888696659</c:v>
                </c:pt>
                <c:pt idx="56">
                  <c:v>5.3598536446162122</c:v>
                </c:pt>
                <c:pt idx="57">
                  <c:v>5.2428810144426485</c:v>
                </c:pt>
                <c:pt idx="58">
                  <c:v>-4.5159698026328243E-2</c:v>
                </c:pt>
                <c:pt idx="59">
                  <c:v>-3.2471293949960032</c:v>
                </c:pt>
                <c:pt idx="60">
                  <c:v>-4.6154220779228581</c:v>
                </c:pt>
                <c:pt idx="61">
                  <c:v>-4.3964488636371408</c:v>
                </c:pt>
                <c:pt idx="62">
                  <c:v>0.82391345520422421</c:v>
                </c:pt>
                <c:pt idx="63">
                  <c:v>0.42157759661835686</c:v>
                </c:pt>
                <c:pt idx="64">
                  <c:v>1.312995507066121</c:v>
                </c:pt>
                <c:pt idx="65">
                  <c:v>1.1586756541249408</c:v>
                </c:pt>
                <c:pt idx="66">
                  <c:v>1.4016016235726507</c:v>
                </c:pt>
                <c:pt idx="67">
                  <c:v>1.5234071791282098</c:v>
                </c:pt>
                <c:pt idx="68">
                  <c:v>2.6612749829661624</c:v>
                </c:pt>
                <c:pt idx="69">
                  <c:v>2.7632510859073385</c:v>
                </c:pt>
                <c:pt idx="70">
                  <c:v>2.8138822115384654</c:v>
                </c:pt>
                <c:pt idx="71">
                  <c:v>2.6345640297202824</c:v>
                </c:pt>
                <c:pt idx="72">
                  <c:v>1.7126762746182433</c:v>
                </c:pt>
                <c:pt idx="73">
                  <c:v>1.6062681074403304</c:v>
                </c:pt>
                <c:pt idx="74">
                  <c:v>1.5793761849298491</c:v>
                </c:pt>
                <c:pt idx="75">
                  <c:v>1.658069366748032</c:v>
                </c:pt>
                <c:pt idx="76">
                  <c:v>2.1270106932786401</c:v>
                </c:pt>
                <c:pt idx="77">
                  <c:v>2.1178539566103987</c:v>
                </c:pt>
                <c:pt idx="78">
                  <c:v>1.9959779803529827</c:v>
                </c:pt>
                <c:pt idx="79">
                  <c:v>1.8193276994541032</c:v>
                </c:pt>
                <c:pt idx="80">
                  <c:v>1.1111106844821785</c:v>
                </c:pt>
                <c:pt idx="81">
                  <c:v>1.1030508465927968</c:v>
                </c:pt>
                <c:pt idx="82">
                  <c:v>1.3113841799261181</c:v>
                </c:pt>
                <c:pt idx="83">
                  <c:v>1.3540271078838233</c:v>
                </c:pt>
                <c:pt idx="84">
                  <c:v>1.4972523548719616</c:v>
                </c:pt>
                <c:pt idx="85">
                  <c:v>1.6263036168777676</c:v>
                </c:pt>
                <c:pt idx="86">
                  <c:v>1.5101717095693934</c:v>
                </c:pt>
                <c:pt idx="87">
                  <c:v>1.6958524496073413</c:v>
                </c:pt>
                <c:pt idx="88">
                  <c:v>1.9278784258527475</c:v>
                </c:pt>
                <c:pt idx="89">
                  <c:v>1.7025006287007585</c:v>
                </c:pt>
                <c:pt idx="90">
                  <c:v>1.4736199097465144</c:v>
                </c:pt>
                <c:pt idx="91">
                  <c:v>1.5108527726497403</c:v>
                </c:pt>
                <c:pt idx="92">
                  <c:v>1.3487995033929345</c:v>
                </c:pt>
                <c:pt idx="93">
                  <c:v>1.3918516943062769</c:v>
                </c:pt>
                <c:pt idx="94">
                  <c:v>1.5287961387507194</c:v>
                </c:pt>
                <c:pt idx="95">
                  <c:v>1.4135245974885833</c:v>
                </c:pt>
                <c:pt idx="96">
                  <c:v>2.1247331084016592</c:v>
                </c:pt>
                <c:pt idx="97">
                  <c:v>2.4211634443700394</c:v>
                </c:pt>
                <c:pt idx="98">
                  <c:v>2.4242206732857055</c:v>
                </c:pt>
                <c:pt idx="99">
                  <c:v>2.4776240080260994</c:v>
                </c:pt>
                <c:pt idx="100">
                  <c:v>3.9350952723939359</c:v>
                </c:pt>
                <c:pt idx="101">
                  <c:v>3.6291759959360519</c:v>
                </c:pt>
                <c:pt idx="102">
                  <c:v>3.6603548781314927</c:v>
                </c:pt>
                <c:pt idx="103">
                  <c:v>3.7749585810647224</c:v>
                </c:pt>
                <c:pt idx="104">
                  <c:v>1.9852969269293741</c:v>
                </c:pt>
                <c:pt idx="105">
                  <c:v>2.087873541695715</c:v>
                </c:pt>
                <c:pt idx="106">
                  <c:v>1.9422841247994849</c:v>
                </c:pt>
                <c:pt idx="107">
                  <c:v>1.9073538762782904</c:v>
                </c:pt>
                <c:pt idx="108">
                  <c:v>1.459646420465984</c:v>
                </c:pt>
                <c:pt idx="109">
                  <c:v>1.5111089486873004</c:v>
                </c:pt>
                <c:pt idx="110">
                  <c:v>1.620189219242073</c:v>
                </c:pt>
                <c:pt idx="111">
                  <c:v>1.8931652213517753</c:v>
                </c:pt>
                <c:pt idx="112">
                  <c:v>1.7810071445381912</c:v>
                </c:pt>
                <c:pt idx="113">
                  <c:v>2.2324866369827712</c:v>
                </c:pt>
                <c:pt idx="114">
                  <c:v>2.2782881532257777</c:v>
                </c:pt>
                <c:pt idx="115">
                  <c:v>2.089311269664138</c:v>
                </c:pt>
                <c:pt idx="116">
                  <c:v>2.0959722948092061</c:v>
                </c:pt>
                <c:pt idx="117">
                  <c:v>1.9363955261963035</c:v>
                </c:pt>
                <c:pt idx="118">
                  <c:v>1.8230572625749473</c:v>
                </c:pt>
                <c:pt idx="119">
                  <c:v>1.4853845381226565</c:v>
                </c:pt>
                <c:pt idx="120">
                  <c:v>1.5186537707560883</c:v>
                </c:pt>
                <c:pt idx="121">
                  <c:v>1.2095292179373009</c:v>
                </c:pt>
                <c:pt idx="122">
                  <c:v>1.4612217165953818</c:v>
                </c:pt>
                <c:pt idx="123">
                  <c:v>1.7695677531807443</c:v>
                </c:pt>
                <c:pt idx="124">
                  <c:v>1.8675258512657691</c:v>
                </c:pt>
                <c:pt idx="125">
                  <c:v>1.9216613164957497</c:v>
                </c:pt>
                <c:pt idx="126">
                  <c:v>1.6834215103429713</c:v>
                </c:pt>
                <c:pt idx="127">
                  <c:v>1.5870998808069121</c:v>
                </c:pt>
                <c:pt idx="128">
                  <c:v>1.7764924914022431</c:v>
                </c:pt>
                <c:pt idx="129">
                  <c:v>2.0834589886295998</c:v>
                </c:pt>
                <c:pt idx="130">
                  <c:v>1.9969300349487897</c:v>
                </c:pt>
                <c:pt idx="131">
                  <c:v>2.0514453843885416</c:v>
                </c:pt>
                <c:pt idx="132">
                  <c:v>1.8259425050510603</c:v>
                </c:pt>
                <c:pt idx="133">
                  <c:v>1.6842841042413401</c:v>
                </c:pt>
                <c:pt idx="134">
                  <c:v>1.9584357001250781</c:v>
                </c:pt>
                <c:pt idx="135">
                  <c:v>1.9692984878915705</c:v>
                </c:pt>
                <c:pt idx="136">
                  <c:v>2.0661769407652582</c:v>
                </c:pt>
                <c:pt idx="137">
                  <c:v>2.0072962078363732</c:v>
                </c:pt>
                <c:pt idx="138">
                  <c:v>8.4081630086778496</c:v>
                </c:pt>
                <c:pt idx="139">
                  <c:v>8.3608808503064527</c:v>
                </c:pt>
                <c:pt idx="140">
                  <c:v>8.1132496244134433</c:v>
                </c:pt>
                <c:pt idx="141">
                  <c:v>7.8506097089835718</c:v>
                </c:pt>
                <c:pt idx="142">
                  <c:v>2.0304315813946787</c:v>
                </c:pt>
                <c:pt idx="143">
                  <c:v>1.9553237561336241</c:v>
                </c:pt>
                <c:pt idx="144">
                  <c:v>3.2536014135461522</c:v>
                </c:pt>
                <c:pt idx="145">
                  <c:v>0.76849824621974161</c:v>
                </c:pt>
                <c:pt idx="146">
                  <c:v>0.29109836869371353</c:v>
                </c:pt>
                <c:pt idx="147">
                  <c:v>0.86068408926892048</c:v>
                </c:pt>
                <c:pt idx="148">
                  <c:v>0.26864786225511716</c:v>
                </c:pt>
                <c:pt idx="149">
                  <c:v>3.067072320129312</c:v>
                </c:pt>
                <c:pt idx="150">
                  <c:v>2.9010626582935632</c:v>
                </c:pt>
                <c:pt idx="151">
                  <c:v>2.3958371993949128</c:v>
                </c:pt>
                <c:pt idx="152">
                  <c:v>1.8384829981100843</c:v>
                </c:pt>
                <c:pt idx="153">
                  <c:v>1.8268543599869853</c:v>
                </c:pt>
                <c:pt idx="154">
                  <c:v>2.0032485193978231</c:v>
                </c:pt>
                <c:pt idx="155">
                  <c:v>2.385965567543046</c:v>
                </c:pt>
                <c:pt idx="156">
                  <c:v>3.007797819061742</c:v>
                </c:pt>
                <c:pt idx="157">
                  <c:v>3.3122604462305922</c:v>
                </c:pt>
                <c:pt idx="158">
                  <c:v>3.7254628718860729</c:v>
                </c:pt>
                <c:pt idx="159">
                  <c:v>3.6764395244063781</c:v>
                </c:pt>
                <c:pt idx="160">
                  <c:v>4.8747347369457845</c:v>
                </c:pt>
                <c:pt idx="161">
                  <c:v>5.0201778103181942</c:v>
                </c:pt>
                <c:pt idx="162">
                  <c:v>5.9945847397756937</c:v>
                </c:pt>
                <c:pt idx="163">
                  <c:v>6.4628786167499088</c:v>
                </c:pt>
                <c:pt idx="164">
                  <c:v>6.0045645914178261</c:v>
                </c:pt>
                <c:pt idx="165">
                  <c:v>5.9821729822311349</c:v>
                </c:pt>
                <c:pt idx="166">
                  <c:v>4.7963026832410076</c:v>
                </c:pt>
                <c:pt idx="167">
                  <c:v>4.3653774925813762</c:v>
                </c:pt>
                <c:pt idx="168">
                  <c:v>3.0241484191682302</c:v>
                </c:pt>
                <c:pt idx="169">
                  <c:v>3.0157663431141417</c:v>
                </c:pt>
                <c:pt idx="170">
                  <c:v>2.7677978779692798</c:v>
                </c:pt>
                <c:pt idx="171">
                  <c:v>2.6042471623243668</c:v>
                </c:pt>
                <c:pt idx="172">
                  <c:v>2.9111484652917552</c:v>
                </c:pt>
                <c:pt idx="173">
                  <c:v>2.6444774544072511</c:v>
                </c:pt>
                <c:pt idx="174">
                  <c:v>2.6191714833746227</c:v>
                </c:pt>
                <c:pt idx="175">
                  <c:v>2.5579390015998538</c:v>
                </c:pt>
                <c:pt idx="176">
                  <c:v>3.127510061806976</c:v>
                </c:pt>
                <c:pt idx="177">
                  <c:v>3.0032726990327467</c:v>
                </c:pt>
                <c:pt idx="178">
                  <c:v>3.1062980179531969</c:v>
                </c:pt>
                <c:pt idx="179">
                  <c:v>3.4587531870997443</c:v>
                </c:pt>
                <c:pt idx="180">
                  <c:v>-7.5769953494555242</c:v>
                </c:pt>
                <c:pt idx="181">
                  <c:v>-6.9416265816952265</c:v>
                </c:pt>
                <c:pt idx="182">
                  <c:v>-7.1668617357480144</c:v>
                </c:pt>
                <c:pt idx="183">
                  <c:v>-7.504901862216637</c:v>
                </c:pt>
                <c:pt idx="184">
                  <c:v>3.1825835713341188</c:v>
                </c:pt>
                <c:pt idx="185">
                  <c:v>2.5129695537497558</c:v>
                </c:pt>
                <c:pt idx="186">
                  <c:v>2.5605819773472152</c:v>
                </c:pt>
                <c:pt idx="187">
                  <c:v>2.5771253853879026</c:v>
                </c:pt>
                <c:pt idx="188">
                  <c:v>1.9815467634863131</c:v>
                </c:pt>
                <c:pt idx="189">
                  <c:v>2.5802390569499747</c:v>
                </c:pt>
                <c:pt idx="190">
                  <c:v>2.9543660498213611</c:v>
                </c:pt>
                <c:pt idx="191">
                  <c:v>3.4754030169724244</c:v>
                </c:pt>
                <c:pt idx="192">
                  <c:v>3.7283539788648783</c:v>
                </c:pt>
                <c:pt idx="193">
                  <c:v>3.3047318883949637</c:v>
                </c:pt>
                <c:pt idx="194">
                  <c:v>2.9238166319740895</c:v>
                </c:pt>
                <c:pt idx="195">
                  <c:v>2.6116805526825022</c:v>
                </c:pt>
                <c:pt idx="196">
                  <c:v>2.6304708706254312</c:v>
                </c:pt>
                <c:pt idx="197">
                  <c:v>2.9473354218289307</c:v>
                </c:pt>
                <c:pt idx="198">
                  <c:v>3.9797639402915941</c:v>
                </c:pt>
                <c:pt idx="199">
                  <c:v>3.9042609577098846</c:v>
                </c:pt>
                <c:pt idx="200">
                  <c:v>4.1682203931073127</c:v>
                </c:pt>
                <c:pt idx="201">
                  <c:v>4.1441547549472757</c:v>
                </c:pt>
                <c:pt idx="202">
                  <c:v>3.2079982324457208</c:v>
                </c:pt>
                <c:pt idx="203">
                  <c:v>3.2424872290134594</c:v>
                </c:pt>
                <c:pt idx="204">
                  <c:v>3.0183891201771176</c:v>
                </c:pt>
                <c:pt idx="205">
                  <c:v>2.7087834438486182</c:v>
                </c:pt>
                <c:pt idx="206">
                  <c:v>2.8153518018175991</c:v>
                </c:pt>
                <c:pt idx="207">
                  <c:v>2.7304447619906145</c:v>
                </c:pt>
                <c:pt idx="208">
                  <c:v>3.0654490494441511</c:v>
                </c:pt>
                <c:pt idx="209">
                  <c:v>3.7891470170283919</c:v>
                </c:pt>
                <c:pt idx="210">
                  <c:v>4.5849674442647057</c:v>
                </c:pt>
                <c:pt idx="211">
                  <c:v>4.6732672579844605</c:v>
                </c:pt>
                <c:pt idx="212">
                  <c:v>4.3793658076698776</c:v>
                </c:pt>
                <c:pt idx="213">
                  <c:v>4.2543528912997379</c:v>
                </c:pt>
                <c:pt idx="214">
                  <c:v>3.9068942925736283</c:v>
                </c:pt>
                <c:pt idx="215">
                  <c:v>4.1381092918906877</c:v>
                </c:pt>
                <c:pt idx="216">
                  <c:v>3.9810434321920374</c:v>
                </c:pt>
                <c:pt idx="217">
                  <c:v>4.037630234088569</c:v>
                </c:pt>
                <c:pt idx="218">
                  <c:v>3.2863193798656862</c:v>
                </c:pt>
                <c:pt idx="219">
                  <c:v>3.6919473679447021</c:v>
                </c:pt>
                <c:pt idx="220">
                  <c:v>4.1490172587107423</c:v>
                </c:pt>
                <c:pt idx="221">
                  <c:v>6.4031512836665723</c:v>
                </c:pt>
                <c:pt idx="222">
                  <c:v>6.6915213286559112</c:v>
                </c:pt>
                <c:pt idx="223">
                  <c:v>6.9422389473198853</c:v>
                </c:pt>
                <c:pt idx="224">
                  <c:v>7.8517058117102119</c:v>
                </c:pt>
                <c:pt idx="225">
                  <c:v>5.2435954943532526</c:v>
                </c:pt>
                <c:pt idx="226">
                  <c:v>5.840811350804656</c:v>
                </c:pt>
                <c:pt idx="227">
                  <c:v>5.4852033351649236</c:v>
                </c:pt>
                <c:pt idx="228">
                  <c:v>6.3402662163457233</c:v>
                </c:pt>
                <c:pt idx="229">
                  <c:v>6.5113295320175029</c:v>
                </c:pt>
                <c:pt idx="230">
                  <c:v>6.914120785212396</c:v>
                </c:pt>
                <c:pt idx="231">
                  <c:v>6.2351591896462768</c:v>
                </c:pt>
                <c:pt idx="232">
                  <c:v>4.4013827288938252</c:v>
                </c:pt>
                <c:pt idx="233">
                  <c:v>5.4160746531611705</c:v>
                </c:pt>
                <c:pt idx="234">
                  <c:v>4.8032948567298925</c:v>
                </c:pt>
                <c:pt idx="235">
                  <c:v>5.2284348090283697</c:v>
                </c:pt>
                <c:pt idx="236">
                  <c:v>5.5718087075657445</c:v>
                </c:pt>
                <c:pt idx="237">
                  <c:v>4.2251622633869932</c:v>
                </c:pt>
                <c:pt idx="238">
                  <c:v>4.5928054126382261</c:v>
                </c:pt>
                <c:pt idx="239">
                  <c:v>4.2205528013736133</c:v>
                </c:pt>
                <c:pt idx="240">
                  <c:v>4.3292048866704587</c:v>
                </c:pt>
                <c:pt idx="241">
                  <c:v>4.5572013337269963</c:v>
                </c:pt>
                <c:pt idx="242">
                  <c:v>4.9775097926162086</c:v>
                </c:pt>
                <c:pt idx="243">
                  <c:v>6.2475956757351385</c:v>
                </c:pt>
                <c:pt idx="244">
                  <c:v>6.5091082190552081</c:v>
                </c:pt>
                <c:pt idx="245">
                  <c:v>7.3371111534080455</c:v>
                </c:pt>
                <c:pt idx="246">
                  <c:v>7.1016629839723553</c:v>
                </c:pt>
                <c:pt idx="247">
                  <c:v>7.505538204133142</c:v>
                </c:pt>
                <c:pt idx="248">
                  <c:v>8.2667661422964649</c:v>
                </c:pt>
                <c:pt idx="249">
                  <c:v>-7.6577147759279196</c:v>
                </c:pt>
                <c:pt idx="250">
                  <c:v>-8.6037741380662762</c:v>
                </c:pt>
                <c:pt idx="251">
                  <c:v>-4.1672499408704331</c:v>
                </c:pt>
                <c:pt idx="252">
                  <c:v>-6.5510856668942585</c:v>
                </c:pt>
                <c:pt idx="253">
                  <c:v>7.3160056569815231</c:v>
                </c:pt>
                <c:pt idx="254">
                  <c:v>6.8985349887886764</c:v>
                </c:pt>
                <c:pt idx="255">
                  <c:v>-0.17647835980013546</c:v>
                </c:pt>
                <c:pt idx="256">
                  <c:v>-0.59127320539352013</c:v>
                </c:pt>
                <c:pt idx="257">
                  <c:v>-1.1598087086631461</c:v>
                </c:pt>
                <c:pt idx="258">
                  <c:v>-1.326412087696544</c:v>
                </c:pt>
                <c:pt idx="259">
                  <c:v>-0.54480550039295561</c:v>
                </c:pt>
                <c:pt idx="260">
                  <c:v>0.23461867485495413</c:v>
                </c:pt>
                <c:pt idx="261">
                  <c:v>8.5485339900560895</c:v>
                </c:pt>
                <c:pt idx="262">
                  <c:v>8.6130760233578361</c:v>
                </c:pt>
                <c:pt idx="263">
                  <c:v>8.7826766568036625</c:v>
                </c:pt>
                <c:pt idx="264">
                  <c:v>8.6571321767732474</c:v>
                </c:pt>
                <c:pt idx="265">
                  <c:v>1.6739667472919999</c:v>
                </c:pt>
                <c:pt idx="266">
                  <c:v>2.1026394241823816</c:v>
                </c:pt>
                <c:pt idx="267">
                  <c:v>2.8576326589400285</c:v>
                </c:pt>
                <c:pt idx="268">
                  <c:v>4.4408421350026721</c:v>
                </c:pt>
                <c:pt idx="269">
                  <c:v>4.6758304545738891</c:v>
                </c:pt>
                <c:pt idx="270">
                  <c:v>4.5828974845829862</c:v>
                </c:pt>
                <c:pt idx="271">
                  <c:v>3.5632587085067997</c:v>
                </c:pt>
                <c:pt idx="272">
                  <c:v>2.5792677861287472</c:v>
                </c:pt>
                <c:pt idx="273">
                  <c:v>6.1054148878163819</c:v>
                </c:pt>
                <c:pt idx="274">
                  <c:v>6.2250033164248011</c:v>
                </c:pt>
                <c:pt idx="275">
                  <c:v>6.3433006156237433</c:v>
                </c:pt>
                <c:pt idx="276">
                  <c:v>6.9544820316020877</c:v>
                </c:pt>
                <c:pt idx="277">
                  <c:v>4.84849064359185</c:v>
                </c:pt>
                <c:pt idx="278">
                  <c:v>4.7632730912997161</c:v>
                </c:pt>
                <c:pt idx="279">
                  <c:v>4.5695167672883015</c:v>
                </c:pt>
                <c:pt idx="280">
                  <c:v>5.1534625634373876</c:v>
                </c:pt>
                <c:pt idx="281">
                  <c:v>5.6085144380496414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7648"/>
        <c:axId val="651027504"/>
      </c:lineChart>
      <c:catAx>
        <c:axId val="641857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7504"/>
        <c:crosses val="autoZero"/>
        <c:auto val="0"/>
        <c:lblAlgn val="ctr"/>
        <c:lblOffset val="100"/>
        <c:noMultiLvlLbl val="0"/>
      </c:catAx>
      <c:valAx>
        <c:axId val="6510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576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Sheet1!$R$6:$R$283</c:f>
              <c:strCache>
                <c:ptCount val="278"/>
                <c:pt idx="0">
                  <c:v>1946 - Q4</c:v>
                </c:pt>
                <c:pt idx="1">
                  <c:v>1947 - Q1</c:v>
                </c:pt>
                <c:pt idx="2">
                  <c:v>1947 - Q2</c:v>
                </c:pt>
                <c:pt idx="3">
                  <c:v>1947 - Q3</c:v>
                </c:pt>
                <c:pt idx="4">
                  <c:v>1947 - Q4</c:v>
                </c:pt>
                <c:pt idx="5">
                  <c:v>1948 - Q1</c:v>
                </c:pt>
                <c:pt idx="6">
                  <c:v>1948 - Q2</c:v>
                </c:pt>
                <c:pt idx="7">
                  <c:v>1948 - Q3</c:v>
                </c:pt>
                <c:pt idx="8">
                  <c:v>1948 - Q4</c:v>
                </c:pt>
                <c:pt idx="9">
                  <c:v>1949 - Q1</c:v>
                </c:pt>
                <c:pt idx="10">
                  <c:v>1949 - Q2</c:v>
                </c:pt>
                <c:pt idx="11">
                  <c:v>1949 - Q3</c:v>
                </c:pt>
                <c:pt idx="12">
                  <c:v>1949 - Q4</c:v>
                </c:pt>
                <c:pt idx="13">
                  <c:v>1950 - Q1</c:v>
                </c:pt>
                <c:pt idx="14">
                  <c:v>1950 - Q2</c:v>
                </c:pt>
                <c:pt idx="15">
                  <c:v>1950 - Q3</c:v>
                </c:pt>
                <c:pt idx="16">
                  <c:v>1950 - Q4</c:v>
                </c:pt>
                <c:pt idx="17">
                  <c:v>1951 - Q1</c:v>
                </c:pt>
                <c:pt idx="18">
                  <c:v>1951 - Q2</c:v>
                </c:pt>
                <c:pt idx="19">
                  <c:v>1951 - Q3</c:v>
                </c:pt>
                <c:pt idx="20">
                  <c:v>1951 - Q4</c:v>
                </c:pt>
                <c:pt idx="21">
                  <c:v>1952 - Q1</c:v>
                </c:pt>
                <c:pt idx="22">
                  <c:v>1952 - Q2</c:v>
                </c:pt>
                <c:pt idx="23">
                  <c:v>1952 - Q3</c:v>
                </c:pt>
                <c:pt idx="24">
                  <c:v>1952 - Q4</c:v>
                </c:pt>
                <c:pt idx="25">
                  <c:v>1953 - Q1</c:v>
                </c:pt>
                <c:pt idx="26">
                  <c:v>1953 - Q2</c:v>
                </c:pt>
                <c:pt idx="27">
                  <c:v>1953 - Q3</c:v>
                </c:pt>
                <c:pt idx="28">
                  <c:v>1953 - Q4</c:v>
                </c:pt>
                <c:pt idx="29">
                  <c:v>1954 - Q1</c:v>
                </c:pt>
                <c:pt idx="30">
                  <c:v>1954 - Q2</c:v>
                </c:pt>
                <c:pt idx="31">
                  <c:v>1954 - Q3</c:v>
                </c:pt>
                <c:pt idx="32">
                  <c:v>1954 - Q4</c:v>
                </c:pt>
                <c:pt idx="33">
                  <c:v>1955 - Q1</c:v>
                </c:pt>
                <c:pt idx="34">
                  <c:v>1955 - Q2</c:v>
                </c:pt>
                <c:pt idx="35">
                  <c:v>1955 - Q3</c:v>
                </c:pt>
                <c:pt idx="36">
                  <c:v>1955 - Q4</c:v>
                </c:pt>
                <c:pt idx="37">
                  <c:v>1956 - Q1</c:v>
                </c:pt>
                <c:pt idx="38">
                  <c:v>1956 - Q2</c:v>
                </c:pt>
                <c:pt idx="39">
                  <c:v>1956 - Q3</c:v>
                </c:pt>
                <c:pt idx="40">
                  <c:v>1956 - Q4</c:v>
                </c:pt>
                <c:pt idx="41">
                  <c:v>1957 - Q1</c:v>
                </c:pt>
                <c:pt idx="42">
                  <c:v>1957 - Q2</c:v>
                </c:pt>
                <c:pt idx="43">
                  <c:v>1957 - Q3</c:v>
                </c:pt>
                <c:pt idx="44">
                  <c:v>1957 - Q4</c:v>
                </c:pt>
                <c:pt idx="45">
                  <c:v>1958 - Q1</c:v>
                </c:pt>
                <c:pt idx="46">
                  <c:v>1958 - Q2</c:v>
                </c:pt>
                <c:pt idx="47">
                  <c:v>1958 - Q3</c:v>
                </c:pt>
                <c:pt idx="48">
                  <c:v>1958 - Q4</c:v>
                </c:pt>
                <c:pt idx="49">
                  <c:v>1959 - Q1</c:v>
                </c:pt>
                <c:pt idx="50">
                  <c:v>1959 - Q2</c:v>
                </c:pt>
                <c:pt idx="51">
                  <c:v>1959 - Q3</c:v>
                </c:pt>
                <c:pt idx="52">
                  <c:v>1959 - Q4</c:v>
                </c:pt>
                <c:pt idx="53">
                  <c:v>1960 - Q1</c:v>
                </c:pt>
                <c:pt idx="54">
                  <c:v>1960 - Q2</c:v>
                </c:pt>
                <c:pt idx="55">
                  <c:v>1960 - Q3</c:v>
                </c:pt>
                <c:pt idx="56">
                  <c:v>1960 - Q4</c:v>
                </c:pt>
                <c:pt idx="57">
                  <c:v>1961 - Q1</c:v>
                </c:pt>
                <c:pt idx="58">
                  <c:v>1961 - Q2</c:v>
                </c:pt>
                <c:pt idx="59">
                  <c:v>1961 - Q3</c:v>
                </c:pt>
                <c:pt idx="60">
                  <c:v>1961 - Q4</c:v>
                </c:pt>
                <c:pt idx="61">
                  <c:v>1962 - Q1</c:v>
                </c:pt>
                <c:pt idx="62">
                  <c:v>1962 - Q2</c:v>
                </c:pt>
                <c:pt idx="63">
                  <c:v>1962 - Q3</c:v>
                </c:pt>
                <c:pt idx="64">
                  <c:v>1962 - Q4</c:v>
                </c:pt>
                <c:pt idx="65">
                  <c:v>1963 - Q1</c:v>
                </c:pt>
                <c:pt idx="66">
                  <c:v>1963 - Q2</c:v>
                </c:pt>
                <c:pt idx="67">
                  <c:v>1963 - Q3</c:v>
                </c:pt>
                <c:pt idx="68">
                  <c:v>1963 - Q4</c:v>
                </c:pt>
                <c:pt idx="69">
                  <c:v>1964 - Q1</c:v>
                </c:pt>
                <c:pt idx="70">
                  <c:v>1964 - Q2</c:v>
                </c:pt>
                <c:pt idx="71">
                  <c:v>1964 - Q3</c:v>
                </c:pt>
                <c:pt idx="72">
                  <c:v>1964 - Q4</c:v>
                </c:pt>
                <c:pt idx="73">
                  <c:v>1965 - Q1</c:v>
                </c:pt>
                <c:pt idx="74">
                  <c:v>1965 - Q2</c:v>
                </c:pt>
                <c:pt idx="75">
                  <c:v>1965 - Q3</c:v>
                </c:pt>
                <c:pt idx="76">
                  <c:v>1965 - Q4</c:v>
                </c:pt>
                <c:pt idx="77">
                  <c:v>1966 - Q1</c:v>
                </c:pt>
                <c:pt idx="78">
                  <c:v>1966 - Q2</c:v>
                </c:pt>
                <c:pt idx="79">
                  <c:v>1966 - Q3</c:v>
                </c:pt>
                <c:pt idx="80">
                  <c:v>1966 - Q4</c:v>
                </c:pt>
                <c:pt idx="81">
                  <c:v>1967 - Q1</c:v>
                </c:pt>
                <c:pt idx="82">
                  <c:v>1967 - Q2</c:v>
                </c:pt>
                <c:pt idx="83">
                  <c:v>1967 - Q3</c:v>
                </c:pt>
                <c:pt idx="84">
                  <c:v>1967 - Q4</c:v>
                </c:pt>
                <c:pt idx="85">
                  <c:v>1968 - Q1</c:v>
                </c:pt>
                <c:pt idx="86">
                  <c:v>1968 - Q2</c:v>
                </c:pt>
                <c:pt idx="87">
                  <c:v>1968 - Q3</c:v>
                </c:pt>
                <c:pt idx="88">
                  <c:v>1968 - Q4</c:v>
                </c:pt>
                <c:pt idx="89">
                  <c:v>1969 - Q1</c:v>
                </c:pt>
                <c:pt idx="90">
                  <c:v>1969 - Q2</c:v>
                </c:pt>
                <c:pt idx="91">
                  <c:v>1969 - Q3</c:v>
                </c:pt>
                <c:pt idx="92">
                  <c:v>1969 - Q4</c:v>
                </c:pt>
                <c:pt idx="93">
                  <c:v>1970 - Q1</c:v>
                </c:pt>
                <c:pt idx="94">
                  <c:v>1970 - Q2</c:v>
                </c:pt>
                <c:pt idx="95">
                  <c:v>1970 - Q3</c:v>
                </c:pt>
                <c:pt idx="96">
                  <c:v>1970 - Q4</c:v>
                </c:pt>
                <c:pt idx="97">
                  <c:v>1971 - Q1</c:v>
                </c:pt>
                <c:pt idx="98">
                  <c:v>1971 - Q2</c:v>
                </c:pt>
                <c:pt idx="99">
                  <c:v>1971 - Q3</c:v>
                </c:pt>
                <c:pt idx="100">
                  <c:v>1971 - Q4</c:v>
                </c:pt>
                <c:pt idx="101">
                  <c:v>1972 - Q1</c:v>
                </c:pt>
                <c:pt idx="102">
                  <c:v>1972 - Q2</c:v>
                </c:pt>
                <c:pt idx="103">
                  <c:v>1972 - Q3</c:v>
                </c:pt>
                <c:pt idx="104">
                  <c:v>1972 - Q4</c:v>
                </c:pt>
                <c:pt idx="105">
                  <c:v>1973 - Q1</c:v>
                </c:pt>
                <c:pt idx="106">
                  <c:v>1973 - Q2</c:v>
                </c:pt>
                <c:pt idx="107">
                  <c:v>1973 - Q3</c:v>
                </c:pt>
                <c:pt idx="108">
                  <c:v>1973 - Q4</c:v>
                </c:pt>
                <c:pt idx="109">
                  <c:v>1974 - Q1</c:v>
                </c:pt>
                <c:pt idx="110">
                  <c:v>1974 - Q2</c:v>
                </c:pt>
                <c:pt idx="111">
                  <c:v>1974 - Q3</c:v>
                </c:pt>
                <c:pt idx="112">
                  <c:v>1974 - Q4</c:v>
                </c:pt>
                <c:pt idx="113">
                  <c:v>1975 - Q1</c:v>
                </c:pt>
                <c:pt idx="114">
                  <c:v>1975 - Q2</c:v>
                </c:pt>
                <c:pt idx="115">
                  <c:v>1975 - Q3</c:v>
                </c:pt>
                <c:pt idx="116">
                  <c:v>1975 - Q4</c:v>
                </c:pt>
                <c:pt idx="117">
                  <c:v>1976 - Q1</c:v>
                </c:pt>
                <c:pt idx="118">
                  <c:v>1976 - Q2</c:v>
                </c:pt>
                <c:pt idx="119">
                  <c:v>1976 - Q3</c:v>
                </c:pt>
                <c:pt idx="120">
                  <c:v>1976 - Q4</c:v>
                </c:pt>
                <c:pt idx="121">
                  <c:v>1977 - Q1</c:v>
                </c:pt>
                <c:pt idx="122">
                  <c:v>1977 - Q2</c:v>
                </c:pt>
                <c:pt idx="123">
                  <c:v>1977 - Q3</c:v>
                </c:pt>
                <c:pt idx="124">
                  <c:v>1977 - Q4</c:v>
                </c:pt>
                <c:pt idx="125">
                  <c:v>1978 - Q1</c:v>
                </c:pt>
                <c:pt idx="126">
                  <c:v>1978 - Q2</c:v>
                </c:pt>
                <c:pt idx="127">
                  <c:v>1978 - Q3</c:v>
                </c:pt>
                <c:pt idx="128">
                  <c:v>1978 - Q4</c:v>
                </c:pt>
                <c:pt idx="129">
                  <c:v>1979 - Q1</c:v>
                </c:pt>
                <c:pt idx="130">
                  <c:v>1979 - Q2</c:v>
                </c:pt>
                <c:pt idx="131">
                  <c:v>1979 - Q3</c:v>
                </c:pt>
                <c:pt idx="132">
                  <c:v>1979 - Q4</c:v>
                </c:pt>
                <c:pt idx="133">
                  <c:v>1980 - Q1</c:v>
                </c:pt>
                <c:pt idx="134">
                  <c:v>1980 - Q2</c:v>
                </c:pt>
                <c:pt idx="135">
                  <c:v>1980 - Q3</c:v>
                </c:pt>
                <c:pt idx="136">
                  <c:v>1980 - Q4</c:v>
                </c:pt>
                <c:pt idx="137">
                  <c:v>1981 - Q1</c:v>
                </c:pt>
                <c:pt idx="138">
                  <c:v>1981 - Q2</c:v>
                </c:pt>
                <c:pt idx="139">
                  <c:v>1981 - Q3</c:v>
                </c:pt>
                <c:pt idx="140">
                  <c:v>1981 - Q4</c:v>
                </c:pt>
                <c:pt idx="141">
                  <c:v>1982 - Q1</c:v>
                </c:pt>
                <c:pt idx="142">
                  <c:v>1982 - Q2</c:v>
                </c:pt>
                <c:pt idx="143">
                  <c:v>1982 - Q3</c:v>
                </c:pt>
                <c:pt idx="144">
                  <c:v>1982 - Q4</c:v>
                </c:pt>
                <c:pt idx="145">
                  <c:v>1983 - Q1</c:v>
                </c:pt>
                <c:pt idx="146">
                  <c:v>1983 - Q2</c:v>
                </c:pt>
                <c:pt idx="147">
                  <c:v>1983 - Q3</c:v>
                </c:pt>
                <c:pt idx="148">
                  <c:v>1983 - Q4</c:v>
                </c:pt>
                <c:pt idx="149">
                  <c:v>1984 - Q1</c:v>
                </c:pt>
                <c:pt idx="150">
                  <c:v>1984 - Q2</c:v>
                </c:pt>
                <c:pt idx="151">
                  <c:v>1984 - Q3</c:v>
                </c:pt>
                <c:pt idx="152">
                  <c:v>1984 - Q4</c:v>
                </c:pt>
                <c:pt idx="153">
                  <c:v>1985 - Q1</c:v>
                </c:pt>
                <c:pt idx="154">
                  <c:v>1985 - Q2</c:v>
                </c:pt>
                <c:pt idx="155">
                  <c:v>1985 - Q3</c:v>
                </c:pt>
                <c:pt idx="156">
                  <c:v>1985 - Q4</c:v>
                </c:pt>
                <c:pt idx="157">
                  <c:v>1986 - Q1</c:v>
                </c:pt>
                <c:pt idx="158">
                  <c:v>1986 - Q2</c:v>
                </c:pt>
                <c:pt idx="159">
                  <c:v>1986 - Q3</c:v>
                </c:pt>
                <c:pt idx="160">
                  <c:v>1986 - Q4</c:v>
                </c:pt>
                <c:pt idx="161">
                  <c:v>1987 - Q1</c:v>
                </c:pt>
                <c:pt idx="162">
                  <c:v>1987 - Q2</c:v>
                </c:pt>
                <c:pt idx="163">
                  <c:v>1987 - Q3</c:v>
                </c:pt>
                <c:pt idx="164">
                  <c:v>1987 - Q4</c:v>
                </c:pt>
                <c:pt idx="165">
                  <c:v>1988 - Q1</c:v>
                </c:pt>
                <c:pt idx="166">
                  <c:v>1988 - Q2</c:v>
                </c:pt>
                <c:pt idx="167">
                  <c:v>1988 - Q3</c:v>
                </c:pt>
                <c:pt idx="168">
                  <c:v>1988 - Q4</c:v>
                </c:pt>
                <c:pt idx="169">
                  <c:v>1989 - Q1</c:v>
                </c:pt>
                <c:pt idx="170">
                  <c:v>1989 - Q2</c:v>
                </c:pt>
                <c:pt idx="171">
                  <c:v>1989 - Q3</c:v>
                </c:pt>
                <c:pt idx="172">
                  <c:v>1989 - Q4</c:v>
                </c:pt>
                <c:pt idx="173">
                  <c:v>1990 - Q1</c:v>
                </c:pt>
                <c:pt idx="174">
                  <c:v>1990 - Q2</c:v>
                </c:pt>
                <c:pt idx="175">
                  <c:v>1990 - Q3</c:v>
                </c:pt>
                <c:pt idx="176">
                  <c:v>1990 - Q4</c:v>
                </c:pt>
                <c:pt idx="177">
                  <c:v>1991 - Q1</c:v>
                </c:pt>
                <c:pt idx="178">
                  <c:v>1991 - Q2</c:v>
                </c:pt>
                <c:pt idx="179">
                  <c:v>1991 - Q3</c:v>
                </c:pt>
                <c:pt idx="180">
                  <c:v>1991 - Q4</c:v>
                </c:pt>
                <c:pt idx="181">
                  <c:v>1992 - Q1</c:v>
                </c:pt>
                <c:pt idx="182">
                  <c:v>1992 - Q2</c:v>
                </c:pt>
                <c:pt idx="183">
                  <c:v>1992 - Q3</c:v>
                </c:pt>
                <c:pt idx="184">
                  <c:v>1992 - Q4</c:v>
                </c:pt>
                <c:pt idx="185">
                  <c:v>1993 - Q1</c:v>
                </c:pt>
                <c:pt idx="186">
                  <c:v>1993 - Q2</c:v>
                </c:pt>
                <c:pt idx="187">
                  <c:v>1993 - Q3</c:v>
                </c:pt>
                <c:pt idx="188">
                  <c:v>1993 - Q4</c:v>
                </c:pt>
                <c:pt idx="189">
                  <c:v>1994 - Q1</c:v>
                </c:pt>
                <c:pt idx="190">
                  <c:v>1994 - Q2</c:v>
                </c:pt>
                <c:pt idx="191">
                  <c:v>1994 - Q3</c:v>
                </c:pt>
                <c:pt idx="192">
                  <c:v>1994 - Q4</c:v>
                </c:pt>
                <c:pt idx="193">
                  <c:v>1995 - Q1</c:v>
                </c:pt>
                <c:pt idx="194">
                  <c:v>1995 - Q2</c:v>
                </c:pt>
                <c:pt idx="195">
                  <c:v>1995 - Q3</c:v>
                </c:pt>
                <c:pt idx="196">
                  <c:v>1995 - Q4</c:v>
                </c:pt>
                <c:pt idx="197">
                  <c:v>1996 - Q1</c:v>
                </c:pt>
                <c:pt idx="198">
                  <c:v>1996 - Q2</c:v>
                </c:pt>
                <c:pt idx="199">
                  <c:v>1996 - Q3</c:v>
                </c:pt>
                <c:pt idx="200">
                  <c:v>1996 - Q4</c:v>
                </c:pt>
                <c:pt idx="201">
                  <c:v>1997 - Q1</c:v>
                </c:pt>
                <c:pt idx="202">
                  <c:v>1997 - Q2</c:v>
                </c:pt>
                <c:pt idx="203">
                  <c:v>1997 - Q3</c:v>
                </c:pt>
                <c:pt idx="204">
                  <c:v>1997 - Q4</c:v>
                </c:pt>
                <c:pt idx="205">
                  <c:v>1998 - Q1</c:v>
                </c:pt>
                <c:pt idx="206">
                  <c:v>1998 - Q2</c:v>
                </c:pt>
                <c:pt idx="207">
                  <c:v>1998 - Q3</c:v>
                </c:pt>
                <c:pt idx="208">
                  <c:v>1998 - Q4</c:v>
                </c:pt>
                <c:pt idx="209">
                  <c:v>1999 - Q1</c:v>
                </c:pt>
                <c:pt idx="210">
                  <c:v>1999 - Q2</c:v>
                </c:pt>
                <c:pt idx="211">
                  <c:v>1999 - Q3</c:v>
                </c:pt>
                <c:pt idx="212">
                  <c:v>1999 - Q4</c:v>
                </c:pt>
                <c:pt idx="213">
                  <c:v>2000 - Q1</c:v>
                </c:pt>
                <c:pt idx="214">
                  <c:v>2000 - Q2</c:v>
                </c:pt>
                <c:pt idx="215">
                  <c:v>2000 - Q3</c:v>
                </c:pt>
                <c:pt idx="216">
                  <c:v>2000 - Q4</c:v>
                </c:pt>
                <c:pt idx="217">
                  <c:v>2001 - Q1</c:v>
                </c:pt>
                <c:pt idx="218">
                  <c:v>2001 - Q2</c:v>
                </c:pt>
                <c:pt idx="219">
                  <c:v>2001 - Q3</c:v>
                </c:pt>
                <c:pt idx="220">
                  <c:v>2001 - Q4</c:v>
                </c:pt>
                <c:pt idx="221">
                  <c:v>2002 - Q1</c:v>
                </c:pt>
                <c:pt idx="222">
                  <c:v>2002 - Q2</c:v>
                </c:pt>
                <c:pt idx="223">
                  <c:v>2002 - Q3</c:v>
                </c:pt>
                <c:pt idx="224">
                  <c:v>2002 - Q4</c:v>
                </c:pt>
                <c:pt idx="225">
                  <c:v>2003 - Q1</c:v>
                </c:pt>
                <c:pt idx="226">
                  <c:v>2003 - Q2</c:v>
                </c:pt>
                <c:pt idx="227">
                  <c:v>2003 - Q3</c:v>
                </c:pt>
                <c:pt idx="228">
                  <c:v>2003 - Q4</c:v>
                </c:pt>
                <c:pt idx="229">
                  <c:v>2004 - Q1</c:v>
                </c:pt>
                <c:pt idx="230">
                  <c:v>2004 - Q2</c:v>
                </c:pt>
                <c:pt idx="231">
                  <c:v>2004 - Q3</c:v>
                </c:pt>
                <c:pt idx="232">
                  <c:v>2004 - Q4</c:v>
                </c:pt>
                <c:pt idx="233">
                  <c:v>2005 - Q1</c:v>
                </c:pt>
                <c:pt idx="234">
                  <c:v>2005 - Q2</c:v>
                </c:pt>
                <c:pt idx="235">
                  <c:v>2005 - Q3</c:v>
                </c:pt>
                <c:pt idx="236">
                  <c:v>2005 - Q4</c:v>
                </c:pt>
                <c:pt idx="237">
                  <c:v>2006 - Q1</c:v>
                </c:pt>
                <c:pt idx="238">
                  <c:v>2006 - Q2</c:v>
                </c:pt>
                <c:pt idx="239">
                  <c:v>2006 - Q3</c:v>
                </c:pt>
                <c:pt idx="240">
                  <c:v>2006 - Q4</c:v>
                </c:pt>
                <c:pt idx="241">
                  <c:v>2007 - Q1</c:v>
                </c:pt>
                <c:pt idx="242">
                  <c:v>2007 - Q2</c:v>
                </c:pt>
                <c:pt idx="243">
                  <c:v>2007 - Q3</c:v>
                </c:pt>
                <c:pt idx="244">
                  <c:v>2007 - Q4</c:v>
                </c:pt>
                <c:pt idx="245">
                  <c:v>2008 - Q1</c:v>
                </c:pt>
                <c:pt idx="246">
                  <c:v>2008 - Q2</c:v>
                </c:pt>
                <c:pt idx="247">
                  <c:v>2008 - Q3</c:v>
                </c:pt>
                <c:pt idx="248">
                  <c:v>2008 - Q4</c:v>
                </c:pt>
                <c:pt idx="249">
                  <c:v>2009 - Q1</c:v>
                </c:pt>
                <c:pt idx="250">
                  <c:v>2009 - Q2</c:v>
                </c:pt>
                <c:pt idx="251">
                  <c:v>2009 - Q3</c:v>
                </c:pt>
                <c:pt idx="252">
                  <c:v>2009 - Q4</c:v>
                </c:pt>
                <c:pt idx="253">
                  <c:v>2010 - Q1</c:v>
                </c:pt>
                <c:pt idx="254">
                  <c:v>2010 - Q2</c:v>
                </c:pt>
                <c:pt idx="255">
                  <c:v>2010 - Q3</c:v>
                </c:pt>
                <c:pt idx="256">
                  <c:v>2010 - Q4</c:v>
                </c:pt>
                <c:pt idx="257">
                  <c:v>2011 - Q1</c:v>
                </c:pt>
                <c:pt idx="258">
                  <c:v>2011 - Q2</c:v>
                </c:pt>
                <c:pt idx="259">
                  <c:v>2011 - Q3</c:v>
                </c:pt>
                <c:pt idx="260">
                  <c:v>2011 - Q4</c:v>
                </c:pt>
                <c:pt idx="261">
                  <c:v>2012 - Q1</c:v>
                </c:pt>
                <c:pt idx="262">
                  <c:v>2012 - Q2</c:v>
                </c:pt>
                <c:pt idx="263">
                  <c:v>2012 - Q3</c:v>
                </c:pt>
                <c:pt idx="264">
                  <c:v>2012 - Q4</c:v>
                </c:pt>
                <c:pt idx="265">
                  <c:v>2013 - Q1</c:v>
                </c:pt>
                <c:pt idx="266">
                  <c:v>2013 - Q2</c:v>
                </c:pt>
                <c:pt idx="267">
                  <c:v>2013 - Q3</c:v>
                </c:pt>
                <c:pt idx="268">
                  <c:v>2013 - Q4</c:v>
                </c:pt>
                <c:pt idx="269">
                  <c:v>2014 - Q1</c:v>
                </c:pt>
                <c:pt idx="270">
                  <c:v>2014 - Q2</c:v>
                </c:pt>
                <c:pt idx="271">
                  <c:v>2014 - Q3</c:v>
                </c:pt>
                <c:pt idx="272">
                  <c:v>2014 - Q4</c:v>
                </c:pt>
                <c:pt idx="273">
                  <c:v>2015 - Q1</c:v>
                </c:pt>
                <c:pt idx="274">
                  <c:v>2015 - Q2</c:v>
                </c:pt>
                <c:pt idx="275">
                  <c:v>2015 - Q3</c:v>
                </c:pt>
                <c:pt idx="276">
                  <c:v>2015 - Q4</c:v>
                </c:pt>
                <c:pt idx="277">
                  <c:v>2016 - Q1</c:v>
                </c:pt>
              </c:strCache>
            </c:strRef>
          </c:cat>
          <c:val>
            <c:numRef>
              <c:f>Sheet1!$W$6:$W$283</c:f>
              <c:numCache>
                <c:formatCode>0.00</c:formatCode>
                <c:ptCount val="278"/>
                <c:pt idx="0">
                  <c:v>8.9142857142858727</c:v>
                </c:pt>
                <c:pt idx="1">
                  <c:v>-2.4158653846153757E-2</c:v>
                </c:pt>
                <c:pt idx="2">
                  <c:v>0.21812500000000057</c:v>
                </c:pt>
                <c:pt idx="3">
                  <c:v>0.39469424460431768</c:v>
                </c:pt>
                <c:pt idx="4">
                  <c:v>0.43973684210526409</c:v>
                </c:pt>
                <c:pt idx="5">
                  <c:v>0.71450216450216453</c:v>
                </c:pt>
                <c:pt idx="6">
                  <c:v>0.6127819548872192</c:v>
                </c:pt>
                <c:pt idx="7">
                  <c:v>0.54744897959183758</c:v>
                </c:pt>
                <c:pt idx="8">
                  <c:v>0.77892156862745121</c:v>
                </c:pt>
                <c:pt idx="9">
                  <c:v>1.7597826086956541</c:v>
                </c:pt>
                <c:pt idx="10">
                  <c:v>-13.741666666666758</c:v>
                </c:pt>
                <c:pt idx="11">
                  <c:v>-2.7080645161290313</c:v>
                </c:pt>
                <c:pt idx="12">
                  <c:v>-1.7618556701030923</c:v>
                </c:pt>
                <c:pt idx="13">
                  <c:v>3.4818965517241298</c:v>
                </c:pt>
                <c:pt idx="14">
                  <c:v>1.2263157894736849</c:v>
                </c:pt>
                <c:pt idx="15">
                  <c:v>0.75014204545454488</c:v>
                </c:pt>
                <c:pt idx="16">
                  <c:v>0.59858012170385477</c:v>
                </c:pt>
                <c:pt idx="17">
                  <c:v>0.51118659420289914</c:v>
                </c:pt>
                <c:pt idx="18">
                  <c:v>0.50046468401486999</c:v>
                </c:pt>
                <c:pt idx="19">
                  <c:v>0.59197459584295709</c:v>
                </c:pt>
                <c:pt idx="20">
                  <c:v>0.6705234159779605</c:v>
                </c:pt>
                <c:pt idx="21">
                  <c:v>1.1313025210084033</c:v>
                </c:pt>
                <c:pt idx="22">
                  <c:v>1.8852071005917193</c:v>
                </c:pt>
                <c:pt idx="23">
                  <c:v>2.0671779141104274</c:v>
                </c:pt>
                <c:pt idx="24">
                  <c:v>1.4975609756097572</c:v>
                </c:pt>
                <c:pt idx="25">
                  <c:v>1.2876325088339218</c:v>
                </c:pt>
                <c:pt idx="26">
                  <c:v>1.1067961165048545</c:v>
                </c:pt>
                <c:pt idx="27">
                  <c:v>1.6046610169491526</c:v>
                </c:pt>
                <c:pt idx="28">
                  <c:v>6.2773584905660211</c:v>
                </c:pt>
                <c:pt idx="29">
                  <c:v>-11.16923076923068</c:v>
                </c:pt>
                <c:pt idx="30">
                  <c:v>-4.9035714285713947</c:v>
                </c:pt>
                <c:pt idx="31">
                  <c:v>-220.80000000007573</c:v>
                </c:pt>
                <c:pt idx="32">
                  <c:v>1.9862318840579753</c:v>
                </c:pt>
                <c:pt idx="33">
                  <c:v>1.1243727598566295</c:v>
                </c:pt>
                <c:pt idx="34">
                  <c:v>1.0090140845070437</c:v>
                </c:pt>
                <c:pt idx="35">
                  <c:v>1.0142493638676859</c:v>
                </c:pt>
                <c:pt idx="36">
                  <c:v>1.1079999999999988</c:v>
                </c:pt>
                <c:pt idx="37">
                  <c:v>1.5670411985018702</c:v>
                </c:pt>
                <c:pt idx="38">
                  <c:v>1.461788617886179</c:v>
                </c:pt>
                <c:pt idx="39">
                  <c:v>1.5620853080568722</c:v>
                </c:pt>
                <c:pt idx="40">
                  <c:v>1.2672340425531903</c:v>
                </c:pt>
                <c:pt idx="41">
                  <c:v>1.0405315614617949</c:v>
                </c:pt>
                <c:pt idx="42">
                  <c:v>1.1769230769230734</c:v>
                </c:pt>
                <c:pt idx="43">
                  <c:v>1.1911660777385127</c:v>
                </c:pt>
                <c:pt idx="44">
                  <c:v>2.1833333333333407</c:v>
                </c:pt>
                <c:pt idx="45">
                  <c:v>-13.781818181817869</c:v>
                </c:pt>
                <c:pt idx="46">
                  <c:v>0</c:v>
                </c:pt>
                <c:pt idx="47">
                  <c:v>4.8593750000000204</c:v>
                </c:pt>
                <c:pt idx="48">
                  <c:v>1.6753036437246969</c:v>
                </c:pt>
                <c:pt idx="49">
                  <c:v>1.0559718969555032</c:v>
                </c:pt>
                <c:pt idx="50">
                  <c:v>0.98463035019455214</c:v>
                </c:pt>
                <c:pt idx="51">
                  <c:v>1.5989610389610351</c:v>
                </c:pt>
                <c:pt idx="52">
                  <c:v>2.0100346020761273</c:v>
                </c:pt>
                <c:pt idx="53">
                  <c:v>1.7195652173913081</c:v>
                </c:pt>
                <c:pt idx="54">
                  <c:v>2.7270270270270296</c:v>
                </c:pt>
                <c:pt idx="55">
                  <c:v>2.1427884615384687</c:v>
                </c:pt>
                <c:pt idx="56">
                  <c:v>3.6296610169491252</c:v>
                </c:pt>
                <c:pt idx="57">
                  <c:v>15.638461538461389</c:v>
                </c:pt>
                <c:pt idx="58">
                  <c:v>2.7489795918367452</c:v>
                </c:pt>
                <c:pt idx="59">
                  <c:v>2.0549549549549511</c:v>
                </c:pt>
                <c:pt idx="60">
                  <c:v>1.2669135802469151</c:v>
                </c:pt>
                <c:pt idx="61">
                  <c:v>1.1505070993914797</c:v>
                </c:pt>
                <c:pt idx="62">
                  <c:v>1.3219026548672552</c:v>
                </c:pt>
                <c:pt idx="63">
                  <c:v>1.3968599033816442</c:v>
                </c:pt>
                <c:pt idx="64">
                  <c:v>1.9438095238095243</c:v>
                </c:pt>
                <c:pt idx="65">
                  <c:v>2.2305454545454557</c:v>
                </c:pt>
                <c:pt idx="66">
                  <c:v>2.2794520547945241</c:v>
                </c:pt>
                <c:pt idx="67">
                  <c:v>1.9437853107344629</c:v>
                </c:pt>
                <c:pt idx="68">
                  <c:v>1.662350119904078</c:v>
                </c:pt>
                <c:pt idx="69">
                  <c:v>1.4770661157024803</c:v>
                </c:pt>
                <c:pt idx="70">
                  <c:v>1.4644897959183671</c:v>
                </c:pt>
                <c:pt idx="71">
                  <c:v>1.5508368200836833</c:v>
                </c:pt>
                <c:pt idx="72">
                  <c:v>1.736009174311927</c:v>
                </c:pt>
                <c:pt idx="73">
                  <c:v>1.645114345114342</c:v>
                </c:pt>
                <c:pt idx="74">
                  <c:v>1.5500000000000018</c:v>
                </c:pt>
                <c:pt idx="75">
                  <c:v>1.324564459930311</c:v>
                </c:pt>
                <c:pt idx="76">
                  <c:v>1.076974564926372</c:v>
                </c:pt>
                <c:pt idx="77">
                  <c:v>1.0591549295774663</c:v>
                </c:pt>
                <c:pt idx="78">
                  <c:v>1.1458556149732584</c:v>
                </c:pt>
                <c:pt idx="79">
                  <c:v>1.2004249291784719</c:v>
                </c:pt>
                <c:pt idx="80">
                  <c:v>1.3351132686084151</c:v>
                </c:pt>
                <c:pt idx="81">
                  <c:v>1.5792607802874745</c:v>
                </c:pt>
                <c:pt idx="82">
                  <c:v>1.4325740318906637</c:v>
                </c:pt>
                <c:pt idx="83">
                  <c:v>1.6639737991266359</c:v>
                </c:pt>
                <c:pt idx="84">
                  <c:v>1.9871635610766021</c:v>
                </c:pt>
                <c:pt idx="85">
                  <c:v>1.4443932411674338</c:v>
                </c:pt>
                <c:pt idx="86">
                  <c:v>1.2958920187793448</c:v>
                </c:pt>
                <c:pt idx="87">
                  <c:v>1.3260210035005857</c:v>
                </c:pt>
                <c:pt idx="88">
                  <c:v>1.2118527042577671</c:v>
                </c:pt>
                <c:pt idx="89">
                  <c:v>1.2861209964412827</c:v>
                </c:pt>
                <c:pt idx="90">
                  <c:v>1.4320905459387474</c:v>
                </c:pt>
                <c:pt idx="91">
                  <c:v>1.3366373902132989</c:v>
                </c:pt>
                <c:pt idx="92">
                  <c:v>1.5984419263456073</c:v>
                </c:pt>
                <c:pt idx="93">
                  <c:v>2.0633390705679835</c:v>
                </c:pt>
                <c:pt idx="94">
                  <c:v>2.0620102214650786</c:v>
                </c:pt>
                <c:pt idx="95">
                  <c:v>2.15805309734513</c:v>
                </c:pt>
                <c:pt idx="96">
                  <c:v>2.1980314960629959</c:v>
                </c:pt>
                <c:pt idx="97">
                  <c:v>1.3826809015421142</c:v>
                </c:pt>
                <c:pt idx="98">
                  <c:v>1.4254199328107469</c:v>
                </c:pt>
                <c:pt idx="99">
                  <c:v>1.5344226579520719</c:v>
                </c:pt>
                <c:pt idx="100">
                  <c:v>1.5265426052889328</c:v>
                </c:pt>
                <c:pt idx="101">
                  <c:v>1.7563541666666656</c:v>
                </c:pt>
                <c:pt idx="102">
                  <c:v>1.5621499548328848</c:v>
                </c:pt>
                <c:pt idx="103">
                  <c:v>1.5451101321585894</c:v>
                </c:pt>
                <c:pt idx="104">
                  <c:v>1.4099710982658957</c:v>
                </c:pt>
                <c:pt idx="105">
                  <c:v>1.4558883594281824</c:v>
                </c:pt>
                <c:pt idx="106">
                  <c:v>1.563796610169492</c:v>
                </c:pt>
                <c:pt idx="107">
                  <c:v>1.6993706293706292</c:v>
                </c:pt>
                <c:pt idx="108">
                  <c:v>1.5717878993881724</c:v>
                </c:pt>
                <c:pt idx="109">
                  <c:v>1.9181578947368427</c:v>
                </c:pt>
                <c:pt idx="110">
                  <c:v>1.9728130360205787</c:v>
                </c:pt>
                <c:pt idx="111">
                  <c:v>1.8800947867298556</c:v>
                </c:pt>
                <c:pt idx="112">
                  <c:v>1.9012106537530249</c:v>
                </c:pt>
                <c:pt idx="113">
                  <c:v>1.8254603682946378</c:v>
                </c:pt>
                <c:pt idx="114">
                  <c:v>1.6901800327332233</c:v>
                </c:pt>
                <c:pt idx="115">
                  <c:v>1.2797207446808538</c:v>
                </c:pt>
                <c:pt idx="116">
                  <c:v>1.326028238182932</c:v>
                </c:pt>
                <c:pt idx="117">
                  <c:v>1.1920448999511952</c:v>
                </c:pt>
                <c:pt idx="118">
                  <c:v>1.3520199501246901</c:v>
                </c:pt>
                <c:pt idx="119">
                  <c:v>1.647481607243914</c:v>
                </c:pt>
                <c:pt idx="120">
                  <c:v>1.7608115942028999</c:v>
                </c:pt>
                <c:pt idx="121">
                  <c:v>1.8466071428571429</c:v>
                </c:pt>
                <c:pt idx="122">
                  <c:v>1.6119035907525836</c:v>
                </c:pt>
                <c:pt idx="123">
                  <c:v>1.5728331177231569</c:v>
                </c:pt>
                <c:pt idx="124">
                  <c:v>1.723187147199307</c:v>
                </c:pt>
                <c:pt idx="125">
                  <c:v>1.9728954671600385</c:v>
                </c:pt>
                <c:pt idx="126">
                  <c:v>1.6813314037626614</c:v>
                </c:pt>
                <c:pt idx="127">
                  <c:v>1.730488245931284</c:v>
                </c:pt>
                <c:pt idx="128">
                  <c:v>1.5947368421052641</c:v>
                </c:pt>
                <c:pt idx="129">
                  <c:v>1.53747290182719</c:v>
                </c:pt>
                <c:pt idx="130">
                  <c:v>1.935480138835324</c:v>
                </c:pt>
                <c:pt idx="131">
                  <c:v>1.9487661141804793</c:v>
                </c:pt>
                <c:pt idx="132">
                  <c:v>2.0649899396378273</c:v>
                </c:pt>
                <c:pt idx="133">
                  <c:v>2.0048697621744052</c:v>
                </c:pt>
                <c:pt idx="134">
                  <c:v>2.3972058823529445</c:v>
                </c:pt>
                <c:pt idx="135">
                  <c:v>2.3667194092826991</c:v>
                </c:pt>
                <c:pt idx="136">
                  <c:v>1.7882800608827996</c:v>
                </c:pt>
                <c:pt idx="137">
                  <c:v>1.3582165225171476</c:v>
                </c:pt>
                <c:pt idx="138">
                  <c:v>1.4122754491017957</c:v>
                </c:pt>
                <c:pt idx="139">
                  <c:v>1.3763210368893333</c:v>
                </c:pt>
                <c:pt idx="140">
                  <c:v>1.8793103448275863</c:v>
                </c:pt>
                <c:pt idx="141">
                  <c:v>3.7324647887323961</c:v>
                </c:pt>
                <c:pt idx="142">
                  <c:v>3.1582317073170723</c:v>
                </c:pt>
                <c:pt idx="143">
                  <c:v>4.8273843248347479</c:v>
                </c:pt>
                <c:pt idx="144">
                  <c:v>4.269831053901842</c:v>
                </c:pt>
                <c:pt idx="145">
                  <c:v>2.8429055690072613</c:v>
                </c:pt>
                <c:pt idx="146">
                  <c:v>2.514297029702969</c:v>
                </c:pt>
                <c:pt idx="147">
                  <c:v>2.1270295202952014</c:v>
                </c:pt>
                <c:pt idx="148">
                  <c:v>1.8242080865310344</c:v>
                </c:pt>
                <c:pt idx="149">
                  <c:v>1.8302427745664738</c:v>
                </c:pt>
                <c:pt idx="150">
                  <c:v>1.9973562152133595</c:v>
                </c:pt>
                <c:pt idx="151">
                  <c:v>2.2980005062009612</c:v>
                </c:pt>
                <c:pt idx="152">
                  <c:v>2.797980085348502</c:v>
                </c:pt>
                <c:pt idx="153">
                  <c:v>3.2044108574953776</c:v>
                </c:pt>
                <c:pt idx="154">
                  <c:v>3.6609467455621276</c:v>
                </c:pt>
                <c:pt idx="155">
                  <c:v>3.5791666666666622</c:v>
                </c:pt>
                <c:pt idx="156">
                  <c:v>4.493617021276596</c:v>
                </c:pt>
                <c:pt idx="157">
                  <c:v>4.7487289652703142</c:v>
                </c:pt>
                <c:pt idx="158">
                  <c:v>5.4026492684855745</c:v>
                </c:pt>
                <c:pt idx="159">
                  <c:v>6.2228444444444495</c:v>
                </c:pt>
                <c:pt idx="160">
                  <c:v>5.6897827092001991</c:v>
                </c:pt>
                <c:pt idx="161">
                  <c:v>5.6309686221009647</c:v>
                </c:pt>
                <c:pt idx="162">
                  <c:v>4.546150957566649</c:v>
                </c:pt>
                <c:pt idx="163">
                  <c:v>4.0841936632253528</c:v>
                </c:pt>
                <c:pt idx="164">
                  <c:v>2.8565808095103336</c:v>
                </c:pt>
                <c:pt idx="165">
                  <c:v>2.8526805869074443</c:v>
                </c:pt>
                <c:pt idx="166">
                  <c:v>2.5954945624029038</c:v>
                </c:pt>
                <c:pt idx="167">
                  <c:v>2.4663408521303252</c:v>
                </c:pt>
                <c:pt idx="168">
                  <c:v>2.8384102564102554</c:v>
                </c:pt>
                <c:pt idx="169">
                  <c:v>2.6437728937728964</c:v>
                </c:pt>
                <c:pt idx="170">
                  <c:v>2.629189446161162</c:v>
                </c:pt>
                <c:pt idx="171">
                  <c:v>2.5801989808298917</c:v>
                </c:pt>
                <c:pt idx="172">
                  <c:v>2.8412033076703747</c:v>
                </c:pt>
                <c:pt idx="173">
                  <c:v>2.6574848651623553</c:v>
                </c:pt>
                <c:pt idx="174">
                  <c:v>2.7755414380594847</c:v>
                </c:pt>
                <c:pt idx="175">
                  <c:v>3.055489147530674</c:v>
                </c:pt>
                <c:pt idx="176">
                  <c:v>3.6099268949595897</c:v>
                </c:pt>
                <c:pt idx="177">
                  <c:v>4.9968921389396863</c:v>
                </c:pt>
                <c:pt idx="178">
                  <c:v>4.4584961515689558</c:v>
                </c:pt>
                <c:pt idx="179">
                  <c:v>3.85039703546851</c:v>
                </c:pt>
                <c:pt idx="180">
                  <c:v>2.8271875000000009</c:v>
                </c:pt>
                <c:pt idx="181">
                  <c:v>2.3762196992942575</c:v>
                </c:pt>
                <c:pt idx="182">
                  <c:v>2.3994264410668218</c:v>
                </c:pt>
                <c:pt idx="183">
                  <c:v>2.4174409127954353</c:v>
                </c:pt>
                <c:pt idx="184">
                  <c:v>1.9622280659813549</c:v>
                </c:pt>
                <c:pt idx="185">
                  <c:v>2.2957539466521499</c:v>
                </c:pt>
                <c:pt idx="186">
                  <c:v>2.6841683960865708</c:v>
                </c:pt>
                <c:pt idx="187">
                  <c:v>3.1857727415801058</c:v>
                </c:pt>
                <c:pt idx="188">
                  <c:v>3.4866945107398526</c:v>
                </c:pt>
                <c:pt idx="189">
                  <c:v>3.1497809842824038</c:v>
                </c:pt>
                <c:pt idx="190">
                  <c:v>2.7275783734666077</c:v>
                </c:pt>
                <c:pt idx="191">
                  <c:v>2.5301941530908234</c:v>
                </c:pt>
                <c:pt idx="192">
                  <c:v>2.5512953367875677</c:v>
                </c:pt>
                <c:pt idx="193">
                  <c:v>2.7566748166259156</c:v>
                </c:pt>
                <c:pt idx="194">
                  <c:v>3.6661891972545484</c:v>
                </c:pt>
                <c:pt idx="195">
                  <c:v>3.5609824957651144</c:v>
                </c:pt>
                <c:pt idx="196">
                  <c:v>3.9585192069392829</c:v>
                </c:pt>
                <c:pt idx="197">
                  <c:v>3.9286371477860742</c:v>
                </c:pt>
                <c:pt idx="198">
                  <c:v>3.0632501095050353</c:v>
                </c:pt>
                <c:pt idx="199">
                  <c:v>3.0933701657458563</c:v>
                </c:pt>
                <c:pt idx="200">
                  <c:v>2.8984618539786706</c:v>
                </c:pt>
                <c:pt idx="201">
                  <c:v>2.6568565815324168</c:v>
                </c:pt>
                <c:pt idx="202">
                  <c:v>2.7987765089722707</c:v>
                </c:pt>
                <c:pt idx="203">
                  <c:v>2.7381569069069096</c:v>
                </c:pt>
                <c:pt idx="204">
                  <c:v>2.9947326416600206</c:v>
                </c:pt>
                <c:pt idx="205">
                  <c:v>3.6086136177194423</c:v>
                </c:pt>
                <c:pt idx="206">
                  <c:v>4.4478545618789456</c:v>
                </c:pt>
                <c:pt idx="207">
                  <c:v>4.5231141411919875</c:v>
                </c:pt>
                <c:pt idx="208">
                  <c:v>4.0661146259769172</c:v>
                </c:pt>
                <c:pt idx="209">
                  <c:v>4.0073376390383926</c:v>
                </c:pt>
                <c:pt idx="210">
                  <c:v>3.7526942913035786</c:v>
                </c:pt>
                <c:pt idx="211">
                  <c:v>4.002951572993994</c:v>
                </c:pt>
                <c:pt idx="212">
                  <c:v>3.7171219187208524</c:v>
                </c:pt>
                <c:pt idx="213">
                  <c:v>3.722572358280531</c:v>
                </c:pt>
                <c:pt idx="214">
                  <c:v>2.853237210591991</c:v>
                </c:pt>
                <c:pt idx="215">
                  <c:v>2.9053790110060471</c:v>
                </c:pt>
                <c:pt idx="216">
                  <c:v>3.4001464664957957</c:v>
                </c:pt>
                <c:pt idx="217">
                  <c:v>3.8175434919304148</c:v>
                </c:pt>
                <c:pt idx="218">
                  <c:v>4.9675645653984946</c:v>
                </c:pt>
                <c:pt idx="219">
                  <c:v>7.3585253456221107</c:v>
                </c:pt>
                <c:pt idx="220">
                  <c:v>9.0900000000000034</c:v>
                </c:pt>
                <c:pt idx="221">
                  <c:v>6.3601287159056152</c:v>
                </c:pt>
                <c:pt idx="222">
                  <c:v>7.5369095816464284</c:v>
                </c:pt>
                <c:pt idx="223">
                  <c:v>5.1224094567404332</c:v>
                </c:pt>
                <c:pt idx="224">
                  <c:v>5.7213416149068328</c:v>
                </c:pt>
                <c:pt idx="225">
                  <c:v>5.9732120293151318</c:v>
                </c:pt>
                <c:pt idx="226">
                  <c:v>6.4128240422114997</c:v>
                </c:pt>
                <c:pt idx="227">
                  <c:v>4.9496938775510175</c:v>
                </c:pt>
                <c:pt idx="228">
                  <c:v>4.0704067321178083</c:v>
                </c:pt>
                <c:pt idx="229">
                  <c:v>5.0120400896742732</c:v>
                </c:pt>
                <c:pt idx="230">
                  <c:v>4.5386579499198261</c:v>
                </c:pt>
                <c:pt idx="231">
                  <c:v>5.1446135200646346</c:v>
                </c:pt>
                <c:pt idx="232">
                  <c:v>5.4981352294070254</c:v>
                </c:pt>
                <c:pt idx="233">
                  <c:v>4.1488791954440751</c:v>
                </c:pt>
                <c:pt idx="234">
                  <c:v>4.4416677179260757</c:v>
                </c:pt>
                <c:pt idx="235">
                  <c:v>4.0220484660379716</c:v>
                </c:pt>
                <c:pt idx="236">
                  <c:v>4.0887112521357123</c:v>
                </c:pt>
                <c:pt idx="237">
                  <c:v>4.3624521072797044</c:v>
                </c:pt>
                <c:pt idx="238">
                  <c:v>4.6539057769165568</c:v>
                </c:pt>
                <c:pt idx="239">
                  <c:v>5.7635187028872137</c:v>
                </c:pt>
                <c:pt idx="240">
                  <c:v>6.0075788551401903</c:v>
                </c:pt>
                <c:pt idx="241">
                  <c:v>7.291117576587351</c:v>
                </c:pt>
                <c:pt idx="242">
                  <c:v>7.012738955823294</c:v>
                </c:pt>
                <c:pt idx="243">
                  <c:v>7.4233514821536515</c:v>
                </c:pt>
                <c:pt idx="244">
                  <c:v>8.0413637098077206</c:v>
                </c:pt>
                <c:pt idx="245">
                  <c:v>10.805009191176506</c:v>
                </c:pt>
                <c:pt idx="246">
                  <c:v>9.8976196570258335</c:v>
                </c:pt>
                <c:pt idx="247">
                  <c:v>12.020453713867559</c:v>
                </c:pt>
                <c:pt idx="248">
                  <c:v>-15.482053175775551</c:v>
                </c:pt>
                <c:pt idx="249">
                  <c:v>-4.5320913884006941</c:v>
                </c:pt>
                <c:pt idx="250">
                  <c:v>-1.8110029623360067</c:v>
                </c:pt>
                <c:pt idx="251">
                  <c:v>1.6757463499662364E-2</c:v>
                </c:pt>
                <c:pt idx="252">
                  <c:v>-12.622289156626159</c:v>
                </c:pt>
                <c:pt idx="253">
                  <c:v>-2.4084454912516793</c:v>
                </c:pt>
                <c:pt idx="254">
                  <c:v>-1.0905144107989766</c:v>
                </c:pt>
                <c:pt idx="255">
                  <c:v>-0.30060866983373685</c:v>
                </c:pt>
                <c:pt idx="256">
                  <c:v>0.52680427904173432</c:v>
                </c:pt>
                <c:pt idx="257">
                  <c:v>1.7180154315449458</c:v>
                </c:pt>
                <c:pt idx="258">
                  <c:v>1.7826489603354891</c:v>
                </c:pt>
                <c:pt idx="259">
                  <c:v>1.9216471477143944</c:v>
                </c:pt>
                <c:pt idx="260">
                  <c:v>1.730715186452898</c:v>
                </c:pt>
                <c:pt idx="261">
                  <c:v>1.5278857919782489</c:v>
                </c:pt>
                <c:pt idx="262">
                  <c:v>2.0149621785174081</c:v>
                </c:pt>
                <c:pt idx="263">
                  <c:v>2.4916198501872762</c:v>
                </c:pt>
                <c:pt idx="264">
                  <c:v>3.6829101562499886</c:v>
                </c:pt>
                <c:pt idx="265">
                  <c:v>4.117823479005998</c:v>
                </c:pt>
                <c:pt idx="266">
                  <c:v>4.3124969128179771</c:v>
                </c:pt>
                <c:pt idx="267">
                  <c:v>2.948698959167328</c:v>
                </c:pt>
                <c:pt idx="268">
                  <c:v>2.685052248977744</c:v>
                </c:pt>
                <c:pt idx="269">
                  <c:v>3.2858719646799153</c:v>
                </c:pt>
                <c:pt idx="270">
                  <c:v>3.1124999999999958</c:v>
                </c:pt>
                <c:pt idx="271">
                  <c:v>3.1701485023911462</c:v>
                </c:pt>
                <c:pt idx="272">
                  <c:v>3.4367005924350407</c:v>
                </c:pt>
                <c:pt idx="273">
                  <c:v>3.1524511278195448</c:v>
                </c:pt>
                <c:pt idx="274">
                  <c:v>3.0362125213608846</c:v>
                </c:pt>
                <c:pt idx="275">
                  <c:v>2.9979371863965727</c:v>
                </c:pt>
                <c:pt idx="276">
                  <c:v>3.5023137183458064</c:v>
                </c:pt>
                <c:pt idx="277">
                  <c:v>3.9907618062736976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08408"/>
        <c:axId val="638608016"/>
      </c:lineChart>
      <c:catAx>
        <c:axId val="63860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8016"/>
        <c:crosses val="autoZero"/>
        <c:auto val="0"/>
        <c:lblAlgn val="ctr"/>
        <c:lblOffset val="100"/>
        <c:noMultiLvlLbl val="0"/>
      </c:catAx>
      <c:valAx>
        <c:axId val="638608016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84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6010498687664"/>
                  <c:y val="-5.597513852435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Sheet2!$B$4:$B$277</c:f>
              <c:numCache>
                <c:formatCode>_(* #,##0_);_(* \(#,##0\);_(* "-"??_);_(@_)</c:formatCode>
                <c:ptCount val="274"/>
                <c:pt idx="0">
                  <c:v>4.1775000000000091</c:v>
                </c:pt>
                <c:pt idx="1">
                  <c:v>3.9724999999999682</c:v>
                </c:pt>
                <c:pt idx="2">
                  <c:v>3.972500000000025</c:v>
                </c:pt>
                <c:pt idx="3">
                  <c:v>3.972500000000025</c:v>
                </c:pt>
                <c:pt idx="4">
                  <c:v>3.9724999999999682</c:v>
                </c:pt>
                <c:pt idx="5">
                  <c:v>4.2724999999999795</c:v>
                </c:pt>
                <c:pt idx="6">
                  <c:v>4.2724999999999795</c:v>
                </c:pt>
                <c:pt idx="7">
                  <c:v>4.2725000000000364</c:v>
                </c:pt>
                <c:pt idx="8">
                  <c:v>4.2724999999999795</c:v>
                </c:pt>
                <c:pt idx="9">
                  <c:v>7.3774999999999977</c:v>
                </c:pt>
                <c:pt idx="10">
                  <c:v>7.3774999999999977</c:v>
                </c:pt>
                <c:pt idx="11">
                  <c:v>7.3774999999999977</c:v>
                </c:pt>
                <c:pt idx="12">
                  <c:v>7.3775000000000546</c:v>
                </c:pt>
                <c:pt idx="13">
                  <c:v>6.0849999999999795</c:v>
                </c:pt>
                <c:pt idx="14">
                  <c:v>6.0849999999999795</c:v>
                </c:pt>
                <c:pt idx="15">
                  <c:v>6.0850000000000364</c:v>
                </c:pt>
                <c:pt idx="16">
                  <c:v>6.0849999999999795</c:v>
                </c:pt>
                <c:pt idx="17">
                  <c:v>8.6700000000000159</c:v>
                </c:pt>
                <c:pt idx="18">
                  <c:v>11.019999999999982</c:v>
                </c:pt>
                <c:pt idx="19">
                  <c:v>7.9200000000000159</c:v>
                </c:pt>
                <c:pt idx="20">
                  <c:v>9.2299999999999613</c:v>
                </c:pt>
                <c:pt idx="21">
                  <c:v>8.2700000000000387</c:v>
                </c:pt>
                <c:pt idx="22">
                  <c:v>8.7800000000000296</c:v>
                </c:pt>
                <c:pt idx="23">
                  <c:v>11.589999999999918</c:v>
                </c:pt>
                <c:pt idx="24">
                  <c:v>4.6299999999999955</c:v>
                </c:pt>
                <c:pt idx="25">
                  <c:v>4.0400000000000773</c:v>
                </c:pt>
                <c:pt idx="26">
                  <c:v>7.1999999999999318</c:v>
                </c:pt>
                <c:pt idx="27">
                  <c:v>6.2100000000000364</c:v>
                </c:pt>
                <c:pt idx="28">
                  <c:v>9.9600000000000364</c:v>
                </c:pt>
                <c:pt idx="29">
                  <c:v>8</c:v>
                </c:pt>
                <c:pt idx="30">
                  <c:v>11.649999999999977</c:v>
                </c:pt>
                <c:pt idx="31">
                  <c:v>10.25</c:v>
                </c:pt>
                <c:pt idx="32">
                  <c:v>11.649999999999977</c:v>
                </c:pt>
                <c:pt idx="33">
                  <c:v>8.2899999999999636</c:v>
                </c:pt>
                <c:pt idx="34">
                  <c:v>5.7700000000000955</c:v>
                </c:pt>
                <c:pt idx="35">
                  <c:v>7.25</c:v>
                </c:pt>
                <c:pt idx="36">
                  <c:v>8.4699999999999136</c:v>
                </c:pt>
                <c:pt idx="37">
                  <c:v>9.8300000000000409</c:v>
                </c:pt>
                <c:pt idx="38">
                  <c:v>5.0499999999999545</c:v>
                </c:pt>
                <c:pt idx="39">
                  <c:v>10.360000000000014</c:v>
                </c:pt>
                <c:pt idx="40">
                  <c:v>6.2000000000000455</c:v>
                </c:pt>
                <c:pt idx="41">
                  <c:v>8.7099999999999227</c:v>
                </c:pt>
                <c:pt idx="42">
                  <c:v>11.32000000000005</c:v>
                </c:pt>
                <c:pt idx="43">
                  <c:v>4.8700000000000045</c:v>
                </c:pt>
                <c:pt idx="44">
                  <c:v>16.480000000000018</c:v>
                </c:pt>
                <c:pt idx="45">
                  <c:v>12.419999999999959</c:v>
                </c:pt>
                <c:pt idx="46">
                  <c:v>16.840000000000032</c:v>
                </c:pt>
                <c:pt idx="47">
                  <c:v>15.819999999999936</c:v>
                </c:pt>
                <c:pt idx="48">
                  <c:v>13.010000000000105</c:v>
                </c:pt>
                <c:pt idx="49">
                  <c:v>9.6999999999999318</c:v>
                </c:pt>
                <c:pt idx="50">
                  <c:v>11.920000000000073</c:v>
                </c:pt>
                <c:pt idx="51">
                  <c:v>9.9399999999999409</c:v>
                </c:pt>
                <c:pt idx="52">
                  <c:v>11.269999999999982</c:v>
                </c:pt>
                <c:pt idx="53">
                  <c:v>7.5299999999999727</c:v>
                </c:pt>
                <c:pt idx="54">
                  <c:v>11.670000000000073</c:v>
                </c:pt>
                <c:pt idx="55">
                  <c:v>15.149999999999977</c:v>
                </c:pt>
                <c:pt idx="56">
                  <c:v>16.960000000000036</c:v>
                </c:pt>
                <c:pt idx="57">
                  <c:v>12.939999999999941</c:v>
                </c:pt>
                <c:pt idx="58">
                  <c:v>14.700000000000045</c:v>
                </c:pt>
                <c:pt idx="59">
                  <c:v>13.230000000000018</c:v>
                </c:pt>
                <c:pt idx="60">
                  <c:v>20.360000000000014</c:v>
                </c:pt>
                <c:pt idx="61">
                  <c:v>13.049999999999955</c:v>
                </c:pt>
                <c:pt idx="62">
                  <c:v>19.919999999999959</c:v>
                </c:pt>
                <c:pt idx="63">
                  <c:v>15.480000000000018</c:v>
                </c:pt>
                <c:pt idx="64">
                  <c:v>20.870000000000005</c:v>
                </c:pt>
                <c:pt idx="65">
                  <c:v>15.220000000000027</c:v>
                </c:pt>
                <c:pt idx="66">
                  <c:v>20.189999999999941</c:v>
                </c:pt>
                <c:pt idx="67">
                  <c:v>17.850000000000023</c:v>
                </c:pt>
                <c:pt idx="68">
                  <c:v>22.430000000000064</c:v>
                </c:pt>
                <c:pt idx="69">
                  <c:v>18.659999999999854</c:v>
                </c:pt>
                <c:pt idx="70">
                  <c:v>21.040000000000191</c:v>
                </c:pt>
                <c:pt idx="71">
                  <c:v>13.899999999999864</c:v>
                </c:pt>
                <c:pt idx="72">
                  <c:v>26.850000000000136</c:v>
                </c:pt>
                <c:pt idx="73">
                  <c:v>20.929999999999836</c:v>
                </c:pt>
                <c:pt idx="74">
                  <c:v>24.029999999999973</c:v>
                </c:pt>
                <c:pt idx="75">
                  <c:v>12.940000000000055</c:v>
                </c:pt>
                <c:pt idx="76">
                  <c:v>24.610000000000127</c:v>
                </c:pt>
                <c:pt idx="77">
                  <c:v>15.329999999999927</c:v>
                </c:pt>
                <c:pt idx="78">
                  <c:v>10.009999999999991</c:v>
                </c:pt>
                <c:pt idx="79">
                  <c:v>26.259999999999991</c:v>
                </c:pt>
                <c:pt idx="80">
                  <c:v>44.380000000000109</c:v>
                </c:pt>
                <c:pt idx="81">
                  <c:v>13.379999999999882</c:v>
                </c:pt>
                <c:pt idx="82">
                  <c:v>26.3900000000001</c:v>
                </c:pt>
                <c:pt idx="83">
                  <c:v>29.490000000000009</c:v>
                </c:pt>
                <c:pt idx="84">
                  <c:v>36.049999999999955</c:v>
                </c:pt>
                <c:pt idx="85">
                  <c:v>16.490000000000009</c:v>
                </c:pt>
                <c:pt idx="86">
                  <c:v>25.519999999999982</c:v>
                </c:pt>
                <c:pt idx="87">
                  <c:v>28.470000000000027</c:v>
                </c:pt>
                <c:pt idx="88">
                  <c:v>42.369999999999891</c:v>
                </c:pt>
                <c:pt idx="89">
                  <c:v>23.519999999999982</c:v>
                </c:pt>
                <c:pt idx="90">
                  <c:v>26.680000000000064</c:v>
                </c:pt>
                <c:pt idx="91">
                  <c:v>29.3599999999999</c:v>
                </c:pt>
                <c:pt idx="92">
                  <c:v>32.100000000000136</c:v>
                </c:pt>
                <c:pt idx="93">
                  <c:v>28.420000000000073</c:v>
                </c:pt>
                <c:pt idx="94">
                  <c:v>37.409999999999854</c:v>
                </c:pt>
                <c:pt idx="95">
                  <c:v>42.930000000000064</c:v>
                </c:pt>
                <c:pt idx="96">
                  <c:v>47.099999999999909</c:v>
                </c:pt>
                <c:pt idx="97">
                  <c:v>41.170000000000073</c:v>
                </c:pt>
                <c:pt idx="98">
                  <c:v>41.730000000000018</c:v>
                </c:pt>
                <c:pt idx="99">
                  <c:v>45.369999999999891</c:v>
                </c:pt>
                <c:pt idx="100">
                  <c:v>66.870000000000118</c:v>
                </c:pt>
                <c:pt idx="101">
                  <c:v>59.900000000000091</c:v>
                </c:pt>
                <c:pt idx="102">
                  <c:v>58.519999999999982</c:v>
                </c:pt>
                <c:pt idx="103">
                  <c:v>57.7199999999998</c:v>
                </c:pt>
                <c:pt idx="104">
                  <c:v>55.070000000000164</c:v>
                </c:pt>
                <c:pt idx="105">
                  <c:v>47.360000000000127</c:v>
                </c:pt>
                <c:pt idx="106">
                  <c:v>69.879999999999654</c:v>
                </c:pt>
                <c:pt idx="107">
                  <c:v>65.710000000000036</c:v>
                </c:pt>
                <c:pt idx="108">
                  <c:v>52.610000000000127</c:v>
                </c:pt>
                <c:pt idx="109">
                  <c:v>39.800000000000182</c:v>
                </c:pt>
                <c:pt idx="110">
                  <c:v>48.419999999999618</c:v>
                </c:pt>
                <c:pt idx="111">
                  <c:v>51.640000000000327</c:v>
                </c:pt>
                <c:pt idx="112">
                  <c:v>76.149999999999636</c:v>
                </c:pt>
                <c:pt idx="113">
                  <c:v>68.040000000000418</c:v>
                </c:pt>
                <c:pt idx="114">
                  <c:v>75.25</c:v>
                </c:pt>
                <c:pt idx="115">
                  <c:v>71.669999999999618</c:v>
                </c:pt>
                <c:pt idx="116">
                  <c:v>88.7800000000002</c:v>
                </c:pt>
                <c:pt idx="117">
                  <c:v>74.5300000000002</c:v>
                </c:pt>
                <c:pt idx="118">
                  <c:v>92.7199999999998</c:v>
                </c:pt>
                <c:pt idx="119">
                  <c:v>108.71000000000004</c:v>
                </c:pt>
                <c:pt idx="120">
                  <c:v>120.88999999999987</c:v>
                </c:pt>
                <c:pt idx="121">
                  <c:v>104.22000000000025</c:v>
                </c:pt>
                <c:pt idx="122">
                  <c:v>130.89999999999964</c:v>
                </c:pt>
                <c:pt idx="123">
                  <c:v>122.47000000000025</c:v>
                </c:pt>
                <c:pt idx="124">
                  <c:v>142.36000000000013</c:v>
                </c:pt>
                <c:pt idx="125">
                  <c:v>100.7199999999998</c:v>
                </c:pt>
                <c:pt idx="126">
                  <c:v>136.31999999999971</c:v>
                </c:pt>
                <c:pt idx="127">
                  <c:v>149.69000000000051</c:v>
                </c:pt>
                <c:pt idx="128">
                  <c:v>126.42000000000007</c:v>
                </c:pt>
                <c:pt idx="129">
                  <c:v>118.65999999999985</c:v>
                </c:pt>
                <c:pt idx="130">
                  <c:v>94.260000000000218</c:v>
                </c:pt>
                <c:pt idx="131">
                  <c:v>109.38999999999942</c:v>
                </c:pt>
                <c:pt idx="132">
                  <c:v>147.65000000000055</c:v>
                </c:pt>
                <c:pt idx="133">
                  <c:v>104.10999999999967</c:v>
                </c:pt>
                <c:pt idx="134">
                  <c:v>157.72000000000025</c:v>
                </c:pt>
                <c:pt idx="135">
                  <c:v>142.69999999999982</c:v>
                </c:pt>
                <c:pt idx="136">
                  <c:v>140.47000000000025</c:v>
                </c:pt>
                <c:pt idx="137">
                  <c:v>89.119999999999891</c:v>
                </c:pt>
                <c:pt idx="138">
                  <c:v>145.65999999999985</c:v>
                </c:pt>
                <c:pt idx="139">
                  <c:v>135.97000000000025</c:v>
                </c:pt>
                <c:pt idx="140">
                  <c:v>159.98999999999978</c:v>
                </c:pt>
                <c:pt idx="141">
                  <c:v>145.4399999999996</c:v>
                </c:pt>
                <c:pt idx="142">
                  <c:v>193.46000000000004</c:v>
                </c:pt>
                <c:pt idx="143">
                  <c:v>192.82000000000062</c:v>
                </c:pt>
                <c:pt idx="144">
                  <c:v>176.61999999999989</c:v>
                </c:pt>
                <c:pt idx="145">
                  <c:v>228.67999999999938</c:v>
                </c:pt>
                <c:pt idx="146">
                  <c:v>263.14000000000033</c:v>
                </c:pt>
                <c:pt idx="147">
                  <c:v>239.5</c:v>
                </c:pt>
                <c:pt idx="148">
                  <c:v>252.17000000000007</c:v>
                </c:pt>
                <c:pt idx="149">
                  <c:v>284.0600000000004</c:v>
                </c:pt>
                <c:pt idx="150">
                  <c:v>276.05999999999949</c:v>
                </c:pt>
                <c:pt idx="151">
                  <c:v>287.22999999999956</c:v>
                </c:pt>
                <c:pt idx="152">
                  <c:v>525.45000000000073</c:v>
                </c:pt>
                <c:pt idx="153">
                  <c:v>237.57999999999993</c:v>
                </c:pt>
                <c:pt idx="154">
                  <c:v>316.06999999999971</c:v>
                </c:pt>
                <c:pt idx="155">
                  <c:v>321.04000000000087</c:v>
                </c:pt>
                <c:pt idx="156">
                  <c:v>356.0099999999984</c:v>
                </c:pt>
                <c:pt idx="157">
                  <c:v>245.13000000000102</c:v>
                </c:pt>
                <c:pt idx="158">
                  <c:v>288.45999999999913</c:v>
                </c:pt>
                <c:pt idx="159">
                  <c:v>257.65000000000146</c:v>
                </c:pt>
                <c:pt idx="160">
                  <c:v>217.98999999999978</c:v>
                </c:pt>
                <c:pt idx="161">
                  <c:v>246.88999999999942</c:v>
                </c:pt>
                <c:pt idx="162">
                  <c:v>279.85000000000036</c:v>
                </c:pt>
                <c:pt idx="163">
                  <c:v>239.34000000000015</c:v>
                </c:pt>
                <c:pt idx="164">
                  <c:v>340.89999999999964</c:v>
                </c:pt>
                <c:pt idx="165">
                  <c:v>294.70999999999913</c:v>
                </c:pt>
                <c:pt idx="166">
                  <c:v>231.15000000000146</c:v>
                </c:pt>
                <c:pt idx="167">
                  <c:v>196.53999999999905</c:v>
                </c:pt>
                <c:pt idx="168">
                  <c:v>274.01000000000022</c:v>
                </c:pt>
                <c:pt idx="169">
                  <c:v>264.03000000000065</c:v>
                </c:pt>
                <c:pt idx="170">
                  <c:v>226.59000000000015</c:v>
                </c:pt>
                <c:pt idx="171">
                  <c:v>206.70999999999913</c:v>
                </c:pt>
                <c:pt idx="172">
                  <c:v>240.88999999999942</c:v>
                </c:pt>
                <c:pt idx="173">
                  <c:v>145.80000000000109</c:v>
                </c:pt>
                <c:pt idx="174">
                  <c:v>159.63999999999942</c:v>
                </c:pt>
                <c:pt idx="175">
                  <c:v>181.01000000000022</c:v>
                </c:pt>
                <c:pt idx="176">
                  <c:v>237.30999999999949</c:v>
                </c:pt>
                <c:pt idx="177">
                  <c:v>196.45000000000073</c:v>
                </c:pt>
                <c:pt idx="178">
                  <c:v>221.90999999999985</c:v>
                </c:pt>
                <c:pt idx="179">
                  <c:v>234.19000000000051</c:v>
                </c:pt>
                <c:pt idx="180">
                  <c:v>168.25</c:v>
                </c:pt>
                <c:pt idx="181">
                  <c:v>219.10999999999876</c:v>
                </c:pt>
                <c:pt idx="182">
                  <c:v>283.82000000000153</c:v>
                </c:pt>
                <c:pt idx="183">
                  <c:v>340.93999999999869</c:v>
                </c:pt>
                <c:pt idx="184">
                  <c:v>324.86999999999898</c:v>
                </c:pt>
                <c:pt idx="185">
                  <c:v>272.80000000000291</c:v>
                </c:pt>
                <c:pt idx="186">
                  <c:v>262.06999999999971</c:v>
                </c:pt>
                <c:pt idx="187">
                  <c:v>274.03999999999724</c:v>
                </c:pt>
                <c:pt idx="188">
                  <c:v>323.61000000000058</c:v>
                </c:pt>
                <c:pt idx="189">
                  <c:v>267.76000000000204</c:v>
                </c:pt>
                <c:pt idx="190">
                  <c:v>363.12999999999738</c:v>
                </c:pt>
                <c:pt idx="191">
                  <c:v>306.80000000000291</c:v>
                </c:pt>
                <c:pt idx="192">
                  <c:v>340.11999999999898</c:v>
                </c:pt>
                <c:pt idx="193">
                  <c:v>356.32999999999811</c:v>
                </c:pt>
                <c:pt idx="194">
                  <c:v>395.43000000000029</c:v>
                </c:pt>
                <c:pt idx="195">
                  <c:v>307.87000000000262</c:v>
                </c:pt>
                <c:pt idx="196">
                  <c:v>353.65999999999985</c:v>
                </c:pt>
                <c:pt idx="197">
                  <c:v>295.37999999999738</c:v>
                </c:pt>
                <c:pt idx="198">
                  <c:v>415.61000000000058</c:v>
                </c:pt>
                <c:pt idx="199">
                  <c:v>394.2400000000016</c:v>
                </c:pt>
                <c:pt idx="200">
                  <c:v>395.72999999999956</c:v>
                </c:pt>
                <c:pt idx="201">
                  <c:v>553.97999999999956</c:v>
                </c:pt>
                <c:pt idx="202">
                  <c:v>625.56000000000131</c:v>
                </c:pt>
                <c:pt idx="203">
                  <c:v>481.38999999999942</c:v>
                </c:pt>
                <c:pt idx="204">
                  <c:v>524.20000000000073</c:v>
                </c:pt>
                <c:pt idx="205">
                  <c:v>602.53999999999724</c:v>
                </c:pt>
                <c:pt idx="206">
                  <c:v>502.01000000000204</c:v>
                </c:pt>
                <c:pt idx="207">
                  <c:v>636.11999999999898</c:v>
                </c:pt>
                <c:pt idx="208">
                  <c:v>491.09000000000015</c:v>
                </c:pt>
                <c:pt idx="209">
                  <c:v>544.38999999999942</c:v>
                </c:pt>
                <c:pt idx="210">
                  <c:v>386.44000000000233</c:v>
                </c:pt>
                <c:pt idx="211">
                  <c:v>452.34000000000015</c:v>
                </c:pt>
                <c:pt idx="212">
                  <c:v>473.98999999999796</c:v>
                </c:pt>
                <c:pt idx="213">
                  <c:v>508.58000000000175</c:v>
                </c:pt>
                <c:pt idx="214">
                  <c:v>353.90999999999985</c:v>
                </c:pt>
                <c:pt idx="215">
                  <c:v>739.36000000000058</c:v>
                </c:pt>
                <c:pt idx="216">
                  <c:v>479.7599999999984</c:v>
                </c:pt>
                <c:pt idx="217">
                  <c:v>502.27999999999884</c:v>
                </c:pt>
                <c:pt idx="218">
                  <c:v>512.54000000000087</c:v>
                </c:pt>
                <c:pt idx="219">
                  <c:v>542.09000000000015</c:v>
                </c:pt>
                <c:pt idx="220">
                  <c:v>745.93000000000029</c:v>
                </c:pt>
                <c:pt idx="221">
                  <c:v>563.04000000000087</c:v>
                </c:pt>
                <c:pt idx="222">
                  <c:v>944.29000000000087</c:v>
                </c:pt>
                <c:pt idx="223">
                  <c:v>657.15999999999622</c:v>
                </c:pt>
                <c:pt idx="224">
                  <c:v>737.70999999999913</c:v>
                </c:pt>
                <c:pt idx="225">
                  <c:v>1461.4700000000012</c:v>
                </c:pt>
                <c:pt idx="226">
                  <c:v>823.15000000000146</c:v>
                </c:pt>
                <c:pt idx="227">
                  <c:v>798.05999999999767</c:v>
                </c:pt>
                <c:pt idx="228">
                  <c:v>1015.6300000000047</c:v>
                </c:pt>
                <c:pt idx="229">
                  <c:v>787.22999999999593</c:v>
                </c:pt>
                <c:pt idx="230">
                  <c:v>919.99000000000524</c:v>
                </c:pt>
                <c:pt idx="231">
                  <c:v>646.41999999999825</c:v>
                </c:pt>
                <c:pt idx="232">
                  <c:v>996.65000000000146</c:v>
                </c:pt>
                <c:pt idx="233">
                  <c:v>1080.4599999999991</c:v>
                </c:pt>
                <c:pt idx="234">
                  <c:v>1119.1999999999971</c:v>
                </c:pt>
                <c:pt idx="235">
                  <c:v>856.02000000000407</c:v>
                </c:pt>
                <c:pt idx="236">
                  <c:v>1058.3099999999977</c:v>
                </c:pt>
                <c:pt idx="237">
                  <c:v>1226.6699999999983</c:v>
                </c:pt>
                <c:pt idx="238">
                  <c:v>1224.4300000000003</c:v>
                </c:pt>
                <c:pt idx="239">
                  <c:v>1398.9100000000035</c:v>
                </c:pt>
                <c:pt idx="240">
                  <c:v>1126.7899999999936</c:v>
                </c:pt>
                <c:pt idx="241">
                  <c:v>952.2100000000064</c:v>
                </c:pt>
                <c:pt idx="242">
                  <c:v>389.08999999999651</c:v>
                </c:pt>
                <c:pt idx="243">
                  <c:v>817.09999999999854</c:v>
                </c:pt>
                <c:pt idx="244">
                  <c:v>-62.129999999997381</c:v>
                </c:pt>
                <c:pt idx="245">
                  <c:v>145.31999999999971</c:v>
                </c:pt>
                <c:pt idx="246">
                  <c:v>-44.410000000003492</c:v>
                </c:pt>
                <c:pt idx="247">
                  <c:v>-46.469999999993888</c:v>
                </c:pt>
                <c:pt idx="248">
                  <c:v>-263.97000000000116</c:v>
                </c:pt>
                <c:pt idx="249">
                  <c:v>-360.94000000000233</c:v>
                </c:pt>
                <c:pt idx="250">
                  <c:v>73.559999999997672</c:v>
                </c:pt>
                <c:pt idx="251">
                  <c:v>348.86000000000058</c:v>
                </c:pt>
                <c:pt idx="252">
                  <c:v>288.16000000000349</c:v>
                </c:pt>
                <c:pt idx="253">
                  <c:v>246.86999999999534</c:v>
                </c:pt>
                <c:pt idx="254">
                  <c:v>136.31999999999971</c:v>
                </c:pt>
                <c:pt idx="255">
                  <c:v>345.97000000000116</c:v>
                </c:pt>
                <c:pt idx="256">
                  <c:v>231.56000000000495</c:v>
                </c:pt>
                <c:pt idx="257">
                  <c:v>409.90999999999622</c:v>
                </c:pt>
                <c:pt idx="258">
                  <c:v>344.45000000000437</c:v>
                </c:pt>
                <c:pt idx="259">
                  <c:v>610.70999999999913</c:v>
                </c:pt>
                <c:pt idx="260">
                  <c:v>520.57999999999447</c:v>
                </c:pt>
                <c:pt idx="261">
                  <c:v>446.4600000000064</c:v>
                </c:pt>
                <c:pt idx="262">
                  <c:v>168.37999999999738</c:v>
                </c:pt>
                <c:pt idx="263">
                  <c:v>337.75</c:v>
                </c:pt>
                <c:pt idx="264">
                  <c:v>820.34999999999854</c:v>
                </c:pt>
                <c:pt idx="265">
                  <c:v>459.72000000000116</c:v>
                </c:pt>
                <c:pt idx="266">
                  <c:v>695.38999999999942</c:v>
                </c:pt>
                <c:pt idx="267">
                  <c:v>543.54000000000087</c:v>
                </c:pt>
                <c:pt idx="268">
                  <c:v>563.72999999999593</c:v>
                </c:pt>
                <c:pt idx="269">
                  <c:v>293.72000000000116</c:v>
                </c:pt>
                <c:pt idx="270">
                  <c:v>553.42000000000553</c:v>
                </c:pt>
                <c:pt idx="271">
                  <c:v>202.31999999999971</c:v>
                </c:pt>
                <c:pt idx="272">
                  <c:v>872.95999999999913</c:v>
                </c:pt>
                <c:pt idx="273">
                  <c:v>686.73999999999796</c:v>
                </c:pt>
              </c:numCache>
            </c:numRef>
          </c:xVal>
          <c:yVal>
            <c:numRef>
              <c:f>Sheet2!$C$4:$C$277</c:f>
              <c:numCache>
                <c:formatCode>_(* #,##0_);_(* \(#,##0\);_(* "-"??_);_(@_)</c:formatCode>
                <c:ptCount val="274"/>
                <c:pt idx="0">
                  <c:v>3.2000000000000171</c:v>
                </c:pt>
                <c:pt idx="1">
                  <c:v>3.7999999999999829</c:v>
                </c:pt>
                <c:pt idx="2">
                  <c:v>10.200000000000017</c:v>
                </c:pt>
                <c:pt idx="3">
                  <c:v>5.8999999999999773</c:v>
                </c:pt>
                <c:pt idx="4">
                  <c:v>6.6999999999999886</c:v>
                </c:pt>
                <c:pt idx="5">
                  <c:v>6.6000000000000227</c:v>
                </c:pt>
                <c:pt idx="6">
                  <c:v>1.1999999999999886</c:v>
                </c:pt>
                <c:pt idx="7">
                  <c:v>-5.3000000000000114</c:v>
                </c:pt>
                <c:pt idx="8">
                  <c:v>-3.6999999999999886</c:v>
                </c:pt>
                <c:pt idx="9">
                  <c:v>1.6000000000000227</c:v>
                </c:pt>
                <c:pt idx="10">
                  <c:v>-2.3000000000000114</c:v>
                </c:pt>
                <c:pt idx="11">
                  <c:v>10.199999999999989</c:v>
                </c:pt>
                <c:pt idx="12">
                  <c:v>9.5</c:v>
                </c:pt>
                <c:pt idx="13">
                  <c:v>17.800000000000011</c:v>
                </c:pt>
                <c:pt idx="14">
                  <c:v>11.800000000000011</c:v>
                </c:pt>
                <c:pt idx="15">
                  <c:v>16.099999999999966</c:v>
                </c:pt>
                <c:pt idx="16">
                  <c:v>8.1000000000000227</c:v>
                </c:pt>
                <c:pt idx="17">
                  <c:v>7.3000000000000114</c:v>
                </c:pt>
                <c:pt idx="18">
                  <c:v>4.8000000000000114</c:v>
                </c:pt>
                <c:pt idx="19">
                  <c:v>3.5999999999999659</c:v>
                </c:pt>
                <c:pt idx="20">
                  <c:v>1.1999999999999886</c:v>
                </c:pt>
                <c:pt idx="21">
                  <c:v>6.7000000000000455</c:v>
                </c:pt>
                <c:pt idx="22">
                  <c:v>13.099999999999966</c:v>
                </c:pt>
                <c:pt idx="23">
                  <c:v>7.3000000000000114</c:v>
                </c:pt>
                <c:pt idx="24">
                  <c:v>3.8000000000000114</c:v>
                </c:pt>
                <c:pt idx="25">
                  <c:v>-0.60000000000002274</c:v>
                </c:pt>
                <c:pt idx="26">
                  <c:v>-5.1999999999999886</c:v>
                </c:pt>
                <c:pt idx="27">
                  <c:v>-0.60000000000002274</c:v>
                </c:pt>
                <c:pt idx="28">
                  <c:v>0.80000000000001137</c:v>
                </c:pt>
                <c:pt idx="29">
                  <c:v>4.9000000000000341</c:v>
                </c:pt>
                <c:pt idx="30">
                  <c:v>8.6999999999999886</c:v>
                </c:pt>
                <c:pt idx="31">
                  <c:v>13.5</c:v>
                </c:pt>
                <c:pt idx="32">
                  <c:v>8.3999999999999773</c:v>
                </c:pt>
                <c:pt idx="33">
                  <c:v>8.6999999999999886</c:v>
                </c:pt>
                <c:pt idx="34">
                  <c:v>6.9000000000000341</c:v>
                </c:pt>
                <c:pt idx="35">
                  <c:v>2.6999999999999886</c:v>
                </c:pt>
                <c:pt idx="36">
                  <c:v>6.3000000000000114</c:v>
                </c:pt>
                <c:pt idx="37">
                  <c:v>5.1999999999999886</c:v>
                </c:pt>
                <c:pt idx="38">
                  <c:v>9.3000000000000114</c:v>
                </c:pt>
                <c:pt idx="39">
                  <c:v>9.3000000000000114</c:v>
                </c:pt>
                <c:pt idx="40">
                  <c:v>2.1999999999999886</c:v>
                </c:pt>
                <c:pt idx="41">
                  <c:v>7.5</c:v>
                </c:pt>
                <c:pt idx="42">
                  <c:v>-4.6000000000000227</c:v>
                </c:pt>
                <c:pt idx="43">
                  <c:v>-7.3000000000000114</c:v>
                </c:pt>
                <c:pt idx="44">
                  <c:v>4.4000000000000341</c:v>
                </c:pt>
                <c:pt idx="45">
                  <c:v>13.899999999999977</c:v>
                </c:pt>
                <c:pt idx="46">
                  <c:v>13.699999999999989</c:v>
                </c:pt>
                <c:pt idx="47">
                  <c:v>10.700000000000045</c:v>
                </c:pt>
                <c:pt idx="48">
                  <c:v>13.100000000000023</c:v>
                </c:pt>
                <c:pt idx="49">
                  <c:v>1</c:v>
                </c:pt>
                <c:pt idx="50">
                  <c:v>4.0999999999999091</c:v>
                </c:pt>
                <c:pt idx="51">
                  <c:v>14</c:v>
                </c:pt>
                <c:pt idx="52">
                  <c:v>-0.59999999999990905</c:v>
                </c:pt>
                <c:pt idx="53">
                  <c:v>3.2999999999999545</c:v>
                </c:pt>
                <c:pt idx="54">
                  <c:v>-4.8999999999999773</c:v>
                </c:pt>
                <c:pt idx="55">
                  <c:v>4.7999999999999545</c:v>
                </c:pt>
                <c:pt idx="56">
                  <c:v>11.5</c:v>
                </c:pt>
                <c:pt idx="57">
                  <c:v>10.800000000000068</c:v>
                </c:pt>
                <c:pt idx="58">
                  <c:v>13.399999999999977</c:v>
                </c:pt>
                <c:pt idx="59">
                  <c:v>13.600000000000023</c:v>
                </c:pt>
                <c:pt idx="60">
                  <c:v>7.3999999999999773</c:v>
                </c:pt>
                <c:pt idx="61">
                  <c:v>7</c:v>
                </c:pt>
                <c:pt idx="62">
                  <c:v>3.5</c:v>
                </c:pt>
                <c:pt idx="63">
                  <c:v>9.6000000000000227</c:v>
                </c:pt>
                <c:pt idx="64">
                  <c:v>9.0999999999999091</c:v>
                </c:pt>
                <c:pt idx="65">
                  <c:v>13.200000000000045</c:v>
                </c:pt>
                <c:pt idx="66">
                  <c:v>9.7999999999999545</c:v>
                </c:pt>
                <c:pt idx="67">
                  <c:v>16.300000000000068</c:v>
                </c:pt>
                <c:pt idx="68">
                  <c:v>9.6999999999999318</c:v>
                </c:pt>
                <c:pt idx="69">
                  <c:v>12</c:v>
                </c:pt>
                <c:pt idx="70">
                  <c:v>5.6000000000000227</c:v>
                </c:pt>
                <c:pt idx="71">
                  <c:v>20.800000000000068</c:v>
                </c:pt>
                <c:pt idx="72">
                  <c:v>13.199999999999932</c:v>
                </c:pt>
                <c:pt idx="73">
                  <c:v>17.800000000000068</c:v>
                </c:pt>
                <c:pt idx="74">
                  <c:v>22.899999999999977</c:v>
                </c:pt>
                <c:pt idx="75">
                  <c:v>24.199999999999932</c:v>
                </c:pt>
                <c:pt idx="76">
                  <c:v>9.9000000000000909</c:v>
                </c:pt>
                <c:pt idx="77">
                  <c:v>13.599999999999909</c:v>
                </c:pt>
                <c:pt idx="78">
                  <c:v>14.100000000000023</c:v>
                </c:pt>
                <c:pt idx="79">
                  <c:v>11.100000000000023</c:v>
                </c:pt>
                <c:pt idx="80">
                  <c:v>5.1000000000000227</c:v>
                </c:pt>
                <c:pt idx="81">
                  <c:v>15.5</c:v>
                </c:pt>
                <c:pt idx="82">
                  <c:v>16.600000000000023</c:v>
                </c:pt>
                <c:pt idx="83">
                  <c:v>27.899999999999977</c:v>
                </c:pt>
                <c:pt idx="84">
                  <c:v>25.199999999999932</c:v>
                </c:pt>
                <c:pt idx="85">
                  <c:v>16</c:v>
                </c:pt>
                <c:pt idx="86">
                  <c:v>17.800000000000068</c:v>
                </c:pt>
                <c:pt idx="87">
                  <c:v>25.299999999999955</c:v>
                </c:pt>
                <c:pt idx="88">
                  <c:v>16</c:v>
                </c:pt>
                <c:pt idx="89">
                  <c:v>20.600000000000023</c:v>
                </c:pt>
                <c:pt idx="90">
                  <c:v>8.7000000000000455</c:v>
                </c:pt>
                <c:pt idx="91">
                  <c:v>12.799999999999955</c:v>
                </c:pt>
                <c:pt idx="92">
                  <c:v>16.599999999999909</c:v>
                </c:pt>
                <c:pt idx="93">
                  <c:v>18.400000000000091</c:v>
                </c:pt>
                <c:pt idx="94">
                  <c:v>3</c:v>
                </c:pt>
                <c:pt idx="95">
                  <c:v>46.299999999999955</c:v>
                </c:pt>
                <c:pt idx="96">
                  <c:v>21.600000000000136</c:v>
                </c:pt>
                <c:pt idx="97">
                  <c:v>20.899999999999864</c:v>
                </c:pt>
                <c:pt idx="98">
                  <c:v>13.299999999999955</c:v>
                </c:pt>
                <c:pt idx="99">
                  <c:v>40.200000000000045</c:v>
                </c:pt>
                <c:pt idx="100">
                  <c:v>36.299999999999955</c:v>
                </c:pt>
                <c:pt idx="101">
                  <c:v>23.700000000000045</c:v>
                </c:pt>
                <c:pt idx="102">
                  <c:v>38.200000000000045</c:v>
                </c:pt>
                <c:pt idx="103">
                  <c:v>48.700000000000045</c:v>
                </c:pt>
                <c:pt idx="104">
                  <c:v>36.899999999999864</c:v>
                </c:pt>
                <c:pt idx="105">
                  <c:v>19.200000000000045</c:v>
                </c:pt>
                <c:pt idx="106">
                  <c:v>42.299999999999955</c:v>
                </c:pt>
                <c:pt idx="107">
                  <c:v>15.600000000000136</c:v>
                </c:pt>
                <c:pt idx="108">
                  <c:v>39.5</c:v>
                </c:pt>
                <c:pt idx="109">
                  <c:v>29.200000000000045</c:v>
                </c:pt>
                <c:pt idx="110">
                  <c:v>39.599999999999909</c:v>
                </c:pt>
                <c:pt idx="111">
                  <c:v>16.599999999999909</c:v>
                </c:pt>
                <c:pt idx="112">
                  <c:v>36.800000000000182</c:v>
                </c:pt>
                <c:pt idx="113">
                  <c:v>57.399999999999864</c:v>
                </c:pt>
                <c:pt idx="114">
                  <c:v>52.100000000000136</c:v>
                </c:pt>
                <c:pt idx="115">
                  <c:v>58.599999999999909</c:v>
                </c:pt>
                <c:pt idx="116">
                  <c:v>32.400000000000091</c:v>
                </c:pt>
                <c:pt idx="117">
                  <c:v>33.599999999999909</c:v>
                </c:pt>
                <c:pt idx="118">
                  <c:v>47.900000000000091</c:v>
                </c:pt>
                <c:pt idx="119">
                  <c:v>54.099999999999909</c:v>
                </c:pt>
                <c:pt idx="120">
                  <c:v>67.699999999999818</c:v>
                </c:pt>
                <c:pt idx="121">
                  <c:v>62.200000000000273</c:v>
                </c:pt>
                <c:pt idx="122">
                  <c:v>46.299999999999727</c:v>
                </c:pt>
                <c:pt idx="123">
                  <c:v>40</c:v>
                </c:pt>
                <c:pt idx="124">
                  <c:v>127.90000000000009</c:v>
                </c:pt>
                <c:pt idx="125">
                  <c:v>62.300000000000182</c:v>
                </c:pt>
                <c:pt idx="126">
                  <c:v>83.299999999999727</c:v>
                </c:pt>
                <c:pt idx="127">
                  <c:v>49.400000000000091</c:v>
                </c:pt>
                <c:pt idx="128">
                  <c:v>64.300000000000182</c:v>
                </c:pt>
                <c:pt idx="129">
                  <c:v>74.5</c:v>
                </c:pt>
                <c:pt idx="130">
                  <c:v>60.299999999999727</c:v>
                </c:pt>
                <c:pt idx="131">
                  <c:v>65.800000000000182</c:v>
                </c:pt>
                <c:pt idx="132">
                  <c:v>3.4000000000000909</c:v>
                </c:pt>
                <c:pt idx="133">
                  <c:v>60.099999999999909</c:v>
                </c:pt>
                <c:pt idx="134">
                  <c:v>133.5</c:v>
                </c:pt>
                <c:pt idx="135">
                  <c:v>138.30000000000018</c:v>
                </c:pt>
                <c:pt idx="136">
                  <c:v>35.5</c:v>
                </c:pt>
                <c:pt idx="137">
                  <c:v>93.899999999999636</c:v>
                </c:pt>
                <c:pt idx="138">
                  <c:v>22.300000000000182</c:v>
                </c:pt>
                <c:pt idx="139">
                  <c:v>-9.6999999999998181</c:v>
                </c:pt>
                <c:pt idx="140">
                  <c:v>57.5</c:v>
                </c:pt>
                <c:pt idx="141">
                  <c:v>35.799999999999727</c:v>
                </c:pt>
                <c:pt idx="142">
                  <c:v>40.700000000000273</c:v>
                </c:pt>
                <c:pt idx="143">
                  <c:v>72.5</c:v>
                </c:pt>
                <c:pt idx="144">
                  <c:v>103.5</c:v>
                </c:pt>
                <c:pt idx="145">
                  <c:v>108.5</c:v>
                </c:pt>
                <c:pt idx="146">
                  <c:v>103.79999999999973</c:v>
                </c:pt>
                <c:pt idx="147">
                  <c:v>116.70000000000027</c:v>
                </c:pt>
                <c:pt idx="148">
                  <c:v>102.19999999999982</c:v>
                </c:pt>
                <c:pt idx="149">
                  <c:v>72.400000000000091</c:v>
                </c:pt>
                <c:pt idx="150">
                  <c:v>60.200000000000273</c:v>
                </c:pt>
                <c:pt idx="151">
                  <c:v>89.399999999999636</c:v>
                </c:pt>
                <c:pt idx="152">
                  <c:v>65.300000000000182</c:v>
                </c:pt>
                <c:pt idx="153">
                  <c:v>92.300000000000182</c:v>
                </c:pt>
                <c:pt idx="154">
                  <c:v>58.5</c:v>
                </c:pt>
                <c:pt idx="155">
                  <c:v>63.199999999999818</c:v>
                </c:pt>
                <c:pt idx="156">
                  <c:v>38.899999999999636</c:v>
                </c:pt>
                <c:pt idx="157">
                  <c:v>64.400000000000546</c:v>
                </c:pt>
                <c:pt idx="158">
                  <c:v>49.799999999999272</c:v>
                </c:pt>
                <c:pt idx="159">
                  <c:v>66.800000000000182</c:v>
                </c:pt>
                <c:pt idx="160">
                  <c:v>85.300000000000182</c:v>
                </c:pt>
                <c:pt idx="161">
                  <c:v>79</c:v>
                </c:pt>
                <c:pt idx="162">
                  <c:v>122.19999999999982</c:v>
                </c:pt>
                <c:pt idx="163">
                  <c:v>67.900000000000546</c:v>
                </c:pt>
                <c:pt idx="164">
                  <c:v>117.09999999999945</c:v>
                </c:pt>
                <c:pt idx="165">
                  <c:v>91.800000000000182</c:v>
                </c:pt>
                <c:pt idx="166">
                  <c:v>113.19999999999982</c:v>
                </c:pt>
                <c:pt idx="167">
                  <c:v>114.69999999999982</c:v>
                </c:pt>
                <c:pt idx="168">
                  <c:v>101</c:v>
                </c:pt>
                <c:pt idx="169">
                  <c:v>83.200000000000728</c:v>
                </c:pt>
                <c:pt idx="170">
                  <c:v>51.799999999999272</c:v>
                </c:pt>
                <c:pt idx="171">
                  <c:v>127.40000000000055</c:v>
                </c:pt>
                <c:pt idx="172">
                  <c:v>83.899999999999636</c:v>
                </c:pt>
                <c:pt idx="173">
                  <c:v>54.800000000000182</c:v>
                </c:pt>
                <c:pt idx="174">
                  <c:v>-6.1999999999998181</c:v>
                </c:pt>
                <c:pt idx="175">
                  <c:v>31.599999999999454</c:v>
                </c:pt>
                <c:pt idx="176">
                  <c:v>88.700000000000728</c:v>
                </c:pt>
                <c:pt idx="177">
                  <c:v>74.799999999999272</c:v>
                </c:pt>
                <c:pt idx="178">
                  <c:v>60.900000000000546</c:v>
                </c:pt>
                <c:pt idx="179">
                  <c:v>101.5</c:v>
                </c:pt>
                <c:pt idx="180">
                  <c:v>111.5</c:v>
                </c:pt>
                <c:pt idx="181">
                  <c:v>94.199999999999818</c:v>
                </c:pt>
                <c:pt idx="182">
                  <c:v>111.10000000000036</c:v>
                </c:pt>
                <c:pt idx="183">
                  <c:v>50.599999999999454</c:v>
                </c:pt>
                <c:pt idx="184">
                  <c:v>81.400000000000546</c:v>
                </c:pt>
                <c:pt idx="185">
                  <c:v>74.599999999999454</c:v>
                </c:pt>
                <c:pt idx="186">
                  <c:v>128.60000000000036</c:v>
                </c:pt>
                <c:pt idx="187">
                  <c:v>103.5</c:v>
                </c:pt>
                <c:pt idx="188">
                  <c:v>133.5</c:v>
                </c:pt>
                <c:pt idx="189">
                  <c:v>82.5</c:v>
                </c:pt>
                <c:pt idx="190">
                  <c:v>124.39999999999964</c:v>
                </c:pt>
                <c:pt idx="191">
                  <c:v>68.600000000000364</c:v>
                </c:pt>
                <c:pt idx="192">
                  <c:v>59.599999999999454</c:v>
                </c:pt>
                <c:pt idx="193">
                  <c:v>101.60000000000036</c:v>
                </c:pt>
                <c:pt idx="194">
                  <c:v>93</c:v>
                </c:pt>
                <c:pt idx="195">
                  <c:v>93.600000000000364</c:v>
                </c:pt>
                <c:pt idx="196">
                  <c:v>168.39999999999964</c:v>
                </c:pt>
                <c:pt idx="197">
                  <c:v>97.5</c:v>
                </c:pt>
                <c:pt idx="198">
                  <c:v>128.10000000000036</c:v>
                </c:pt>
                <c:pt idx="199">
                  <c:v>115</c:v>
                </c:pt>
                <c:pt idx="200">
                  <c:v>149.79999999999927</c:v>
                </c:pt>
                <c:pt idx="201">
                  <c:v>139.89999999999964</c:v>
                </c:pt>
                <c:pt idx="202">
                  <c:v>96.5</c:v>
                </c:pt>
                <c:pt idx="203">
                  <c:v>101.40000000000146</c:v>
                </c:pt>
                <c:pt idx="204">
                  <c:v>105</c:v>
                </c:pt>
                <c:pt idx="205">
                  <c:v>151.79999999999927</c:v>
                </c:pt>
                <c:pt idx="206">
                  <c:v>179.20000000000073</c:v>
                </c:pt>
                <c:pt idx="207">
                  <c:v>121.39999999999964</c:v>
                </c:pt>
                <c:pt idx="208">
                  <c:v>109.89999999999964</c:v>
                </c:pt>
                <c:pt idx="209">
                  <c:v>155.29999999999927</c:v>
                </c:pt>
                <c:pt idx="210">
                  <c:v>213.80000000000109</c:v>
                </c:pt>
                <c:pt idx="211">
                  <c:v>104.89999999999964</c:v>
                </c:pt>
                <c:pt idx="212">
                  <c:v>247.29999999999927</c:v>
                </c:pt>
                <c:pt idx="213">
                  <c:v>79.100000000000364</c:v>
                </c:pt>
                <c:pt idx="214">
                  <c:v>114.89999999999964</c:v>
                </c:pt>
                <c:pt idx="215">
                  <c:v>35.800000000001091</c:v>
                </c:pt>
                <c:pt idx="216">
                  <c:v>130.29999999999927</c:v>
                </c:pt>
                <c:pt idx="217">
                  <c:v>1.1000000000003638</c:v>
                </c:pt>
                <c:pt idx="218">
                  <c:v>61.799999999999272</c:v>
                </c:pt>
                <c:pt idx="219">
                  <c:v>133.10000000000036</c:v>
                </c:pt>
                <c:pt idx="220">
                  <c:v>100.39999999999964</c:v>
                </c:pt>
                <c:pt idx="221">
                  <c:v>102.30000000000109</c:v>
                </c:pt>
                <c:pt idx="222">
                  <c:v>66.699999999998909</c:v>
                </c:pt>
                <c:pt idx="223">
                  <c:v>126.30000000000109</c:v>
                </c:pt>
                <c:pt idx="224">
                  <c:v>140.60000000000036</c:v>
                </c:pt>
                <c:pt idx="225">
                  <c:v>254.39999999999964</c:v>
                </c:pt>
                <c:pt idx="226">
                  <c:v>191.69999999999891</c:v>
                </c:pt>
                <c:pt idx="227">
                  <c:v>171.60000000000036</c:v>
                </c:pt>
                <c:pt idx="228">
                  <c:v>193</c:v>
                </c:pt>
                <c:pt idx="229">
                  <c:v>186.30000000000109</c:v>
                </c:pt>
                <c:pt idx="230">
                  <c:v>194.5</c:v>
                </c:pt>
                <c:pt idx="231">
                  <c:v>251.5</c:v>
                </c:pt>
                <c:pt idx="232">
                  <c:v>160.39999999999964</c:v>
                </c:pt>
                <c:pt idx="233">
                  <c:v>231.29999999999927</c:v>
                </c:pt>
                <c:pt idx="234">
                  <c:v>176.20000000000073</c:v>
                </c:pt>
                <c:pt idx="235">
                  <c:v>267.29999999999927</c:v>
                </c:pt>
                <c:pt idx="236">
                  <c:v>150.89999999999964</c:v>
                </c:pt>
                <c:pt idx="237">
                  <c:v>108.70000000000073</c:v>
                </c:pt>
                <c:pt idx="238">
                  <c:v>157.89999999999964</c:v>
                </c:pt>
                <c:pt idx="239">
                  <c:v>166.80000000000109</c:v>
                </c:pt>
                <c:pt idx="240">
                  <c:v>189.09999999999854</c:v>
                </c:pt>
                <c:pt idx="241">
                  <c:v>147.40000000000146</c:v>
                </c:pt>
                <c:pt idx="242">
                  <c:v>115.59999999999854</c:v>
                </c:pt>
                <c:pt idx="243">
                  <c:v>-16.899999999999636</c:v>
                </c:pt>
                <c:pt idx="244">
                  <c:v>144.60000000000036</c:v>
                </c:pt>
                <c:pt idx="245">
                  <c:v>30</c:v>
                </c:pt>
                <c:pt idx="246">
                  <c:v>-293.10000000000036</c:v>
                </c:pt>
                <c:pt idx="247">
                  <c:v>-166</c:v>
                </c:pt>
                <c:pt idx="248">
                  <c:v>-43.5</c:v>
                </c:pt>
                <c:pt idx="249">
                  <c:v>43.700000000000728</c:v>
                </c:pt>
                <c:pt idx="250">
                  <c:v>182.39999999999964</c:v>
                </c:pt>
                <c:pt idx="251">
                  <c:v>114.60000000000036</c:v>
                </c:pt>
                <c:pt idx="252">
                  <c:v>207.5</c:v>
                </c:pt>
                <c:pt idx="253">
                  <c:v>169.10000000000036</c:v>
                </c:pt>
                <c:pt idx="254">
                  <c:v>172.5</c:v>
                </c:pt>
                <c:pt idx="255">
                  <c:v>8.1999999999989086</c:v>
                </c:pt>
                <c:pt idx="256">
                  <c:v>222.5</c:v>
                </c:pt>
                <c:pt idx="257">
                  <c:v>126.20000000000073</c:v>
                </c:pt>
                <c:pt idx="258">
                  <c:v>198.19999999999891</c:v>
                </c:pt>
                <c:pt idx="259">
                  <c:v>188.60000000000036</c:v>
                </c:pt>
                <c:pt idx="260">
                  <c:v>148</c:v>
                </c:pt>
                <c:pt idx="261">
                  <c:v>106</c:v>
                </c:pt>
                <c:pt idx="262">
                  <c:v>69.399999999999636</c:v>
                </c:pt>
                <c:pt idx="263">
                  <c:v>143.40000000000146</c:v>
                </c:pt>
                <c:pt idx="264">
                  <c:v>86.099999999998545</c:v>
                </c:pt>
                <c:pt idx="265">
                  <c:v>200.70000000000073</c:v>
                </c:pt>
                <c:pt idx="266">
                  <c:v>230.09999999999854</c:v>
                </c:pt>
                <c:pt idx="267">
                  <c:v>26.700000000000728</c:v>
                </c:pt>
                <c:pt idx="268">
                  <c:v>285.70000000000073</c:v>
                </c:pt>
                <c:pt idx="269">
                  <c:v>252.09999999999854</c:v>
                </c:pt>
                <c:pt idx="270">
                  <c:v>93.80000000000291</c:v>
                </c:pt>
                <c:pt idx="271">
                  <c:v>33.399999999997817</c:v>
                </c:pt>
                <c:pt idx="272">
                  <c:v>264.40000000000146</c:v>
                </c:pt>
                <c:pt idx="273">
                  <c:v>146.5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28288"/>
        <c:axId val="651028680"/>
      </c:scatterChart>
      <c:valAx>
        <c:axId val="6510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8680"/>
        <c:crosses val="autoZero"/>
        <c:crossBetween val="midCat"/>
      </c:valAx>
      <c:valAx>
        <c:axId val="65102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57917760279966"/>
                  <c:y val="-3.03751093613298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Sheet2!$E$6:$E$277</c:f>
              <c:numCache>
                <c:formatCode>0.00</c:formatCode>
                <c:ptCount val="272"/>
                <c:pt idx="0">
                  <c:v>2.7960669218209997</c:v>
                </c:pt>
                <c:pt idx="1">
                  <c:v>2.8366461699483398</c:v>
                </c:pt>
                <c:pt idx="2">
                  <c:v>2.875361746482862</c:v>
                </c:pt>
                <c:pt idx="3">
                  <c:v>3.0741585922280175</c:v>
                </c:pt>
                <c:pt idx="4">
                  <c:v>2.983440354469201</c:v>
                </c:pt>
                <c:pt idx="5">
                  <c:v>2.9118138035694381</c:v>
                </c:pt>
                <c:pt idx="6">
                  <c:v>2.8979041414611308</c:v>
                </c:pt>
                <c:pt idx="7">
                  <c:v>4.9097578644925211</c:v>
                </c:pt>
                <c:pt idx="8">
                  <c:v>5.0038966442548301</c:v>
                </c:pt>
                <c:pt idx="9">
                  <c:v>5.0825050655860071</c:v>
                </c:pt>
                <c:pt idx="10">
                  <c:v>5.3010329748394742</c:v>
                </c:pt>
                <c:pt idx="11">
                  <c:v>4.4628720919582197</c:v>
                </c:pt>
                <c:pt idx="12">
                  <c:v>4.6227888122311018</c:v>
                </c:pt>
                <c:pt idx="13">
                  <c:v>4.6699247031567035</c:v>
                </c:pt>
                <c:pt idx="14">
                  <c:v>4.705100280235162</c:v>
                </c:pt>
                <c:pt idx="15">
                  <c:v>6.7056825575847094</c:v>
                </c:pt>
                <c:pt idx="16">
                  <c:v>8.4503949077129281</c:v>
                </c:pt>
                <c:pt idx="17">
                  <c:v>5.9537971918876869</c:v>
                </c:pt>
                <c:pt idx="18">
                  <c:v>6.952673583399811</c:v>
                </c:pt>
                <c:pt idx="19">
                  <c:v>6.3316408917453595</c:v>
                </c:pt>
                <c:pt idx="20">
                  <c:v>6.7389019499377909</c:v>
                </c:pt>
                <c:pt idx="21">
                  <c:v>8.8295116030681964</c:v>
                </c:pt>
                <c:pt idx="22">
                  <c:v>3.4443176206935813</c:v>
                </c:pt>
                <c:pt idx="23">
                  <c:v>2.9396615019674113</c:v>
                </c:pt>
                <c:pt idx="24">
                  <c:v>5.1913828216961067</c:v>
                </c:pt>
                <c:pt idx="25">
                  <c:v>4.4272911635110228</c:v>
                </c:pt>
                <c:pt idx="26">
                  <c:v>7.1093580255915105</c:v>
                </c:pt>
                <c:pt idx="27">
                  <c:v>5.7331089548497971</c:v>
                </c:pt>
                <c:pt idx="28">
                  <c:v>8.5085424829679663</c:v>
                </c:pt>
                <c:pt idx="29">
                  <c:v>7.4841326115905433</c:v>
                </c:pt>
                <c:pt idx="30">
                  <c:v>8.5304258428493576</c:v>
                </c:pt>
                <c:pt idx="31">
                  <c:v>6.0476263476246546</c:v>
                </c:pt>
                <c:pt idx="32">
                  <c:v>4.1775171756353213</c:v>
                </c:pt>
                <c:pt idx="33">
                  <c:v>5.2741008482717078</c:v>
                </c:pt>
                <c:pt idx="34">
                  <c:v>6.1605947476827376</c:v>
                </c:pt>
                <c:pt idx="35">
                  <c:v>7.1987728405645557</c:v>
                </c:pt>
                <c:pt idx="36">
                  <c:v>3.7148372776440097</c:v>
                </c:pt>
                <c:pt idx="37">
                  <c:v>7.5965942399851221</c:v>
                </c:pt>
                <c:pt idx="38">
                  <c:v>4.5453102342975225</c:v>
                </c:pt>
                <c:pt idx="39">
                  <c:v>6.2649837453692649</c:v>
                </c:pt>
                <c:pt idx="40">
                  <c:v>7.9131540459063716</c:v>
                </c:pt>
                <c:pt idx="41">
                  <c:v>3.3792245149549474</c:v>
                </c:pt>
                <c:pt idx="42">
                  <c:v>11.687892167577425</c:v>
                </c:pt>
                <c:pt idx="43">
                  <c:v>8.8440339817568319</c:v>
                </c:pt>
                <c:pt idx="44">
                  <c:v>12.035131091379455</c:v>
                </c:pt>
                <c:pt idx="45">
                  <c:v>11.329176628095968</c:v>
                </c:pt>
                <c:pt idx="46">
                  <c:v>9.1371498107808868</c:v>
                </c:pt>
                <c:pt idx="47">
                  <c:v>6.7482584579794995</c:v>
                </c:pt>
                <c:pt idx="48">
                  <c:v>8.4048902040181162</c:v>
                </c:pt>
                <c:pt idx="49">
                  <c:v>6.8943791217217525</c:v>
                </c:pt>
                <c:pt idx="50">
                  <c:v>7.7657437088265597</c:v>
                </c:pt>
                <c:pt idx="51">
                  <c:v>5.0699720027374919</c:v>
                </c:pt>
                <c:pt idx="52">
                  <c:v>7.8535627111122555</c:v>
                </c:pt>
                <c:pt idx="53">
                  <c:v>10.262635960381584</c:v>
                </c:pt>
                <c:pt idx="54">
                  <c:v>11.499608591885467</c:v>
                </c:pt>
                <c:pt idx="55">
                  <c:v>8.8026387199400737</c:v>
                </c:pt>
                <c:pt idx="56">
                  <c:v>10.081161424127236</c:v>
                </c:pt>
                <c:pt idx="57">
                  <c:v>9.0328552005438603</c:v>
                </c:pt>
                <c:pt idx="58">
                  <c:v>13.854700110512049</c:v>
                </c:pt>
                <c:pt idx="59">
                  <c:v>8.7328556303823142</c:v>
                </c:pt>
                <c:pt idx="60">
                  <c:v>13.34874090654726</c:v>
                </c:pt>
                <c:pt idx="61">
                  <c:v>10.304125753297665</c:v>
                </c:pt>
                <c:pt idx="62">
                  <c:v>13.954584093547854</c:v>
                </c:pt>
                <c:pt idx="63">
                  <c:v>10.112587391299954</c:v>
                </c:pt>
                <c:pt idx="64">
                  <c:v>13.539625073696163</c:v>
                </c:pt>
                <c:pt idx="65">
                  <c:v>11.9032637229166</c:v>
                </c:pt>
                <c:pt idx="66">
                  <c:v>14.959523282343582</c:v>
                </c:pt>
                <c:pt idx="67">
                  <c:v>12.280572936298434</c:v>
                </c:pt>
                <c:pt idx="68">
                  <c:v>14.012897968255274</c:v>
                </c:pt>
                <c:pt idx="69">
                  <c:v>9.2473067490234353</c:v>
                </c:pt>
                <c:pt idx="70">
                  <c:v>18.068595263724529</c:v>
                </c:pt>
                <c:pt idx="71">
                  <c:v>14.173330705557634</c:v>
                </c:pt>
                <c:pt idx="72">
                  <c:v>16.479828484921452</c:v>
                </c:pt>
                <c:pt idx="73">
                  <c:v>8.8025282106168365</c:v>
                </c:pt>
                <c:pt idx="74">
                  <c:v>16.839554833062486</c:v>
                </c:pt>
                <c:pt idx="75">
                  <c:v>10.455346523330233</c:v>
                </c:pt>
                <c:pt idx="76">
                  <c:v>6.8322132489975651</c:v>
                </c:pt>
                <c:pt idx="77">
                  <c:v>17.887063625450175</c:v>
                </c:pt>
                <c:pt idx="78">
                  <c:v>30.146507180033936</c:v>
                </c:pt>
                <c:pt idx="79">
                  <c:v>8.9514869635037915</c:v>
                </c:pt>
                <c:pt idx="80">
                  <c:v>18.030422490851347</c:v>
                </c:pt>
                <c:pt idx="81">
                  <c:v>20.30390761153312</c:v>
                </c:pt>
                <c:pt idx="82">
                  <c:v>24.708805959406906</c:v>
                </c:pt>
                <c:pt idx="83">
                  <c:v>11.222385211687543</c:v>
                </c:pt>
                <c:pt idx="84">
                  <c:v>17.616966031873712</c:v>
                </c:pt>
                <c:pt idx="85">
                  <c:v>19.622039442301681</c:v>
                </c:pt>
                <c:pt idx="86">
                  <c:v>29.229870381635429</c:v>
                </c:pt>
                <c:pt idx="87">
                  <c:v>15.911892348696602</c:v>
                </c:pt>
                <c:pt idx="88">
                  <c:v>17.99655530086698</c:v>
                </c:pt>
                <c:pt idx="89">
                  <c:v>19.778492917846958</c:v>
                </c:pt>
                <c:pt idx="90">
                  <c:v>21.59695523716524</c:v>
                </c:pt>
                <c:pt idx="91">
                  <c:v>18.800716381003223</c:v>
                </c:pt>
                <c:pt idx="92">
                  <c:v>25.360822936402858</c:v>
                </c:pt>
                <c:pt idx="93">
                  <c:v>29.008819261098431</c:v>
                </c:pt>
                <c:pt idx="94">
                  <c:v>31.609426173580726</c:v>
                </c:pt>
                <c:pt idx="95">
                  <c:v>27.212298014198584</c:v>
                </c:pt>
                <c:pt idx="96">
                  <c:v>27.875881298761779</c:v>
                </c:pt>
                <c:pt idx="97">
                  <c:v>30.509782815875226</c:v>
                </c:pt>
                <c:pt idx="98">
                  <c:v>44.732357853047247</c:v>
                </c:pt>
                <c:pt idx="99">
                  <c:v>39.874260355029641</c:v>
                </c:pt>
                <c:pt idx="100">
                  <c:v>39.206236231476169</c:v>
                </c:pt>
                <c:pt idx="101">
                  <c:v>38.607456897771854</c:v>
                </c:pt>
                <c:pt idx="102">
                  <c:v>36.344024619907323</c:v>
                </c:pt>
                <c:pt idx="103">
                  <c:v>31.382097241697625</c:v>
                </c:pt>
                <c:pt idx="104">
                  <c:v>45.820689352629479</c:v>
                </c:pt>
                <c:pt idx="105">
                  <c:v>42.909616456897716</c:v>
                </c:pt>
                <c:pt idx="106">
                  <c:v>34.05647504057778</c:v>
                </c:pt>
                <c:pt idx="107">
                  <c:v>25.853476676946137</c:v>
                </c:pt>
                <c:pt idx="108">
                  <c:v>31.274214864826888</c:v>
                </c:pt>
                <c:pt idx="109">
                  <c:v>33.46563743422233</c:v>
                </c:pt>
                <c:pt idx="110">
                  <c:v>50.048462373302307</c:v>
                </c:pt>
                <c:pt idx="111">
                  <c:v>44.770296675535171</c:v>
                </c:pt>
                <c:pt idx="112">
                  <c:v>49.892660387094892</c:v>
                </c:pt>
                <c:pt idx="113">
                  <c:v>47.075560924362065</c:v>
                </c:pt>
                <c:pt idx="114">
                  <c:v>57.901331631421115</c:v>
                </c:pt>
                <c:pt idx="115">
                  <c:v>48.358131937285066</c:v>
                </c:pt>
                <c:pt idx="116">
                  <c:v>60.334420854275329</c:v>
                </c:pt>
                <c:pt idx="117">
                  <c:v>70.993188640549292</c:v>
                </c:pt>
                <c:pt idx="118">
                  <c:v>78.621618905204244</c:v>
                </c:pt>
                <c:pt idx="119">
                  <c:v>66.784833039331431</c:v>
                </c:pt>
                <c:pt idx="120">
                  <c:v>82.876504564933612</c:v>
                </c:pt>
                <c:pt idx="121">
                  <c:v>79.06267582091219</c:v>
                </c:pt>
                <c:pt idx="122">
                  <c:v>91.265287339120107</c:v>
                </c:pt>
                <c:pt idx="123">
                  <c:v>64.363841947542269</c:v>
                </c:pt>
                <c:pt idx="124">
                  <c:v>86.601684316185512</c:v>
                </c:pt>
                <c:pt idx="125">
                  <c:v>94.285391816214542</c:v>
                </c:pt>
                <c:pt idx="126">
                  <c:v>79.042654547753386</c:v>
                </c:pt>
                <c:pt idx="127">
                  <c:v>73.68505286042064</c:v>
                </c:pt>
                <c:pt idx="128">
                  <c:v>58.368652971929393</c:v>
                </c:pt>
                <c:pt idx="129">
                  <c:v>66.433364278199775</c:v>
                </c:pt>
                <c:pt idx="130">
                  <c:v>89.470818307788477</c:v>
                </c:pt>
                <c:pt idx="131">
                  <c:v>64.02882961915914</c:v>
                </c:pt>
                <c:pt idx="132">
                  <c:v>99.355827416272916</c:v>
                </c:pt>
                <c:pt idx="133">
                  <c:v>88.117435009611484</c:v>
                </c:pt>
                <c:pt idx="134">
                  <c:v>86.894483224328283</c:v>
                </c:pt>
                <c:pt idx="135">
                  <c:v>54.065859999002221</c:v>
                </c:pt>
                <c:pt idx="136">
                  <c:v>86.678331585328309</c:v>
                </c:pt>
                <c:pt idx="137">
                  <c:v>80.209531676928606</c:v>
                </c:pt>
                <c:pt idx="138">
                  <c:v>93.15049073686599</c:v>
                </c:pt>
                <c:pt idx="139">
                  <c:v>83.395522561343711</c:v>
                </c:pt>
                <c:pt idx="140">
                  <c:v>110.58406785172876</c:v>
                </c:pt>
                <c:pt idx="141">
                  <c:v>110.0007984680115</c:v>
                </c:pt>
                <c:pt idx="142">
                  <c:v>100.71801292694033</c:v>
                </c:pt>
                <c:pt idx="143">
                  <c:v>130.51132276023159</c:v>
                </c:pt>
                <c:pt idx="144">
                  <c:v>149.64996286418196</c:v>
                </c:pt>
                <c:pt idx="145">
                  <c:v>134.61479234358399</c:v>
                </c:pt>
                <c:pt idx="146">
                  <c:v>139.61113048048236</c:v>
                </c:pt>
                <c:pt idx="147">
                  <c:v>154.31217138007295</c:v>
                </c:pt>
                <c:pt idx="148">
                  <c:v>147.70340521933241</c:v>
                </c:pt>
                <c:pt idx="149">
                  <c:v>150.79164925784718</c:v>
                </c:pt>
                <c:pt idx="150">
                  <c:v>272.23039124955392</c:v>
                </c:pt>
                <c:pt idx="151">
                  <c:v>117.45067563967065</c:v>
                </c:pt>
                <c:pt idx="152">
                  <c:v>154.39853385597488</c:v>
                </c:pt>
                <c:pt idx="153">
                  <c:v>152.94830030298922</c:v>
                </c:pt>
                <c:pt idx="154">
                  <c:v>166.41863060273442</c:v>
                </c:pt>
                <c:pt idx="155">
                  <c:v>111.79513540122291</c:v>
                </c:pt>
                <c:pt idx="156">
                  <c:v>130.31835964588427</c:v>
                </c:pt>
                <c:pt idx="157">
                  <c:v>115.32247575902518</c:v>
                </c:pt>
                <c:pt idx="158">
                  <c:v>96.853041787174519</c:v>
                </c:pt>
                <c:pt idx="159">
                  <c:v>110.24969598201915</c:v>
                </c:pt>
                <c:pt idx="160">
                  <c:v>123.93705642137442</c:v>
                </c:pt>
                <c:pt idx="161">
                  <c:v>105.85743156993593</c:v>
                </c:pt>
                <c:pt idx="162">
                  <c:v>150.37740442841823</c:v>
                </c:pt>
                <c:pt idx="163">
                  <c:v>129.11529138374357</c:v>
                </c:pt>
                <c:pt idx="164">
                  <c:v>101.00562320050533</c:v>
                </c:pt>
                <c:pt idx="165">
                  <c:v>85.882004544843625</c:v>
                </c:pt>
                <c:pt idx="166">
                  <c:v>119.67784190189403</c:v>
                </c:pt>
                <c:pt idx="167">
                  <c:v>113.97658481561071</c:v>
                </c:pt>
                <c:pt idx="168">
                  <c:v>98.03786910278366</c:v>
                </c:pt>
                <c:pt idx="169">
                  <c:v>89.225329041952563</c:v>
                </c:pt>
                <c:pt idx="170">
                  <c:v>103.38865786234858</c:v>
                </c:pt>
                <c:pt idx="171">
                  <c:v>61.458373748189665</c:v>
                </c:pt>
                <c:pt idx="172">
                  <c:v>66.962074111020812</c:v>
                </c:pt>
                <c:pt idx="173">
                  <c:v>76.195467408121104</c:v>
                </c:pt>
                <c:pt idx="174">
                  <c:v>99.872324856606056</c:v>
                </c:pt>
                <c:pt idx="175">
                  <c:v>82.166359489671294</c:v>
                </c:pt>
                <c:pt idx="176">
                  <c:v>93.097235085153898</c:v>
                </c:pt>
                <c:pt idx="177">
                  <c:v>98.528310226797245</c:v>
                </c:pt>
                <c:pt idx="178">
                  <c:v>70.739577009768524</c:v>
                </c:pt>
                <c:pt idx="179">
                  <c:v>92.681830962253784</c:v>
                </c:pt>
                <c:pt idx="180">
                  <c:v>119.30964326227547</c:v>
                </c:pt>
                <c:pt idx="181">
                  <c:v>142.53007010557099</c:v>
                </c:pt>
                <c:pt idx="182">
                  <c:v>134.48877359208913</c:v>
                </c:pt>
                <c:pt idx="183">
                  <c:v>112.8384976415384</c:v>
                </c:pt>
                <c:pt idx="184">
                  <c:v>108.25857236301317</c:v>
                </c:pt>
                <c:pt idx="185">
                  <c:v>113.59768495683699</c:v>
                </c:pt>
                <c:pt idx="186">
                  <c:v>133.58091498138026</c:v>
                </c:pt>
                <c:pt idx="187">
                  <c:v>110.39139481845255</c:v>
                </c:pt>
                <c:pt idx="188">
                  <c:v>148.88565208271643</c:v>
                </c:pt>
                <c:pt idx="189">
                  <c:v>124.33028224966428</c:v>
                </c:pt>
                <c:pt idx="190">
                  <c:v>137.42782421677731</c:v>
                </c:pt>
                <c:pt idx="191">
                  <c:v>143.16210046602885</c:v>
                </c:pt>
                <c:pt idx="192">
                  <c:v>157.8798869052257</c:v>
                </c:pt>
                <c:pt idx="193">
                  <c:v>123.08118820572106</c:v>
                </c:pt>
                <c:pt idx="194">
                  <c:v>140.94534049478904</c:v>
                </c:pt>
                <c:pt idx="195">
                  <c:v>117.53662440903717</c:v>
                </c:pt>
                <c:pt idx="196">
                  <c:v>165.32823181009039</c:v>
                </c:pt>
                <c:pt idx="197">
                  <c:v>156.54307387075735</c:v>
                </c:pt>
                <c:pt idx="198">
                  <c:v>156.83440967195492</c:v>
                </c:pt>
                <c:pt idx="199">
                  <c:v>218.05451624432621</c:v>
                </c:pt>
                <c:pt idx="200">
                  <c:v>243.04015757942395</c:v>
                </c:pt>
                <c:pt idx="201">
                  <c:v>184.20088523622161</c:v>
                </c:pt>
                <c:pt idx="202">
                  <c:v>199.8738249907978</c:v>
                </c:pt>
                <c:pt idx="203">
                  <c:v>229.23613800576013</c:v>
                </c:pt>
                <c:pt idx="204">
                  <c:v>188.83404324533174</c:v>
                </c:pt>
                <c:pt idx="205">
                  <c:v>237.32021957413946</c:v>
                </c:pt>
                <c:pt idx="206">
                  <c:v>181.67893347726624</c:v>
                </c:pt>
                <c:pt idx="207">
                  <c:v>202.051130549688</c:v>
                </c:pt>
                <c:pt idx="208">
                  <c:v>142.0519750839741</c:v>
                </c:pt>
                <c:pt idx="209">
                  <c:v>167.99649581389639</c:v>
                </c:pt>
                <c:pt idx="210">
                  <c:v>174.53913096343538</c:v>
                </c:pt>
                <c:pt idx="211">
                  <c:v>186.21584924844205</c:v>
                </c:pt>
                <c:pt idx="212">
                  <c:v>127.75492766871368</c:v>
                </c:pt>
                <c:pt idx="213">
                  <c:v>266.95907454998911</c:v>
                </c:pt>
                <c:pt idx="214">
                  <c:v>169.00284739172238</c:v>
                </c:pt>
                <c:pt idx="215">
                  <c:v>175.18094687453925</c:v>
                </c:pt>
                <c:pt idx="216">
                  <c:v>178.06772512018583</c:v>
                </c:pt>
                <c:pt idx="217">
                  <c:v>187.00578313982803</c:v>
                </c:pt>
                <c:pt idx="218">
                  <c:v>255.36500757605143</c:v>
                </c:pt>
                <c:pt idx="219">
                  <c:v>189.53326267641015</c:v>
                </c:pt>
                <c:pt idx="220">
                  <c:v>316.09167589702406</c:v>
                </c:pt>
                <c:pt idx="221">
                  <c:v>216.63430393578167</c:v>
                </c:pt>
                <c:pt idx="222">
                  <c:v>243.98039955425509</c:v>
                </c:pt>
                <c:pt idx="223">
                  <c:v>481.21813537049314</c:v>
                </c:pt>
                <c:pt idx="224">
                  <c:v>264.21481123500189</c:v>
                </c:pt>
                <c:pt idx="225">
                  <c:v>254.67255443054481</c:v>
                </c:pt>
                <c:pt idx="226">
                  <c:v>322.32041702762444</c:v>
                </c:pt>
                <c:pt idx="227">
                  <c:v>247.31890450177795</c:v>
                </c:pt>
                <c:pt idx="228">
                  <c:v>289.12158614607432</c:v>
                </c:pt>
                <c:pt idx="229">
                  <c:v>201.15211785267689</c:v>
                </c:pt>
                <c:pt idx="230">
                  <c:v>310.84588459613605</c:v>
                </c:pt>
                <c:pt idx="231">
                  <c:v>333.62847042491654</c:v>
                </c:pt>
                <c:pt idx="232">
                  <c:v>343.91943434194161</c:v>
                </c:pt>
                <c:pt idx="233">
                  <c:v>259.41822903742076</c:v>
                </c:pt>
                <c:pt idx="234">
                  <c:v>317.28431344865095</c:v>
                </c:pt>
                <c:pt idx="235">
                  <c:v>363.63877719230123</c:v>
                </c:pt>
                <c:pt idx="236">
                  <c:v>358.02343925711341</c:v>
                </c:pt>
                <c:pt idx="237">
                  <c:v>404.30591047536279</c:v>
                </c:pt>
                <c:pt idx="238">
                  <c:v>320.0163480536616</c:v>
                </c:pt>
                <c:pt idx="239">
                  <c:v>266.72167963352075</c:v>
                </c:pt>
                <c:pt idx="240">
                  <c:v>106.91988299623654</c:v>
                </c:pt>
                <c:pt idx="241">
                  <c:v>225.1073870850569</c:v>
                </c:pt>
                <c:pt idx="242">
                  <c:v>-16.894463143897678</c:v>
                </c:pt>
                <c:pt idx="243">
                  <c:v>38.779423859859349</c:v>
                </c:pt>
                <c:pt idx="244">
                  <c:v>-11.684695803059551</c:v>
                </c:pt>
                <c:pt idx="245">
                  <c:v>-12.199635657657192</c:v>
                </c:pt>
                <c:pt idx="246">
                  <c:v>-69.56964836368104</c:v>
                </c:pt>
                <c:pt idx="247">
                  <c:v>-96.800669109131036</c:v>
                </c:pt>
                <c:pt idx="248">
                  <c:v>20.016316328245377</c:v>
                </c:pt>
                <c:pt idx="249">
                  <c:v>96.138459792883793</c:v>
                </c:pt>
                <c:pt idx="250">
                  <c:v>79.797475517003207</c:v>
                </c:pt>
                <c:pt idx="251">
                  <c:v>68.782078657388027</c:v>
                </c:pt>
                <c:pt idx="252">
                  <c:v>37.83061402441637</c:v>
                </c:pt>
                <c:pt idx="253">
                  <c:v>97.171927998047082</c:v>
                </c:pt>
                <c:pt idx="254">
                  <c:v>65.159158309536522</c:v>
                </c:pt>
                <c:pt idx="255">
                  <c:v>116.32585363213893</c:v>
                </c:pt>
                <c:pt idx="256">
                  <c:v>98.193638876060675</c:v>
                </c:pt>
                <c:pt idx="257">
                  <c:v>174.63688077046052</c:v>
                </c:pt>
                <c:pt idx="258">
                  <c:v>148.23658877855107</c:v>
                </c:pt>
                <c:pt idx="259">
                  <c:v>126.51869288169442</c:v>
                </c:pt>
                <c:pt idx="260">
                  <c:v>47.764893002472839</c:v>
                </c:pt>
                <c:pt idx="261">
                  <c:v>96.033378833084498</c:v>
                </c:pt>
                <c:pt idx="262">
                  <c:v>234.72104008014651</c:v>
                </c:pt>
                <c:pt idx="263">
                  <c:v>131.50065165437115</c:v>
                </c:pt>
                <c:pt idx="264">
                  <c:v>197.69304585934194</c:v>
                </c:pt>
                <c:pt idx="265">
                  <c:v>155.31494966665903</c:v>
                </c:pt>
                <c:pt idx="266">
                  <c:v>161.9788889306125</c:v>
                </c:pt>
                <c:pt idx="267">
                  <c:v>84.070412934594586</c:v>
                </c:pt>
                <c:pt idx="268">
                  <c:v>157.94993659347503</c:v>
                </c:pt>
                <c:pt idx="269">
                  <c:v>58.088727744112674</c:v>
                </c:pt>
                <c:pt idx="270">
                  <c:v>251.87127671947164</c:v>
                </c:pt>
                <c:pt idx="271">
                  <c:v>196.54852718923689</c:v>
                </c:pt>
              </c:numCache>
            </c:numRef>
          </c:xVal>
          <c:yVal>
            <c:numRef>
              <c:f>Sheet2!$F$2:$F$273</c:f>
              <c:numCache>
                <c:formatCode>0.00</c:formatCode>
                <c:ptCount val="272"/>
                <c:pt idx="0">
                  <c:v>2.150747516916772</c:v>
                </c:pt>
                <c:pt idx="1">
                  <c:v>2.5580867782712562</c:v>
                </c:pt>
                <c:pt idx="2">
                  <c:v>6.8936704927003714</c:v>
                </c:pt>
                <c:pt idx="3">
                  <c:v>4.1038131630280681</c:v>
                </c:pt>
                <c:pt idx="4">
                  <c:v>4.7158334490120959</c:v>
                </c:pt>
                <c:pt idx="5">
                  <c:v>4.7128671420161083</c:v>
                </c:pt>
                <c:pt idx="6">
                  <c:v>0.86858001152408548</c:v>
                </c:pt>
                <c:pt idx="7">
                  <c:v>-3.8134676509791938</c:v>
                </c:pt>
                <c:pt idx="8">
                  <c:v>-2.5836698213074456</c:v>
                </c:pt>
                <c:pt idx="9">
                  <c:v>1.0904393413016096</c:v>
                </c:pt>
                <c:pt idx="10">
                  <c:v>-1.5600186133085232</c:v>
                </c:pt>
                <c:pt idx="11">
                  <c:v>6.7881437096338431</c:v>
                </c:pt>
                <c:pt idx="12">
                  <c:v>6.4435131305213016</c:v>
                </c:pt>
                <c:pt idx="13">
                  <c:v>12.262770608936767</c:v>
                </c:pt>
                <c:pt idx="14">
                  <c:v>8.4787785975066612</c:v>
                </c:pt>
                <c:pt idx="15">
                  <c:v>11.808092141417818</c:v>
                </c:pt>
                <c:pt idx="16">
                  <c:v>6.1535890516141585</c:v>
                </c:pt>
                <c:pt idx="17">
                  <c:v>5.6023747465971709</c:v>
                </c:pt>
                <c:pt idx="18">
                  <c:v>3.7115006319028607</c:v>
                </c:pt>
                <c:pt idx="19">
                  <c:v>2.7843664598967335</c:v>
                </c:pt>
                <c:pt idx="20">
                  <c:v>0.92018819321737144</c:v>
                </c:pt>
                <c:pt idx="21">
                  <c:v>5.036671866874709</c:v>
                </c:pt>
                <c:pt idx="22">
                  <c:v>9.8678249125176229</c:v>
                </c:pt>
                <c:pt idx="23">
                  <c:v>5.5889937738501789</c:v>
                </c:pt>
                <c:pt idx="24">
                  <c:v>2.9166090443922088</c:v>
                </c:pt>
                <c:pt idx="25">
                  <c:v>-0.45709292164289528</c:v>
                </c:pt>
                <c:pt idx="26">
                  <c:v>-3.8683480837163287</c:v>
                </c:pt>
                <c:pt idx="27">
                  <c:v>-0.43658339138130692</c:v>
                </c:pt>
                <c:pt idx="28">
                  <c:v>0.5768203135218033</c:v>
                </c:pt>
                <c:pt idx="29">
                  <c:v>3.4933537361037099</c:v>
                </c:pt>
                <c:pt idx="30">
                  <c:v>6.2099814078961684</c:v>
                </c:pt>
                <c:pt idx="31">
                  <c:v>9.6746213613090326</c:v>
                </c:pt>
                <c:pt idx="32">
                  <c:v>6.1349147516678855</c:v>
                </c:pt>
                <c:pt idx="33">
                  <c:v>6.3523857288622088</c:v>
                </c:pt>
                <c:pt idx="34">
                  <c:v>5.0523552202284092</c:v>
                </c:pt>
                <c:pt idx="35">
                  <c:v>1.9696732374652075</c:v>
                </c:pt>
                <c:pt idx="36">
                  <c:v>4.5612405903816535</c:v>
                </c:pt>
                <c:pt idx="37">
                  <c:v>3.7828033670362506</c:v>
                </c:pt>
                <c:pt idx="38">
                  <c:v>6.7642893923789984</c:v>
                </c:pt>
                <c:pt idx="39">
                  <c:v>6.8106396151831303</c:v>
                </c:pt>
                <c:pt idx="40">
                  <c:v>1.6183449526370006</c:v>
                </c:pt>
                <c:pt idx="41">
                  <c:v>5.4994649420741641</c:v>
                </c:pt>
                <c:pt idx="42">
                  <c:v>-3.3723269480271862</c:v>
                </c:pt>
                <c:pt idx="43">
                  <c:v>-5.2507900506539738</c:v>
                </c:pt>
                <c:pt idx="44">
                  <c:v>3.0757842581261619</c:v>
                </c:pt>
                <c:pt idx="45">
                  <c:v>9.6450145293375051</c:v>
                </c:pt>
                <c:pt idx="46">
                  <c:v>9.7162695810564585</c:v>
                </c:pt>
                <c:pt idx="47">
                  <c:v>7.6192563288887936</c:v>
                </c:pt>
                <c:pt idx="48">
                  <c:v>9.3622456827239215</c:v>
                </c:pt>
                <c:pt idx="49">
                  <c:v>0.71613000177598063</c:v>
                </c:pt>
                <c:pt idx="50">
                  <c:v>2.8795014776480019</c:v>
                </c:pt>
                <c:pt idx="51">
                  <c:v>9.7397544754343972</c:v>
                </c:pt>
                <c:pt idx="52">
                  <c:v>-0.4230649431552076</c:v>
                </c:pt>
                <c:pt idx="53">
                  <c:v>2.2888783804508659</c:v>
                </c:pt>
                <c:pt idx="54">
                  <c:v>-3.3764103081854508</c:v>
                </c:pt>
                <c:pt idx="55">
                  <c:v>3.2318546630995773</c:v>
                </c:pt>
                <c:pt idx="56">
                  <c:v>7.7391577701619862</c:v>
                </c:pt>
                <c:pt idx="57">
                  <c:v>7.3159385064106912</c:v>
                </c:pt>
                <c:pt idx="58">
                  <c:v>9.085775656324568</c:v>
                </c:pt>
                <c:pt idx="59">
                  <c:v>9.2516141106016825</c:v>
                </c:pt>
                <c:pt idx="60">
                  <c:v>5.0748703767715027</c:v>
                </c:pt>
                <c:pt idx="61">
                  <c:v>4.779288465896216</c:v>
                </c:pt>
                <c:pt idx="62">
                  <c:v>2.3817018854023644</c:v>
                </c:pt>
                <c:pt idx="63">
                  <c:v>6.4241696591318549</c:v>
                </c:pt>
                <c:pt idx="64">
                  <c:v>6.0980693900391119</c:v>
                </c:pt>
                <c:pt idx="65">
                  <c:v>8.7864638206414387</c:v>
                </c:pt>
                <c:pt idx="66">
                  <c:v>6.5527035992701634</c:v>
                </c:pt>
                <c:pt idx="67">
                  <c:v>10.830169150998005</c:v>
                </c:pt>
                <c:pt idx="68">
                  <c:v>6.5049214073725725</c:v>
                </c:pt>
                <c:pt idx="69">
                  <c:v>8.0021940994397216</c:v>
                </c:pt>
                <c:pt idx="70">
                  <c:v>3.7348787508303238</c:v>
                </c:pt>
                <c:pt idx="71">
                  <c:v>13.688955898982329</c:v>
                </c:pt>
                <c:pt idx="72">
                  <c:v>8.7913618432018517</c:v>
                </c:pt>
                <c:pt idx="73">
                  <c:v>11.841874829684848</c:v>
                </c:pt>
                <c:pt idx="74">
                  <c:v>15.410459275206302</c:v>
                </c:pt>
                <c:pt idx="75">
                  <c:v>16.387702010248276</c:v>
                </c:pt>
                <c:pt idx="76">
                  <c:v>6.7894424469714538</c:v>
                </c:pt>
                <c:pt idx="77">
                  <c:v>9.2514979647903921</c:v>
                </c:pt>
                <c:pt idx="78">
                  <c:v>9.6480180067525474</c:v>
                </c:pt>
                <c:pt idx="79">
                  <c:v>7.5704074630767364</c:v>
                </c:pt>
                <c:pt idx="80">
                  <c:v>3.4809478091795971</c:v>
                </c:pt>
                <c:pt idx="81">
                  <c:v>10.557863145258104</c:v>
                </c:pt>
                <c:pt idx="82">
                  <c:v>11.276070734307408</c:v>
                </c:pt>
                <c:pt idx="83">
                  <c:v>18.665656672777114</c:v>
                </c:pt>
                <c:pt idx="84">
                  <c:v>17.217379566860593</c:v>
                </c:pt>
                <c:pt idx="85">
                  <c:v>11.016023119177003</c:v>
                </c:pt>
                <c:pt idx="86">
                  <c:v>12.200187131135788</c:v>
                </c:pt>
                <c:pt idx="87">
                  <c:v>17.218092532182787</c:v>
                </c:pt>
                <c:pt idx="88">
                  <c:v>11.045119769199827</c:v>
                </c:pt>
                <c:pt idx="89">
                  <c:v>14.197892957900059</c:v>
                </c:pt>
                <c:pt idx="90">
                  <c:v>6.0018851149452495</c:v>
                </c:pt>
                <c:pt idx="91">
                  <c:v>8.6595332509913234</c:v>
                </c:pt>
                <c:pt idx="92">
                  <c:v>11.197257046266476</c:v>
                </c:pt>
                <c:pt idx="93">
                  <c:v>12.395240793201195</c:v>
                </c:pt>
                <c:pt idx="94">
                  <c:v>2.0184070315107614</c:v>
                </c:pt>
                <c:pt idx="95">
                  <c:v>30.628894033794726</c:v>
                </c:pt>
                <c:pt idx="96">
                  <c:v>14.642977156543902</c:v>
                </c:pt>
                <c:pt idx="97">
                  <c:v>14.122625729255821</c:v>
                </c:pt>
                <c:pt idx="98">
                  <c:v>8.925803993813652</c:v>
                </c:pt>
                <c:pt idx="99">
                  <c:v>26.571153271090171</c:v>
                </c:pt>
                <c:pt idx="100">
                  <c:v>24.248609900432566</c:v>
                </c:pt>
                <c:pt idx="101">
                  <c:v>15.937444406794048</c:v>
                </c:pt>
                <c:pt idx="102">
                  <c:v>25.553702257909436</c:v>
                </c:pt>
                <c:pt idx="103">
                  <c:v>32.418639053254466</c:v>
                </c:pt>
                <c:pt idx="104">
                  <c:v>24.721635627844595</c:v>
                </c:pt>
                <c:pt idx="105">
                  <c:v>12.842397304872209</c:v>
                </c:pt>
                <c:pt idx="106">
                  <c:v>27.916329061595668</c:v>
                </c:pt>
                <c:pt idx="107">
                  <c:v>10.337008381978166</c:v>
                </c:pt>
                <c:pt idx="108">
                  <c:v>25.900361039337053</c:v>
                </c:pt>
                <c:pt idx="109">
                  <c:v>19.06803835856665</c:v>
                </c:pt>
                <c:pt idx="110">
                  <c:v>25.634602007353614</c:v>
                </c:pt>
                <c:pt idx="111">
                  <c:v>10.783108362746271</c:v>
                </c:pt>
                <c:pt idx="112">
                  <c:v>23.768920012921196</c:v>
                </c:pt>
                <c:pt idx="113">
                  <c:v>37.198442849038436</c:v>
                </c:pt>
                <c:pt idx="114">
                  <c:v>34.241955215352192</c:v>
                </c:pt>
                <c:pt idx="115">
                  <c:v>38.558779911615822</c:v>
                </c:pt>
                <c:pt idx="116">
                  <c:v>21.48202254540703</c:v>
                </c:pt>
                <c:pt idx="117">
                  <c:v>22.069748110207474</c:v>
                </c:pt>
                <c:pt idx="118">
                  <c:v>31.239848897781823</c:v>
                </c:pt>
                <c:pt idx="119">
                  <c:v>35.102306961050729</c:v>
                </c:pt>
                <c:pt idx="120">
                  <c:v>44.053497539197991</c:v>
                </c:pt>
                <c:pt idx="121">
                  <c:v>40.61978045664781</c:v>
                </c:pt>
                <c:pt idx="122">
                  <c:v>30.11151423038249</c:v>
                </c:pt>
                <c:pt idx="123">
                  <c:v>25.632252173990125</c:v>
                </c:pt>
                <c:pt idx="124">
                  <c:v>80.977119433575609</c:v>
                </c:pt>
                <c:pt idx="125">
                  <c:v>40.218867507494352</c:v>
                </c:pt>
                <c:pt idx="126">
                  <c:v>53.402630200538589</c:v>
                </c:pt>
                <c:pt idx="127">
                  <c:v>31.568445117241861</c:v>
                </c:pt>
                <c:pt idx="128">
                  <c:v>40.848652446675146</c:v>
                </c:pt>
                <c:pt idx="129">
                  <c:v>46.925390408898124</c:v>
                </c:pt>
                <c:pt idx="130">
                  <c:v>37.70188316112565</c:v>
                </c:pt>
                <c:pt idx="131">
                  <c:v>40.860243369422705</c:v>
                </c:pt>
                <c:pt idx="132">
                  <c:v>2.1053831965262551</c:v>
                </c:pt>
                <c:pt idx="133">
                  <c:v>36.499179021115474</c:v>
                </c:pt>
                <c:pt idx="134">
                  <c:v>80.896405310462015</c:v>
                </c:pt>
                <c:pt idx="135">
                  <c:v>85.056067009218594</c:v>
                </c:pt>
                <c:pt idx="136">
                  <c:v>22.363250528009655</c:v>
                </c:pt>
                <c:pt idx="137">
                  <c:v>57.983371740732288</c:v>
                </c:pt>
                <c:pt idx="138">
                  <c:v>13.794738918648346</c:v>
                </c:pt>
                <c:pt idx="139">
                  <c:v>-5.8846369164083523</c:v>
                </c:pt>
                <c:pt idx="140">
                  <c:v>34.216696870495554</c:v>
                </c:pt>
                <c:pt idx="141">
                  <c:v>21.118638185143904</c:v>
                </c:pt>
                <c:pt idx="142">
                  <c:v>23.696637121010543</c:v>
                </c:pt>
                <c:pt idx="143">
                  <c:v>41.571612937963671</c:v>
                </c:pt>
                <c:pt idx="144">
                  <c:v>59.161847527416136</c:v>
                </c:pt>
                <c:pt idx="145">
                  <c:v>61.897555408044859</c:v>
                </c:pt>
                <c:pt idx="146">
                  <c:v>59.192219124767213</c:v>
                </c:pt>
                <c:pt idx="147">
                  <c:v>66.602551015038941</c:v>
                </c:pt>
                <c:pt idx="148">
                  <c:v>58.122011874741005</c:v>
                </c:pt>
                <c:pt idx="149">
                  <c:v>40.693573969417507</c:v>
                </c:pt>
                <c:pt idx="150">
                  <c:v>33.329063944660639</c:v>
                </c:pt>
                <c:pt idx="151">
                  <c:v>48.565472510661287</c:v>
                </c:pt>
                <c:pt idx="152">
                  <c:v>34.938174168015834</c:v>
                </c:pt>
                <c:pt idx="153">
                  <c:v>48.456182245933022</c:v>
                </c:pt>
                <c:pt idx="154">
                  <c:v>30.308265083450149</c:v>
                </c:pt>
                <c:pt idx="155">
                  <c:v>31.243718749167297</c:v>
                </c:pt>
                <c:pt idx="156">
                  <c:v>19.002445556355781</c:v>
                </c:pt>
                <c:pt idx="157">
                  <c:v>30.681131757764025</c:v>
                </c:pt>
                <c:pt idx="158">
                  <c:v>23.279255650167382</c:v>
                </c:pt>
                <c:pt idx="159">
                  <c:v>30.465120731047524</c:v>
                </c:pt>
                <c:pt idx="160">
                  <c:v>38.536213262823217</c:v>
                </c:pt>
                <c:pt idx="161">
                  <c:v>35.359889714585435</c:v>
                </c:pt>
                <c:pt idx="162">
                  <c:v>54.293507529669803</c:v>
                </c:pt>
                <c:pt idx="163">
                  <c:v>30.321010803107367</c:v>
                </c:pt>
                <c:pt idx="164">
                  <c:v>51.86002968355497</c:v>
                </c:pt>
                <c:pt idx="165">
                  <c:v>40.602123414891494</c:v>
                </c:pt>
                <c:pt idx="166">
                  <c:v>49.934649989137391</c:v>
                </c:pt>
                <c:pt idx="167">
                  <c:v>50.251175466442973</c:v>
                </c:pt>
                <c:pt idx="168">
                  <c:v>44.133973364702463</c:v>
                </c:pt>
                <c:pt idx="169">
                  <c:v>36.355870449430583</c:v>
                </c:pt>
                <c:pt idx="170">
                  <c:v>22.624401337608184</c:v>
                </c:pt>
                <c:pt idx="171">
                  <c:v>54.996087207926486</c:v>
                </c:pt>
                <c:pt idx="172">
                  <c:v>36.300707082057933</c:v>
                </c:pt>
                <c:pt idx="173">
                  <c:v>23.654143638425992</c:v>
                </c:pt>
                <c:pt idx="174">
                  <c:v>-2.6610057650651497</c:v>
                </c:pt>
                <c:pt idx="175">
                  <c:v>13.320196230745854</c:v>
                </c:pt>
                <c:pt idx="176">
                  <c:v>37.205812914354901</c:v>
                </c:pt>
                <c:pt idx="177">
                  <c:v>31.486774002140194</c:v>
                </c:pt>
                <c:pt idx="178">
                  <c:v>25.62987056494617</c:v>
                </c:pt>
                <c:pt idx="179">
                  <c:v>42.452967616195501</c:v>
                </c:pt>
                <c:pt idx="180">
                  <c:v>46.777259753930274</c:v>
                </c:pt>
                <c:pt idx="181">
                  <c:v>39.631781132261246</c:v>
                </c:pt>
                <c:pt idx="182">
                  <c:v>46.711245205261868</c:v>
                </c:pt>
                <c:pt idx="183">
                  <c:v>21.403407634019523</c:v>
                </c:pt>
                <c:pt idx="184">
                  <c:v>34.218183924844041</c:v>
                </c:pt>
                <c:pt idx="185">
                  <c:v>31.186552560202848</c:v>
                </c:pt>
                <c:pt idx="186">
                  <c:v>53.23746816862981</c:v>
                </c:pt>
                <c:pt idx="187">
                  <c:v>42.810793643325141</c:v>
                </c:pt>
                <c:pt idx="188">
                  <c:v>55.147553746946521</c:v>
                </c:pt>
                <c:pt idx="189">
                  <c:v>34.198690004886679</c:v>
                </c:pt>
                <c:pt idx="190">
                  <c:v>51.350285293049126</c:v>
                </c:pt>
                <c:pt idx="191">
                  <c:v>28.282229177419435</c:v>
                </c:pt>
                <c:pt idx="192">
                  <c:v>24.436386043923338</c:v>
                </c:pt>
                <c:pt idx="193">
                  <c:v>41.17326165764608</c:v>
                </c:pt>
                <c:pt idx="194">
                  <c:v>37.577289345408467</c:v>
                </c:pt>
                <c:pt idx="195">
                  <c:v>37.605513438723719</c:v>
                </c:pt>
                <c:pt idx="196">
                  <c:v>67.235599106896117</c:v>
                </c:pt>
                <c:pt idx="197">
                  <c:v>38.978841231876125</c:v>
                </c:pt>
                <c:pt idx="198">
                  <c:v>51.052135150660341</c:v>
                </c:pt>
                <c:pt idx="199">
                  <c:v>45.760416436588102</c:v>
                </c:pt>
                <c:pt idx="200">
                  <c:v>59.589925952579065</c:v>
                </c:pt>
                <c:pt idx="201">
                  <c:v>55.550872652492913</c:v>
                </c:pt>
                <c:pt idx="202">
                  <c:v>38.244562033062103</c:v>
                </c:pt>
                <c:pt idx="203">
                  <c:v>39.91250216104374</c:v>
                </c:pt>
                <c:pt idx="204">
                  <c:v>40.794194874735375</c:v>
                </c:pt>
                <c:pt idx="205">
                  <c:v>58.085324536983194</c:v>
                </c:pt>
                <c:pt idx="206">
                  <c:v>68.327717356640704</c:v>
                </c:pt>
                <c:pt idx="207">
                  <c:v>46.186588697678701</c:v>
                </c:pt>
                <c:pt idx="208">
                  <c:v>41.339537763514279</c:v>
                </c:pt>
                <c:pt idx="209">
                  <c:v>57.938486606086499</c:v>
                </c:pt>
                <c:pt idx="210">
                  <c:v>79.095391837422284</c:v>
                </c:pt>
                <c:pt idx="211">
                  <c:v>38.933785695296059</c:v>
                </c:pt>
                <c:pt idx="212">
                  <c:v>90.905324082047613</c:v>
                </c:pt>
                <c:pt idx="213">
                  <c:v>29.377288806825089</c:v>
                </c:pt>
                <c:pt idx="214">
                  <c:v>42.310061705307596</c:v>
                </c:pt>
                <c:pt idx="215">
                  <c:v>13.108119475980978</c:v>
                </c:pt>
                <c:pt idx="216">
                  <c:v>47.03587656532256</c:v>
                </c:pt>
                <c:pt idx="217">
                  <c:v>0.3971745590849991</c:v>
                </c:pt>
                <c:pt idx="218">
                  <c:v>21.770001602485316</c:v>
                </c:pt>
                <c:pt idx="219">
                  <c:v>46.421486081471073</c:v>
                </c:pt>
                <c:pt idx="220">
                  <c:v>34.881179229068096</c:v>
                </c:pt>
                <c:pt idx="221">
                  <c:v>35.290618928968634</c:v>
                </c:pt>
                <c:pt idx="222">
                  <c:v>22.83437588690942</c:v>
                </c:pt>
                <c:pt idx="223">
                  <c:v>42.515720154928196</c:v>
                </c:pt>
                <c:pt idx="224">
                  <c:v>47.064450148917871</c:v>
                </c:pt>
                <c:pt idx="225">
                  <c:v>83.863544526847491</c:v>
                </c:pt>
                <c:pt idx="226">
                  <c:v>63.400309870478225</c:v>
                </c:pt>
                <c:pt idx="227">
                  <c:v>56.502721252969089</c:v>
                </c:pt>
                <c:pt idx="228">
                  <c:v>61.949169128780021</c:v>
                </c:pt>
                <c:pt idx="229">
                  <c:v>59.451039884734122</c:v>
                </c:pt>
                <c:pt idx="230">
                  <c:v>61.726535364131294</c:v>
                </c:pt>
                <c:pt idx="231">
                  <c:v>79.012111431471723</c:v>
                </c:pt>
                <c:pt idx="232">
                  <c:v>50.408267935336198</c:v>
                </c:pt>
                <c:pt idx="233">
                  <c:v>71.975627083512492</c:v>
                </c:pt>
                <c:pt idx="234">
                  <c:v>54.955144600250158</c:v>
                </c:pt>
                <c:pt idx="235">
                  <c:v>82.537891402347171</c:v>
                </c:pt>
                <c:pt idx="236">
                  <c:v>46.370123876160648</c:v>
                </c:pt>
                <c:pt idx="237">
                  <c:v>32.941708717515581</c:v>
                </c:pt>
                <c:pt idx="238">
                  <c:v>47.338863937354823</c:v>
                </c:pt>
                <c:pt idx="239">
                  <c:v>49.446834140947715</c:v>
                </c:pt>
                <c:pt idx="240">
                  <c:v>55.29285656470325</c:v>
                </c:pt>
                <c:pt idx="241">
                  <c:v>42.600804343430895</c:v>
                </c:pt>
                <c:pt idx="242">
                  <c:v>32.831219512955414</c:v>
                </c:pt>
                <c:pt idx="243">
                  <c:v>-4.733825926850562</c:v>
                </c:pt>
                <c:pt idx="244">
                  <c:v>39.735318515654427</c:v>
                </c:pt>
                <c:pt idx="245">
                  <c:v>8.2648655153001087</c:v>
                </c:pt>
                <c:pt idx="246">
                  <c:v>-79.700098945382649</c:v>
                </c:pt>
                <c:pt idx="247">
                  <c:v>-44.297993123703996</c:v>
                </c:pt>
                <c:pt idx="248">
                  <c:v>-11.445266098469951</c:v>
                </c:pt>
                <c:pt idx="249">
                  <c:v>11.472435511936697</c:v>
                </c:pt>
                <c:pt idx="250">
                  <c:v>48.071765206407321</c:v>
                </c:pt>
                <c:pt idx="251">
                  <c:v>30.734628137381225</c:v>
                </c:pt>
                <c:pt idx="252">
                  <c:v>56.462556254908201</c:v>
                </c:pt>
                <c:pt idx="253">
                  <c:v>46.600394287039663</c:v>
                </c:pt>
                <c:pt idx="254">
                  <c:v>47.768824703924508</c:v>
                </c:pt>
                <c:pt idx="255">
                  <c:v>2.2846560740086579</c:v>
                </c:pt>
                <c:pt idx="256">
                  <c:v>61.746710830638648</c:v>
                </c:pt>
                <c:pt idx="257">
                  <c:v>35.445551097937887</c:v>
                </c:pt>
                <c:pt idx="258">
                  <c:v>55.771917330064738</c:v>
                </c:pt>
                <c:pt idx="259">
                  <c:v>53.521641323758011</c:v>
                </c:pt>
                <c:pt idx="260">
                  <c:v>42.190908850796333</c:v>
                </c:pt>
                <c:pt idx="261">
                  <c:v>30.311456111196545</c:v>
                </c:pt>
                <c:pt idx="262">
                  <c:v>19.761841141095509</c:v>
                </c:pt>
                <c:pt idx="263">
                  <c:v>40.63696761016643</c:v>
                </c:pt>
                <c:pt idx="264">
                  <c:v>24.424262308545586</c:v>
                </c:pt>
                <c:pt idx="265">
                  <c:v>57.065578480533318</c:v>
                </c:pt>
                <c:pt idx="266">
                  <c:v>65.836912686586786</c:v>
                </c:pt>
                <c:pt idx="267">
                  <c:v>7.6374040702423143</c:v>
                </c:pt>
                <c:pt idx="268">
                  <c:v>81.221908859796912</c:v>
                </c:pt>
                <c:pt idx="269">
                  <c:v>72.036830428237948</c:v>
                </c:pt>
                <c:pt idx="270">
                  <c:v>26.95194469283528</c:v>
                </c:pt>
                <c:pt idx="271">
                  <c:v>9.5599611603406789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29464"/>
        <c:axId val="651029856"/>
      </c:scatterChart>
      <c:valAx>
        <c:axId val="6510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9856"/>
        <c:crosses val="autoZero"/>
        <c:crossBetween val="midCat"/>
      </c:valAx>
      <c:valAx>
        <c:axId val="6510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Sheet2!$F$249:$F$277</c:f>
              <c:numCache>
                <c:formatCode>0.00</c:formatCode>
                <c:ptCount val="29"/>
                <c:pt idx="0">
                  <c:v>-44.297993123703996</c:v>
                </c:pt>
                <c:pt idx="1">
                  <c:v>-11.445266098469951</c:v>
                </c:pt>
                <c:pt idx="2">
                  <c:v>11.472435511936697</c:v>
                </c:pt>
                <c:pt idx="3">
                  <c:v>48.071765206407321</c:v>
                </c:pt>
                <c:pt idx="4">
                  <c:v>30.734628137381225</c:v>
                </c:pt>
                <c:pt idx="5">
                  <c:v>56.462556254908201</c:v>
                </c:pt>
                <c:pt idx="6">
                  <c:v>46.600394287039663</c:v>
                </c:pt>
                <c:pt idx="7">
                  <c:v>47.768824703924508</c:v>
                </c:pt>
                <c:pt idx="8">
                  <c:v>2.2846560740086579</c:v>
                </c:pt>
                <c:pt idx="9">
                  <c:v>61.746710830638648</c:v>
                </c:pt>
                <c:pt idx="10">
                  <c:v>35.445551097937887</c:v>
                </c:pt>
                <c:pt idx="11">
                  <c:v>55.771917330064738</c:v>
                </c:pt>
                <c:pt idx="12">
                  <c:v>53.521641323758011</c:v>
                </c:pt>
                <c:pt idx="13">
                  <c:v>42.190908850796333</c:v>
                </c:pt>
                <c:pt idx="14">
                  <c:v>30.311456111196545</c:v>
                </c:pt>
                <c:pt idx="15">
                  <c:v>19.761841141095509</c:v>
                </c:pt>
                <c:pt idx="16">
                  <c:v>40.63696761016643</c:v>
                </c:pt>
                <c:pt idx="17">
                  <c:v>24.424262308545586</c:v>
                </c:pt>
                <c:pt idx="18">
                  <c:v>57.065578480533318</c:v>
                </c:pt>
                <c:pt idx="19">
                  <c:v>65.836912686586786</c:v>
                </c:pt>
                <c:pt idx="20">
                  <c:v>7.6374040702423143</c:v>
                </c:pt>
                <c:pt idx="21">
                  <c:v>81.221908859796912</c:v>
                </c:pt>
                <c:pt idx="22">
                  <c:v>72.036830428237948</c:v>
                </c:pt>
                <c:pt idx="23">
                  <c:v>26.95194469283528</c:v>
                </c:pt>
                <c:pt idx="24">
                  <c:v>9.5599611603406789</c:v>
                </c:pt>
                <c:pt idx="25">
                  <c:v>75.461608245662632</c:v>
                </c:pt>
                <c:pt idx="26">
                  <c:v>42.062073025467171</c:v>
                </c:pt>
                <c:pt idx="27">
                  <c:v>30.179774038737623</c:v>
                </c:pt>
                <c:pt idx="28">
                  <c:v>18.517473438482991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30040"/>
        <c:axId val="802240624"/>
      </c:lineChart>
      <c:catAx>
        <c:axId val="80223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40624"/>
        <c:crosses val="autoZero"/>
        <c:auto val="1"/>
        <c:lblAlgn val="ctr"/>
        <c:lblOffset val="100"/>
        <c:noMultiLvlLbl val="0"/>
      </c:catAx>
      <c:valAx>
        <c:axId val="802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128587</xdr:colOff>
      <xdr:row>251</xdr:row>
      <xdr:rowOff>185737</xdr:rowOff>
    </xdr:from>
    <xdr:to>
      <xdr:col>17</xdr:col>
      <xdr:colOff>433387</xdr:colOff>
      <xdr:row>266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</xdr:colOff>
      <xdr:row>267</xdr:row>
      <xdr:rowOff>100012</xdr:rowOff>
    </xdr:from>
    <xdr:to>
      <xdr:col>17</xdr:col>
      <xdr:colOff>404812</xdr:colOff>
      <xdr:row>281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128587</xdr:colOff>
      <xdr:row>251</xdr:row>
      <xdr:rowOff>185737</xdr:rowOff>
    </xdr:from>
    <xdr:to>
      <xdr:col>16</xdr:col>
      <xdr:colOff>433387</xdr:colOff>
      <xdr:row>266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5"/>
  <sheetViews>
    <sheetView tabSelected="1" workbookViewId="0">
      <pane xSplit="1" ySplit="1" topLeftCell="J225" activePane="bottomRight" state="frozen"/>
      <selection pane="topRight" activeCell="B1" sqref="B1"/>
      <selection pane="bottomLeft" activeCell="A2" sqref="A2"/>
      <selection pane="bottomRight" activeCell="K227" sqref="K227"/>
    </sheetView>
  </sheetViews>
  <sheetFormatPr defaultRowHeight="15" x14ac:dyDescent="0.25"/>
  <cols>
    <col min="1" max="1" width="9" bestFit="1" customWidth="1"/>
    <col min="2" max="2" width="26.28515625" bestFit="1" customWidth="1"/>
    <col min="3" max="3" width="18.42578125" bestFit="1" customWidth="1"/>
    <col min="4" max="4" width="22.7109375" bestFit="1" customWidth="1"/>
    <col min="5" max="5" width="14.28515625" bestFit="1" customWidth="1"/>
    <col min="6" max="6" width="15.85546875" bestFit="1" customWidth="1"/>
    <col min="7" max="7" width="15.85546875" customWidth="1"/>
    <col min="9" max="9" width="9.5703125" bestFit="1" customWidth="1"/>
    <col min="14" max="14" width="19" bestFit="1" customWidth="1"/>
    <col min="15" max="15" width="27.7109375" bestFit="1" customWidth="1"/>
    <col min="16" max="16" width="9.5703125" bestFit="1" customWidth="1"/>
    <col min="17" max="17" width="9.28515625" bestFit="1" customWidth="1"/>
    <col min="18" max="18" width="9.28515625" customWidth="1"/>
    <col min="19" max="19" width="51.28515625" bestFit="1" customWidth="1"/>
    <col min="20" max="20" width="11.140625" bestFit="1" customWidth="1"/>
  </cols>
  <sheetData>
    <row r="1" spans="1:26" x14ac:dyDescent="0.25">
      <c r="A1" s="3" t="s">
        <v>282</v>
      </c>
      <c r="B1" s="1" t="s">
        <v>283</v>
      </c>
      <c r="C1" s="1" t="s">
        <v>284</v>
      </c>
      <c r="D1" s="1" t="s">
        <v>285</v>
      </c>
      <c r="E1" s="1" t="s">
        <v>286</v>
      </c>
      <c r="F1" s="1" t="s">
        <v>287</v>
      </c>
      <c r="G1" s="1">
        <v>0</v>
      </c>
      <c r="N1" s="9" t="s">
        <v>290</v>
      </c>
      <c r="O1" s="9" t="s">
        <v>289</v>
      </c>
      <c r="R1" s="3" t="s">
        <v>282</v>
      </c>
      <c r="S1" s="1" t="s">
        <v>288</v>
      </c>
      <c r="T1" s="1" t="s">
        <v>291</v>
      </c>
    </row>
    <row r="2" spans="1:26" x14ac:dyDescent="0.25">
      <c r="A2" s="4" t="s">
        <v>0</v>
      </c>
      <c r="B2" s="2">
        <v>424.91500000000002</v>
      </c>
      <c r="C2" s="2">
        <v>309.43799999999999</v>
      </c>
      <c r="D2" s="2">
        <v>317.012</v>
      </c>
      <c r="E2" s="2">
        <f>SUM(B2:D2)</f>
        <v>1051.365</v>
      </c>
      <c r="F2" s="2">
        <v>223</v>
      </c>
      <c r="G2" s="2">
        <f>G1+F2</f>
        <v>223</v>
      </c>
      <c r="H2" s="5"/>
      <c r="I2" s="5"/>
      <c r="J2" s="6"/>
      <c r="N2" s="8">
        <v>363.76</v>
      </c>
      <c r="O2" s="8">
        <v>223</v>
      </c>
      <c r="R2" s="4" t="s">
        <v>0</v>
      </c>
      <c r="S2" s="7">
        <f>S3+0.5</f>
        <v>2.7285714285714682</v>
      </c>
      <c r="T2" s="7"/>
    </row>
    <row r="3" spans="1:26" x14ac:dyDescent="0.25">
      <c r="A3" s="4" t="s">
        <v>1</v>
      </c>
      <c r="B3" s="2">
        <v>425.392</v>
      </c>
      <c r="C3" s="2">
        <v>304.262</v>
      </c>
      <c r="D3" s="2">
        <v>317.51799999999997</v>
      </c>
      <c r="E3" s="2">
        <f t="shared" ref="E3:E66" si="0">SUM(B3:D3)</f>
        <v>1047.172</v>
      </c>
      <c r="F3" s="2">
        <v>222.3</v>
      </c>
      <c r="G3" s="2">
        <f t="shared" ref="G3:G66" si="1">G2+F3</f>
        <v>445.3</v>
      </c>
      <c r="H3" s="5">
        <f t="shared" ref="H3:H65" si="2">(E3-E2)</f>
        <v>-4.1929999999999836</v>
      </c>
      <c r="I3" s="5">
        <f t="shared" ref="I3:I66" si="3">F3/4</f>
        <v>55.575000000000003</v>
      </c>
      <c r="J3" s="6">
        <f t="shared" ref="J3:J65" si="4">H3/I3</f>
        <v>-7.544759334232988E-2</v>
      </c>
      <c r="N3" s="8">
        <f>N2+((N6-N2)/4)</f>
        <v>362.2</v>
      </c>
      <c r="O3" s="8">
        <v>222.3</v>
      </c>
      <c r="P3" s="2">
        <f t="shared" ref="P3:P66" si="5">(N3-N2)</f>
        <v>-1.5600000000000023</v>
      </c>
      <c r="Q3" s="2">
        <f t="shared" ref="Q3:Q66" si="6">(O3-O2)</f>
        <v>-0.69999999999998863</v>
      </c>
      <c r="R3" s="4" t="s">
        <v>1</v>
      </c>
      <c r="S3" s="7">
        <f>P3/Q3</f>
        <v>2.2285714285714682</v>
      </c>
      <c r="T3" s="7"/>
    </row>
    <row r="4" spans="1:26" x14ac:dyDescent="0.25">
      <c r="A4" s="4" t="s">
        <v>2</v>
      </c>
      <c r="B4" s="2">
        <v>425.91500000000002</v>
      </c>
      <c r="C4" s="2">
        <v>299.35899999999998</v>
      </c>
      <c r="D4" s="2">
        <v>318.02800000000002</v>
      </c>
      <c r="E4" s="2">
        <f t="shared" si="0"/>
        <v>1043.3020000000001</v>
      </c>
      <c r="F4" s="2">
        <v>222.3</v>
      </c>
      <c r="G4" s="2">
        <f t="shared" si="1"/>
        <v>667.6</v>
      </c>
      <c r="H4" s="5">
        <f t="shared" si="2"/>
        <v>-3.8699999999998909</v>
      </c>
      <c r="I4" s="5">
        <f t="shared" si="3"/>
        <v>55.575000000000003</v>
      </c>
      <c r="J4" s="6">
        <f t="shared" si="4"/>
        <v>-6.9635627530362398E-2</v>
      </c>
      <c r="N4" s="8">
        <f>N3+((N6-N3)/3)</f>
        <v>360.64</v>
      </c>
      <c r="O4" s="8">
        <v>222.3</v>
      </c>
      <c r="P4" s="2">
        <f t="shared" si="5"/>
        <v>-1.5600000000000023</v>
      </c>
      <c r="Q4" s="2">
        <f t="shared" si="6"/>
        <v>0</v>
      </c>
      <c r="R4" s="4" t="s">
        <v>2</v>
      </c>
      <c r="S4" s="7">
        <f>S3+(S$7-S3)/4</f>
        <v>1.7216389079670629</v>
      </c>
      <c r="T4" s="7"/>
    </row>
    <row r="5" spans="1:26" x14ac:dyDescent="0.25">
      <c r="A5" s="4" t="s">
        <v>3</v>
      </c>
      <c r="B5" s="2">
        <v>426.68200000000002</v>
      </c>
      <c r="C5" s="2">
        <v>294.93200000000002</v>
      </c>
      <c r="D5" s="2">
        <v>318.77</v>
      </c>
      <c r="E5" s="2">
        <f t="shared" si="0"/>
        <v>1040.384</v>
      </c>
      <c r="F5" s="2">
        <v>222.3</v>
      </c>
      <c r="G5" s="2">
        <f t="shared" si="1"/>
        <v>889.90000000000009</v>
      </c>
      <c r="H5" s="5">
        <f>(E5-E4)</f>
        <v>-2.9180000000001201</v>
      </c>
      <c r="I5" s="5">
        <f t="shared" si="3"/>
        <v>55.575000000000003</v>
      </c>
      <c r="J5" s="6">
        <f t="shared" si="4"/>
        <v>-5.2505623031940979E-2</v>
      </c>
      <c r="N5" s="8">
        <f>N4+((N6-N4)/2)</f>
        <v>359.08</v>
      </c>
      <c r="O5" s="8">
        <v>222.3</v>
      </c>
      <c r="P5" s="2">
        <f t="shared" si="5"/>
        <v>-1.5600000000000023</v>
      </c>
      <c r="Q5" s="2">
        <f t="shared" si="6"/>
        <v>0</v>
      </c>
      <c r="R5" s="4" t="s">
        <v>3</v>
      </c>
      <c r="S5" s="7">
        <f>S4+(S$7-S4)/3</f>
        <v>1.2147063873626576</v>
      </c>
      <c r="T5" s="7">
        <f>AVERAGE(S2:S5)</f>
        <v>1.9733720381181641</v>
      </c>
    </row>
    <row r="6" spans="1:26" x14ac:dyDescent="0.25">
      <c r="A6" s="4" t="s">
        <v>4</v>
      </c>
      <c r="B6" s="2">
        <v>427.37599999999998</v>
      </c>
      <c r="C6" s="2">
        <v>290.81700000000001</v>
      </c>
      <c r="D6" s="2">
        <v>319.44799999999998</v>
      </c>
      <c r="E6" s="2">
        <f t="shared" si="0"/>
        <v>1037.6410000000001</v>
      </c>
      <c r="F6" s="2">
        <v>222.3</v>
      </c>
      <c r="G6" s="2">
        <f t="shared" si="1"/>
        <v>1112.2</v>
      </c>
      <c r="H6" s="5">
        <f t="shared" si="2"/>
        <v>-2.7429999999999382</v>
      </c>
      <c r="I6" s="5">
        <f t="shared" si="3"/>
        <v>55.575000000000003</v>
      </c>
      <c r="J6" s="6">
        <f t="shared" si="4"/>
        <v>-4.9356725146197718E-2</v>
      </c>
      <c r="N6" s="8">
        <v>357.52</v>
      </c>
      <c r="O6" s="8">
        <v>222.3</v>
      </c>
      <c r="P6" s="2">
        <f t="shared" si="5"/>
        <v>-1.5600000000000023</v>
      </c>
      <c r="Q6" s="2">
        <f t="shared" si="6"/>
        <v>0</v>
      </c>
      <c r="R6" s="4" t="s">
        <v>4</v>
      </c>
      <c r="S6" s="7">
        <f>S5+(S$7-S5)/2</f>
        <v>0.70777386675825216</v>
      </c>
      <c r="T6" s="7">
        <f t="shared" ref="T6:T69" si="7">AVERAGE(S3:S6)</f>
        <v>1.4681726476648602</v>
      </c>
      <c r="U6" s="5">
        <f>N6-N2</f>
        <v>-6.2400000000000091</v>
      </c>
      <c r="V6" s="5">
        <f t="shared" ref="V6:V69" si="8">O6-O2</f>
        <v>-0.69999999999998863</v>
      </c>
      <c r="W6" s="6">
        <f t="shared" ref="W6:W69" si="9">U6/V6</f>
        <v>8.9142857142858727</v>
      </c>
      <c r="X6" s="6">
        <f>N6/O6</f>
        <v>1.6082771030139449</v>
      </c>
    </row>
    <row r="7" spans="1:26" x14ac:dyDescent="0.25">
      <c r="A7" s="4" t="s">
        <v>5</v>
      </c>
      <c r="B7" s="2">
        <v>433.185</v>
      </c>
      <c r="C7" s="2">
        <v>290.07</v>
      </c>
      <c r="D7" s="2">
        <v>324.03399999999999</v>
      </c>
      <c r="E7" s="2">
        <f t="shared" si="0"/>
        <v>1047.289</v>
      </c>
      <c r="F7" s="2">
        <v>243.1</v>
      </c>
      <c r="G7" s="2">
        <f t="shared" si="1"/>
        <v>1355.3</v>
      </c>
      <c r="H7" s="5">
        <f t="shared" si="2"/>
        <v>9.6479999999999109</v>
      </c>
      <c r="I7" s="5">
        <f t="shared" si="3"/>
        <v>60.774999999999999</v>
      </c>
      <c r="J7" s="6">
        <f t="shared" si="4"/>
        <v>0.15874948580830789</v>
      </c>
      <c r="N7" s="8">
        <f>N6+((N10-N6)/4)</f>
        <v>361.69749999999999</v>
      </c>
      <c r="O7" s="8">
        <v>243.1</v>
      </c>
      <c r="P7" s="2">
        <f t="shared" si="5"/>
        <v>4.1775000000000091</v>
      </c>
      <c r="Q7" s="2">
        <f t="shared" si="6"/>
        <v>20.799999999999983</v>
      </c>
      <c r="R7" s="4" t="s">
        <v>5</v>
      </c>
      <c r="S7" s="7">
        <f t="shared" ref="S7:S38" si="10">P7/Q7</f>
        <v>0.20084134615384674</v>
      </c>
      <c r="T7" s="7">
        <f t="shared" si="7"/>
        <v>0.96124012706045492</v>
      </c>
      <c r="U7" s="5">
        <f>N7-N3</f>
        <v>-0.50249999999999773</v>
      </c>
      <c r="V7" s="5">
        <f t="shared" si="8"/>
        <v>20.799999999999983</v>
      </c>
      <c r="W7" s="6">
        <f t="shared" si="9"/>
        <v>-2.4158653846153757E-2</v>
      </c>
      <c r="X7" s="6">
        <f t="shared" ref="X7:X70" si="11">N7/O7</f>
        <v>1.487854792266557</v>
      </c>
      <c r="Y7" s="6">
        <f>(N7-N6)/$X6</f>
        <v>2.5975001398523219</v>
      </c>
      <c r="Z7" s="6">
        <f>(O7-O6)/$X6</f>
        <v>12.93309465204743</v>
      </c>
    </row>
    <row r="8" spans="1:26" x14ac:dyDescent="0.25">
      <c r="A8" s="4" t="s">
        <v>6</v>
      </c>
      <c r="B8" s="2">
        <v>439.01</v>
      </c>
      <c r="C8" s="2">
        <v>289.584</v>
      </c>
      <c r="D8" s="2">
        <v>328.589</v>
      </c>
      <c r="E8" s="2">
        <f t="shared" si="0"/>
        <v>1057.183</v>
      </c>
      <c r="F8" s="2">
        <v>246.3</v>
      </c>
      <c r="G8" s="2">
        <f t="shared" si="1"/>
        <v>1601.6</v>
      </c>
      <c r="H8" s="5">
        <f t="shared" si="2"/>
        <v>9.8940000000000055</v>
      </c>
      <c r="I8" s="5">
        <f t="shared" si="3"/>
        <v>61.575000000000003</v>
      </c>
      <c r="J8" s="6">
        <f t="shared" si="4"/>
        <v>0.16068209500609021</v>
      </c>
      <c r="N8" s="8">
        <f>N7+((N10-N7)/3)</f>
        <v>365.875</v>
      </c>
      <c r="O8" s="8">
        <v>246.3</v>
      </c>
      <c r="P8" s="2">
        <f t="shared" si="5"/>
        <v>4.1775000000000091</v>
      </c>
      <c r="Q8" s="2">
        <f t="shared" si="6"/>
        <v>3.2000000000000171</v>
      </c>
      <c r="R8" s="4" t="s">
        <v>6</v>
      </c>
      <c r="S8" s="7">
        <f t="shared" si="10"/>
        <v>1.305468749999996</v>
      </c>
      <c r="T8" s="7">
        <f t="shared" si="7"/>
        <v>0.85719758756868814</v>
      </c>
      <c r="U8" s="5">
        <f>N8-N4</f>
        <v>5.2350000000000136</v>
      </c>
      <c r="V8" s="5">
        <f t="shared" si="8"/>
        <v>24</v>
      </c>
      <c r="W8" s="6">
        <f t="shared" si="9"/>
        <v>0.21812500000000057</v>
      </c>
      <c r="X8" s="6">
        <f t="shared" si="11"/>
        <v>1.4854851806739748</v>
      </c>
      <c r="Y8" s="6">
        <f t="shared" ref="Y8:Y71" si="12">(N8-N7)/$X7</f>
        <v>2.8077336724749333</v>
      </c>
      <c r="Z8" s="6">
        <f t="shared" ref="Z8:Z71" si="13">(O8-O7)/$X7</f>
        <v>2.150747516916772</v>
      </c>
    </row>
    <row r="9" spans="1:26" x14ac:dyDescent="0.25">
      <c r="A9" s="4" t="s">
        <v>7</v>
      </c>
      <c r="B9" s="2">
        <v>445.01499999999999</v>
      </c>
      <c r="C9" s="2">
        <v>289.50200000000001</v>
      </c>
      <c r="D9" s="2">
        <v>333.36200000000002</v>
      </c>
      <c r="E9" s="2">
        <f t="shared" si="0"/>
        <v>1067.8790000000001</v>
      </c>
      <c r="F9" s="2">
        <v>250.1</v>
      </c>
      <c r="G9" s="2">
        <f t="shared" si="1"/>
        <v>1851.6999999999998</v>
      </c>
      <c r="H9" s="5">
        <f t="shared" si="2"/>
        <v>10.69600000000014</v>
      </c>
      <c r="I9" s="5">
        <f t="shared" si="3"/>
        <v>62.524999999999999</v>
      </c>
      <c r="J9" s="6">
        <f t="shared" si="4"/>
        <v>0.17106757297081393</v>
      </c>
      <c r="N9" s="8">
        <f>N8+((N10-N8)/2)</f>
        <v>370.05250000000001</v>
      </c>
      <c r="O9" s="8">
        <v>250.1</v>
      </c>
      <c r="P9" s="2">
        <f t="shared" si="5"/>
        <v>4.1775000000000091</v>
      </c>
      <c r="Q9" s="2">
        <f t="shared" si="6"/>
        <v>3.7999999999999829</v>
      </c>
      <c r="R9" s="4" t="s">
        <v>7</v>
      </c>
      <c r="S9" s="7">
        <f t="shared" si="10"/>
        <v>1.0993421052631651</v>
      </c>
      <c r="T9" s="7">
        <f t="shared" si="7"/>
        <v>0.82835651704381497</v>
      </c>
      <c r="U9" s="5">
        <f>N9-N5</f>
        <v>10.972500000000025</v>
      </c>
      <c r="V9" s="5">
        <f t="shared" si="8"/>
        <v>27.799999999999983</v>
      </c>
      <c r="W9" s="6">
        <f t="shared" si="9"/>
        <v>0.39469424460431768</v>
      </c>
      <c r="X9" s="6">
        <f t="shared" si="11"/>
        <v>1.4796181527389045</v>
      </c>
      <c r="Y9" s="6">
        <f t="shared" si="12"/>
        <v>2.8122125042705903</v>
      </c>
      <c r="Z9" s="6">
        <f t="shared" si="13"/>
        <v>2.5580867782712562</v>
      </c>
    </row>
    <row r="10" spans="1:26" x14ac:dyDescent="0.25">
      <c r="A10" s="4" t="s">
        <v>8</v>
      </c>
      <c r="B10" s="2">
        <v>450.85</v>
      </c>
      <c r="C10" s="2">
        <v>289.69</v>
      </c>
      <c r="D10" s="2">
        <v>337.976</v>
      </c>
      <c r="E10" s="2">
        <f t="shared" si="0"/>
        <v>1078.5160000000001</v>
      </c>
      <c r="F10" s="2">
        <v>260.3</v>
      </c>
      <c r="G10" s="2">
        <f t="shared" si="1"/>
        <v>2112</v>
      </c>
      <c r="H10" s="5">
        <f t="shared" si="2"/>
        <v>10.636999999999944</v>
      </c>
      <c r="I10" s="5">
        <f t="shared" si="3"/>
        <v>65.075000000000003</v>
      </c>
      <c r="J10" s="6">
        <f t="shared" si="4"/>
        <v>0.16345754898194303</v>
      </c>
      <c r="N10" s="8">
        <v>374.23</v>
      </c>
      <c r="O10" s="8">
        <v>260.3</v>
      </c>
      <c r="P10" s="2">
        <f t="shared" si="5"/>
        <v>4.1775000000000091</v>
      </c>
      <c r="Q10" s="2">
        <f t="shared" si="6"/>
        <v>10.200000000000017</v>
      </c>
      <c r="R10" s="4" t="s">
        <v>8</v>
      </c>
      <c r="S10" s="7">
        <f t="shared" si="10"/>
        <v>0.40955882352941197</v>
      </c>
      <c r="T10" s="7">
        <f t="shared" si="7"/>
        <v>0.75380275623660487</v>
      </c>
      <c r="U10" s="5">
        <f>N10-N6</f>
        <v>16.710000000000036</v>
      </c>
      <c r="V10" s="5">
        <f t="shared" si="8"/>
        <v>38</v>
      </c>
      <c r="W10" s="6">
        <f t="shared" si="9"/>
        <v>0.43973684210526409</v>
      </c>
      <c r="X10" s="6">
        <f t="shared" si="11"/>
        <v>1.4376872839031887</v>
      </c>
      <c r="Y10" s="6">
        <f t="shared" si="12"/>
        <v>2.8233635767897858</v>
      </c>
      <c r="Z10" s="6">
        <f t="shared" si="13"/>
        <v>6.8936704927003714</v>
      </c>
    </row>
    <row r="11" spans="1:26" x14ac:dyDescent="0.25">
      <c r="A11" s="4" t="s">
        <v>9</v>
      </c>
      <c r="B11" s="2">
        <v>456.14400000000001</v>
      </c>
      <c r="C11" s="2">
        <v>289.48500000000001</v>
      </c>
      <c r="D11" s="2">
        <v>342.59</v>
      </c>
      <c r="E11" s="2">
        <f t="shared" si="0"/>
        <v>1088.2190000000001</v>
      </c>
      <c r="F11" s="2">
        <v>266.2</v>
      </c>
      <c r="G11" s="2">
        <f t="shared" si="1"/>
        <v>2378.1999999999998</v>
      </c>
      <c r="H11" s="5">
        <f t="shared" si="2"/>
        <v>9.7029999999999745</v>
      </c>
      <c r="I11" s="5">
        <f t="shared" si="3"/>
        <v>66.55</v>
      </c>
      <c r="J11" s="6">
        <f t="shared" si="4"/>
        <v>0.14580015026295981</v>
      </c>
      <c r="N11" s="8">
        <f>N10+((N14-N10)/4)</f>
        <v>378.20249999999999</v>
      </c>
      <c r="O11" s="8">
        <v>266.2</v>
      </c>
      <c r="P11" s="2">
        <f t="shared" si="5"/>
        <v>3.9724999999999682</v>
      </c>
      <c r="Q11" s="2">
        <f t="shared" si="6"/>
        <v>5.8999999999999773</v>
      </c>
      <c r="R11" s="4" t="s">
        <v>9</v>
      </c>
      <c r="S11" s="7">
        <f t="shared" si="10"/>
        <v>0.6733050847457599</v>
      </c>
      <c r="T11" s="7">
        <f t="shared" si="7"/>
        <v>0.87191869088458318</v>
      </c>
      <c r="U11" s="5">
        <f t="shared" ref="U11:U74" si="14">N11-N7</f>
        <v>16.504999999999995</v>
      </c>
      <c r="V11" s="5">
        <f t="shared" si="8"/>
        <v>23.099999999999994</v>
      </c>
      <c r="W11" s="6">
        <f t="shared" si="9"/>
        <v>0.71450216450216453</v>
      </c>
      <c r="X11" s="6">
        <f t="shared" si="11"/>
        <v>1.4207456799398948</v>
      </c>
      <c r="Y11" s="6">
        <f t="shared" si="12"/>
        <v>2.7631182695133787</v>
      </c>
      <c r="Z11" s="6">
        <f t="shared" si="13"/>
        <v>4.1038131630280681</v>
      </c>
    </row>
    <row r="12" spans="1:26" x14ac:dyDescent="0.25">
      <c r="A12" s="4" t="s">
        <v>10</v>
      </c>
      <c r="B12" s="2">
        <v>461.36</v>
      </c>
      <c r="C12" s="2">
        <v>289.536</v>
      </c>
      <c r="D12" s="2">
        <v>347.06799999999998</v>
      </c>
      <c r="E12" s="2">
        <f t="shared" si="0"/>
        <v>1097.9639999999999</v>
      </c>
      <c r="F12" s="2">
        <v>272.89999999999998</v>
      </c>
      <c r="G12" s="2">
        <f t="shared" si="1"/>
        <v>2651.1</v>
      </c>
      <c r="H12" s="5">
        <f t="shared" si="2"/>
        <v>9.7449999999998909</v>
      </c>
      <c r="I12" s="5">
        <f t="shared" si="3"/>
        <v>68.224999999999994</v>
      </c>
      <c r="J12" s="6">
        <f t="shared" si="4"/>
        <v>0.14283620373763126</v>
      </c>
      <c r="N12" s="8">
        <f>N11+((N14-N11)/3)</f>
        <v>382.17500000000001</v>
      </c>
      <c r="O12" s="8">
        <v>272.89999999999998</v>
      </c>
      <c r="P12" s="2">
        <f t="shared" si="5"/>
        <v>3.972500000000025</v>
      </c>
      <c r="Q12" s="2">
        <f t="shared" si="6"/>
        <v>6.6999999999999886</v>
      </c>
      <c r="R12" s="4" t="s">
        <v>10</v>
      </c>
      <c r="S12" s="7">
        <f t="shared" si="10"/>
        <v>0.59291044776119872</v>
      </c>
      <c r="T12" s="7">
        <f t="shared" si="7"/>
        <v>0.6937791153248839</v>
      </c>
      <c r="U12" s="5">
        <f t="shared" si="14"/>
        <v>16.300000000000011</v>
      </c>
      <c r="V12" s="5">
        <f t="shared" si="8"/>
        <v>26.599999999999966</v>
      </c>
      <c r="W12" s="6">
        <f t="shared" si="9"/>
        <v>0.6127819548872192</v>
      </c>
      <c r="X12" s="6">
        <f t="shared" si="11"/>
        <v>1.4004213997801394</v>
      </c>
      <c r="Y12" s="6">
        <f t="shared" si="12"/>
        <v>2.7960669218209997</v>
      </c>
      <c r="Z12" s="6">
        <f t="shared" si="13"/>
        <v>4.7158334490120959</v>
      </c>
    </row>
    <row r="13" spans="1:26" x14ac:dyDescent="0.25">
      <c r="A13" s="4" t="s">
        <v>11</v>
      </c>
      <c r="B13" s="2">
        <v>466.529</v>
      </c>
      <c r="C13" s="2">
        <v>289.84399999999999</v>
      </c>
      <c r="D13" s="2">
        <v>351.68099999999998</v>
      </c>
      <c r="E13" s="2">
        <f t="shared" si="0"/>
        <v>1108.0540000000001</v>
      </c>
      <c r="F13" s="2">
        <v>279.5</v>
      </c>
      <c r="G13" s="2">
        <f t="shared" si="1"/>
        <v>2930.6</v>
      </c>
      <c r="H13" s="5">
        <f t="shared" si="2"/>
        <v>10.090000000000146</v>
      </c>
      <c r="I13" s="5">
        <f t="shared" si="3"/>
        <v>69.875</v>
      </c>
      <c r="J13" s="6">
        <f t="shared" si="4"/>
        <v>0.14440071556350834</v>
      </c>
      <c r="N13" s="8">
        <f>N12+((N14-N12)/2)</f>
        <v>386.14750000000004</v>
      </c>
      <c r="O13" s="8">
        <v>279.5</v>
      </c>
      <c r="P13" s="2">
        <f t="shared" si="5"/>
        <v>3.972500000000025</v>
      </c>
      <c r="Q13" s="2">
        <f t="shared" si="6"/>
        <v>6.6000000000000227</v>
      </c>
      <c r="R13" s="4" t="s">
        <v>11</v>
      </c>
      <c r="S13" s="7">
        <f t="shared" si="10"/>
        <v>0.60189393939394109</v>
      </c>
      <c r="T13" s="7">
        <f t="shared" si="7"/>
        <v>0.56941707385757789</v>
      </c>
      <c r="U13" s="5">
        <f t="shared" si="14"/>
        <v>16.095000000000027</v>
      </c>
      <c r="V13" s="5">
        <f t="shared" si="8"/>
        <v>29.400000000000006</v>
      </c>
      <c r="W13" s="6">
        <f t="shared" si="9"/>
        <v>0.54744897959183758</v>
      </c>
      <c r="X13" s="6">
        <f t="shared" si="11"/>
        <v>1.3815652951699464</v>
      </c>
      <c r="Y13" s="6">
        <f t="shared" si="12"/>
        <v>2.8366461699483398</v>
      </c>
      <c r="Z13" s="6">
        <f t="shared" si="13"/>
        <v>4.7128671420161083</v>
      </c>
    </row>
    <row r="14" spans="1:26" x14ac:dyDescent="0.25">
      <c r="A14" s="4" t="s">
        <v>12</v>
      </c>
      <c r="B14" s="2">
        <v>471.33199999999999</v>
      </c>
      <c r="C14" s="2">
        <v>290.34899999999999</v>
      </c>
      <c r="D14" s="2">
        <v>356</v>
      </c>
      <c r="E14" s="2">
        <f t="shared" si="0"/>
        <v>1117.681</v>
      </c>
      <c r="F14" s="2">
        <v>280.7</v>
      </c>
      <c r="G14" s="2">
        <f t="shared" si="1"/>
        <v>3211.2999999999997</v>
      </c>
      <c r="H14" s="5">
        <f t="shared" si="2"/>
        <v>9.6269999999999527</v>
      </c>
      <c r="I14" s="5">
        <f t="shared" si="3"/>
        <v>70.174999999999997</v>
      </c>
      <c r="J14" s="6">
        <f t="shared" si="4"/>
        <v>0.13718560741004565</v>
      </c>
      <c r="N14" s="8">
        <v>390.12</v>
      </c>
      <c r="O14" s="8">
        <v>280.7</v>
      </c>
      <c r="P14" s="2">
        <f t="shared" si="5"/>
        <v>3.9724999999999682</v>
      </c>
      <c r="Q14" s="2">
        <f t="shared" si="6"/>
        <v>1.1999999999999886</v>
      </c>
      <c r="R14" s="4" t="s">
        <v>12</v>
      </c>
      <c r="S14" s="7">
        <f t="shared" si="10"/>
        <v>3.3104166666666717</v>
      </c>
      <c r="T14" s="7">
        <f t="shared" si="7"/>
        <v>1.2946315346418928</v>
      </c>
      <c r="U14" s="5">
        <f t="shared" si="14"/>
        <v>15.889999999999986</v>
      </c>
      <c r="V14" s="5">
        <f t="shared" si="8"/>
        <v>20.399999999999977</v>
      </c>
      <c r="W14" s="6">
        <f t="shared" si="9"/>
        <v>0.77892156862745121</v>
      </c>
      <c r="X14" s="6">
        <f t="shared" si="11"/>
        <v>1.3898111863199145</v>
      </c>
      <c r="Y14" s="6">
        <f t="shared" si="12"/>
        <v>2.875361746482862</v>
      </c>
      <c r="Z14" s="6">
        <f t="shared" si="13"/>
        <v>0.86858001152408548</v>
      </c>
    </row>
    <row r="15" spans="1:26" x14ac:dyDescent="0.25">
      <c r="A15" s="4" t="s">
        <v>13</v>
      </c>
      <c r="B15" s="2">
        <v>476.31599999999997</v>
      </c>
      <c r="C15" s="2">
        <v>292.25599999999997</v>
      </c>
      <c r="D15" s="2">
        <v>360.01100000000002</v>
      </c>
      <c r="E15" s="2">
        <f t="shared" si="0"/>
        <v>1128.5829999999999</v>
      </c>
      <c r="F15" s="2">
        <v>275.39999999999998</v>
      </c>
      <c r="G15" s="2">
        <f t="shared" si="1"/>
        <v>3486.7</v>
      </c>
      <c r="H15" s="5">
        <f t="shared" si="2"/>
        <v>10.901999999999816</v>
      </c>
      <c r="I15" s="5">
        <f t="shared" si="3"/>
        <v>68.849999999999994</v>
      </c>
      <c r="J15" s="6">
        <f t="shared" si="4"/>
        <v>0.15834422657951805</v>
      </c>
      <c r="N15" s="8">
        <f>N14+((N18-N14)/4)</f>
        <v>394.39249999999998</v>
      </c>
      <c r="O15" s="8">
        <v>275.39999999999998</v>
      </c>
      <c r="P15" s="2">
        <f t="shared" si="5"/>
        <v>4.2724999999999795</v>
      </c>
      <c r="Q15" s="2">
        <f t="shared" si="6"/>
        <v>-5.3000000000000114</v>
      </c>
      <c r="R15" s="4" t="s">
        <v>13</v>
      </c>
      <c r="S15" s="7">
        <f t="shared" si="10"/>
        <v>-0.80613207547169252</v>
      </c>
      <c r="T15" s="7">
        <f t="shared" si="7"/>
        <v>0.92477224458752971</v>
      </c>
      <c r="U15" s="5">
        <f t="shared" si="14"/>
        <v>16.189999999999998</v>
      </c>
      <c r="V15" s="5">
        <f t="shared" si="8"/>
        <v>9.1999999999999886</v>
      </c>
      <c r="W15" s="6">
        <f t="shared" si="9"/>
        <v>1.7597826086956541</v>
      </c>
      <c r="X15" s="6">
        <f t="shared" si="11"/>
        <v>1.4320715323166304</v>
      </c>
      <c r="Y15" s="6">
        <f t="shared" si="12"/>
        <v>3.0741585922280175</v>
      </c>
      <c r="Z15" s="6">
        <f t="shared" si="13"/>
        <v>-3.8134676509791938</v>
      </c>
    </row>
    <row r="16" spans="1:26" x14ac:dyDescent="0.25">
      <c r="A16" s="4" t="s">
        <v>14</v>
      </c>
      <c r="B16" s="2">
        <v>480.99900000000002</v>
      </c>
      <c r="C16" s="2">
        <v>294.38099999999997</v>
      </c>
      <c r="D16" s="2">
        <v>363.63799999999998</v>
      </c>
      <c r="E16" s="2">
        <f t="shared" si="0"/>
        <v>1139.018</v>
      </c>
      <c r="F16" s="2">
        <v>271.7</v>
      </c>
      <c r="G16" s="2">
        <f t="shared" si="1"/>
        <v>3758.3999999999996</v>
      </c>
      <c r="H16" s="5">
        <f t="shared" si="2"/>
        <v>10.435000000000173</v>
      </c>
      <c r="I16" s="5">
        <f t="shared" si="3"/>
        <v>67.924999999999997</v>
      </c>
      <c r="J16" s="6">
        <f t="shared" si="4"/>
        <v>0.15362532204637722</v>
      </c>
      <c r="N16" s="8">
        <f>N15+((N18-N15)/3)</f>
        <v>398.66499999999996</v>
      </c>
      <c r="O16" s="8">
        <v>271.7</v>
      </c>
      <c r="P16" s="2">
        <f t="shared" si="5"/>
        <v>4.2724999999999795</v>
      </c>
      <c r="Q16" s="2">
        <f t="shared" si="6"/>
        <v>-3.6999999999999886</v>
      </c>
      <c r="R16" s="4" t="s">
        <v>14</v>
      </c>
      <c r="S16" s="7">
        <f t="shared" si="10"/>
        <v>-1.1547297297297276</v>
      </c>
      <c r="T16" s="7">
        <f t="shared" si="7"/>
        <v>0.48786220021479815</v>
      </c>
      <c r="U16" s="5">
        <f t="shared" si="14"/>
        <v>16.489999999999952</v>
      </c>
      <c r="V16" s="5">
        <f t="shared" si="8"/>
        <v>-1.1999999999999886</v>
      </c>
      <c r="W16" s="6">
        <f t="shared" si="9"/>
        <v>-13.741666666666758</v>
      </c>
      <c r="X16" s="6">
        <f t="shared" si="11"/>
        <v>1.4672984909827014</v>
      </c>
      <c r="Y16" s="6">
        <f t="shared" si="12"/>
        <v>2.983440354469201</v>
      </c>
      <c r="Z16" s="6">
        <f t="shared" si="13"/>
        <v>-2.5836698213074456</v>
      </c>
    </row>
    <row r="17" spans="1:26" x14ac:dyDescent="0.25">
      <c r="A17" s="4" t="s">
        <v>15</v>
      </c>
      <c r="B17" s="2">
        <v>485.01799999999997</v>
      </c>
      <c r="C17" s="2">
        <v>296.47300000000001</v>
      </c>
      <c r="D17" s="2">
        <v>367.226</v>
      </c>
      <c r="E17" s="2">
        <f t="shared" si="0"/>
        <v>1148.7170000000001</v>
      </c>
      <c r="F17" s="2">
        <v>273.3</v>
      </c>
      <c r="G17" s="2">
        <f t="shared" si="1"/>
        <v>4031.7</v>
      </c>
      <c r="H17" s="5">
        <f t="shared" si="2"/>
        <v>9.6990000000000691</v>
      </c>
      <c r="I17" s="5">
        <f t="shared" si="3"/>
        <v>68.325000000000003</v>
      </c>
      <c r="J17" s="6">
        <f t="shared" si="4"/>
        <v>0.14195389681668596</v>
      </c>
      <c r="N17" s="8">
        <f>N16+((N18-N16)/2)</f>
        <v>402.9375</v>
      </c>
      <c r="O17" s="8">
        <v>273.3</v>
      </c>
      <c r="P17" s="2">
        <f t="shared" si="5"/>
        <v>4.2725000000000364</v>
      </c>
      <c r="Q17" s="2">
        <f t="shared" si="6"/>
        <v>1.6000000000000227</v>
      </c>
      <c r="R17" s="4" t="s">
        <v>15</v>
      </c>
      <c r="S17" s="7">
        <f t="shared" si="10"/>
        <v>2.670312499999985</v>
      </c>
      <c r="T17" s="7">
        <f t="shared" si="7"/>
        <v>1.0049668403663092</v>
      </c>
      <c r="U17" s="5">
        <f t="shared" si="14"/>
        <v>16.789999999999964</v>
      </c>
      <c r="V17" s="5">
        <f t="shared" si="8"/>
        <v>-6.1999999999999886</v>
      </c>
      <c r="W17" s="6">
        <f t="shared" si="9"/>
        <v>-2.7080645161290313</v>
      </c>
      <c r="X17" s="6">
        <f t="shared" si="11"/>
        <v>1.4743413830954994</v>
      </c>
      <c r="Y17" s="6">
        <f t="shared" si="12"/>
        <v>2.9118138035694381</v>
      </c>
      <c r="Z17" s="6">
        <f t="shared" si="13"/>
        <v>1.0904393413016096</v>
      </c>
    </row>
    <row r="18" spans="1:26" x14ac:dyDescent="0.25">
      <c r="A18" s="4" t="s">
        <v>16</v>
      </c>
      <c r="B18" s="2">
        <v>488.45800000000003</v>
      </c>
      <c r="C18" s="2">
        <v>298.60300000000001</v>
      </c>
      <c r="D18" s="2">
        <v>370.29599999999999</v>
      </c>
      <c r="E18" s="2">
        <f t="shared" si="0"/>
        <v>1157.357</v>
      </c>
      <c r="F18" s="2">
        <v>271</v>
      </c>
      <c r="G18" s="2">
        <f t="shared" si="1"/>
        <v>4302.7</v>
      </c>
      <c r="H18" s="5">
        <f t="shared" si="2"/>
        <v>8.6399999999998727</v>
      </c>
      <c r="I18" s="5">
        <f t="shared" si="3"/>
        <v>67.75</v>
      </c>
      <c r="J18" s="6">
        <f t="shared" si="4"/>
        <v>0.12752767527675088</v>
      </c>
      <c r="N18" s="8">
        <v>407.21</v>
      </c>
      <c r="O18" s="8">
        <v>271</v>
      </c>
      <c r="P18" s="2">
        <f t="shared" si="5"/>
        <v>4.2724999999999795</v>
      </c>
      <c r="Q18" s="2">
        <f t="shared" si="6"/>
        <v>-2.3000000000000114</v>
      </c>
      <c r="R18" s="4" t="s">
        <v>16</v>
      </c>
      <c r="S18" s="7">
        <f t="shared" si="10"/>
        <v>-1.8576086956521558</v>
      </c>
      <c r="T18" s="7">
        <f t="shared" si="7"/>
        <v>-0.28703950021339775</v>
      </c>
      <c r="U18" s="5">
        <f t="shared" si="14"/>
        <v>17.089999999999975</v>
      </c>
      <c r="V18" s="5">
        <f t="shared" si="8"/>
        <v>-9.6999999999999886</v>
      </c>
      <c r="W18" s="6">
        <f t="shared" si="9"/>
        <v>-1.7618556701030923</v>
      </c>
      <c r="X18" s="6">
        <f t="shared" si="11"/>
        <v>1.5026199261992619</v>
      </c>
      <c r="Y18" s="6">
        <f t="shared" si="12"/>
        <v>2.8979041414611308</v>
      </c>
      <c r="Z18" s="6">
        <f t="shared" si="13"/>
        <v>-1.5600186133085232</v>
      </c>
    </row>
    <row r="19" spans="1:26" x14ac:dyDescent="0.25">
      <c r="A19" s="4" t="s">
        <v>17</v>
      </c>
      <c r="B19" s="2">
        <v>502.60399999999998</v>
      </c>
      <c r="C19" s="2">
        <v>301.35500000000002</v>
      </c>
      <c r="D19" s="2">
        <v>377.79300000000001</v>
      </c>
      <c r="E19" s="2">
        <f t="shared" si="0"/>
        <v>1181.752</v>
      </c>
      <c r="F19" s="2">
        <v>281.2</v>
      </c>
      <c r="G19" s="2">
        <f t="shared" si="1"/>
        <v>4583.8999999999996</v>
      </c>
      <c r="H19" s="5">
        <f t="shared" si="2"/>
        <v>24.394999999999982</v>
      </c>
      <c r="I19" s="5">
        <f t="shared" si="3"/>
        <v>70.3</v>
      </c>
      <c r="J19" s="6">
        <f t="shared" si="4"/>
        <v>0.34701280227595993</v>
      </c>
      <c r="N19" s="8">
        <f>N18+((N22-N18)/4)</f>
        <v>414.58749999999998</v>
      </c>
      <c r="O19" s="8">
        <v>281.2</v>
      </c>
      <c r="P19" s="2">
        <f t="shared" si="5"/>
        <v>7.3774999999999977</v>
      </c>
      <c r="Q19" s="2">
        <f t="shared" si="6"/>
        <v>10.199999999999989</v>
      </c>
      <c r="R19" s="4" t="s">
        <v>17</v>
      </c>
      <c r="S19" s="7">
        <f t="shared" si="10"/>
        <v>0.72328431372549074</v>
      </c>
      <c r="T19" s="7">
        <f t="shared" si="7"/>
        <v>9.5314597085898067E-2</v>
      </c>
      <c r="U19" s="5">
        <f t="shared" si="14"/>
        <v>20.194999999999993</v>
      </c>
      <c r="V19" s="5">
        <f t="shared" si="8"/>
        <v>5.8000000000000114</v>
      </c>
      <c r="W19" s="6">
        <f t="shared" si="9"/>
        <v>3.4818965517241298</v>
      </c>
      <c r="X19" s="6">
        <f t="shared" si="11"/>
        <v>1.4743509957325747</v>
      </c>
      <c r="Y19" s="6">
        <f t="shared" si="12"/>
        <v>4.9097578644925211</v>
      </c>
      <c r="Z19" s="6">
        <f t="shared" si="13"/>
        <v>6.7881437096338431</v>
      </c>
    </row>
    <row r="20" spans="1:26" x14ac:dyDescent="0.25">
      <c r="A20" s="4" t="s">
        <v>18</v>
      </c>
      <c r="B20" s="2">
        <v>515.90300000000002</v>
      </c>
      <c r="C20" s="2">
        <v>304.13499999999999</v>
      </c>
      <c r="D20" s="2">
        <v>384.43400000000003</v>
      </c>
      <c r="E20" s="2">
        <f t="shared" si="0"/>
        <v>1204.472</v>
      </c>
      <c r="F20" s="2">
        <v>290.7</v>
      </c>
      <c r="G20" s="2">
        <f t="shared" si="1"/>
        <v>4874.5999999999995</v>
      </c>
      <c r="H20" s="5">
        <f t="shared" si="2"/>
        <v>22.720000000000027</v>
      </c>
      <c r="I20" s="5">
        <f t="shared" si="3"/>
        <v>72.674999999999997</v>
      </c>
      <c r="J20" s="6">
        <f t="shared" si="4"/>
        <v>0.31262469900240836</v>
      </c>
      <c r="N20" s="8">
        <f>N19+((N22-N19)/3)</f>
        <v>421.96499999999997</v>
      </c>
      <c r="O20" s="8">
        <v>290.7</v>
      </c>
      <c r="P20" s="2">
        <f t="shared" si="5"/>
        <v>7.3774999999999977</v>
      </c>
      <c r="Q20" s="2">
        <f t="shared" si="6"/>
        <v>9.5</v>
      </c>
      <c r="R20" s="4" t="s">
        <v>18</v>
      </c>
      <c r="S20" s="7">
        <f t="shared" si="10"/>
        <v>0.77657894736842081</v>
      </c>
      <c r="T20" s="7">
        <f t="shared" si="7"/>
        <v>0.57814176636043513</v>
      </c>
      <c r="U20" s="5">
        <f t="shared" si="14"/>
        <v>23.300000000000011</v>
      </c>
      <c r="V20" s="5">
        <f t="shared" si="8"/>
        <v>19</v>
      </c>
      <c r="W20" s="6">
        <f t="shared" si="9"/>
        <v>1.2263157894736849</v>
      </c>
      <c r="X20" s="6">
        <f t="shared" si="11"/>
        <v>1.451547987616099</v>
      </c>
      <c r="Y20" s="6">
        <f t="shared" si="12"/>
        <v>5.0038966442548301</v>
      </c>
      <c r="Z20" s="6">
        <f t="shared" si="13"/>
        <v>6.4435131305213016</v>
      </c>
    </row>
    <row r="21" spans="1:26" x14ac:dyDescent="0.25">
      <c r="A21" s="4" t="s">
        <v>19</v>
      </c>
      <c r="B21" s="2">
        <v>527.51800000000003</v>
      </c>
      <c r="C21" s="2">
        <v>306.435</v>
      </c>
      <c r="D21" s="2">
        <v>390.72800000000001</v>
      </c>
      <c r="E21" s="2">
        <f t="shared" si="0"/>
        <v>1224.681</v>
      </c>
      <c r="F21" s="2">
        <v>308.5</v>
      </c>
      <c r="G21" s="2">
        <f t="shared" si="1"/>
        <v>5183.0999999999995</v>
      </c>
      <c r="H21" s="5">
        <f t="shared" si="2"/>
        <v>20.20900000000006</v>
      </c>
      <c r="I21" s="5">
        <f t="shared" si="3"/>
        <v>77.125</v>
      </c>
      <c r="J21" s="6">
        <f t="shared" si="4"/>
        <v>0.26202917341977389</v>
      </c>
      <c r="N21" s="8">
        <f>N20+((N22-N20)/2)</f>
        <v>429.34249999999997</v>
      </c>
      <c r="O21" s="8">
        <v>308.5</v>
      </c>
      <c r="P21" s="2">
        <f t="shared" si="5"/>
        <v>7.3774999999999977</v>
      </c>
      <c r="Q21" s="2">
        <f t="shared" si="6"/>
        <v>17.800000000000011</v>
      </c>
      <c r="R21" s="4" t="s">
        <v>19</v>
      </c>
      <c r="S21" s="7">
        <f t="shared" si="10"/>
        <v>0.41446629213483105</v>
      </c>
      <c r="T21" s="7">
        <f t="shared" si="7"/>
        <v>1.4180214394146698E-2</v>
      </c>
      <c r="U21" s="5">
        <f t="shared" si="14"/>
        <v>26.404999999999973</v>
      </c>
      <c r="V21" s="5">
        <f t="shared" si="8"/>
        <v>35.199999999999989</v>
      </c>
      <c r="W21" s="6">
        <f t="shared" si="9"/>
        <v>0.75014204545454488</v>
      </c>
      <c r="X21" s="6">
        <f t="shared" si="11"/>
        <v>1.3917098865478119</v>
      </c>
      <c r="Y21" s="6">
        <f t="shared" si="12"/>
        <v>5.0825050655860071</v>
      </c>
      <c r="Z21" s="6">
        <f t="shared" si="13"/>
        <v>12.262770608936767</v>
      </c>
    </row>
    <row r="22" spans="1:26" x14ac:dyDescent="0.25">
      <c r="A22" s="4" t="s">
        <v>20</v>
      </c>
      <c r="B22" s="2">
        <v>538.26499999999999</v>
      </c>
      <c r="C22" s="2">
        <v>308.52800000000002</v>
      </c>
      <c r="D22" s="2">
        <v>396.25799999999998</v>
      </c>
      <c r="E22" s="2">
        <f t="shared" si="0"/>
        <v>1243.0509999999999</v>
      </c>
      <c r="F22" s="2">
        <v>320.3</v>
      </c>
      <c r="G22" s="2">
        <f t="shared" si="1"/>
        <v>5503.4</v>
      </c>
      <c r="H22" s="5">
        <f t="shared" si="2"/>
        <v>18.369999999999891</v>
      </c>
      <c r="I22" s="5">
        <f t="shared" si="3"/>
        <v>80.075000000000003</v>
      </c>
      <c r="J22" s="6">
        <f t="shared" si="4"/>
        <v>0.22940992819231834</v>
      </c>
      <c r="N22" s="8">
        <v>436.72</v>
      </c>
      <c r="O22" s="8">
        <v>320.3</v>
      </c>
      <c r="P22" s="2">
        <f t="shared" si="5"/>
        <v>7.3775000000000546</v>
      </c>
      <c r="Q22" s="2">
        <f t="shared" si="6"/>
        <v>11.800000000000011</v>
      </c>
      <c r="R22" s="4" t="s">
        <v>20</v>
      </c>
      <c r="S22" s="7">
        <f t="shared" si="10"/>
        <v>0.62521186440678367</v>
      </c>
      <c r="T22" s="7">
        <f t="shared" si="7"/>
        <v>0.6348853544088815</v>
      </c>
      <c r="U22" s="5">
        <f t="shared" si="14"/>
        <v>29.510000000000048</v>
      </c>
      <c r="V22" s="5">
        <f t="shared" si="8"/>
        <v>49.300000000000011</v>
      </c>
      <c r="W22" s="6">
        <f t="shared" si="9"/>
        <v>0.59858012170385477</v>
      </c>
      <c r="X22" s="6">
        <f t="shared" si="11"/>
        <v>1.3634717452388385</v>
      </c>
      <c r="Y22" s="6">
        <f t="shared" si="12"/>
        <v>5.3010329748394742</v>
      </c>
      <c r="Z22" s="6">
        <f t="shared" si="13"/>
        <v>8.4787785975066612</v>
      </c>
    </row>
    <row r="23" spans="1:26" x14ac:dyDescent="0.25">
      <c r="A23" s="4" t="s">
        <v>21</v>
      </c>
      <c r="B23" s="2">
        <v>550.14800000000002</v>
      </c>
      <c r="C23" s="2">
        <v>311.97399999999999</v>
      </c>
      <c r="D23" s="2">
        <v>406.20100000000002</v>
      </c>
      <c r="E23" s="2">
        <f t="shared" si="0"/>
        <v>1268.3230000000001</v>
      </c>
      <c r="F23" s="2">
        <v>336.4</v>
      </c>
      <c r="G23" s="2">
        <f t="shared" si="1"/>
        <v>5839.7999999999993</v>
      </c>
      <c r="H23" s="5">
        <f t="shared" si="2"/>
        <v>25.272000000000162</v>
      </c>
      <c r="I23" s="5">
        <f t="shared" si="3"/>
        <v>84.1</v>
      </c>
      <c r="J23" s="6">
        <f t="shared" si="4"/>
        <v>0.3004994054696809</v>
      </c>
      <c r="N23" s="8">
        <f>N22+((N26-N22)/4)</f>
        <v>442.80500000000001</v>
      </c>
      <c r="O23" s="8">
        <v>336.4</v>
      </c>
      <c r="P23" s="2">
        <f t="shared" si="5"/>
        <v>6.0849999999999795</v>
      </c>
      <c r="Q23" s="2">
        <f t="shared" si="6"/>
        <v>16.099999999999966</v>
      </c>
      <c r="R23" s="4" t="s">
        <v>21</v>
      </c>
      <c r="S23" s="7">
        <f t="shared" si="10"/>
        <v>0.37795031055900574</v>
      </c>
      <c r="T23" s="7">
        <f t="shared" si="7"/>
        <v>0.54855185361726033</v>
      </c>
      <c r="U23" s="5">
        <f t="shared" si="14"/>
        <v>28.21750000000003</v>
      </c>
      <c r="V23" s="5">
        <f t="shared" si="8"/>
        <v>55.199999999999989</v>
      </c>
      <c r="W23" s="6">
        <f t="shared" si="9"/>
        <v>0.51118659420289914</v>
      </c>
      <c r="X23" s="6">
        <f t="shared" si="11"/>
        <v>1.3163049940546969</v>
      </c>
      <c r="Y23" s="6">
        <f t="shared" si="12"/>
        <v>4.4628720919582197</v>
      </c>
      <c r="Z23" s="6">
        <f t="shared" si="13"/>
        <v>11.808092141417818</v>
      </c>
    </row>
    <row r="24" spans="1:26" x14ac:dyDescent="0.25">
      <c r="A24" s="4" t="s">
        <v>22</v>
      </c>
      <c r="B24" s="2">
        <v>560.12800000000004</v>
      </c>
      <c r="C24" s="2">
        <v>315.09800000000001</v>
      </c>
      <c r="D24" s="2">
        <v>414.47800000000001</v>
      </c>
      <c r="E24" s="2">
        <f t="shared" si="0"/>
        <v>1289.7040000000002</v>
      </c>
      <c r="F24" s="2">
        <v>344.5</v>
      </c>
      <c r="G24" s="2">
        <f t="shared" si="1"/>
        <v>6184.2999999999993</v>
      </c>
      <c r="H24" s="5">
        <f t="shared" si="2"/>
        <v>21.381000000000085</v>
      </c>
      <c r="I24" s="5">
        <f t="shared" si="3"/>
        <v>86.125</v>
      </c>
      <c r="J24" s="6">
        <f t="shared" si="4"/>
        <v>0.24825544267053801</v>
      </c>
      <c r="N24" s="8">
        <f>N23+((N26-N23)/3)</f>
        <v>448.89</v>
      </c>
      <c r="O24" s="8">
        <v>344.5</v>
      </c>
      <c r="P24" s="2">
        <f t="shared" si="5"/>
        <v>6.0849999999999795</v>
      </c>
      <c r="Q24" s="2">
        <f t="shared" si="6"/>
        <v>8.1000000000000227</v>
      </c>
      <c r="R24" s="4" t="s">
        <v>22</v>
      </c>
      <c r="S24" s="7">
        <f t="shared" si="10"/>
        <v>0.75123456790122989</v>
      </c>
      <c r="T24" s="7">
        <f t="shared" si="7"/>
        <v>0.54221575875046257</v>
      </c>
      <c r="U24" s="5">
        <f t="shared" si="14"/>
        <v>26.925000000000011</v>
      </c>
      <c r="V24" s="5">
        <f t="shared" si="8"/>
        <v>53.800000000000011</v>
      </c>
      <c r="W24" s="6">
        <f t="shared" si="9"/>
        <v>0.50046468401486999</v>
      </c>
      <c r="X24" s="6">
        <f t="shared" si="11"/>
        <v>1.3030188679245283</v>
      </c>
      <c r="Y24" s="6">
        <f t="shared" si="12"/>
        <v>4.6227888122311018</v>
      </c>
      <c r="Z24" s="6">
        <f t="shared" si="13"/>
        <v>6.1535890516141585</v>
      </c>
    </row>
    <row r="25" spans="1:26" x14ac:dyDescent="0.25">
      <c r="A25" s="4" t="s">
        <v>23</v>
      </c>
      <c r="B25" s="2">
        <v>567.05399999999997</v>
      </c>
      <c r="C25" s="2">
        <v>317.18099999999998</v>
      </c>
      <c r="D25" s="2">
        <v>422.16800000000001</v>
      </c>
      <c r="E25" s="2">
        <f t="shared" si="0"/>
        <v>1306.4029999999998</v>
      </c>
      <c r="F25" s="2">
        <v>351.8</v>
      </c>
      <c r="G25" s="2">
        <f t="shared" si="1"/>
        <v>6536.0999999999995</v>
      </c>
      <c r="H25" s="5">
        <f t="shared" si="2"/>
        <v>16.698999999999614</v>
      </c>
      <c r="I25" s="5">
        <f t="shared" si="3"/>
        <v>87.95</v>
      </c>
      <c r="J25" s="6">
        <f t="shared" si="4"/>
        <v>0.18986924388856866</v>
      </c>
      <c r="N25" s="8">
        <f>N24+((N26-N24)/2)</f>
        <v>454.97500000000002</v>
      </c>
      <c r="O25" s="8">
        <v>351.8</v>
      </c>
      <c r="P25" s="2">
        <f t="shared" si="5"/>
        <v>6.0850000000000364</v>
      </c>
      <c r="Q25" s="2">
        <f t="shared" si="6"/>
        <v>7.3000000000000114</v>
      </c>
      <c r="R25" s="4" t="s">
        <v>23</v>
      </c>
      <c r="S25" s="7">
        <f t="shared" si="10"/>
        <v>0.83356164383562015</v>
      </c>
      <c r="T25" s="7">
        <f t="shared" si="7"/>
        <v>0.64698959667565981</v>
      </c>
      <c r="U25" s="5">
        <f t="shared" si="14"/>
        <v>25.63250000000005</v>
      </c>
      <c r="V25" s="5">
        <f t="shared" si="8"/>
        <v>43.300000000000011</v>
      </c>
      <c r="W25" s="6">
        <f t="shared" si="9"/>
        <v>0.59197459584295709</v>
      </c>
      <c r="X25" s="6">
        <f t="shared" si="11"/>
        <v>1.293277430358158</v>
      </c>
      <c r="Y25" s="6">
        <f t="shared" si="12"/>
        <v>4.6699247031567035</v>
      </c>
      <c r="Z25" s="6">
        <f t="shared" si="13"/>
        <v>5.6023747465971709</v>
      </c>
    </row>
    <row r="26" spans="1:26" x14ac:dyDescent="0.25">
      <c r="A26" s="4" t="s">
        <v>24</v>
      </c>
      <c r="B26" s="2">
        <v>572.84</v>
      </c>
      <c r="C26" s="2">
        <v>318.67399999999998</v>
      </c>
      <c r="D26" s="2">
        <v>428.66199999999998</v>
      </c>
      <c r="E26" s="2">
        <f t="shared" si="0"/>
        <v>1320.1759999999999</v>
      </c>
      <c r="F26" s="2">
        <v>356.6</v>
      </c>
      <c r="G26" s="2">
        <f t="shared" si="1"/>
        <v>6892.7</v>
      </c>
      <c r="H26" s="5">
        <f t="shared" si="2"/>
        <v>13.773000000000138</v>
      </c>
      <c r="I26" s="5">
        <f t="shared" si="3"/>
        <v>89.15</v>
      </c>
      <c r="J26" s="6">
        <f t="shared" si="4"/>
        <v>0.15449242849130831</v>
      </c>
      <c r="N26" s="8">
        <v>461.06</v>
      </c>
      <c r="O26" s="8">
        <v>356.6</v>
      </c>
      <c r="P26" s="2">
        <f t="shared" si="5"/>
        <v>6.0849999999999795</v>
      </c>
      <c r="Q26" s="2">
        <f t="shared" si="6"/>
        <v>4.8000000000000114</v>
      </c>
      <c r="R26" s="4" t="s">
        <v>24</v>
      </c>
      <c r="S26" s="7">
        <f t="shared" si="10"/>
        <v>1.2677083333333261</v>
      </c>
      <c r="T26" s="7">
        <f t="shared" si="7"/>
        <v>0.80761371390729542</v>
      </c>
      <c r="U26" s="5">
        <f t="shared" si="14"/>
        <v>24.339999999999975</v>
      </c>
      <c r="V26" s="5">
        <f t="shared" si="8"/>
        <v>36.300000000000011</v>
      </c>
      <c r="W26" s="6">
        <f t="shared" si="9"/>
        <v>0.6705234159779605</v>
      </c>
      <c r="X26" s="6">
        <f t="shared" si="11"/>
        <v>1.2929332585530005</v>
      </c>
      <c r="Y26" s="6">
        <f t="shared" si="12"/>
        <v>4.705100280235162</v>
      </c>
      <c r="Z26" s="6">
        <f t="shared" si="13"/>
        <v>3.7115006319028607</v>
      </c>
    </row>
    <row r="27" spans="1:26" x14ac:dyDescent="0.25">
      <c r="A27" s="4" t="s">
        <v>25</v>
      </c>
      <c r="B27" s="2">
        <v>579.77800000000002</v>
      </c>
      <c r="C27" s="2">
        <v>322.91899999999998</v>
      </c>
      <c r="D27" s="2">
        <v>436.28899999999999</v>
      </c>
      <c r="E27" s="2">
        <f t="shared" si="0"/>
        <v>1338.9859999999999</v>
      </c>
      <c r="F27" s="2">
        <v>360.2</v>
      </c>
      <c r="G27" s="2">
        <f t="shared" si="1"/>
        <v>7252.9</v>
      </c>
      <c r="H27" s="5">
        <f t="shared" si="2"/>
        <v>18.809999999999945</v>
      </c>
      <c r="I27" s="5">
        <f t="shared" si="3"/>
        <v>90.05</v>
      </c>
      <c r="J27" s="6">
        <f t="shared" si="4"/>
        <v>0.20888395335924426</v>
      </c>
      <c r="N27" s="8">
        <v>469.73</v>
      </c>
      <c r="O27" s="8">
        <v>360.2</v>
      </c>
      <c r="P27" s="2">
        <f t="shared" si="5"/>
        <v>8.6700000000000159</v>
      </c>
      <c r="Q27" s="2">
        <f t="shared" si="6"/>
        <v>3.5999999999999659</v>
      </c>
      <c r="R27" s="4" t="s">
        <v>25</v>
      </c>
      <c r="S27" s="7">
        <f t="shared" si="10"/>
        <v>2.4083333333333607</v>
      </c>
      <c r="T27" s="7">
        <f t="shared" si="7"/>
        <v>1.3152094696008843</v>
      </c>
      <c r="U27" s="5">
        <f t="shared" si="14"/>
        <v>26.925000000000011</v>
      </c>
      <c r="V27" s="5">
        <f t="shared" si="8"/>
        <v>23.800000000000011</v>
      </c>
      <c r="W27" s="6">
        <f t="shared" si="9"/>
        <v>1.1313025210084033</v>
      </c>
      <c r="X27" s="6">
        <f t="shared" si="11"/>
        <v>1.3040810660744031</v>
      </c>
      <c r="Y27" s="6">
        <f t="shared" si="12"/>
        <v>6.7056825575847094</v>
      </c>
      <c r="Z27" s="6">
        <f t="shared" si="13"/>
        <v>2.7843664598967335</v>
      </c>
    </row>
    <row r="28" spans="1:26" x14ac:dyDescent="0.25">
      <c r="A28" s="4" t="s">
        <v>26</v>
      </c>
      <c r="B28" s="2">
        <v>587.721</v>
      </c>
      <c r="C28" s="2">
        <v>327.78199999999998</v>
      </c>
      <c r="D28" s="2">
        <v>445.26600000000002</v>
      </c>
      <c r="E28" s="2">
        <f t="shared" si="0"/>
        <v>1360.769</v>
      </c>
      <c r="F28" s="2">
        <v>361.4</v>
      </c>
      <c r="G28" s="2">
        <f t="shared" si="1"/>
        <v>7614.2999999999993</v>
      </c>
      <c r="H28" s="5">
        <f t="shared" si="2"/>
        <v>21.783000000000129</v>
      </c>
      <c r="I28" s="5">
        <f t="shared" si="3"/>
        <v>90.35</v>
      </c>
      <c r="J28" s="6">
        <f t="shared" si="4"/>
        <v>0.24109573879358195</v>
      </c>
      <c r="N28" s="8">
        <v>480.75</v>
      </c>
      <c r="O28" s="8">
        <v>361.4</v>
      </c>
      <c r="P28" s="2">
        <f t="shared" si="5"/>
        <v>11.019999999999982</v>
      </c>
      <c r="Q28" s="2">
        <f t="shared" si="6"/>
        <v>1.1999999999999886</v>
      </c>
      <c r="R28" s="4" t="s">
        <v>26</v>
      </c>
      <c r="S28" s="7">
        <f t="shared" si="10"/>
        <v>9.1833333333334046</v>
      </c>
      <c r="T28" s="7">
        <f t="shared" si="7"/>
        <v>3.4232341609589279</v>
      </c>
      <c r="U28" s="5">
        <f t="shared" si="14"/>
        <v>31.860000000000014</v>
      </c>
      <c r="V28" s="5">
        <f t="shared" si="8"/>
        <v>16.899999999999977</v>
      </c>
      <c r="W28" s="6">
        <f t="shared" si="9"/>
        <v>1.8852071005917193</v>
      </c>
      <c r="X28" s="6">
        <f t="shared" si="11"/>
        <v>1.3302434975096846</v>
      </c>
      <c r="Y28" s="6">
        <f t="shared" si="12"/>
        <v>8.4503949077129281</v>
      </c>
      <c r="Z28" s="6">
        <f t="shared" si="13"/>
        <v>0.92018819321737144</v>
      </c>
    </row>
    <row r="29" spans="1:26" x14ac:dyDescent="0.25">
      <c r="A29" s="4" t="s">
        <v>27</v>
      </c>
      <c r="B29" s="2">
        <v>600.48400000000004</v>
      </c>
      <c r="C29" s="2">
        <v>333.61599999999999</v>
      </c>
      <c r="D29" s="2">
        <v>455.733</v>
      </c>
      <c r="E29" s="2">
        <f t="shared" si="0"/>
        <v>1389.8330000000001</v>
      </c>
      <c r="F29" s="2">
        <v>368.1</v>
      </c>
      <c r="G29" s="2">
        <f t="shared" si="1"/>
        <v>7982.4</v>
      </c>
      <c r="H29" s="5">
        <f t="shared" si="2"/>
        <v>29.064000000000078</v>
      </c>
      <c r="I29" s="5">
        <f t="shared" si="3"/>
        <v>92.025000000000006</v>
      </c>
      <c r="J29" s="6">
        <f t="shared" si="4"/>
        <v>0.31582722086389653</v>
      </c>
      <c r="N29" s="8">
        <v>488.67</v>
      </c>
      <c r="O29" s="8">
        <v>368.1</v>
      </c>
      <c r="P29" s="2">
        <f t="shared" si="5"/>
        <v>7.9200000000000159</v>
      </c>
      <c r="Q29" s="2">
        <f t="shared" si="6"/>
        <v>6.7000000000000455</v>
      </c>
      <c r="R29" s="4" t="s">
        <v>27</v>
      </c>
      <c r="S29" s="7">
        <f t="shared" si="10"/>
        <v>1.1820895522388004</v>
      </c>
      <c r="T29" s="7">
        <f t="shared" si="7"/>
        <v>3.5103661380597231</v>
      </c>
      <c r="U29" s="5">
        <f t="shared" si="14"/>
        <v>33.694999999999993</v>
      </c>
      <c r="V29" s="5">
        <f t="shared" si="8"/>
        <v>16.300000000000011</v>
      </c>
      <c r="W29" s="6">
        <f t="shared" si="9"/>
        <v>2.0671779141104274</v>
      </c>
      <c r="X29" s="6">
        <f t="shared" si="11"/>
        <v>1.3275468622656887</v>
      </c>
      <c r="Y29" s="6">
        <f t="shared" si="12"/>
        <v>5.9537971918876869</v>
      </c>
      <c r="Z29" s="6">
        <f t="shared" si="13"/>
        <v>5.036671866874709</v>
      </c>
    </row>
    <row r="30" spans="1:26" x14ac:dyDescent="0.25">
      <c r="A30" s="4" t="s">
        <v>28</v>
      </c>
      <c r="B30" s="2">
        <v>613.09199999999998</v>
      </c>
      <c r="C30" s="2">
        <v>339.42500000000001</v>
      </c>
      <c r="D30" s="2">
        <v>466.10300000000001</v>
      </c>
      <c r="E30" s="2">
        <f t="shared" si="0"/>
        <v>1418.6200000000001</v>
      </c>
      <c r="F30" s="2">
        <v>381.2</v>
      </c>
      <c r="G30" s="2">
        <f t="shared" si="1"/>
        <v>8363.6</v>
      </c>
      <c r="H30" s="5">
        <f t="shared" si="2"/>
        <v>28.787000000000035</v>
      </c>
      <c r="I30" s="5">
        <f t="shared" si="3"/>
        <v>95.3</v>
      </c>
      <c r="J30" s="6">
        <f t="shared" si="4"/>
        <v>0.30206715634837394</v>
      </c>
      <c r="N30" s="8">
        <v>497.9</v>
      </c>
      <c r="O30" s="8">
        <v>381.2</v>
      </c>
      <c r="P30" s="2">
        <f t="shared" si="5"/>
        <v>9.2299999999999613</v>
      </c>
      <c r="Q30" s="2">
        <f t="shared" si="6"/>
        <v>13.099999999999966</v>
      </c>
      <c r="R30" s="4" t="s">
        <v>28</v>
      </c>
      <c r="S30" s="7">
        <f t="shared" si="10"/>
        <v>0.70458015267175456</v>
      </c>
      <c r="T30" s="7">
        <f t="shared" si="7"/>
        <v>3.3695840928943297</v>
      </c>
      <c r="U30" s="5">
        <f t="shared" si="14"/>
        <v>36.839999999999975</v>
      </c>
      <c r="V30" s="5">
        <f t="shared" si="8"/>
        <v>24.599999999999966</v>
      </c>
      <c r="W30" s="6">
        <f t="shared" si="9"/>
        <v>1.4975609756097572</v>
      </c>
      <c r="X30" s="6">
        <f t="shared" si="11"/>
        <v>1.3061385099685205</v>
      </c>
      <c r="Y30" s="6">
        <f t="shared" si="12"/>
        <v>6.952673583399811</v>
      </c>
      <c r="Z30" s="6">
        <f t="shared" si="13"/>
        <v>9.8678249125176229</v>
      </c>
    </row>
    <row r="31" spans="1:26" x14ac:dyDescent="0.25">
      <c r="A31" s="4" t="s">
        <v>29</v>
      </c>
      <c r="B31" s="2">
        <v>622.12099999999998</v>
      </c>
      <c r="C31" s="2">
        <v>342.32400000000001</v>
      </c>
      <c r="D31" s="2">
        <v>473.24700000000001</v>
      </c>
      <c r="E31" s="2">
        <f t="shared" si="0"/>
        <v>1437.692</v>
      </c>
      <c r="F31" s="2">
        <v>388.5</v>
      </c>
      <c r="G31" s="2">
        <f t="shared" si="1"/>
        <v>8752.1</v>
      </c>
      <c r="H31" s="5">
        <f t="shared" si="2"/>
        <v>19.071999999999889</v>
      </c>
      <c r="I31" s="5">
        <f t="shared" si="3"/>
        <v>97.125</v>
      </c>
      <c r="J31" s="6">
        <f t="shared" si="4"/>
        <v>0.19636550836550723</v>
      </c>
      <c r="N31" s="8">
        <v>506.17</v>
      </c>
      <c r="O31" s="8">
        <v>388.5</v>
      </c>
      <c r="P31" s="2">
        <f t="shared" si="5"/>
        <v>8.2700000000000387</v>
      </c>
      <c r="Q31" s="2">
        <f t="shared" si="6"/>
        <v>7.3000000000000114</v>
      </c>
      <c r="R31" s="4" t="s">
        <v>29</v>
      </c>
      <c r="S31" s="7">
        <f t="shared" si="10"/>
        <v>1.1328767123287706</v>
      </c>
      <c r="T31" s="7">
        <f t="shared" si="7"/>
        <v>3.0507199376431826</v>
      </c>
      <c r="U31" s="5">
        <f t="shared" si="14"/>
        <v>36.44</v>
      </c>
      <c r="V31" s="5">
        <f t="shared" si="8"/>
        <v>28.300000000000011</v>
      </c>
      <c r="W31" s="6">
        <f t="shared" si="9"/>
        <v>1.2876325088339218</v>
      </c>
      <c r="X31" s="6">
        <f t="shared" si="11"/>
        <v>1.3028828828828829</v>
      </c>
      <c r="Y31" s="6">
        <f t="shared" si="12"/>
        <v>6.3316408917453595</v>
      </c>
      <c r="Z31" s="6">
        <f t="shared" si="13"/>
        <v>5.5889937738501789</v>
      </c>
    </row>
    <row r="32" spans="1:26" x14ac:dyDescent="0.25">
      <c r="A32" s="4" t="s">
        <v>30</v>
      </c>
      <c r="B32" s="2">
        <v>632.69799999999998</v>
      </c>
      <c r="C32" s="2">
        <v>346.21899999999999</v>
      </c>
      <c r="D32" s="2">
        <v>477.89299999999997</v>
      </c>
      <c r="E32" s="2">
        <f t="shared" si="0"/>
        <v>1456.81</v>
      </c>
      <c r="F32" s="2">
        <v>392.3</v>
      </c>
      <c r="G32" s="2">
        <f t="shared" si="1"/>
        <v>9144.4</v>
      </c>
      <c r="H32" s="5">
        <f t="shared" si="2"/>
        <v>19.117999999999938</v>
      </c>
      <c r="I32" s="5">
        <f t="shared" si="3"/>
        <v>98.075000000000003</v>
      </c>
      <c r="J32" s="6">
        <f t="shared" si="4"/>
        <v>0.19493244965587497</v>
      </c>
      <c r="N32" s="8">
        <v>514.95000000000005</v>
      </c>
      <c r="O32" s="8">
        <v>392.3</v>
      </c>
      <c r="P32" s="2">
        <f t="shared" si="5"/>
        <v>8.7800000000000296</v>
      </c>
      <c r="Q32" s="2">
        <f t="shared" si="6"/>
        <v>3.8000000000000114</v>
      </c>
      <c r="R32" s="4" t="s">
        <v>30</v>
      </c>
      <c r="S32" s="7">
        <f t="shared" si="10"/>
        <v>2.3105263157894744</v>
      </c>
      <c r="T32" s="7">
        <f t="shared" si="7"/>
        <v>1.3325181832572</v>
      </c>
      <c r="U32" s="5">
        <f t="shared" si="14"/>
        <v>34.200000000000045</v>
      </c>
      <c r="V32" s="5">
        <f t="shared" si="8"/>
        <v>30.900000000000034</v>
      </c>
      <c r="W32" s="6">
        <f t="shared" si="9"/>
        <v>1.1067961165048545</v>
      </c>
      <c r="X32" s="6">
        <f t="shared" si="11"/>
        <v>1.312643385164415</v>
      </c>
      <c r="Y32" s="6">
        <f t="shared" si="12"/>
        <v>6.7389019499377909</v>
      </c>
      <c r="Z32" s="6">
        <f t="shared" si="13"/>
        <v>2.9166090443922088</v>
      </c>
    </row>
    <row r="33" spans="1:26" x14ac:dyDescent="0.25">
      <c r="A33" s="4" t="s">
        <v>31</v>
      </c>
      <c r="B33" s="2">
        <v>646.51</v>
      </c>
      <c r="C33" s="2">
        <v>355.08699999999999</v>
      </c>
      <c r="D33" s="2">
        <v>490.04899999999998</v>
      </c>
      <c r="E33" s="2">
        <f t="shared" si="0"/>
        <v>1491.646</v>
      </c>
      <c r="F33" s="2">
        <v>391.7</v>
      </c>
      <c r="G33" s="2">
        <f t="shared" si="1"/>
        <v>9536.1</v>
      </c>
      <c r="H33" s="5">
        <f t="shared" si="2"/>
        <v>34.836000000000013</v>
      </c>
      <c r="I33" s="5">
        <f t="shared" si="3"/>
        <v>97.924999999999997</v>
      </c>
      <c r="J33" s="6">
        <f t="shared" si="4"/>
        <v>0.35574163900944616</v>
      </c>
      <c r="N33" s="8">
        <v>526.54</v>
      </c>
      <c r="O33" s="8">
        <v>391.7</v>
      </c>
      <c r="P33" s="2">
        <f t="shared" si="5"/>
        <v>11.589999999999918</v>
      </c>
      <c r="Q33" s="2">
        <f t="shared" si="6"/>
        <v>-0.60000000000002274</v>
      </c>
      <c r="R33" s="4" t="s">
        <v>31</v>
      </c>
      <c r="S33" s="7">
        <f t="shared" si="10"/>
        <v>-19.3166666666658</v>
      </c>
      <c r="T33" s="7">
        <f t="shared" si="7"/>
        <v>-3.7921708714689499</v>
      </c>
      <c r="U33" s="5">
        <f t="shared" si="14"/>
        <v>37.869999999999948</v>
      </c>
      <c r="V33" s="5">
        <f t="shared" si="8"/>
        <v>23.599999999999966</v>
      </c>
      <c r="W33" s="6">
        <f t="shared" si="9"/>
        <v>1.6046610169491526</v>
      </c>
      <c r="X33" s="6">
        <f t="shared" si="11"/>
        <v>1.3442430431452641</v>
      </c>
      <c r="Y33" s="6">
        <f t="shared" si="12"/>
        <v>8.8295116030681964</v>
      </c>
      <c r="Z33" s="6">
        <f t="shared" si="13"/>
        <v>-0.45709292164289528</v>
      </c>
    </row>
    <row r="34" spans="1:26" x14ac:dyDescent="0.25">
      <c r="A34" s="4" t="s">
        <v>32</v>
      </c>
      <c r="B34" s="2">
        <v>651.23</v>
      </c>
      <c r="C34" s="2">
        <v>359.39499999999998</v>
      </c>
      <c r="D34" s="2">
        <v>498.23700000000002</v>
      </c>
      <c r="E34" s="2">
        <f t="shared" si="0"/>
        <v>1508.8620000000001</v>
      </c>
      <c r="F34" s="2">
        <v>386.5</v>
      </c>
      <c r="G34" s="2">
        <f t="shared" si="1"/>
        <v>9922.6</v>
      </c>
      <c r="H34" s="5">
        <f t="shared" si="2"/>
        <v>17.216000000000122</v>
      </c>
      <c r="I34" s="5">
        <f t="shared" si="3"/>
        <v>96.625</v>
      </c>
      <c r="J34" s="6">
        <f t="shared" si="4"/>
        <v>0.17817335058214873</v>
      </c>
      <c r="N34" s="8">
        <v>531.16999999999996</v>
      </c>
      <c r="O34" s="8">
        <v>386.5</v>
      </c>
      <c r="P34" s="2">
        <f t="shared" si="5"/>
        <v>4.6299999999999955</v>
      </c>
      <c r="Q34" s="2">
        <f t="shared" si="6"/>
        <v>-5.1999999999999886</v>
      </c>
      <c r="R34" s="4" t="s">
        <v>32</v>
      </c>
      <c r="S34" s="7">
        <f t="shared" si="10"/>
        <v>-0.89038461538461644</v>
      </c>
      <c r="T34" s="7">
        <f t="shared" si="7"/>
        <v>-4.1909120634830428</v>
      </c>
      <c r="U34" s="5">
        <f t="shared" si="14"/>
        <v>33.269999999999982</v>
      </c>
      <c r="V34" s="5">
        <f t="shared" si="8"/>
        <v>5.3000000000000114</v>
      </c>
      <c r="W34" s="6">
        <f t="shared" si="9"/>
        <v>6.2773584905660211</v>
      </c>
      <c r="X34" s="6">
        <f t="shared" si="11"/>
        <v>1.3743078913324709</v>
      </c>
      <c r="Y34" s="6">
        <f t="shared" si="12"/>
        <v>3.4443176206935813</v>
      </c>
      <c r="Z34" s="6">
        <f t="shared" si="13"/>
        <v>-3.8683480837163287</v>
      </c>
    </row>
    <row r="35" spans="1:26" x14ac:dyDescent="0.25">
      <c r="A35" s="4" t="s">
        <v>33</v>
      </c>
      <c r="B35" s="2">
        <v>655.99900000000002</v>
      </c>
      <c r="C35" s="2">
        <v>362.18299999999999</v>
      </c>
      <c r="D35" s="2">
        <v>503.56700000000001</v>
      </c>
      <c r="E35" s="2">
        <f t="shared" si="0"/>
        <v>1521.749</v>
      </c>
      <c r="F35" s="2">
        <v>385.9</v>
      </c>
      <c r="G35" s="2">
        <f t="shared" si="1"/>
        <v>10308.5</v>
      </c>
      <c r="H35" s="5">
        <f t="shared" si="2"/>
        <v>12.886999999999944</v>
      </c>
      <c r="I35" s="5">
        <f t="shared" si="3"/>
        <v>96.474999999999994</v>
      </c>
      <c r="J35" s="6">
        <f t="shared" si="4"/>
        <v>0.13357864731795743</v>
      </c>
      <c r="N35" s="8">
        <v>535.21</v>
      </c>
      <c r="O35" s="8">
        <v>385.9</v>
      </c>
      <c r="P35" s="2">
        <f t="shared" si="5"/>
        <v>4.0400000000000773</v>
      </c>
      <c r="Q35" s="2">
        <f t="shared" si="6"/>
        <v>-0.60000000000002274</v>
      </c>
      <c r="R35" s="4" t="s">
        <v>33</v>
      </c>
      <c r="S35" s="7">
        <f t="shared" si="10"/>
        <v>-6.7333333333332073</v>
      </c>
      <c r="T35" s="7">
        <f t="shared" si="7"/>
        <v>-6.1574645748985368</v>
      </c>
      <c r="U35" s="5">
        <f t="shared" si="14"/>
        <v>29.04000000000002</v>
      </c>
      <c r="V35" s="5">
        <f t="shared" si="8"/>
        <v>-2.6000000000000227</v>
      </c>
      <c r="W35" s="6">
        <f t="shared" si="9"/>
        <v>-11.16923076923068</v>
      </c>
      <c r="X35" s="6">
        <f t="shared" si="11"/>
        <v>1.3869137082145635</v>
      </c>
      <c r="Y35" s="6">
        <f t="shared" si="12"/>
        <v>2.9396615019674113</v>
      </c>
      <c r="Z35" s="6">
        <f t="shared" si="13"/>
        <v>-0.43658339138130692</v>
      </c>
    </row>
    <row r="36" spans="1:26" x14ac:dyDescent="0.25">
      <c r="A36" s="4" t="s">
        <v>34</v>
      </c>
      <c r="B36" s="2">
        <v>663.13699999999994</v>
      </c>
      <c r="C36" s="2">
        <v>365.86099999999999</v>
      </c>
      <c r="D36" s="2">
        <v>515.18799999999999</v>
      </c>
      <c r="E36" s="2">
        <f t="shared" si="0"/>
        <v>1544.1860000000001</v>
      </c>
      <c r="F36" s="2">
        <v>386.7</v>
      </c>
      <c r="G36" s="2">
        <f t="shared" si="1"/>
        <v>10695.2</v>
      </c>
      <c r="H36" s="5">
        <f t="shared" si="2"/>
        <v>22.437000000000126</v>
      </c>
      <c r="I36" s="5">
        <f t="shared" si="3"/>
        <v>96.674999999999997</v>
      </c>
      <c r="J36" s="6">
        <f t="shared" si="4"/>
        <v>0.23208688906128913</v>
      </c>
      <c r="N36" s="8">
        <v>542.41</v>
      </c>
      <c r="O36" s="8">
        <v>386.7</v>
      </c>
      <c r="P36" s="2">
        <f t="shared" si="5"/>
        <v>7.1999999999999318</v>
      </c>
      <c r="Q36" s="2">
        <f t="shared" si="6"/>
        <v>0.80000000000001137</v>
      </c>
      <c r="R36" s="4" t="s">
        <v>34</v>
      </c>
      <c r="S36" s="7">
        <f t="shared" si="10"/>
        <v>8.9999999999997868</v>
      </c>
      <c r="T36" s="7">
        <f t="shared" si="7"/>
        <v>-4.4850961538459586</v>
      </c>
      <c r="U36" s="5">
        <f t="shared" si="14"/>
        <v>27.459999999999923</v>
      </c>
      <c r="V36" s="5">
        <f t="shared" si="8"/>
        <v>-5.6000000000000227</v>
      </c>
      <c r="W36" s="6">
        <f t="shared" si="9"/>
        <v>-4.9035714285713947</v>
      </c>
      <c r="X36" s="6">
        <f t="shared" si="11"/>
        <v>1.4026635634859064</v>
      </c>
      <c r="Y36" s="6">
        <f t="shared" si="12"/>
        <v>5.1913828216961067</v>
      </c>
      <c r="Z36" s="6">
        <f t="shared" si="13"/>
        <v>0.5768203135218033</v>
      </c>
    </row>
    <row r="37" spans="1:26" x14ac:dyDescent="0.25">
      <c r="A37" s="4" t="s">
        <v>35</v>
      </c>
      <c r="B37" s="2">
        <v>673.35900000000004</v>
      </c>
      <c r="C37" s="2">
        <v>369.63200000000001</v>
      </c>
      <c r="D37" s="2">
        <v>524.13300000000004</v>
      </c>
      <c r="E37" s="2">
        <f t="shared" si="0"/>
        <v>1567.124</v>
      </c>
      <c r="F37" s="2">
        <v>391.6</v>
      </c>
      <c r="G37" s="2">
        <f t="shared" si="1"/>
        <v>11086.800000000001</v>
      </c>
      <c r="H37" s="5">
        <f t="shared" si="2"/>
        <v>22.937999999999874</v>
      </c>
      <c r="I37" s="5">
        <f t="shared" si="3"/>
        <v>97.9</v>
      </c>
      <c r="J37" s="6">
        <f t="shared" si="4"/>
        <v>0.23430030643513661</v>
      </c>
      <c r="N37" s="8">
        <v>548.62</v>
      </c>
      <c r="O37" s="8">
        <v>391.6</v>
      </c>
      <c r="P37" s="2">
        <f t="shared" si="5"/>
        <v>6.2100000000000364</v>
      </c>
      <c r="Q37" s="2">
        <f t="shared" si="6"/>
        <v>4.9000000000000341</v>
      </c>
      <c r="R37" s="4" t="s">
        <v>35</v>
      </c>
      <c r="S37" s="7">
        <f t="shared" si="10"/>
        <v>1.2673469387755087</v>
      </c>
      <c r="T37" s="7">
        <f t="shared" si="7"/>
        <v>0.66090724751436802</v>
      </c>
      <c r="U37" s="5">
        <f t="shared" si="14"/>
        <v>22.080000000000041</v>
      </c>
      <c r="V37" s="5">
        <f t="shared" si="8"/>
        <v>-9.9999999999965894E-2</v>
      </c>
      <c r="W37" s="6">
        <f t="shared" si="9"/>
        <v>-220.80000000007573</v>
      </c>
      <c r="X37" s="6">
        <f t="shared" si="11"/>
        <v>1.40097037793667</v>
      </c>
      <c r="Y37" s="6">
        <f t="shared" si="12"/>
        <v>4.4272911635110228</v>
      </c>
      <c r="Z37" s="6">
        <f t="shared" si="13"/>
        <v>3.4933537361037099</v>
      </c>
    </row>
    <row r="38" spans="1:26" x14ac:dyDescent="0.25">
      <c r="A38" s="4" t="s">
        <v>36</v>
      </c>
      <c r="B38" s="2">
        <v>686.70899999999995</v>
      </c>
      <c r="C38" s="2">
        <v>375.49299999999999</v>
      </c>
      <c r="D38" s="2">
        <v>535.44299999999998</v>
      </c>
      <c r="E38" s="2">
        <f t="shared" si="0"/>
        <v>1597.645</v>
      </c>
      <c r="F38" s="2">
        <v>400.3</v>
      </c>
      <c r="G38" s="2">
        <f t="shared" si="1"/>
        <v>11487.1</v>
      </c>
      <c r="H38" s="5">
        <f t="shared" si="2"/>
        <v>30.520999999999958</v>
      </c>
      <c r="I38" s="5">
        <f t="shared" si="3"/>
        <v>100.075</v>
      </c>
      <c r="J38" s="6">
        <f t="shared" si="4"/>
        <v>0.30498126405196058</v>
      </c>
      <c r="N38" s="8">
        <v>558.58000000000004</v>
      </c>
      <c r="O38" s="8">
        <v>400.3</v>
      </c>
      <c r="P38" s="2">
        <f t="shared" si="5"/>
        <v>9.9600000000000364</v>
      </c>
      <c r="Q38" s="2">
        <f t="shared" si="6"/>
        <v>8.6999999999999886</v>
      </c>
      <c r="R38" s="4" t="s">
        <v>36</v>
      </c>
      <c r="S38" s="7">
        <f t="shared" si="10"/>
        <v>1.1448275862069022</v>
      </c>
      <c r="T38" s="7">
        <f t="shared" si="7"/>
        <v>1.1697102979122476</v>
      </c>
      <c r="U38" s="5">
        <f t="shared" si="14"/>
        <v>27.410000000000082</v>
      </c>
      <c r="V38" s="5">
        <f t="shared" si="8"/>
        <v>13.800000000000011</v>
      </c>
      <c r="W38" s="6">
        <f t="shared" si="9"/>
        <v>1.9862318840579753</v>
      </c>
      <c r="X38" s="6">
        <f t="shared" si="11"/>
        <v>1.3954034474144392</v>
      </c>
      <c r="Y38" s="6">
        <f t="shared" si="12"/>
        <v>7.1093580255915105</v>
      </c>
      <c r="Z38" s="6">
        <f t="shared" si="13"/>
        <v>6.2099814078961684</v>
      </c>
    </row>
    <row r="39" spans="1:26" x14ac:dyDescent="0.25">
      <c r="A39" s="4" t="s">
        <v>37</v>
      </c>
      <c r="B39" s="2">
        <v>699.61</v>
      </c>
      <c r="C39" s="2">
        <v>378.41300000000001</v>
      </c>
      <c r="D39" s="2">
        <v>544.83000000000004</v>
      </c>
      <c r="E39" s="2">
        <f t="shared" si="0"/>
        <v>1622.8530000000001</v>
      </c>
      <c r="F39" s="2">
        <v>413.8</v>
      </c>
      <c r="G39" s="2">
        <f t="shared" si="1"/>
        <v>11900.9</v>
      </c>
      <c r="H39" s="5">
        <f t="shared" si="2"/>
        <v>25.208000000000084</v>
      </c>
      <c r="I39" s="5">
        <f t="shared" si="3"/>
        <v>103.45</v>
      </c>
      <c r="J39" s="6">
        <f t="shared" si="4"/>
        <v>0.24367327211213227</v>
      </c>
      <c r="N39" s="8">
        <v>566.58000000000004</v>
      </c>
      <c r="O39" s="8">
        <v>413.8</v>
      </c>
      <c r="P39" s="2">
        <f t="shared" si="5"/>
        <v>8</v>
      </c>
      <c r="Q39" s="2">
        <f t="shared" si="6"/>
        <v>13.5</v>
      </c>
      <c r="R39" s="4" t="s">
        <v>37</v>
      </c>
      <c r="S39" s="7">
        <f t="shared" ref="S39:S66" si="15">P39/Q39</f>
        <v>0.59259259259259256</v>
      </c>
      <c r="T39" s="7">
        <f t="shared" si="7"/>
        <v>3.0011917793936975</v>
      </c>
      <c r="U39" s="5">
        <f t="shared" si="14"/>
        <v>31.370000000000005</v>
      </c>
      <c r="V39" s="5">
        <f t="shared" si="8"/>
        <v>27.900000000000034</v>
      </c>
      <c r="W39" s="6">
        <f t="shared" si="9"/>
        <v>1.1243727598566295</v>
      </c>
      <c r="X39" s="6">
        <f t="shared" si="11"/>
        <v>1.3692121797970034</v>
      </c>
      <c r="Y39" s="6">
        <f t="shared" si="12"/>
        <v>5.7331089548497971</v>
      </c>
      <c r="Z39" s="6">
        <f t="shared" si="13"/>
        <v>9.6746213613090326</v>
      </c>
    </row>
    <row r="40" spans="1:26" x14ac:dyDescent="0.25">
      <c r="A40" s="4" t="s">
        <v>38</v>
      </c>
      <c r="B40" s="2">
        <v>715.26099999999997</v>
      </c>
      <c r="C40" s="2">
        <v>382.08499999999998</v>
      </c>
      <c r="D40" s="2">
        <v>556.077</v>
      </c>
      <c r="E40" s="2">
        <f t="shared" si="0"/>
        <v>1653.423</v>
      </c>
      <c r="F40" s="2">
        <v>422.2</v>
      </c>
      <c r="G40" s="2">
        <f t="shared" si="1"/>
        <v>12323.1</v>
      </c>
      <c r="H40" s="5">
        <f t="shared" si="2"/>
        <v>30.569999999999936</v>
      </c>
      <c r="I40" s="5">
        <f t="shared" si="3"/>
        <v>105.55</v>
      </c>
      <c r="J40" s="6">
        <f t="shared" si="4"/>
        <v>0.2896257697773561</v>
      </c>
      <c r="N40" s="8">
        <v>578.23</v>
      </c>
      <c r="O40" s="8">
        <v>422.2</v>
      </c>
      <c r="P40" s="2">
        <f t="shared" si="5"/>
        <v>11.649999999999977</v>
      </c>
      <c r="Q40" s="2">
        <f t="shared" si="6"/>
        <v>8.3999999999999773</v>
      </c>
      <c r="R40" s="4" t="s">
        <v>38</v>
      </c>
      <c r="S40" s="7">
        <f t="shared" si="15"/>
        <v>1.386904761904763</v>
      </c>
      <c r="T40" s="7">
        <f t="shared" si="7"/>
        <v>1.0979179698699415</v>
      </c>
      <c r="U40" s="5">
        <f t="shared" si="14"/>
        <v>35.82000000000005</v>
      </c>
      <c r="V40" s="5">
        <f t="shared" si="8"/>
        <v>35.5</v>
      </c>
      <c r="W40" s="6">
        <f t="shared" si="9"/>
        <v>1.0090140845070437</v>
      </c>
      <c r="X40" s="6">
        <f t="shared" si="11"/>
        <v>1.3695641875888205</v>
      </c>
      <c r="Y40" s="6">
        <f t="shared" si="12"/>
        <v>8.5085424829679663</v>
      </c>
      <c r="Z40" s="6">
        <f t="shared" si="13"/>
        <v>6.1349147516678855</v>
      </c>
    </row>
    <row r="41" spans="1:26" x14ac:dyDescent="0.25">
      <c r="A41" s="4" t="s">
        <v>39</v>
      </c>
      <c r="B41" s="2">
        <v>731.95399999999995</v>
      </c>
      <c r="C41" s="2">
        <v>385.42700000000002</v>
      </c>
      <c r="D41" s="2">
        <v>566.47900000000004</v>
      </c>
      <c r="E41" s="2">
        <f t="shared" si="0"/>
        <v>1683.86</v>
      </c>
      <c r="F41" s="2">
        <v>430.9</v>
      </c>
      <c r="G41" s="2">
        <f t="shared" si="1"/>
        <v>12754</v>
      </c>
      <c r="H41" s="5">
        <f t="shared" si="2"/>
        <v>30.436999999999898</v>
      </c>
      <c r="I41" s="5">
        <f t="shared" si="3"/>
        <v>107.72499999999999</v>
      </c>
      <c r="J41" s="6">
        <f t="shared" si="4"/>
        <v>0.28254351357623486</v>
      </c>
      <c r="N41" s="8">
        <v>588.48</v>
      </c>
      <c r="O41" s="8">
        <v>430.9</v>
      </c>
      <c r="P41" s="2">
        <f t="shared" si="5"/>
        <v>10.25</v>
      </c>
      <c r="Q41" s="2">
        <f t="shared" si="6"/>
        <v>8.6999999999999886</v>
      </c>
      <c r="R41" s="4" t="s">
        <v>39</v>
      </c>
      <c r="S41" s="7">
        <f t="shared" si="15"/>
        <v>1.1781609195402314</v>
      </c>
      <c r="T41" s="7">
        <f t="shared" si="7"/>
        <v>1.0756214650611222</v>
      </c>
      <c r="U41" s="5">
        <f t="shared" si="14"/>
        <v>39.860000000000014</v>
      </c>
      <c r="V41" s="5">
        <f t="shared" si="8"/>
        <v>39.299999999999955</v>
      </c>
      <c r="W41" s="6">
        <f t="shared" si="9"/>
        <v>1.0142493638676859</v>
      </c>
      <c r="X41" s="6">
        <f t="shared" si="11"/>
        <v>1.3656996983058716</v>
      </c>
      <c r="Y41" s="6">
        <f t="shared" si="12"/>
        <v>7.4841326115905433</v>
      </c>
      <c r="Z41" s="6">
        <f t="shared" si="13"/>
        <v>6.3523857288622088</v>
      </c>
    </row>
    <row r="42" spans="1:26" x14ac:dyDescent="0.25">
      <c r="A42" s="4" t="s">
        <v>40</v>
      </c>
      <c r="B42" s="2">
        <v>748.75900000000001</v>
      </c>
      <c r="C42" s="2">
        <v>389.37</v>
      </c>
      <c r="D42" s="2">
        <v>577.66</v>
      </c>
      <c r="E42" s="2">
        <f t="shared" si="0"/>
        <v>1715.7889999999998</v>
      </c>
      <c r="F42" s="2">
        <v>437.8</v>
      </c>
      <c r="G42" s="2">
        <f t="shared" si="1"/>
        <v>13191.8</v>
      </c>
      <c r="H42" s="5">
        <f t="shared" si="2"/>
        <v>31.92899999999986</v>
      </c>
      <c r="I42" s="5">
        <f t="shared" si="3"/>
        <v>109.45</v>
      </c>
      <c r="J42" s="6">
        <f t="shared" si="4"/>
        <v>0.29172224760164328</v>
      </c>
      <c r="N42" s="8">
        <v>600.13</v>
      </c>
      <c r="O42" s="8">
        <v>437.8</v>
      </c>
      <c r="P42" s="2">
        <f t="shared" si="5"/>
        <v>11.649999999999977</v>
      </c>
      <c r="Q42" s="2">
        <f t="shared" si="6"/>
        <v>6.9000000000000341</v>
      </c>
      <c r="R42" s="4" t="s">
        <v>40</v>
      </c>
      <c r="S42" s="7">
        <f t="shared" si="15"/>
        <v>1.6884057971014377</v>
      </c>
      <c r="T42" s="7">
        <f t="shared" si="7"/>
        <v>1.2115160177847561</v>
      </c>
      <c r="U42" s="5">
        <f t="shared" si="14"/>
        <v>41.549999999999955</v>
      </c>
      <c r="V42" s="5">
        <f t="shared" si="8"/>
        <v>37.5</v>
      </c>
      <c r="W42" s="6">
        <f t="shared" si="9"/>
        <v>1.1079999999999988</v>
      </c>
      <c r="X42" s="6">
        <f t="shared" si="11"/>
        <v>1.3707857469164002</v>
      </c>
      <c r="Y42" s="6">
        <f t="shared" si="12"/>
        <v>8.5304258428493576</v>
      </c>
      <c r="Z42" s="6">
        <f t="shared" si="13"/>
        <v>5.0523552202284092</v>
      </c>
    </row>
    <row r="43" spans="1:26" x14ac:dyDescent="0.25">
      <c r="A43" s="4" t="s">
        <v>41</v>
      </c>
      <c r="B43" s="2">
        <v>759.63900000000001</v>
      </c>
      <c r="C43" s="2">
        <v>392.149</v>
      </c>
      <c r="D43" s="2">
        <v>588.58000000000004</v>
      </c>
      <c r="E43" s="2">
        <f t="shared" si="0"/>
        <v>1740.3679999999999</v>
      </c>
      <c r="F43" s="2">
        <v>440.5</v>
      </c>
      <c r="G43" s="2">
        <f t="shared" si="1"/>
        <v>13632.3</v>
      </c>
      <c r="H43" s="5">
        <f t="shared" si="2"/>
        <v>24.579000000000178</v>
      </c>
      <c r="I43" s="5">
        <f t="shared" si="3"/>
        <v>110.125</v>
      </c>
      <c r="J43" s="6">
        <f t="shared" si="4"/>
        <v>0.2231918274687871</v>
      </c>
      <c r="N43" s="8">
        <v>608.41999999999996</v>
      </c>
      <c r="O43" s="8">
        <v>440.5</v>
      </c>
      <c r="P43" s="2">
        <f t="shared" si="5"/>
        <v>8.2899999999999636</v>
      </c>
      <c r="Q43" s="2">
        <f t="shared" si="6"/>
        <v>2.6999999999999886</v>
      </c>
      <c r="R43" s="4" t="s">
        <v>41</v>
      </c>
      <c r="S43" s="7">
        <f t="shared" si="15"/>
        <v>3.07037037037037</v>
      </c>
      <c r="T43" s="7">
        <f t="shared" si="7"/>
        <v>1.8309604622292004</v>
      </c>
      <c r="U43" s="5">
        <f t="shared" si="14"/>
        <v>41.839999999999918</v>
      </c>
      <c r="V43" s="5">
        <f t="shared" si="8"/>
        <v>26.699999999999989</v>
      </c>
      <c r="W43" s="6">
        <f t="shared" si="9"/>
        <v>1.5670411985018702</v>
      </c>
      <c r="X43" s="6">
        <f t="shared" si="11"/>
        <v>1.3812031782065832</v>
      </c>
      <c r="Y43" s="6">
        <f t="shared" si="12"/>
        <v>6.0476263476246546</v>
      </c>
      <c r="Z43" s="6">
        <f t="shared" si="13"/>
        <v>1.9696732374652075</v>
      </c>
    </row>
    <row r="44" spans="1:26" x14ac:dyDescent="0.25">
      <c r="A44" s="4" t="s">
        <v>42</v>
      </c>
      <c r="B44" s="2">
        <v>767.755</v>
      </c>
      <c r="C44" s="2">
        <v>392.73899999999998</v>
      </c>
      <c r="D44" s="2">
        <v>595.64800000000002</v>
      </c>
      <c r="E44" s="2">
        <f t="shared" si="0"/>
        <v>1756.1419999999998</v>
      </c>
      <c r="F44" s="2">
        <v>446.8</v>
      </c>
      <c r="G44" s="2">
        <f t="shared" si="1"/>
        <v>14079.099999999999</v>
      </c>
      <c r="H44" s="5">
        <f t="shared" si="2"/>
        <v>15.773999999999887</v>
      </c>
      <c r="I44" s="5">
        <f t="shared" si="3"/>
        <v>111.7</v>
      </c>
      <c r="J44" s="6">
        <f t="shared" si="4"/>
        <v>0.14121754700089426</v>
      </c>
      <c r="N44" s="8">
        <v>614.19000000000005</v>
      </c>
      <c r="O44" s="8">
        <v>446.8</v>
      </c>
      <c r="P44" s="2">
        <f t="shared" si="5"/>
        <v>5.7700000000000955</v>
      </c>
      <c r="Q44" s="2">
        <f t="shared" si="6"/>
        <v>6.3000000000000114</v>
      </c>
      <c r="R44" s="4" t="s">
        <v>42</v>
      </c>
      <c r="S44" s="7">
        <f t="shared" si="15"/>
        <v>0.91587301587302938</v>
      </c>
      <c r="T44" s="7">
        <f t="shared" si="7"/>
        <v>1.7132025257212671</v>
      </c>
      <c r="U44" s="5">
        <f t="shared" si="14"/>
        <v>35.960000000000036</v>
      </c>
      <c r="V44" s="5">
        <f t="shared" si="8"/>
        <v>24.600000000000023</v>
      </c>
      <c r="W44" s="6">
        <f t="shared" si="9"/>
        <v>1.461788617886179</v>
      </c>
      <c r="X44" s="6">
        <f t="shared" si="11"/>
        <v>1.3746418979409132</v>
      </c>
      <c r="Y44" s="6">
        <f t="shared" si="12"/>
        <v>4.1775171756353213</v>
      </c>
      <c r="Z44" s="6">
        <f t="shared" si="13"/>
        <v>4.5612405903816535</v>
      </c>
    </row>
    <row r="45" spans="1:26" x14ac:dyDescent="0.25">
      <c r="A45" s="4" t="s">
        <v>43</v>
      </c>
      <c r="B45" s="2">
        <v>778.73299999999995</v>
      </c>
      <c r="C45" s="2">
        <v>395.322</v>
      </c>
      <c r="D45" s="2">
        <v>604.93899999999996</v>
      </c>
      <c r="E45" s="2">
        <f t="shared" si="0"/>
        <v>1778.9939999999997</v>
      </c>
      <c r="F45" s="2">
        <v>452</v>
      </c>
      <c r="G45" s="2">
        <f t="shared" si="1"/>
        <v>14531.099999999999</v>
      </c>
      <c r="H45" s="5">
        <f t="shared" si="2"/>
        <v>22.851999999999862</v>
      </c>
      <c r="I45" s="5">
        <f t="shared" si="3"/>
        <v>113</v>
      </c>
      <c r="J45" s="6">
        <f t="shared" si="4"/>
        <v>0.202230088495574</v>
      </c>
      <c r="N45" s="8">
        <v>621.44000000000005</v>
      </c>
      <c r="O45" s="8">
        <v>452</v>
      </c>
      <c r="P45" s="2">
        <f t="shared" si="5"/>
        <v>7.25</v>
      </c>
      <c r="Q45" s="2">
        <f t="shared" si="6"/>
        <v>5.1999999999999886</v>
      </c>
      <c r="R45" s="4" t="s">
        <v>43</v>
      </c>
      <c r="S45" s="7">
        <f t="shared" si="15"/>
        <v>1.3942307692307723</v>
      </c>
      <c r="T45" s="7">
        <f t="shared" si="7"/>
        <v>1.7672199881439026</v>
      </c>
      <c r="U45" s="5">
        <f t="shared" si="14"/>
        <v>32.960000000000036</v>
      </c>
      <c r="V45" s="5">
        <f t="shared" si="8"/>
        <v>21.100000000000023</v>
      </c>
      <c r="W45" s="6">
        <f t="shared" si="9"/>
        <v>1.5620853080568722</v>
      </c>
      <c r="X45" s="6">
        <f t="shared" si="11"/>
        <v>1.3748672566371682</v>
      </c>
      <c r="Y45" s="6">
        <f t="shared" si="12"/>
        <v>5.2741008482717078</v>
      </c>
      <c r="Z45" s="6">
        <f t="shared" si="13"/>
        <v>3.7828033670362506</v>
      </c>
    </row>
    <row r="46" spans="1:26" x14ac:dyDescent="0.25">
      <c r="A46" s="4" t="s">
        <v>44</v>
      </c>
      <c r="B46" s="2">
        <v>790.36099999999999</v>
      </c>
      <c r="C46" s="2">
        <v>399.62700000000001</v>
      </c>
      <c r="D46" s="2">
        <v>615.64700000000005</v>
      </c>
      <c r="E46" s="2">
        <f t="shared" si="0"/>
        <v>1805.6350000000002</v>
      </c>
      <c r="F46" s="2">
        <v>461.3</v>
      </c>
      <c r="G46" s="2">
        <f t="shared" si="1"/>
        <v>14992.399999999998</v>
      </c>
      <c r="H46" s="5">
        <f t="shared" si="2"/>
        <v>26.641000000000531</v>
      </c>
      <c r="I46" s="5">
        <f t="shared" si="3"/>
        <v>115.325</v>
      </c>
      <c r="J46" s="6">
        <f t="shared" si="4"/>
        <v>0.23100802081075683</v>
      </c>
      <c r="N46" s="8">
        <v>629.91</v>
      </c>
      <c r="O46" s="8">
        <v>461.3</v>
      </c>
      <c r="P46" s="2">
        <f t="shared" si="5"/>
        <v>8.4699999999999136</v>
      </c>
      <c r="Q46" s="2">
        <f t="shared" si="6"/>
        <v>9.3000000000000114</v>
      </c>
      <c r="R46" s="4" t="s">
        <v>44</v>
      </c>
      <c r="S46" s="7">
        <f t="shared" si="15"/>
        <v>0.91075268817203259</v>
      </c>
      <c r="T46" s="7">
        <f t="shared" si="7"/>
        <v>1.5728067109115511</v>
      </c>
      <c r="U46" s="5">
        <f t="shared" si="14"/>
        <v>29.779999999999973</v>
      </c>
      <c r="V46" s="5">
        <f t="shared" si="8"/>
        <v>23.5</v>
      </c>
      <c r="W46" s="6">
        <f t="shared" si="9"/>
        <v>1.2672340425531903</v>
      </c>
      <c r="X46" s="6">
        <f t="shared" si="11"/>
        <v>1.3655105137654453</v>
      </c>
      <c r="Y46" s="6">
        <f t="shared" si="12"/>
        <v>6.1605947476827376</v>
      </c>
      <c r="Z46" s="6">
        <f t="shared" si="13"/>
        <v>6.7642893923789984</v>
      </c>
    </row>
    <row r="47" spans="1:26" x14ac:dyDescent="0.25">
      <c r="A47" s="4" t="s">
        <v>45</v>
      </c>
      <c r="B47" s="2">
        <v>806.40300000000002</v>
      </c>
      <c r="C47" s="2">
        <v>406.964</v>
      </c>
      <c r="D47" s="2">
        <v>628.88199999999995</v>
      </c>
      <c r="E47" s="2">
        <f t="shared" si="0"/>
        <v>1842.2489999999998</v>
      </c>
      <c r="F47" s="2">
        <v>470.6</v>
      </c>
      <c r="G47" s="2">
        <f t="shared" si="1"/>
        <v>15462.999999999998</v>
      </c>
      <c r="H47" s="5">
        <f t="shared" si="2"/>
        <v>36.613999999999578</v>
      </c>
      <c r="I47" s="5">
        <f t="shared" si="3"/>
        <v>117.65</v>
      </c>
      <c r="J47" s="6">
        <f t="shared" si="4"/>
        <v>0.31121121971950338</v>
      </c>
      <c r="N47" s="8">
        <v>639.74</v>
      </c>
      <c r="O47" s="8">
        <v>470.6</v>
      </c>
      <c r="P47" s="2">
        <f t="shared" si="5"/>
        <v>9.8300000000000409</v>
      </c>
      <c r="Q47" s="2">
        <f t="shared" si="6"/>
        <v>9.3000000000000114</v>
      </c>
      <c r="R47" s="4" t="s">
        <v>45</v>
      </c>
      <c r="S47" s="7">
        <f t="shared" si="15"/>
        <v>1.056989247311831</v>
      </c>
      <c r="T47" s="7">
        <f t="shared" si="7"/>
        <v>1.0694614301469163</v>
      </c>
      <c r="U47" s="5">
        <f t="shared" si="14"/>
        <v>31.32000000000005</v>
      </c>
      <c r="V47" s="5">
        <f t="shared" si="8"/>
        <v>30.100000000000023</v>
      </c>
      <c r="W47" s="6">
        <f t="shared" si="9"/>
        <v>1.0405315614617949</v>
      </c>
      <c r="X47" s="6">
        <f t="shared" si="11"/>
        <v>1.3594135146621333</v>
      </c>
      <c r="Y47" s="6">
        <f t="shared" si="12"/>
        <v>7.1987728405645557</v>
      </c>
      <c r="Z47" s="6">
        <f t="shared" si="13"/>
        <v>6.8106396151831303</v>
      </c>
    </row>
    <row r="48" spans="1:26" x14ac:dyDescent="0.25">
      <c r="A48" s="4" t="s">
        <v>46</v>
      </c>
      <c r="B48" s="2">
        <v>813.52099999999996</v>
      </c>
      <c r="C48" s="2">
        <v>408.96600000000001</v>
      </c>
      <c r="D48" s="2">
        <v>640.97900000000004</v>
      </c>
      <c r="E48" s="2">
        <f t="shared" si="0"/>
        <v>1863.4660000000001</v>
      </c>
      <c r="F48" s="2">
        <v>472.8</v>
      </c>
      <c r="G48" s="2">
        <f t="shared" si="1"/>
        <v>15935.799999999997</v>
      </c>
      <c r="H48" s="5">
        <f t="shared" si="2"/>
        <v>21.217000000000326</v>
      </c>
      <c r="I48" s="5">
        <f t="shared" si="3"/>
        <v>118.2</v>
      </c>
      <c r="J48" s="6">
        <f t="shared" si="4"/>
        <v>0.1795008460236914</v>
      </c>
      <c r="N48" s="8">
        <v>644.79</v>
      </c>
      <c r="O48" s="8">
        <v>472.8</v>
      </c>
      <c r="P48" s="2">
        <f t="shared" si="5"/>
        <v>5.0499999999999545</v>
      </c>
      <c r="Q48" s="2">
        <f t="shared" si="6"/>
        <v>2.1999999999999886</v>
      </c>
      <c r="R48" s="4" t="s">
        <v>46</v>
      </c>
      <c r="S48" s="7">
        <f t="shared" si="15"/>
        <v>2.2954545454545365</v>
      </c>
      <c r="T48" s="7">
        <f t="shared" si="7"/>
        <v>1.4143568125422932</v>
      </c>
      <c r="U48" s="5">
        <f t="shared" si="14"/>
        <v>30.599999999999909</v>
      </c>
      <c r="V48" s="5">
        <f t="shared" si="8"/>
        <v>26</v>
      </c>
      <c r="W48" s="6">
        <f t="shared" si="9"/>
        <v>1.1769230769230734</v>
      </c>
      <c r="X48" s="6">
        <f t="shared" si="11"/>
        <v>1.3637690355329948</v>
      </c>
      <c r="Y48" s="6">
        <f t="shared" si="12"/>
        <v>3.7148372776440097</v>
      </c>
      <c r="Z48" s="6">
        <f t="shared" si="13"/>
        <v>1.6183449526370006</v>
      </c>
    </row>
    <row r="49" spans="1:26" x14ac:dyDescent="0.25">
      <c r="A49" s="4" t="s">
        <v>47</v>
      </c>
      <c r="B49" s="2">
        <v>827.88900000000001</v>
      </c>
      <c r="C49" s="2">
        <v>416.61500000000001</v>
      </c>
      <c r="D49" s="2">
        <v>653.52099999999996</v>
      </c>
      <c r="E49" s="2">
        <f t="shared" si="0"/>
        <v>1898.0249999999999</v>
      </c>
      <c r="F49" s="2">
        <v>480.3</v>
      </c>
      <c r="G49" s="2">
        <f t="shared" si="1"/>
        <v>16416.099999999999</v>
      </c>
      <c r="H49" s="5">
        <f t="shared" si="2"/>
        <v>34.558999999999742</v>
      </c>
      <c r="I49" s="5">
        <f t="shared" si="3"/>
        <v>120.075</v>
      </c>
      <c r="J49" s="6">
        <f t="shared" si="4"/>
        <v>0.28781178430147608</v>
      </c>
      <c r="N49" s="8">
        <v>655.15</v>
      </c>
      <c r="O49" s="8">
        <v>480.3</v>
      </c>
      <c r="P49" s="2">
        <f t="shared" si="5"/>
        <v>10.360000000000014</v>
      </c>
      <c r="Q49" s="2">
        <f t="shared" si="6"/>
        <v>7.5</v>
      </c>
      <c r="R49" s="4" t="s">
        <v>47</v>
      </c>
      <c r="S49" s="7">
        <f t="shared" si="15"/>
        <v>1.3813333333333351</v>
      </c>
      <c r="T49" s="7">
        <f t="shared" si="7"/>
        <v>1.4111324535679337</v>
      </c>
      <c r="U49" s="5">
        <f t="shared" si="14"/>
        <v>33.709999999999923</v>
      </c>
      <c r="V49" s="5">
        <f t="shared" si="8"/>
        <v>28.300000000000011</v>
      </c>
      <c r="W49" s="6">
        <f t="shared" si="9"/>
        <v>1.1911660777385127</v>
      </c>
      <c r="X49" s="6">
        <f t="shared" si="11"/>
        <v>1.3640433062669164</v>
      </c>
      <c r="Y49" s="6">
        <f t="shared" si="12"/>
        <v>7.5965942399851221</v>
      </c>
      <c r="Z49" s="6">
        <f t="shared" si="13"/>
        <v>5.4994649420741641</v>
      </c>
    </row>
    <row r="50" spans="1:26" x14ac:dyDescent="0.25">
      <c r="A50" s="4" t="s">
        <v>48</v>
      </c>
      <c r="B50" s="2">
        <v>837.28200000000004</v>
      </c>
      <c r="C50" s="2">
        <v>421.71800000000002</v>
      </c>
      <c r="D50" s="2">
        <v>663.37099999999998</v>
      </c>
      <c r="E50" s="2">
        <f t="shared" si="0"/>
        <v>1922.3710000000001</v>
      </c>
      <c r="F50" s="2">
        <v>475.7</v>
      </c>
      <c r="G50" s="2">
        <f t="shared" si="1"/>
        <v>16891.8</v>
      </c>
      <c r="H50" s="5">
        <f t="shared" si="2"/>
        <v>24.346000000000231</v>
      </c>
      <c r="I50" s="5">
        <f t="shared" si="3"/>
        <v>118.925</v>
      </c>
      <c r="J50" s="6">
        <f t="shared" si="4"/>
        <v>0.20471725877654179</v>
      </c>
      <c r="N50" s="8">
        <v>661.35</v>
      </c>
      <c r="O50" s="8">
        <v>475.7</v>
      </c>
      <c r="P50" s="2">
        <f t="shared" si="5"/>
        <v>6.2000000000000455</v>
      </c>
      <c r="Q50" s="2">
        <f t="shared" si="6"/>
        <v>-4.6000000000000227</v>
      </c>
      <c r="R50" s="4" t="s">
        <v>48</v>
      </c>
      <c r="S50" s="7">
        <f t="shared" si="15"/>
        <v>-1.3478260869565251</v>
      </c>
      <c r="T50" s="7">
        <f t="shared" si="7"/>
        <v>0.84648775978579427</v>
      </c>
      <c r="U50" s="5">
        <f t="shared" si="14"/>
        <v>31.440000000000055</v>
      </c>
      <c r="V50" s="5">
        <f t="shared" si="8"/>
        <v>14.399999999999977</v>
      </c>
      <c r="W50" s="6">
        <f t="shared" si="9"/>
        <v>2.1833333333333407</v>
      </c>
      <c r="X50" s="6">
        <f t="shared" si="11"/>
        <v>1.3902669749842338</v>
      </c>
      <c r="Y50" s="6">
        <f t="shared" si="12"/>
        <v>4.5453102342975225</v>
      </c>
      <c r="Z50" s="6">
        <f t="shared" si="13"/>
        <v>-3.3723269480271862</v>
      </c>
    </row>
    <row r="51" spans="1:26" x14ac:dyDescent="0.25">
      <c r="A51" s="4" t="s">
        <v>49</v>
      </c>
      <c r="B51" s="2">
        <v>846.995</v>
      </c>
      <c r="C51" s="2">
        <v>428.39800000000002</v>
      </c>
      <c r="D51" s="2">
        <v>677.18399999999997</v>
      </c>
      <c r="E51" s="2">
        <f t="shared" si="0"/>
        <v>1952.577</v>
      </c>
      <c r="F51" s="2">
        <v>468.4</v>
      </c>
      <c r="G51" s="2">
        <f t="shared" si="1"/>
        <v>17360.2</v>
      </c>
      <c r="H51" s="5">
        <f t="shared" si="2"/>
        <v>30.205999999999904</v>
      </c>
      <c r="I51" s="5">
        <f t="shared" si="3"/>
        <v>117.1</v>
      </c>
      <c r="J51" s="6">
        <f t="shared" si="4"/>
        <v>0.25795046968402996</v>
      </c>
      <c r="N51" s="8">
        <v>670.06</v>
      </c>
      <c r="O51" s="8">
        <v>468.4</v>
      </c>
      <c r="P51" s="2">
        <f t="shared" si="5"/>
        <v>8.7099999999999227</v>
      </c>
      <c r="Q51" s="2">
        <f t="shared" si="6"/>
        <v>-7.3000000000000114</v>
      </c>
      <c r="R51" s="4" t="s">
        <v>49</v>
      </c>
      <c r="S51" s="7">
        <f t="shared" si="15"/>
        <v>-1.1931506849314943</v>
      </c>
      <c r="T51" s="7">
        <f t="shared" si="7"/>
        <v>0.28395277672496311</v>
      </c>
      <c r="U51" s="5">
        <f t="shared" si="14"/>
        <v>30.319999999999936</v>
      </c>
      <c r="V51" s="5">
        <f t="shared" si="8"/>
        <v>-2.2000000000000455</v>
      </c>
      <c r="W51" s="6">
        <f t="shared" si="9"/>
        <v>-13.781818181817869</v>
      </c>
      <c r="X51" s="6">
        <f t="shared" si="11"/>
        <v>1.430529461998292</v>
      </c>
      <c r="Y51" s="6">
        <f t="shared" si="12"/>
        <v>6.2649837453692649</v>
      </c>
      <c r="Z51" s="6">
        <f t="shared" si="13"/>
        <v>-5.2507900506539738</v>
      </c>
    </row>
    <row r="52" spans="1:26" x14ac:dyDescent="0.25">
      <c r="A52" s="4" t="s">
        <v>50</v>
      </c>
      <c r="B52" s="2">
        <v>859.45699999999999</v>
      </c>
      <c r="C52" s="2">
        <v>437.84399999999999</v>
      </c>
      <c r="D52" s="2">
        <v>695.02300000000002</v>
      </c>
      <c r="E52" s="2">
        <f t="shared" si="0"/>
        <v>1992.3240000000001</v>
      </c>
      <c r="F52" s="2">
        <v>472.8</v>
      </c>
      <c r="G52" s="2">
        <f t="shared" si="1"/>
        <v>17833</v>
      </c>
      <c r="H52" s="5">
        <f t="shared" si="2"/>
        <v>39.747000000000071</v>
      </c>
      <c r="I52" s="5">
        <f t="shared" si="3"/>
        <v>118.2</v>
      </c>
      <c r="J52" s="6">
        <f t="shared" si="4"/>
        <v>0.33626903553299553</v>
      </c>
      <c r="N52" s="8">
        <v>681.38</v>
      </c>
      <c r="O52" s="8">
        <v>472.8</v>
      </c>
      <c r="P52" s="2">
        <f t="shared" si="5"/>
        <v>11.32000000000005</v>
      </c>
      <c r="Q52" s="2">
        <f t="shared" si="6"/>
        <v>4.4000000000000341</v>
      </c>
      <c r="R52" s="4" t="s">
        <v>50</v>
      </c>
      <c r="S52" s="7">
        <f t="shared" si="15"/>
        <v>2.5727272727272643</v>
      </c>
      <c r="T52" s="7">
        <f t="shared" si="7"/>
        <v>0.353270958543145</v>
      </c>
      <c r="U52" s="5">
        <f t="shared" si="14"/>
        <v>36.590000000000032</v>
      </c>
      <c r="V52" s="5">
        <f t="shared" si="8"/>
        <v>0</v>
      </c>
      <c r="W52" s="6" t="e">
        <f t="shared" si="9"/>
        <v>#DIV/0!</v>
      </c>
      <c r="X52" s="6">
        <f t="shared" si="11"/>
        <v>1.4411590524534688</v>
      </c>
      <c r="Y52" s="6">
        <f t="shared" si="12"/>
        <v>7.9131540459063716</v>
      </c>
      <c r="Z52" s="6">
        <f t="shared" si="13"/>
        <v>3.0757842581261619</v>
      </c>
    </row>
    <row r="53" spans="1:26" x14ac:dyDescent="0.25">
      <c r="A53" s="4" t="s">
        <v>51</v>
      </c>
      <c r="B53" s="2">
        <v>872.69799999999998</v>
      </c>
      <c r="C53" s="2">
        <v>440.84800000000001</v>
      </c>
      <c r="D53" s="2">
        <v>701.82299999999998</v>
      </c>
      <c r="E53" s="2">
        <f t="shared" si="0"/>
        <v>2015.3690000000001</v>
      </c>
      <c r="F53" s="2">
        <v>486.7</v>
      </c>
      <c r="G53" s="2">
        <f t="shared" si="1"/>
        <v>18319.7</v>
      </c>
      <c r="H53" s="5">
        <f t="shared" si="2"/>
        <v>23.045000000000073</v>
      </c>
      <c r="I53" s="5">
        <f t="shared" si="3"/>
        <v>121.675</v>
      </c>
      <c r="J53" s="6">
        <f t="shared" si="4"/>
        <v>0.18939798643928557</v>
      </c>
      <c r="N53" s="8">
        <v>686.25</v>
      </c>
      <c r="O53" s="8">
        <v>486.7</v>
      </c>
      <c r="P53" s="2">
        <f t="shared" si="5"/>
        <v>4.8700000000000045</v>
      </c>
      <c r="Q53" s="2">
        <f t="shared" si="6"/>
        <v>13.899999999999977</v>
      </c>
      <c r="R53" s="4" t="s">
        <v>51</v>
      </c>
      <c r="S53" s="7">
        <f t="shared" si="15"/>
        <v>0.35035971223021672</v>
      </c>
      <c r="T53" s="7">
        <f t="shared" si="7"/>
        <v>9.5527553267365409E-2</v>
      </c>
      <c r="U53" s="5">
        <f t="shared" si="14"/>
        <v>31.100000000000023</v>
      </c>
      <c r="V53" s="5">
        <f t="shared" si="8"/>
        <v>6.3999999999999773</v>
      </c>
      <c r="W53" s="6">
        <f t="shared" si="9"/>
        <v>4.8593750000000204</v>
      </c>
      <c r="X53" s="6">
        <f t="shared" si="11"/>
        <v>1.4100061639613726</v>
      </c>
      <c r="Y53" s="6">
        <f t="shared" si="12"/>
        <v>3.3792245149549474</v>
      </c>
      <c r="Z53" s="6">
        <f t="shared" si="13"/>
        <v>9.6450145293375051</v>
      </c>
    </row>
    <row r="54" spans="1:26" x14ac:dyDescent="0.25">
      <c r="A54" s="4" t="s">
        <v>52</v>
      </c>
      <c r="B54" s="2">
        <v>892.66300000000001</v>
      </c>
      <c r="C54" s="2">
        <v>450.24900000000002</v>
      </c>
      <c r="D54" s="2">
        <v>718.01900000000001</v>
      </c>
      <c r="E54" s="2">
        <f t="shared" si="0"/>
        <v>2060.931</v>
      </c>
      <c r="F54" s="2">
        <v>500.4</v>
      </c>
      <c r="G54" s="2">
        <f t="shared" si="1"/>
        <v>18820.100000000002</v>
      </c>
      <c r="H54" s="5">
        <f t="shared" si="2"/>
        <v>45.561999999999898</v>
      </c>
      <c r="I54" s="5">
        <f t="shared" si="3"/>
        <v>125.1</v>
      </c>
      <c r="J54" s="6">
        <f t="shared" si="4"/>
        <v>0.36420463629096644</v>
      </c>
      <c r="N54" s="8">
        <v>702.73</v>
      </c>
      <c r="O54" s="8">
        <v>500.4</v>
      </c>
      <c r="P54" s="2">
        <f t="shared" si="5"/>
        <v>16.480000000000018</v>
      </c>
      <c r="Q54" s="2">
        <f t="shared" si="6"/>
        <v>13.699999999999989</v>
      </c>
      <c r="R54" s="4" t="s">
        <v>52</v>
      </c>
      <c r="S54" s="7">
        <f t="shared" si="15"/>
        <v>1.2029197080291993</v>
      </c>
      <c r="T54" s="7">
        <f t="shared" si="7"/>
        <v>0.7332140020137965</v>
      </c>
      <c r="U54" s="5">
        <f t="shared" si="14"/>
        <v>41.379999999999995</v>
      </c>
      <c r="V54" s="5">
        <f t="shared" si="8"/>
        <v>24.699999999999989</v>
      </c>
      <c r="W54" s="6">
        <f t="shared" si="9"/>
        <v>1.6753036437246969</v>
      </c>
      <c r="X54" s="6">
        <f t="shared" si="11"/>
        <v>1.4043365307753799</v>
      </c>
      <c r="Y54" s="6">
        <f t="shared" si="12"/>
        <v>11.687892167577425</v>
      </c>
      <c r="Z54" s="6">
        <f t="shared" si="13"/>
        <v>9.7162695810564585</v>
      </c>
    </row>
    <row r="55" spans="1:26" x14ac:dyDescent="0.25">
      <c r="A55" s="4" t="s">
        <v>53</v>
      </c>
      <c r="B55" s="2">
        <v>911.83900000000006</v>
      </c>
      <c r="C55" s="2">
        <v>456.48099999999999</v>
      </c>
      <c r="D55" s="2">
        <v>729.86199999999997</v>
      </c>
      <c r="E55" s="2">
        <f t="shared" si="0"/>
        <v>2098.1820000000002</v>
      </c>
      <c r="F55" s="2">
        <v>511.1</v>
      </c>
      <c r="G55" s="2">
        <f t="shared" si="1"/>
        <v>19331.2</v>
      </c>
      <c r="H55" s="5">
        <f t="shared" si="2"/>
        <v>37.251000000000204</v>
      </c>
      <c r="I55" s="5">
        <f t="shared" si="3"/>
        <v>127.77500000000001</v>
      </c>
      <c r="J55" s="6">
        <f t="shared" si="4"/>
        <v>0.29153590295441362</v>
      </c>
      <c r="N55" s="8">
        <v>715.15</v>
      </c>
      <c r="O55" s="8">
        <v>511.1</v>
      </c>
      <c r="P55" s="2">
        <f t="shared" si="5"/>
        <v>12.419999999999959</v>
      </c>
      <c r="Q55" s="2">
        <f t="shared" si="6"/>
        <v>10.700000000000045</v>
      </c>
      <c r="R55" s="4" t="s">
        <v>53</v>
      </c>
      <c r="S55" s="7">
        <f t="shared" si="15"/>
        <v>1.1607476635513931</v>
      </c>
      <c r="T55" s="7">
        <f t="shared" si="7"/>
        <v>1.3216885891345183</v>
      </c>
      <c r="U55" s="5">
        <f t="shared" si="14"/>
        <v>45.090000000000032</v>
      </c>
      <c r="V55" s="5">
        <f t="shared" si="8"/>
        <v>42.700000000000045</v>
      </c>
      <c r="W55" s="6">
        <f t="shared" si="9"/>
        <v>1.0559718969555032</v>
      </c>
      <c r="X55" s="6">
        <f t="shared" si="11"/>
        <v>1.3992369399334768</v>
      </c>
      <c r="Y55" s="6">
        <f t="shared" si="12"/>
        <v>8.8440339817568319</v>
      </c>
      <c r="Z55" s="6">
        <f t="shared" si="13"/>
        <v>7.6192563288887936</v>
      </c>
    </row>
    <row r="56" spans="1:26" x14ac:dyDescent="0.25">
      <c r="A56" s="4" t="s">
        <v>54</v>
      </c>
      <c r="B56" s="2">
        <v>931.05899999999997</v>
      </c>
      <c r="C56" s="2">
        <v>462.66899999999998</v>
      </c>
      <c r="D56" s="2">
        <v>742.96900000000005</v>
      </c>
      <c r="E56" s="2">
        <f t="shared" si="0"/>
        <v>2136.6970000000001</v>
      </c>
      <c r="F56" s="2">
        <v>524.20000000000005</v>
      </c>
      <c r="G56" s="2">
        <f t="shared" si="1"/>
        <v>19855.400000000001</v>
      </c>
      <c r="H56" s="5">
        <f t="shared" si="2"/>
        <v>38.514999999999873</v>
      </c>
      <c r="I56" s="5">
        <f t="shared" si="3"/>
        <v>131.05000000000001</v>
      </c>
      <c r="J56" s="6">
        <f t="shared" si="4"/>
        <v>0.2938954597481867</v>
      </c>
      <c r="N56" s="8">
        <v>731.99</v>
      </c>
      <c r="O56" s="8">
        <v>524.20000000000005</v>
      </c>
      <c r="P56" s="2">
        <f t="shared" si="5"/>
        <v>16.840000000000032</v>
      </c>
      <c r="Q56" s="2">
        <f t="shared" si="6"/>
        <v>13.100000000000023</v>
      </c>
      <c r="R56" s="4" t="s">
        <v>54</v>
      </c>
      <c r="S56" s="7">
        <f t="shared" si="15"/>
        <v>1.2854961832061071</v>
      </c>
      <c r="T56" s="7">
        <f t="shared" si="7"/>
        <v>0.99988081675422902</v>
      </c>
      <c r="U56" s="5">
        <f t="shared" si="14"/>
        <v>50.610000000000014</v>
      </c>
      <c r="V56" s="5">
        <f t="shared" si="8"/>
        <v>51.400000000000034</v>
      </c>
      <c r="W56" s="6">
        <f t="shared" si="9"/>
        <v>0.98463035019455214</v>
      </c>
      <c r="X56" s="6">
        <f t="shared" si="11"/>
        <v>1.3963945059137732</v>
      </c>
      <c r="Y56" s="6">
        <f t="shared" si="12"/>
        <v>12.035131091379455</v>
      </c>
      <c r="Z56" s="6">
        <f t="shared" si="13"/>
        <v>9.3622456827239215</v>
      </c>
    </row>
    <row r="57" spans="1:26" x14ac:dyDescent="0.25">
      <c r="A57" s="4" t="s">
        <v>55</v>
      </c>
      <c r="B57" s="2">
        <v>946.56</v>
      </c>
      <c r="C57" s="2">
        <v>468.19900000000001</v>
      </c>
      <c r="D57" s="2">
        <v>753.24699999999996</v>
      </c>
      <c r="E57" s="2">
        <f t="shared" si="0"/>
        <v>2168.0059999999999</v>
      </c>
      <c r="F57" s="2">
        <v>525.20000000000005</v>
      </c>
      <c r="G57" s="2">
        <f t="shared" si="1"/>
        <v>20380.600000000002</v>
      </c>
      <c r="H57" s="5">
        <f t="shared" si="2"/>
        <v>31.308999999999742</v>
      </c>
      <c r="I57" s="5">
        <f t="shared" si="3"/>
        <v>131.30000000000001</v>
      </c>
      <c r="J57" s="6">
        <f t="shared" si="4"/>
        <v>0.23845392231530646</v>
      </c>
      <c r="N57" s="8">
        <v>747.81</v>
      </c>
      <c r="O57" s="8">
        <v>525.20000000000005</v>
      </c>
      <c r="P57" s="2">
        <f t="shared" si="5"/>
        <v>15.819999999999936</v>
      </c>
      <c r="Q57" s="2">
        <f t="shared" si="6"/>
        <v>1</v>
      </c>
      <c r="R57" s="4" t="s">
        <v>55</v>
      </c>
      <c r="S57" s="7">
        <f t="shared" si="15"/>
        <v>15.819999999999936</v>
      </c>
      <c r="T57" s="7">
        <f t="shared" si="7"/>
        <v>4.867290888696659</v>
      </c>
      <c r="U57" s="5">
        <f t="shared" si="14"/>
        <v>61.559999999999945</v>
      </c>
      <c r="V57" s="5">
        <f t="shared" si="8"/>
        <v>38.500000000000057</v>
      </c>
      <c r="W57" s="6">
        <f t="shared" si="9"/>
        <v>1.5989610389610351</v>
      </c>
      <c r="X57" s="6">
        <f t="shared" si="11"/>
        <v>1.4238575780654987</v>
      </c>
      <c r="Y57" s="6">
        <f t="shared" si="12"/>
        <v>11.329176628095968</v>
      </c>
      <c r="Z57" s="6">
        <f t="shared" si="13"/>
        <v>0.71613000177598063</v>
      </c>
    </row>
    <row r="58" spans="1:26" x14ac:dyDescent="0.25">
      <c r="A58" s="4" t="s">
        <v>56</v>
      </c>
      <c r="B58" s="2">
        <v>959.89300000000003</v>
      </c>
      <c r="C58" s="2">
        <v>472.209</v>
      </c>
      <c r="D58" s="2">
        <v>763.76700000000005</v>
      </c>
      <c r="E58" s="2">
        <f t="shared" si="0"/>
        <v>2195.8690000000001</v>
      </c>
      <c r="F58" s="2">
        <v>529.29999999999995</v>
      </c>
      <c r="G58" s="2">
        <f t="shared" si="1"/>
        <v>20909.900000000001</v>
      </c>
      <c r="H58" s="5">
        <f t="shared" si="2"/>
        <v>27.863000000000284</v>
      </c>
      <c r="I58" s="5">
        <f t="shared" si="3"/>
        <v>132.32499999999999</v>
      </c>
      <c r="J58" s="6">
        <f t="shared" si="4"/>
        <v>0.21056489703382042</v>
      </c>
      <c r="N58" s="8">
        <v>760.82</v>
      </c>
      <c r="O58" s="8">
        <v>529.29999999999995</v>
      </c>
      <c r="P58" s="2">
        <f t="shared" si="5"/>
        <v>13.010000000000105</v>
      </c>
      <c r="Q58" s="2">
        <f t="shared" si="6"/>
        <v>4.0999999999999091</v>
      </c>
      <c r="R58" s="4" t="s">
        <v>56</v>
      </c>
      <c r="S58" s="7">
        <f t="shared" si="15"/>
        <v>3.1731707317074132</v>
      </c>
      <c r="T58" s="7">
        <f t="shared" si="7"/>
        <v>5.3598536446162122</v>
      </c>
      <c r="U58" s="5">
        <f t="shared" si="14"/>
        <v>58.090000000000032</v>
      </c>
      <c r="V58" s="5">
        <f t="shared" si="8"/>
        <v>28.899999999999977</v>
      </c>
      <c r="W58" s="6">
        <f t="shared" si="9"/>
        <v>2.0100346020761273</v>
      </c>
      <c r="X58" s="6">
        <f t="shared" si="11"/>
        <v>1.4374078972227473</v>
      </c>
      <c r="Y58" s="6">
        <f t="shared" si="12"/>
        <v>9.1371498107808868</v>
      </c>
      <c r="Z58" s="6">
        <f t="shared" si="13"/>
        <v>2.8795014776480019</v>
      </c>
    </row>
    <row r="59" spans="1:26" x14ac:dyDescent="0.25">
      <c r="A59" s="4" t="s">
        <v>57</v>
      </c>
      <c r="B59" s="2">
        <v>975.65899999999999</v>
      </c>
      <c r="C59" s="2">
        <v>476.565</v>
      </c>
      <c r="D59" s="2">
        <v>773.33299999999997</v>
      </c>
      <c r="E59" s="2">
        <f t="shared" si="0"/>
        <v>2225.5569999999998</v>
      </c>
      <c r="F59" s="2">
        <v>543.29999999999995</v>
      </c>
      <c r="G59" s="2">
        <f t="shared" si="1"/>
        <v>21453.200000000001</v>
      </c>
      <c r="H59" s="5">
        <f t="shared" si="2"/>
        <v>29.687999999999647</v>
      </c>
      <c r="I59" s="5">
        <f t="shared" si="3"/>
        <v>135.82499999999999</v>
      </c>
      <c r="J59" s="6">
        <f t="shared" si="4"/>
        <v>0.21857537272225033</v>
      </c>
      <c r="N59" s="8">
        <v>770.52</v>
      </c>
      <c r="O59" s="8">
        <v>543.29999999999995</v>
      </c>
      <c r="P59" s="2">
        <f t="shared" si="5"/>
        <v>9.6999999999999318</v>
      </c>
      <c r="Q59" s="2">
        <f t="shared" si="6"/>
        <v>14</v>
      </c>
      <c r="R59" s="4" t="s">
        <v>57</v>
      </c>
      <c r="S59" s="7">
        <f t="shared" si="15"/>
        <v>0.69285714285713795</v>
      </c>
      <c r="T59" s="7">
        <f t="shared" si="7"/>
        <v>5.2428810144426485</v>
      </c>
      <c r="U59" s="5">
        <f t="shared" si="14"/>
        <v>55.370000000000005</v>
      </c>
      <c r="V59" s="5">
        <f t="shared" si="8"/>
        <v>32.199999999999932</v>
      </c>
      <c r="W59" s="6">
        <f t="shared" si="9"/>
        <v>1.7195652173913081</v>
      </c>
      <c r="X59" s="6">
        <f t="shared" si="11"/>
        <v>1.4182219768083932</v>
      </c>
      <c r="Y59" s="6">
        <f t="shared" si="12"/>
        <v>6.7482584579794995</v>
      </c>
      <c r="Z59" s="6">
        <f t="shared" si="13"/>
        <v>9.7397544754343972</v>
      </c>
    </row>
    <row r="60" spans="1:26" x14ac:dyDescent="0.25">
      <c r="A60" s="4" t="s">
        <v>58</v>
      </c>
      <c r="B60" s="2">
        <v>988.67700000000002</v>
      </c>
      <c r="C60" s="2">
        <v>481.17899999999997</v>
      </c>
      <c r="D60" s="2">
        <v>786.73599999999999</v>
      </c>
      <c r="E60" s="2">
        <f t="shared" si="0"/>
        <v>2256.5920000000001</v>
      </c>
      <c r="F60" s="2">
        <v>542.70000000000005</v>
      </c>
      <c r="G60" s="2">
        <f t="shared" si="1"/>
        <v>21995.9</v>
      </c>
      <c r="H60" s="5">
        <f t="shared" si="2"/>
        <v>31.035000000000309</v>
      </c>
      <c r="I60" s="5">
        <f t="shared" si="3"/>
        <v>135.67500000000001</v>
      </c>
      <c r="J60" s="6">
        <f t="shared" si="4"/>
        <v>0.22874516307352355</v>
      </c>
      <c r="N60" s="8">
        <v>782.44</v>
      </c>
      <c r="O60" s="8">
        <v>542.70000000000005</v>
      </c>
      <c r="P60" s="2">
        <f t="shared" si="5"/>
        <v>11.920000000000073</v>
      </c>
      <c r="Q60" s="2">
        <f t="shared" si="6"/>
        <v>-0.59999999999990905</v>
      </c>
      <c r="R60" s="4" t="s">
        <v>58</v>
      </c>
      <c r="S60" s="7">
        <f t="shared" si="15"/>
        <v>-19.866666666669801</v>
      </c>
      <c r="T60" s="7">
        <f t="shared" si="7"/>
        <v>-4.5159698026328243E-2</v>
      </c>
      <c r="U60" s="5">
        <f t="shared" si="14"/>
        <v>50.450000000000045</v>
      </c>
      <c r="V60" s="5">
        <f t="shared" si="8"/>
        <v>18.5</v>
      </c>
      <c r="W60" s="6">
        <f t="shared" si="9"/>
        <v>2.7270270270270296</v>
      </c>
      <c r="X60" s="6">
        <f t="shared" si="11"/>
        <v>1.4417541920029482</v>
      </c>
      <c r="Y60" s="6">
        <f t="shared" si="12"/>
        <v>8.4048902040181162</v>
      </c>
      <c r="Z60" s="6">
        <f t="shared" si="13"/>
        <v>-0.4230649431552076</v>
      </c>
    </row>
    <row r="61" spans="1:26" x14ac:dyDescent="0.25">
      <c r="A61" s="4" t="s">
        <v>59</v>
      </c>
      <c r="B61" s="2">
        <v>1000.812</v>
      </c>
      <c r="C61" s="2">
        <v>485.92200000000003</v>
      </c>
      <c r="D61" s="2">
        <v>800.76099999999997</v>
      </c>
      <c r="E61" s="2">
        <f t="shared" si="0"/>
        <v>2287.4949999999999</v>
      </c>
      <c r="F61" s="2">
        <v>546</v>
      </c>
      <c r="G61" s="2">
        <f t="shared" si="1"/>
        <v>22541.9</v>
      </c>
      <c r="H61" s="5">
        <f t="shared" si="2"/>
        <v>30.902999999999793</v>
      </c>
      <c r="I61" s="5">
        <f t="shared" si="3"/>
        <v>136.5</v>
      </c>
      <c r="J61" s="6">
        <f t="shared" si="4"/>
        <v>0.22639560439560288</v>
      </c>
      <c r="N61" s="8">
        <v>792.38</v>
      </c>
      <c r="O61" s="8">
        <v>546</v>
      </c>
      <c r="P61" s="2">
        <f t="shared" si="5"/>
        <v>9.9399999999999409</v>
      </c>
      <c r="Q61" s="2">
        <f t="shared" si="6"/>
        <v>3.2999999999999545</v>
      </c>
      <c r="R61" s="4" t="s">
        <v>59</v>
      </c>
      <c r="S61" s="7">
        <f t="shared" si="15"/>
        <v>3.0121212121212357</v>
      </c>
      <c r="T61" s="7">
        <f t="shared" si="7"/>
        <v>-3.2471293949960032</v>
      </c>
      <c r="U61" s="5">
        <f t="shared" si="14"/>
        <v>44.57000000000005</v>
      </c>
      <c r="V61" s="5">
        <f t="shared" si="8"/>
        <v>20.799999999999955</v>
      </c>
      <c r="W61" s="6">
        <f t="shared" si="9"/>
        <v>2.1427884615384687</v>
      </c>
      <c r="X61" s="6">
        <f t="shared" si="11"/>
        <v>1.4512454212454213</v>
      </c>
      <c r="Y61" s="6">
        <f t="shared" si="12"/>
        <v>6.8943791217217525</v>
      </c>
      <c r="Z61" s="6">
        <f t="shared" si="13"/>
        <v>2.2888783804508659</v>
      </c>
    </row>
    <row r="62" spans="1:26" x14ac:dyDescent="0.25">
      <c r="A62" s="4" t="s">
        <v>60</v>
      </c>
      <c r="B62" s="2">
        <v>1012.333</v>
      </c>
      <c r="C62" s="2">
        <v>490.78500000000003</v>
      </c>
      <c r="D62" s="2">
        <v>812.95100000000002</v>
      </c>
      <c r="E62" s="2">
        <f t="shared" si="0"/>
        <v>2316.069</v>
      </c>
      <c r="F62" s="2">
        <v>541.1</v>
      </c>
      <c r="G62" s="2">
        <f t="shared" si="1"/>
        <v>23083</v>
      </c>
      <c r="H62" s="5">
        <f t="shared" si="2"/>
        <v>28.574000000000069</v>
      </c>
      <c r="I62" s="5">
        <f t="shared" si="3"/>
        <v>135.27500000000001</v>
      </c>
      <c r="J62" s="6">
        <f t="shared" si="4"/>
        <v>0.21122897800776247</v>
      </c>
      <c r="N62" s="8">
        <v>803.65</v>
      </c>
      <c r="O62" s="8">
        <v>541.1</v>
      </c>
      <c r="P62" s="2">
        <f t="shared" si="5"/>
        <v>11.269999999999982</v>
      </c>
      <c r="Q62" s="2">
        <f t="shared" si="6"/>
        <v>-4.8999999999999773</v>
      </c>
      <c r="R62" s="4" t="s">
        <v>60</v>
      </c>
      <c r="S62" s="7">
        <f t="shared" si="15"/>
        <v>-2.3000000000000069</v>
      </c>
      <c r="T62" s="7">
        <f t="shared" si="7"/>
        <v>-4.6154220779228581</v>
      </c>
      <c r="U62" s="5">
        <f t="shared" si="14"/>
        <v>42.829999999999927</v>
      </c>
      <c r="V62" s="5">
        <f t="shared" si="8"/>
        <v>11.800000000000068</v>
      </c>
      <c r="W62" s="6">
        <f t="shared" si="9"/>
        <v>3.6296610169491252</v>
      </c>
      <c r="X62" s="6">
        <f t="shared" si="11"/>
        <v>1.4852153021622621</v>
      </c>
      <c r="Y62" s="6">
        <f t="shared" si="12"/>
        <v>7.7657437088265597</v>
      </c>
      <c r="Z62" s="6">
        <f t="shared" si="13"/>
        <v>-3.3764103081854508</v>
      </c>
    </row>
    <row r="63" spans="1:26" x14ac:dyDescent="0.25">
      <c r="A63" s="4" t="s">
        <v>61</v>
      </c>
      <c r="B63" s="2">
        <v>1025.7840000000001</v>
      </c>
      <c r="C63" s="2">
        <v>496.31700000000001</v>
      </c>
      <c r="D63" s="2">
        <v>827.91499999999996</v>
      </c>
      <c r="E63" s="2">
        <f t="shared" si="0"/>
        <v>2350.0160000000001</v>
      </c>
      <c r="F63" s="2">
        <v>545.9</v>
      </c>
      <c r="G63" s="2">
        <f t="shared" si="1"/>
        <v>23628.9</v>
      </c>
      <c r="H63" s="5">
        <f t="shared" si="2"/>
        <v>33.947000000000116</v>
      </c>
      <c r="I63" s="5">
        <f t="shared" si="3"/>
        <v>136.47499999999999</v>
      </c>
      <c r="J63" s="6">
        <f t="shared" si="4"/>
        <v>0.24874152775233646</v>
      </c>
      <c r="N63" s="8">
        <v>811.18</v>
      </c>
      <c r="O63" s="8">
        <v>545.9</v>
      </c>
      <c r="P63" s="2">
        <f t="shared" si="5"/>
        <v>7.5299999999999727</v>
      </c>
      <c r="Q63" s="2">
        <f t="shared" si="6"/>
        <v>4.7999999999999545</v>
      </c>
      <c r="R63" s="4" t="s">
        <v>61</v>
      </c>
      <c r="S63" s="7">
        <f t="shared" si="15"/>
        <v>1.5687500000000092</v>
      </c>
      <c r="T63" s="7">
        <f t="shared" si="7"/>
        <v>-4.3964488636371408</v>
      </c>
      <c r="U63" s="5">
        <f t="shared" si="14"/>
        <v>40.659999999999968</v>
      </c>
      <c r="V63" s="5">
        <f t="shared" si="8"/>
        <v>2.6000000000000227</v>
      </c>
      <c r="W63" s="6">
        <f t="shared" si="9"/>
        <v>15.638461538461389</v>
      </c>
      <c r="X63" s="6">
        <f t="shared" si="11"/>
        <v>1.4859498076570801</v>
      </c>
      <c r="Y63" s="6">
        <f t="shared" si="12"/>
        <v>5.0699720027374919</v>
      </c>
      <c r="Z63" s="6">
        <f t="shared" si="13"/>
        <v>3.2318546630995773</v>
      </c>
    </row>
    <row r="64" spans="1:26" x14ac:dyDescent="0.25">
      <c r="A64" s="4" t="s">
        <v>62</v>
      </c>
      <c r="B64" s="2">
        <v>1040.9269999999999</v>
      </c>
      <c r="C64" s="2">
        <v>503.084</v>
      </c>
      <c r="D64" s="2">
        <v>842.00800000000004</v>
      </c>
      <c r="E64" s="2">
        <f t="shared" si="0"/>
        <v>2386.0190000000002</v>
      </c>
      <c r="F64" s="2">
        <v>557.4</v>
      </c>
      <c r="G64" s="2">
        <f t="shared" si="1"/>
        <v>24186.300000000003</v>
      </c>
      <c r="H64" s="5">
        <f t="shared" si="2"/>
        <v>36.003000000000156</v>
      </c>
      <c r="I64" s="5">
        <f t="shared" si="3"/>
        <v>139.35</v>
      </c>
      <c r="J64" s="6">
        <f t="shared" si="4"/>
        <v>0.2583638320775038</v>
      </c>
      <c r="N64" s="8">
        <v>822.85</v>
      </c>
      <c r="O64" s="8">
        <v>557.4</v>
      </c>
      <c r="P64" s="2">
        <f t="shared" si="5"/>
        <v>11.670000000000073</v>
      </c>
      <c r="Q64" s="2">
        <f t="shared" si="6"/>
        <v>11.5</v>
      </c>
      <c r="R64" s="4" t="s">
        <v>62</v>
      </c>
      <c r="S64" s="7">
        <f t="shared" si="15"/>
        <v>1.0147826086956584</v>
      </c>
      <c r="T64" s="7">
        <f t="shared" si="7"/>
        <v>0.82391345520422421</v>
      </c>
      <c r="U64" s="5">
        <f t="shared" si="14"/>
        <v>40.409999999999968</v>
      </c>
      <c r="V64" s="5">
        <f t="shared" si="8"/>
        <v>14.699999999999932</v>
      </c>
      <c r="W64" s="6">
        <f t="shared" si="9"/>
        <v>2.7489795918367452</v>
      </c>
      <c r="X64" s="6">
        <f t="shared" si="11"/>
        <v>1.4762289199856478</v>
      </c>
      <c r="Y64" s="6">
        <f t="shared" si="12"/>
        <v>7.8535627111122555</v>
      </c>
      <c r="Z64" s="6">
        <f t="shared" si="13"/>
        <v>7.7391577701619862</v>
      </c>
    </row>
    <row r="65" spans="1:26" x14ac:dyDescent="0.25">
      <c r="A65" s="4" t="s">
        <v>63</v>
      </c>
      <c r="B65" s="2">
        <v>1059.873</v>
      </c>
      <c r="C65" s="2">
        <v>512.37699999999995</v>
      </c>
      <c r="D65" s="2">
        <v>861.06500000000005</v>
      </c>
      <c r="E65" s="2">
        <f t="shared" si="0"/>
        <v>2433.3150000000001</v>
      </c>
      <c r="F65" s="2">
        <v>568.20000000000005</v>
      </c>
      <c r="G65" s="2">
        <f t="shared" si="1"/>
        <v>24754.500000000004</v>
      </c>
      <c r="H65" s="5">
        <f t="shared" si="2"/>
        <v>47.295999999999822</v>
      </c>
      <c r="I65" s="5">
        <f t="shared" si="3"/>
        <v>142.05000000000001</v>
      </c>
      <c r="J65" s="6">
        <f t="shared" si="4"/>
        <v>0.3329531854980628</v>
      </c>
      <c r="N65" s="8">
        <v>838</v>
      </c>
      <c r="O65" s="8">
        <v>568.20000000000005</v>
      </c>
      <c r="P65" s="2">
        <f t="shared" si="5"/>
        <v>15.149999999999977</v>
      </c>
      <c r="Q65" s="2">
        <f t="shared" si="6"/>
        <v>10.800000000000068</v>
      </c>
      <c r="R65" s="4" t="s">
        <v>63</v>
      </c>
      <c r="S65" s="7">
        <f t="shared" si="15"/>
        <v>1.4027777777777668</v>
      </c>
      <c r="T65" s="7">
        <f t="shared" si="7"/>
        <v>0.42157759661835686</v>
      </c>
      <c r="U65" s="5">
        <f t="shared" si="14"/>
        <v>45.620000000000005</v>
      </c>
      <c r="V65" s="5">
        <f t="shared" si="8"/>
        <v>22.200000000000045</v>
      </c>
      <c r="W65" s="6">
        <f t="shared" si="9"/>
        <v>2.0549549549549511</v>
      </c>
      <c r="X65" s="6">
        <f t="shared" si="11"/>
        <v>1.4748328053502286</v>
      </c>
      <c r="Y65" s="6">
        <f t="shared" si="12"/>
        <v>10.262635960381584</v>
      </c>
      <c r="Z65" s="6">
        <f t="shared" si="13"/>
        <v>7.3159385064106912</v>
      </c>
    </row>
    <row r="66" spans="1:26" x14ac:dyDescent="0.25">
      <c r="A66" s="4" t="s">
        <v>64</v>
      </c>
      <c r="B66" s="2">
        <v>1077.7660000000001</v>
      </c>
      <c r="C66" s="2">
        <v>518.952</v>
      </c>
      <c r="D66" s="2">
        <v>878.39800000000002</v>
      </c>
      <c r="E66" s="2">
        <f t="shared" si="0"/>
        <v>2475.116</v>
      </c>
      <c r="F66" s="2">
        <v>581.6</v>
      </c>
      <c r="G66" s="2">
        <f t="shared" si="1"/>
        <v>25336.100000000002</v>
      </c>
      <c r="H66" s="5">
        <f t="shared" ref="H66:H129" si="16">(E66-E65)</f>
        <v>41.800999999999931</v>
      </c>
      <c r="I66" s="5">
        <f t="shared" si="3"/>
        <v>145.4</v>
      </c>
      <c r="J66" s="6">
        <f t="shared" ref="J66:J129" si="17">H66/I66</f>
        <v>0.28748968363136129</v>
      </c>
      <c r="N66" s="8">
        <v>854.96</v>
      </c>
      <c r="O66" s="8">
        <v>581.6</v>
      </c>
      <c r="P66" s="2">
        <f t="shared" si="5"/>
        <v>16.960000000000036</v>
      </c>
      <c r="Q66" s="2">
        <f t="shared" si="6"/>
        <v>13.399999999999977</v>
      </c>
      <c r="R66" s="4" t="s">
        <v>64</v>
      </c>
      <c r="S66" s="7">
        <f t="shared" si="15"/>
        <v>1.2656716417910496</v>
      </c>
      <c r="T66" s="7">
        <f t="shared" si="7"/>
        <v>1.312995507066121</v>
      </c>
      <c r="U66" s="5">
        <f t="shared" si="14"/>
        <v>51.310000000000059</v>
      </c>
      <c r="V66" s="5">
        <f t="shared" si="8"/>
        <v>40.5</v>
      </c>
      <c r="W66" s="6">
        <f t="shared" si="9"/>
        <v>1.2669135802469151</v>
      </c>
      <c r="X66" s="6">
        <f t="shared" si="11"/>
        <v>1.4700137551581842</v>
      </c>
      <c r="Y66" s="6">
        <f t="shared" si="12"/>
        <v>11.499608591885467</v>
      </c>
      <c r="Z66" s="6">
        <f t="shared" si="13"/>
        <v>9.085775656324568</v>
      </c>
    </row>
    <row r="67" spans="1:26" x14ac:dyDescent="0.25">
      <c r="A67" s="4" t="s">
        <v>65</v>
      </c>
      <c r="B67" s="2">
        <v>1093.9480000000001</v>
      </c>
      <c r="C67" s="2">
        <v>524.51400000000001</v>
      </c>
      <c r="D67" s="2">
        <v>892.06100000000004</v>
      </c>
      <c r="E67" s="2">
        <f t="shared" ref="E67:E130" si="18">SUM(B67:D67)</f>
        <v>2510.5230000000001</v>
      </c>
      <c r="F67" s="2">
        <v>595.20000000000005</v>
      </c>
      <c r="G67" s="2">
        <f t="shared" ref="G67:G130" si="19">G66+F67</f>
        <v>25931.300000000003</v>
      </c>
      <c r="H67" s="5">
        <f t="shared" si="16"/>
        <v>35.407000000000153</v>
      </c>
      <c r="I67" s="5">
        <f t="shared" ref="I67:I130" si="20">F67/4</f>
        <v>148.80000000000001</v>
      </c>
      <c r="J67" s="6">
        <f t="shared" si="17"/>
        <v>0.2379502688172053</v>
      </c>
      <c r="N67" s="8">
        <v>867.9</v>
      </c>
      <c r="O67" s="8">
        <v>595.20000000000005</v>
      </c>
      <c r="P67" s="2">
        <f t="shared" ref="P67:P130" si="21">(N67-N66)</f>
        <v>12.939999999999941</v>
      </c>
      <c r="Q67" s="2">
        <f t="shared" ref="Q67:Q130" si="22">(O67-O66)</f>
        <v>13.600000000000023</v>
      </c>
      <c r="R67" s="4" t="s">
        <v>65</v>
      </c>
      <c r="S67" s="7">
        <f t="shared" ref="S67:S130" si="23">P67/Q67</f>
        <v>0.95147058823528818</v>
      </c>
      <c r="T67" s="7">
        <f t="shared" si="7"/>
        <v>1.1586756541249408</v>
      </c>
      <c r="U67" s="5">
        <f t="shared" si="14"/>
        <v>56.720000000000027</v>
      </c>
      <c r="V67" s="5">
        <f t="shared" si="8"/>
        <v>49.300000000000068</v>
      </c>
      <c r="W67" s="6">
        <f t="shared" si="9"/>
        <v>1.1505070993914797</v>
      </c>
      <c r="X67" s="6">
        <f t="shared" si="11"/>
        <v>1.458165322580645</v>
      </c>
      <c r="Y67" s="6">
        <f t="shared" si="12"/>
        <v>8.8026387199400737</v>
      </c>
      <c r="Z67" s="6">
        <f t="shared" si="13"/>
        <v>9.2516141106016825</v>
      </c>
    </row>
    <row r="68" spans="1:26" x14ac:dyDescent="0.25">
      <c r="A68" s="4" t="s">
        <v>66</v>
      </c>
      <c r="B68" s="2">
        <v>1110.1479999999999</v>
      </c>
      <c r="C68" s="2">
        <v>529.89</v>
      </c>
      <c r="D68" s="2">
        <v>899.53399999999999</v>
      </c>
      <c r="E68" s="2">
        <f t="shared" si="18"/>
        <v>2539.5720000000001</v>
      </c>
      <c r="F68" s="2">
        <v>602.6</v>
      </c>
      <c r="G68" s="2">
        <f t="shared" si="19"/>
        <v>26533.9</v>
      </c>
      <c r="H68" s="5">
        <f t="shared" si="16"/>
        <v>29.048999999999978</v>
      </c>
      <c r="I68" s="5">
        <f t="shared" si="20"/>
        <v>150.65</v>
      </c>
      <c r="J68" s="6">
        <f t="shared" si="17"/>
        <v>0.19282442748091588</v>
      </c>
      <c r="N68" s="8">
        <v>882.6</v>
      </c>
      <c r="O68" s="8">
        <v>602.6</v>
      </c>
      <c r="P68" s="2">
        <f t="shared" si="21"/>
        <v>14.700000000000045</v>
      </c>
      <c r="Q68" s="2">
        <f t="shared" si="22"/>
        <v>7.3999999999999773</v>
      </c>
      <c r="R68" s="4" t="s">
        <v>66</v>
      </c>
      <c r="S68" s="7">
        <f t="shared" si="23"/>
        <v>1.9864864864864988</v>
      </c>
      <c r="T68" s="7">
        <f t="shared" si="7"/>
        <v>1.4016016235726507</v>
      </c>
      <c r="U68" s="5">
        <f t="shared" si="14"/>
        <v>59.75</v>
      </c>
      <c r="V68" s="5">
        <f t="shared" si="8"/>
        <v>45.200000000000045</v>
      </c>
      <c r="W68" s="6">
        <f t="shared" si="9"/>
        <v>1.3219026548672552</v>
      </c>
      <c r="X68" s="6">
        <f t="shared" si="11"/>
        <v>1.4646531695984069</v>
      </c>
      <c r="Y68" s="6">
        <f t="shared" si="12"/>
        <v>10.081161424127236</v>
      </c>
      <c r="Z68" s="6">
        <f t="shared" si="13"/>
        <v>5.0748703767715027</v>
      </c>
    </row>
    <row r="69" spans="1:26" x14ac:dyDescent="0.25">
      <c r="A69" s="4" t="s">
        <v>67</v>
      </c>
      <c r="B69" s="2">
        <v>1125.944</v>
      </c>
      <c r="C69" s="2">
        <v>532.32600000000002</v>
      </c>
      <c r="D69" s="2">
        <v>914.86800000000005</v>
      </c>
      <c r="E69" s="2">
        <f t="shared" si="18"/>
        <v>2573.1379999999999</v>
      </c>
      <c r="F69" s="2">
        <v>609.6</v>
      </c>
      <c r="G69" s="2">
        <f t="shared" si="19"/>
        <v>27143.5</v>
      </c>
      <c r="H69" s="5">
        <f t="shared" si="16"/>
        <v>33.565999999999804</v>
      </c>
      <c r="I69" s="5">
        <f t="shared" si="20"/>
        <v>152.4</v>
      </c>
      <c r="J69" s="6">
        <f t="shared" si="17"/>
        <v>0.22024934383201969</v>
      </c>
      <c r="N69" s="8">
        <v>895.83</v>
      </c>
      <c r="O69" s="8">
        <v>609.6</v>
      </c>
      <c r="P69" s="2">
        <f t="shared" si="21"/>
        <v>13.230000000000018</v>
      </c>
      <c r="Q69" s="2">
        <f t="shared" si="22"/>
        <v>7</v>
      </c>
      <c r="R69" s="4" t="s">
        <v>67</v>
      </c>
      <c r="S69" s="7">
        <f t="shared" si="23"/>
        <v>1.8900000000000026</v>
      </c>
      <c r="T69" s="7">
        <f t="shared" si="7"/>
        <v>1.5234071791282098</v>
      </c>
      <c r="U69" s="5">
        <f t="shared" si="14"/>
        <v>57.830000000000041</v>
      </c>
      <c r="V69" s="5">
        <f t="shared" si="8"/>
        <v>41.399999999999977</v>
      </c>
      <c r="W69" s="6">
        <f t="shared" si="9"/>
        <v>1.3968599033816442</v>
      </c>
      <c r="X69" s="6">
        <f t="shared" si="11"/>
        <v>1.4695374015748031</v>
      </c>
      <c r="Y69" s="6">
        <f t="shared" si="12"/>
        <v>9.0328552005438603</v>
      </c>
      <c r="Z69" s="6">
        <f t="shared" si="13"/>
        <v>4.779288465896216</v>
      </c>
    </row>
    <row r="70" spans="1:26" x14ac:dyDescent="0.25">
      <c r="A70" s="4" t="s">
        <v>68</v>
      </c>
      <c r="B70" s="2">
        <v>1142.288</v>
      </c>
      <c r="C70" s="2">
        <v>538.6</v>
      </c>
      <c r="D70" s="2">
        <v>934.46299999999997</v>
      </c>
      <c r="E70" s="2">
        <f t="shared" si="18"/>
        <v>2615.3509999999997</v>
      </c>
      <c r="F70" s="2">
        <v>613.1</v>
      </c>
      <c r="G70" s="2">
        <f t="shared" si="19"/>
        <v>27756.6</v>
      </c>
      <c r="H70" s="5">
        <f t="shared" si="16"/>
        <v>42.212999999999738</v>
      </c>
      <c r="I70" s="5">
        <f t="shared" si="20"/>
        <v>153.27500000000001</v>
      </c>
      <c r="J70" s="6">
        <f t="shared" si="17"/>
        <v>0.27540694829554552</v>
      </c>
      <c r="N70" s="8">
        <v>916.19</v>
      </c>
      <c r="O70" s="8">
        <v>613.1</v>
      </c>
      <c r="P70" s="2">
        <f t="shared" si="21"/>
        <v>20.360000000000014</v>
      </c>
      <c r="Q70" s="2">
        <f t="shared" si="22"/>
        <v>3.5</v>
      </c>
      <c r="R70" s="4" t="s">
        <v>68</v>
      </c>
      <c r="S70" s="7">
        <f t="shared" si="23"/>
        <v>5.8171428571428612</v>
      </c>
      <c r="T70" s="7">
        <f t="shared" ref="T70:T133" si="24">AVERAGE(S67:S70)</f>
        <v>2.6612749829661624</v>
      </c>
      <c r="U70" s="5">
        <f t="shared" si="14"/>
        <v>61.230000000000018</v>
      </c>
      <c r="V70" s="5">
        <f t="shared" ref="V70:V133" si="25">O70-O66</f>
        <v>31.5</v>
      </c>
      <c r="W70" s="6">
        <f t="shared" ref="W70:W133" si="26">U70/V70</f>
        <v>1.9438095238095243</v>
      </c>
      <c r="X70" s="6">
        <f t="shared" si="11"/>
        <v>1.4943565486870005</v>
      </c>
      <c r="Y70" s="6">
        <f t="shared" si="12"/>
        <v>13.854700110512049</v>
      </c>
      <c r="Z70" s="6">
        <f t="shared" si="13"/>
        <v>2.3817018854023644</v>
      </c>
    </row>
    <row r="71" spans="1:26" x14ac:dyDescent="0.25">
      <c r="A71" s="4" t="s">
        <v>69</v>
      </c>
      <c r="B71" s="2">
        <v>1162.9870000000001</v>
      </c>
      <c r="C71" s="2">
        <v>545.99</v>
      </c>
      <c r="D71" s="2">
        <v>950.76700000000005</v>
      </c>
      <c r="E71" s="2">
        <f t="shared" si="18"/>
        <v>2659.7440000000001</v>
      </c>
      <c r="F71" s="2">
        <v>622.70000000000005</v>
      </c>
      <c r="G71" s="2">
        <f t="shared" si="19"/>
        <v>28379.3</v>
      </c>
      <c r="H71" s="5">
        <f t="shared" si="16"/>
        <v>44.393000000000484</v>
      </c>
      <c r="I71" s="5">
        <f t="shared" si="20"/>
        <v>155.67500000000001</v>
      </c>
      <c r="J71" s="6">
        <f t="shared" si="17"/>
        <v>0.28516460574915997</v>
      </c>
      <c r="N71" s="8">
        <v>929.24</v>
      </c>
      <c r="O71" s="8">
        <v>622.70000000000005</v>
      </c>
      <c r="P71" s="2">
        <f t="shared" si="21"/>
        <v>13.049999999999955</v>
      </c>
      <c r="Q71" s="2">
        <f t="shared" si="22"/>
        <v>9.6000000000000227</v>
      </c>
      <c r="R71" s="4" t="s">
        <v>69</v>
      </c>
      <c r="S71" s="7">
        <f t="shared" si="23"/>
        <v>1.359374999999992</v>
      </c>
      <c r="T71" s="7">
        <f t="shared" si="24"/>
        <v>2.7632510859073385</v>
      </c>
      <c r="U71" s="5">
        <f t="shared" si="14"/>
        <v>61.340000000000032</v>
      </c>
      <c r="V71" s="5">
        <f t="shared" si="25"/>
        <v>27.5</v>
      </c>
      <c r="W71" s="6">
        <f t="shared" si="26"/>
        <v>2.2305454545454557</v>
      </c>
      <c r="X71" s="6">
        <f t="shared" ref="X71:X134" si="27">N71/O71</f>
        <v>1.4922755741127347</v>
      </c>
      <c r="Y71" s="6">
        <f t="shared" si="12"/>
        <v>8.7328556303823142</v>
      </c>
      <c r="Z71" s="6">
        <f t="shared" si="13"/>
        <v>6.4241696591318549</v>
      </c>
    </row>
    <row r="72" spans="1:26" x14ac:dyDescent="0.25">
      <c r="A72" s="4" t="s">
        <v>70</v>
      </c>
      <c r="B72" s="2">
        <v>1184.221</v>
      </c>
      <c r="C72" s="2">
        <v>553.46100000000001</v>
      </c>
      <c r="D72" s="2">
        <v>972.096</v>
      </c>
      <c r="E72" s="2">
        <f t="shared" si="18"/>
        <v>2709.7780000000002</v>
      </c>
      <c r="F72" s="2">
        <v>631.79999999999995</v>
      </c>
      <c r="G72" s="2">
        <f t="shared" si="19"/>
        <v>29011.1</v>
      </c>
      <c r="H72" s="5">
        <f t="shared" si="16"/>
        <v>50.034000000000106</v>
      </c>
      <c r="I72" s="5">
        <f t="shared" si="20"/>
        <v>157.94999999999999</v>
      </c>
      <c r="J72" s="6">
        <f t="shared" si="17"/>
        <v>0.31677113010446412</v>
      </c>
      <c r="N72" s="8">
        <v>949.16</v>
      </c>
      <c r="O72" s="8">
        <v>631.79999999999995</v>
      </c>
      <c r="P72" s="2">
        <f t="shared" si="21"/>
        <v>19.919999999999959</v>
      </c>
      <c r="Q72" s="2">
        <f t="shared" si="22"/>
        <v>9.0999999999999091</v>
      </c>
      <c r="R72" s="4" t="s">
        <v>70</v>
      </c>
      <c r="S72" s="7">
        <f t="shared" si="23"/>
        <v>2.1890109890110065</v>
      </c>
      <c r="T72" s="7">
        <f t="shared" si="24"/>
        <v>2.8138822115384654</v>
      </c>
      <c r="U72" s="5">
        <f t="shared" si="14"/>
        <v>66.559999999999945</v>
      </c>
      <c r="V72" s="5">
        <f t="shared" si="25"/>
        <v>29.199999999999932</v>
      </c>
      <c r="W72" s="6">
        <f t="shared" si="26"/>
        <v>2.2794520547945241</v>
      </c>
      <c r="X72" s="6">
        <f t="shared" si="27"/>
        <v>1.5023108578664135</v>
      </c>
      <c r="Y72" s="6">
        <f t="shared" ref="Y72:Y135" si="28">(N72-N71)/$X71</f>
        <v>13.34874090654726</v>
      </c>
      <c r="Z72" s="6">
        <f t="shared" ref="Z72:Z135" si="29">(O72-O71)/$X71</f>
        <v>6.0980693900391119</v>
      </c>
    </row>
    <row r="73" spans="1:26" x14ac:dyDescent="0.25">
      <c r="A73" s="4" t="s">
        <v>71</v>
      </c>
      <c r="B73" s="2">
        <v>1202.6959999999999</v>
      </c>
      <c r="C73" s="2">
        <v>557.91300000000001</v>
      </c>
      <c r="D73" s="2">
        <v>992.21699999999998</v>
      </c>
      <c r="E73" s="2">
        <f t="shared" si="18"/>
        <v>2752.826</v>
      </c>
      <c r="F73" s="2">
        <v>645</v>
      </c>
      <c r="G73" s="2">
        <f t="shared" si="19"/>
        <v>29656.1</v>
      </c>
      <c r="H73" s="5">
        <f t="shared" si="16"/>
        <v>43.047999999999774</v>
      </c>
      <c r="I73" s="5">
        <f t="shared" si="20"/>
        <v>161.25</v>
      </c>
      <c r="J73" s="6">
        <f t="shared" si="17"/>
        <v>0.2669643410852699</v>
      </c>
      <c r="N73" s="8">
        <v>964.64</v>
      </c>
      <c r="O73" s="8">
        <v>645</v>
      </c>
      <c r="P73" s="2">
        <f t="shared" si="21"/>
        <v>15.480000000000018</v>
      </c>
      <c r="Q73" s="2">
        <f t="shared" si="22"/>
        <v>13.200000000000045</v>
      </c>
      <c r="R73" s="4" t="s">
        <v>71</v>
      </c>
      <c r="S73" s="7">
        <f t="shared" si="23"/>
        <v>1.1727272727272702</v>
      </c>
      <c r="T73" s="7">
        <f t="shared" si="24"/>
        <v>2.6345640297202824</v>
      </c>
      <c r="U73" s="5">
        <f t="shared" si="14"/>
        <v>68.809999999999945</v>
      </c>
      <c r="V73" s="5">
        <f t="shared" si="25"/>
        <v>35.399999999999977</v>
      </c>
      <c r="W73" s="6">
        <f t="shared" si="26"/>
        <v>1.9437853107344629</v>
      </c>
      <c r="X73" s="6">
        <f t="shared" si="27"/>
        <v>1.4955658914728682</v>
      </c>
      <c r="Y73" s="6">
        <f t="shared" si="28"/>
        <v>10.304125753297665</v>
      </c>
      <c r="Z73" s="6">
        <f t="shared" si="29"/>
        <v>8.7864638206414387</v>
      </c>
    </row>
    <row r="74" spans="1:26" x14ac:dyDescent="0.25">
      <c r="A74" s="4" t="s">
        <v>72</v>
      </c>
      <c r="B74" s="2">
        <v>1224.077</v>
      </c>
      <c r="C74" s="2">
        <v>563.79600000000005</v>
      </c>
      <c r="D74" s="2">
        <v>1012.309</v>
      </c>
      <c r="E74" s="2">
        <f t="shared" si="18"/>
        <v>2800.1819999999998</v>
      </c>
      <c r="F74" s="2">
        <v>654.79999999999995</v>
      </c>
      <c r="G74" s="2">
        <f t="shared" si="19"/>
        <v>30310.899999999998</v>
      </c>
      <c r="H74" s="5">
        <f t="shared" si="16"/>
        <v>47.355999999999767</v>
      </c>
      <c r="I74" s="5">
        <f t="shared" si="20"/>
        <v>163.69999999999999</v>
      </c>
      <c r="J74" s="6">
        <f t="shared" si="17"/>
        <v>0.28928527794746345</v>
      </c>
      <c r="N74" s="8">
        <v>985.51</v>
      </c>
      <c r="O74" s="8">
        <v>654.79999999999995</v>
      </c>
      <c r="P74" s="2">
        <f t="shared" si="21"/>
        <v>20.870000000000005</v>
      </c>
      <c r="Q74" s="2">
        <f t="shared" si="22"/>
        <v>9.7999999999999545</v>
      </c>
      <c r="R74" s="4" t="s">
        <v>72</v>
      </c>
      <c r="S74" s="7">
        <f t="shared" si="23"/>
        <v>2.1295918367347042</v>
      </c>
      <c r="T74" s="7">
        <f t="shared" si="24"/>
        <v>1.7126762746182433</v>
      </c>
      <c r="U74" s="5">
        <f t="shared" si="14"/>
        <v>69.319999999999936</v>
      </c>
      <c r="V74" s="5">
        <f t="shared" si="25"/>
        <v>41.699999999999932</v>
      </c>
      <c r="W74" s="6">
        <f t="shared" si="26"/>
        <v>1.662350119904078</v>
      </c>
      <c r="X74" s="6">
        <f t="shared" si="27"/>
        <v>1.5050549786194258</v>
      </c>
      <c r="Y74" s="6">
        <f t="shared" si="28"/>
        <v>13.954584093547854</v>
      </c>
      <c r="Z74" s="6">
        <f t="shared" si="29"/>
        <v>6.5527035992701634</v>
      </c>
    </row>
    <row r="75" spans="1:26" x14ac:dyDescent="0.25">
      <c r="A75" s="4" t="s">
        <v>73</v>
      </c>
      <c r="B75" s="2">
        <v>1243.056</v>
      </c>
      <c r="C75" s="2">
        <v>570.279</v>
      </c>
      <c r="D75" s="2">
        <v>1032.3330000000001</v>
      </c>
      <c r="E75" s="2">
        <f t="shared" si="18"/>
        <v>2845.6680000000001</v>
      </c>
      <c r="F75" s="2">
        <v>671.1</v>
      </c>
      <c r="G75" s="2">
        <f t="shared" si="19"/>
        <v>30981.999999999996</v>
      </c>
      <c r="H75" s="5">
        <f t="shared" si="16"/>
        <v>45.486000000000331</v>
      </c>
      <c r="I75" s="5">
        <f t="shared" si="20"/>
        <v>167.77500000000001</v>
      </c>
      <c r="J75" s="6">
        <f t="shared" si="17"/>
        <v>0.27111309789897381</v>
      </c>
      <c r="N75" s="8">
        <v>1000.73</v>
      </c>
      <c r="O75" s="8">
        <v>671.1</v>
      </c>
      <c r="P75" s="2">
        <f t="shared" si="21"/>
        <v>15.220000000000027</v>
      </c>
      <c r="Q75" s="2">
        <f t="shared" si="22"/>
        <v>16.300000000000068</v>
      </c>
      <c r="R75" s="4" t="s">
        <v>73</v>
      </c>
      <c r="S75" s="7">
        <f t="shared" si="23"/>
        <v>0.93374233128834128</v>
      </c>
      <c r="T75" s="7">
        <f t="shared" si="24"/>
        <v>1.6062681074403304</v>
      </c>
      <c r="U75" s="5">
        <f t="shared" ref="U75:U138" si="30">N75-N71</f>
        <v>71.490000000000009</v>
      </c>
      <c r="V75" s="5">
        <f t="shared" si="25"/>
        <v>48.399999999999977</v>
      </c>
      <c r="W75" s="6">
        <f t="shared" si="26"/>
        <v>1.4770661157024803</v>
      </c>
      <c r="X75" s="6">
        <f t="shared" si="27"/>
        <v>1.4911786618983758</v>
      </c>
      <c r="Y75" s="6">
        <f t="shared" si="28"/>
        <v>10.112587391299954</v>
      </c>
      <c r="Z75" s="6">
        <f t="shared" si="29"/>
        <v>10.830169150998005</v>
      </c>
    </row>
    <row r="76" spans="1:26" x14ac:dyDescent="0.25">
      <c r="A76" s="4" t="s">
        <v>74</v>
      </c>
      <c r="B76" s="2">
        <v>1265.31</v>
      </c>
      <c r="C76" s="2">
        <v>577.5</v>
      </c>
      <c r="D76" s="2">
        <v>1054.8589999999999</v>
      </c>
      <c r="E76" s="2">
        <f t="shared" si="18"/>
        <v>2897.6689999999999</v>
      </c>
      <c r="F76" s="2">
        <v>680.8</v>
      </c>
      <c r="G76" s="2">
        <f t="shared" si="19"/>
        <v>31662.799999999996</v>
      </c>
      <c r="H76" s="5">
        <f t="shared" si="16"/>
        <v>52.000999999999749</v>
      </c>
      <c r="I76" s="5">
        <f t="shared" si="20"/>
        <v>170.2</v>
      </c>
      <c r="J76" s="6">
        <f t="shared" si="17"/>
        <v>0.30552878965922298</v>
      </c>
      <c r="N76" s="8">
        <v>1020.92</v>
      </c>
      <c r="O76" s="8">
        <v>680.8</v>
      </c>
      <c r="P76" s="2">
        <f t="shared" si="21"/>
        <v>20.189999999999941</v>
      </c>
      <c r="Q76" s="2">
        <f t="shared" si="22"/>
        <v>9.6999999999999318</v>
      </c>
      <c r="R76" s="4" t="s">
        <v>74</v>
      </c>
      <c r="S76" s="7">
        <f t="shared" si="23"/>
        <v>2.0814432989690808</v>
      </c>
      <c r="T76" s="7">
        <f t="shared" si="24"/>
        <v>1.5793761849298491</v>
      </c>
      <c r="U76" s="5">
        <f t="shared" si="30"/>
        <v>71.759999999999991</v>
      </c>
      <c r="V76" s="5">
        <f t="shared" si="25"/>
        <v>49</v>
      </c>
      <c r="W76" s="6">
        <f t="shared" si="26"/>
        <v>1.4644897959183671</v>
      </c>
      <c r="X76" s="6">
        <f t="shared" si="27"/>
        <v>1.4995887191539365</v>
      </c>
      <c r="Y76" s="6">
        <f t="shared" si="28"/>
        <v>13.539625073696163</v>
      </c>
      <c r="Z76" s="6">
        <f t="shared" si="29"/>
        <v>6.5049214073725725</v>
      </c>
    </row>
    <row r="77" spans="1:26" x14ac:dyDescent="0.25">
      <c r="A77" s="4" t="s">
        <v>75</v>
      </c>
      <c r="B77" s="2">
        <v>1289.3820000000001</v>
      </c>
      <c r="C77" s="2">
        <v>586.23800000000006</v>
      </c>
      <c r="D77" s="2">
        <v>1078.3720000000001</v>
      </c>
      <c r="E77" s="2">
        <f t="shared" si="18"/>
        <v>2953.9920000000002</v>
      </c>
      <c r="F77" s="2">
        <v>692.8</v>
      </c>
      <c r="G77" s="2">
        <f t="shared" si="19"/>
        <v>32355.599999999995</v>
      </c>
      <c r="H77" s="5">
        <f t="shared" si="16"/>
        <v>56.32300000000032</v>
      </c>
      <c r="I77" s="5">
        <f t="shared" si="20"/>
        <v>173.2</v>
      </c>
      <c r="J77" s="6">
        <f t="shared" si="17"/>
        <v>0.32519053117783098</v>
      </c>
      <c r="N77" s="8">
        <v>1038.77</v>
      </c>
      <c r="O77" s="8">
        <v>692.8</v>
      </c>
      <c r="P77" s="2">
        <f t="shared" si="21"/>
        <v>17.850000000000023</v>
      </c>
      <c r="Q77" s="2">
        <f t="shared" si="22"/>
        <v>12</v>
      </c>
      <c r="R77" s="4" t="s">
        <v>75</v>
      </c>
      <c r="S77" s="7">
        <f t="shared" si="23"/>
        <v>1.4875000000000018</v>
      </c>
      <c r="T77" s="7">
        <f t="shared" si="24"/>
        <v>1.658069366748032</v>
      </c>
      <c r="U77" s="5">
        <f t="shared" si="30"/>
        <v>74.13</v>
      </c>
      <c r="V77" s="5">
        <f t="shared" si="25"/>
        <v>47.799999999999955</v>
      </c>
      <c r="W77" s="6">
        <f t="shared" si="26"/>
        <v>1.5508368200836833</v>
      </c>
      <c r="X77" s="6">
        <f t="shared" si="27"/>
        <v>1.4993793302540417</v>
      </c>
      <c r="Y77" s="6">
        <f t="shared" si="28"/>
        <v>11.9032637229166</v>
      </c>
      <c r="Z77" s="6">
        <f t="shared" si="29"/>
        <v>8.0021940994397216</v>
      </c>
    </row>
    <row r="78" spans="1:26" x14ac:dyDescent="0.25">
      <c r="A78" s="4" t="s">
        <v>76</v>
      </c>
      <c r="B78" s="2">
        <v>1312.2470000000001</v>
      </c>
      <c r="C78" s="2">
        <v>593.04899999999998</v>
      </c>
      <c r="D78" s="2">
        <v>1099.2650000000001</v>
      </c>
      <c r="E78" s="2">
        <f t="shared" si="18"/>
        <v>3004.5610000000001</v>
      </c>
      <c r="F78" s="2">
        <v>698.4</v>
      </c>
      <c r="G78" s="2">
        <f t="shared" si="19"/>
        <v>33053.999999999993</v>
      </c>
      <c r="H78" s="5">
        <f t="shared" si="16"/>
        <v>50.56899999999996</v>
      </c>
      <c r="I78" s="5">
        <f t="shared" si="20"/>
        <v>174.6</v>
      </c>
      <c r="J78" s="6">
        <f t="shared" si="17"/>
        <v>0.28962772050400892</v>
      </c>
      <c r="N78" s="8">
        <v>1061.2</v>
      </c>
      <c r="O78" s="8">
        <v>698.4</v>
      </c>
      <c r="P78" s="2">
        <f t="shared" si="21"/>
        <v>22.430000000000064</v>
      </c>
      <c r="Q78" s="2">
        <f t="shared" si="22"/>
        <v>5.6000000000000227</v>
      </c>
      <c r="R78" s="4" t="s">
        <v>76</v>
      </c>
      <c r="S78" s="7">
        <f t="shared" si="23"/>
        <v>4.0053571428571377</v>
      </c>
      <c r="T78" s="7">
        <f t="shared" si="24"/>
        <v>2.1270106932786401</v>
      </c>
      <c r="U78" s="5">
        <f t="shared" si="30"/>
        <v>75.690000000000055</v>
      </c>
      <c r="V78" s="5">
        <f t="shared" si="25"/>
        <v>43.600000000000023</v>
      </c>
      <c r="W78" s="6">
        <f t="shared" si="26"/>
        <v>1.736009174311927</v>
      </c>
      <c r="X78" s="6">
        <f t="shared" si="27"/>
        <v>1.5194730813287516</v>
      </c>
      <c r="Y78" s="6">
        <f t="shared" si="28"/>
        <v>14.959523282343582</v>
      </c>
      <c r="Z78" s="6">
        <f t="shared" si="29"/>
        <v>3.7348787508303238</v>
      </c>
    </row>
    <row r="79" spans="1:26" x14ac:dyDescent="0.25">
      <c r="A79" s="4" t="s">
        <v>77</v>
      </c>
      <c r="B79" s="2">
        <v>1338.202</v>
      </c>
      <c r="C79" s="2">
        <v>599.73900000000003</v>
      </c>
      <c r="D79" s="2">
        <v>1123.7370000000001</v>
      </c>
      <c r="E79" s="2">
        <f t="shared" si="18"/>
        <v>3061.6779999999999</v>
      </c>
      <c r="F79" s="2">
        <v>719.2</v>
      </c>
      <c r="G79" s="2">
        <f t="shared" si="19"/>
        <v>33773.19999999999</v>
      </c>
      <c r="H79" s="5">
        <f t="shared" si="16"/>
        <v>57.116999999999734</v>
      </c>
      <c r="I79" s="5">
        <f t="shared" si="20"/>
        <v>179.8</v>
      </c>
      <c r="J79" s="6">
        <f t="shared" si="17"/>
        <v>0.31766963292547123</v>
      </c>
      <c r="N79" s="8">
        <v>1079.8599999999999</v>
      </c>
      <c r="O79" s="8">
        <v>719.2</v>
      </c>
      <c r="P79" s="2">
        <f t="shared" si="21"/>
        <v>18.659999999999854</v>
      </c>
      <c r="Q79" s="2">
        <f t="shared" si="22"/>
        <v>20.800000000000068</v>
      </c>
      <c r="R79" s="4" t="s">
        <v>77</v>
      </c>
      <c r="S79" s="7">
        <f t="shared" si="23"/>
        <v>0.89711538461537466</v>
      </c>
      <c r="T79" s="7">
        <f t="shared" si="24"/>
        <v>2.1178539566103987</v>
      </c>
      <c r="U79" s="5">
        <f t="shared" si="30"/>
        <v>79.129999999999882</v>
      </c>
      <c r="V79" s="5">
        <f t="shared" si="25"/>
        <v>48.100000000000023</v>
      </c>
      <c r="W79" s="6">
        <f t="shared" si="26"/>
        <v>1.645114345114342</v>
      </c>
      <c r="X79" s="6">
        <f t="shared" si="27"/>
        <v>1.5014738598442712</v>
      </c>
      <c r="Y79" s="6">
        <f t="shared" si="28"/>
        <v>12.280572936298434</v>
      </c>
      <c r="Z79" s="6">
        <f t="shared" si="29"/>
        <v>13.688955898982329</v>
      </c>
    </row>
    <row r="80" spans="1:26" x14ac:dyDescent="0.25">
      <c r="A80" s="4" t="s">
        <v>78</v>
      </c>
      <c r="B80" s="2">
        <v>1363.432</v>
      </c>
      <c r="C80" s="2">
        <v>607.46699999999998</v>
      </c>
      <c r="D80" s="2">
        <v>1148.982</v>
      </c>
      <c r="E80" s="2">
        <f t="shared" si="18"/>
        <v>3119.8809999999999</v>
      </c>
      <c r="F80" s="2">
        <v>732.4</v>
      </c>
      <c r="G80" s="2">
        <f t="shared" si="19"/>
        <v>34505.599999999991</v>
      </c>
      <c r="H80" s="5">
        <f t="shared" si="16"/>
        <v>58.202999999999975</v>
      </c>
      <c r="I80" s="5">
        <f t="shared" si="20"/>
        <v>183.1</v>
      </c>
      <c r="J80" s="6">
        <f t="shared" si="17"/>
        <v>0.31787547788093923</v>
      </c>
      <c r="N80" s="8">
        <v>1100.9000000000001</v>
      </c>
      <c r="O80" s="8">
        <v>732.4</v>
      </c>
      <c r="P80" s="2">
        <f t="shared" si="21"/>
        <v>21.040000000000191</v>
      </c>
      <c r="Q80" s="2">
        <f t="shared" si="22"/>
        <v>13.199999999999932</v>
      </c>
      <c r="R80" s="4" t="s">
        <v>78</v>
      </c>
      <c r="S80" s="7">
        <f t="shared" si="23"/>
        <v>1.5939393939394166</v>
      </c>
      <c r="T80" s="7">
        <f t="shared" si="24"/>
        <v>1.9959779803529827</v>
      </c>
      <c r="U80" s="5">
        <f t="shared" si="30"/>
        <v>79.980000000000132</v>
      </c>
      <c r="V80" s="5">
        <f t="shared" si="25"/>
        <v>51.600000000000023</v>
      </c>
      <c r="W80" s="6">
        <f t="shared" si="26"/>
        <v>1.5500000000000018</v>
      </c>
      <c r="X80" s="6">
        <f t="shared" si="27"/>
        <v>1.5031403604587659</v>
      </c>
      <c r="Y80" s="6">
        <f t="shared" si="28"/>
        <v>14.012897968255274</v>
      </c>
      <c r="Z80" s="6">
        <f t="shared" si="29"/>
        <v>8.7913618432018517</v>
      </c>
    </row>
    <row r="81" spans="1:26" x14ac:dyDescent="0.25">
      <c r="A81" s="4" t="s">
        <v>79</v>
      </c>
      <c r="B81" s="2">
        <v>1386.5350000000001</v>
      </c>
      <c r="C81" s="2">
        <v>612.94100000000003</v>
      </c>
      <c r="D81" s="2">
        <v>1170.232</v>
      </c>
      <c r="E81" s="2">
        <f t="shared" si="18"/>
        <v>3169.7080000000001</v>
      </c>
      <c r="F81" s="2">
        <v>750.2</v>
      </c>
      <c r="G81" s="2">
        <f t="shared" si="19"/>
        <v>35255.799999999988</v>
      </c>
      <c r="H81" s="5">
        <f t="shared" si="16"/>
        <v>49.827000000000226</v>
      </c>
      <c r="I81" s="5">
        <f t="shared" si="20"/>
        <v>187.55</v>
      </c>
      <c r="J81" s="6">
        <f t="shared" si="17"/>
        <v>0.26567315382564766</v>
      </c>
      <c r="N81" s="8">
        <v>1114.8</v>
      </c>
      <c r="O81" s="8">
        <v>750.2</v>
      </c>
      <c r="P81" s="2">
        <f t="shared" si="21"/>
        <v>13.899999999999864</v>
      </c>
      <c r="Q81" s="2">
        <f t="shared" si="22"/>
        <v>17.800000000000068</v>
      </c>
      <c r="R81" s="4" t="s">
        <v>79</v>
      </c>
      <c r="S81" s="7">
        <f t="shared" si="23"/>
        <v>0.78089887640448374</v>
      </c>
      <c r="T81" s="7">
        <f t="shared" si="24"/>
        <v>1.8193276994541032</v>
      </c>
      <c r="U81" s="5">
        <f t="shared" si="30"/>
        <v>76.029999999999973</v>
      </c>
      <c r="V81" s="5">
        <f t="shared" si="25"/>
        <v>57.400000000000091</v>
      </c>
      <c r="W81" s="6">
        <f t="shared" si="26"/>
        <v>1.324564459930311</v>
      </c>
      <c r="X81" s="6">
        <f t="shared" si="27"/>
        <v>1.4860037323380431</v>
      </c>
      <c r="Y81" s="6">
        <f t="shared" si="28"/>
        <v>9.2473067490234353</v>
      </c>
      <c r="Z81" s="6">
        <f t="shared" si="29"/>
        <v>11.841874829684848</v>
      </c>
    </row>
    <row r="82" spans="1:26" x14ac:dyDescent="0.25">
      <c r="A82" s="4" t="s">
        <v>80</v>
      </c>
      <c r="B82" s="2">
        <v>1413.9639999999999</v>
      </c>
      <c r="C82" s="2">
        <v>621.64700000000005</v>
      </c>
      <c r="D82" s="2">
        <v>1197.0540000000001</v>
      </c>
      <c r="E82" s="2">
        <f t="shared" si="18"/>
        <v>3232.665</v>
      </c>
      <c r="F82" s="2">
        <v>773.1</v>
      </c>
      <c r="G82" s="2">
        <f t="shared" si="19"/>
        <v>36028.899999999987</v>
      </c>
      <c r="H82" s="5">
        <f t="shared" si="16"/>
        <v>62.95699999999988</v>
      </c>
      <c r="I82" s="5">
        <f t="shared" si="20"/>
        <v>193.27500000000001</v>
      </c>
      <c r="J82" s="6">
        <f t="shared" si="17"/>
        <v>0.32573793817099922</v>
      </c>
      <c r="N82" s="8">
        <v>1141.6500000000001</v>
      </c>
      <c r="O82" s="8">
        <v>773.1</v>
      </c>
      <c r="P82" s="2">
        <f t="shared" si="21"/>
        <v>26.850000000000136</v>
      </c>
      <c r="Q82" s="2">
        <f t="shared" si="22"/>
        <v>22.899999999999977</v>
      </c>
      <c r="R82" s="4" t="s">
        <v>80</v>
      </c>
      <c r="S82" s="7">
        <f t="shared" si="23"/>
        <v>1.1724890829694394</v>
      </c>
      <c r="T82" s="7">
        <f t="shared" si="24"/>
        <v>1.1111106844821785</v>
      </c>
      <c r="U82" s="5">
        <f t="shared" si="30"/>
        <v>80.450000000000045</v>
      </c>
      <c r="V82" s="5">
        <f t="shared" si="25"/>
        <v>74.700000000000045</v>
      </c>
      <c r="W82" s="6">
        <f t="shared" si="26"/>
        <v>1.076974564926372</v>
      </c>
      <c r="X82" s="6">
        <f t="shared" si="27"/>
        <v>1.4767171129220025</v>
      </c>
      <c r="Y82" s="6">
        <f t="shared" si="28"/>
        <v>18.068595263724529</v>
      </c>
      <c r="Z82" s="6">
        <f t="shared" si="29"/>
        <v>15.410459275206302</v>
      </c>
    </row>
    <row r="83" spans="1:26" x14ac:dyDescent="0.25">
      <c r="A83" s="4" t="s">
        <v>81</v>
      </c>
      <c r="B83" s="2">
        <v>1442.3679999999999</v>
      </c>
      <c r="C83" s="2">
        <v>629.24400000000003</v>
      </c>
      <c r="D83" s="2">
        <v>1220.336</v>
      </c>
      <c r="E83" s="2">
        <f t="shared" si="18"/>
        <v>3291.9480000000003</v>
      </c>
      <c r="F83" s="2">
        <v>797.3</v>
      </c>
      <c r="G83" s="2">
        <f t="shared" si="19"/>
        <v>36826.19999999999</v>
      </c>
      <c r="H83" s="5">
        <f t="shared" si="16"/>
        <v>59.283000000000357</v>
      </c>
      <c r="I83" s="5">
        <f t="shared" si="20"/>
        <v>199.32499999999999</v>
      </c>
      <c r="J83" s="6">
        <f t="shared" si="17"/>
        <v>0.29741878841088853</v>
      </c>
      <c r="N83" s="8">
        <v>1162.58</v>
      </c>
      <c r="O83" s="8">
        <v>797.3</v>
      </c>
      <c r="P83" s="2">
        <f t="shared" si="21"/>
        <v>20.929999999999836</v>
      </c>
      <c r="Q83" s="2">
        <f t="shared" si="22"/>
        <v>24.199999999999932</v>
      </c>
      <c r="R83" s="4" t="s">
        <v>81</v>
      </c>
      <c r="S83" s="7">
        <f t="shared" si="23"/>
        <v>0.86487603305784688</v>
      </c>
      <c r="T83" s="7">
        <f t="shared" si="24"/>
        <v>1.1030508465927968</v>
      </c>
      <c r="U83" s="5">
        <f t="shared" si="30"/>
        <v>82.720000000000027</v>
      </c>
      <c r="V83" s="5">
        <f t="shared" si="25"/>
        <v>78.099999999999909</v>
      </c>
      <c r="W83" s="6">
        <f t="shared" si="26"/>
        <v>1.0591549295774663</v>
      </c>
      <c r="X83" s="6">
        <f t="shared" si="27"/>
        <v>1.4581462435720556</v>
      </c>
      <c r="Y83" s="6">
        <f t="shared" si="28"/>
        <v>14.173330705557634</v>
      </c>
      <c r="Z83" s="6">
        <f t="shared" si="29"/>
        <v>16.387702010248276</v>
      </c>
    </row>
    <row r="84" spans="1:26" x14ac:dyDescent="0.25">
      <c r="A84" s="4" t="s">
        <v>82</v>
      </c>
      <c r="B84" s="2">
        <v>1469.364</v>
      </c>
      <c r="C84" s="2">
        <v>638.03099999999995</v>
      </c>
      <c r="D84" s="2">
        <v>1247.5229999999999</v>
      </c>
      <c r="E84" s="2">
        <f t="shared" si="18"/>
        <v>3354.9179999999997</v>
      </c>
      <c r="F84" s="2">
        <v>807.2</v>
      </c>
      <c r="G84" s="2">
        <f t="shared" si="19"/>
        <v>37633.399999999987</v>
      </c>
      <c r="H84" s="5">
        <f t="shared" si="16"/>
        <v>62.969999999999345</v>
      </c>
      <c r="I84" s="5">
        <f t="shared" si="20"/>
        <v>201.8</v>
      </c>
      <c r="J84" s="6">
        <f t="shared" si="17"/>
        <v>0.31204162537165187</v>
      </c>
      <c r="N84" s="8">
        <v>1186.6099999999999</v>
      </c>
      <c r="O84" s="8">
        <v>807.2</v>
      </c>
      <c r="P84" s="2">
        <f t="shared" si="21"/>
        <v>24.029999999999973</v>
      </c>
      <c r="Q84" s="2">
        <f t="shared" si="22"/>
        <v>9.9000000000000909</v>
      </c>
      <c r="R84" s="4" t="s">
        <v>82</v>
      </c>
      <c r="S84" s="7">
        <f t="shared" si="23"/>
        <v>2.4272727272727024</v>
      </c>
      <c r="T84" s="7">
        <f t="shared" si="24"/>
        <v>1.3113841799261181</v>
      </c>
      <c r="U84" s="5">
        <f t="shared" si="30"/>
        <v>85.709999999999809</v>
      </c>
      <c r="V84" s="5">
        <f t="shared" si="25"/>
        <v>74.800000000000068</v>
      </c>
      <c r="W84" s="6">
        <f t="shared" si="26"/>
        <v>1.1458556149732584</v>
      </c>
      <c r="X84" s="6">
        <f t="shared" si="27"/>
        <v>1.4700322101090186</v>
      </c>
      <c r="Y84" s="6">
        <f t="shared" si="28"/>
        <v>16.479828484921452</v>
      </c>
      <c r="Z84" s="6">
        <f t="shared" si="29"/>
        <v>6.7894424469714538</v>
      </c>
    </row>
    <row r="85" spans="1:26" x14ac:dyDescent="0.25">
      <c r="A85" s="4" t="s">
        <v>83</v>
      </c>
      <c r="B85" s="2">
        <v>1491.547</v>
      </c>
      <c r="C85" s="2">
        <v>645.61</v>
      </c>
      <c r="D85" s="2">
        <v>1257.768</v>
      </c>
      <c r="E85" s="2">
        <f t="shared" si="18"/>
        <v>3394.9250000000002</v>
      </c>
      <c r="F85" s="2">
        <v>820.8</v>
      </c>
      <c r="G85" s="2">
        <f t="shared" si="19"/>
        <v>38454.19999999999</v>
      </c>
      <c r="H85" s="5">
        <f t="shared" si="16"/>
        <v>40.007000000000517</v>
      </c>
      <c r="I85" s="5">
        <f t="shared" si="20"/>
        <v>205.2</v>
      </c>
      <c r="J85" s="6">
        <f t="shared" si="17"/>
        <v>0.19496588693957367</v>
      </c>
      <c r="N85" s="8">
        <v>1199.55</v>
      </c>
      <c r="O85" s="8">
        <v>820.8</v>
      </c>
      <c r="P85" s="2">
        <f t="shared" si="21"/>
        <v>12.940000000000055</v>
      </c>
      <c r="Q85" s="2">
        <f t="shared" si="22"/>
        <v>13.599999999999909</v>
      </c>
      <c r="R85" s="4" t="s">
        <v>83</v>
      </c>
      <c r="S85" s="7">
        <f t="shared" si="23"/>
        <v>0.9514705882353045</v>
      </c>
      <c r="T85" s="7">
        <f t="shared" si="24"/>
        <v>1.3540271078838233</v>
      </c>
      <c r="U85" s="5">
        <f t="shared" si="30"/>
        <v>84.75</v>
      </c>
      <c r="V85" s="5">
        <f t="shared" si="25"/>
        <v>70.599999999999909</v>
      </c>
      <c r="W85" s="6">
        <f t="shared" si="26"/>
        <v>1.2004249291784719</v>
      </c>
      <c r="X85" s="6">
        <f t="shared" si="27"/>
        <v>1.4614400584795322</v>
      </c>
      <c r="Y85" s="6">
        <f t="shared" si="28"/>
        <v>8.8025282106168365</v>
      </c>
      <c r="Z85" s="6">
        <f t="shared" si="29"/>
        <v>9.2514979647903921</v>
      </c>
    </row>
    <row r="86" spans="1:26" x14ac:dyDescent="0.25">
      <c r="A86" s="4" t="s">
        <v>84</v>
      </c>
      <c r="B86" s="2">
        <v>1512.279</v>
      </c>
      <c r="C86" s="2">
        <v>654.94200000000001</v>
      </c>
      <c r="D86" s="2">
        <v>1280.2449999999999</v>
      </c>
      <c r="E86" s="2">
        <f t="shared" si="18"/>
        <v>3447.4659999999999</v>
      </c>
      <c r="F86" s="2">
        <v>834.9</v>
      </c>
      <c r="G86" s="2">
        <f t="shared" si="19"/>
        <v>39289.099999999991</v>
      </c>
      <c r="H86" s="5">
        <f t="shared" si="16"/>
        <v>52.540999999999713</v>
      </c>
      <c r="I86" s="5">
        <f t="shared" si="20"/>
        <v>208.72499999999999</v>
      </c>
      <c r="J86" s="6">
        <f t="shared" si="17"/>
        <v>0.25172355970774807</v>
      </c>
      <c r="N86" s="8">
        <v>1224.1600000000001</v>
      </c>
      <c r="O86" s="8">
        <v>834.9</v>
      </c>
      <c r="P86" s="2">
        <f t="shared" si="21"/>
        <v>24.610000000000127</v>
      </c>
      <c r="Q86" s="2">
        <f t="shared" si="22"/>
        <v>14.100000000000023</v>
      </c>
      <c r="R86" s="4" t="s">
        <v>84</v>
      </c>
      <c r="S86" s="7">
        <f t="shared" si="23"/>
        <v>1.7453900709219921</v>
      </c>
      <c r="T86" s="7">
        <f t="shared" si="24"/>
        <v>1.4972523548719616</v>
      </c>
      <c r="U86" s="5">
        <f t="shared" si="30"/>
        <v>82.509999999999991</v>
      </c>
      <c r="V86" s="5">
        <f t="shared" si="25"/>
        <v>61.799999999999955</v>
      </c>
      <c r="W86" s="6">
        <f t="shared" si="26"/>
        <v>1.3351132686084151</v>
      </c>
      <c r="X86" s="6">
        <f t="shared" si="27"/>
        <v>1.4662354773026711</v>
      </c>
      <c r="Y86" s="6">
        <f t="shared" si="28"/>
        <v>16.839554833062486</v>
      </c>
      <c r="Z86" s="6">
        <f t="shared" si="29"/>
        <v>9.6480180067525474</v>
      </c>
    </row>
    <row r="87" spans="1:26" x14ac:dyDescent="0.25">
      <c r="A87" s="4" t="s">
        <v>85</v>
      </c>
      <c r="B87" s="2">
        <v>1534.499</v>
      </c>
      <c r="C87" s="2">
        <v>663.29300000000001</v>
      </c>
      <c r="D87" s="2">
        <v>1311.3910000000001</v>
      </c>
      <c r="E87" s="2">
        <f t="shared" si="18"/>
        <v>3509.183</v>
      </c>
      <c r="F87" s="2">
        <v>846</v>
      </c>
      <c r="G87" s="2">
        <f t="shared" si="19"/>
        <v>40135.099999999991</v>
      </c>
      <c r="H87" s="5">
        <f t="shared" si="16"/>
        <v>61.717000000000098</v>
      </c>
      <c r="I87" s="5">
        <f t="shared" si="20"/>
        <v>211.5</v>
      </c>
      <c r="J87" s="6">
        <f t="shared" si="17"/>
        <v>0.29180614657210446</v>
      </c>
      <c r="N87" s="8">
        <v>1239.49</v>
      </c>
      <c r="O87" s="8">
        <v>846</v>
      </c>
      <c r="P87" s="2">
        <f t="shared" si="21"/>
        <v>15.329999999999927</v>
      </c>
      <c r="Q87" s="2">
        <f t="shared" si="22"/>
        <v>11.100000000000023</v>
      </c>
      <c r="R87" s="4" t="s">
        <v>85</v>
      </c>
      <c r="S87" s="7">
        <f t="shared" si="23"/>
        <v>1.3810810810810716</v>
      </c>
      <c r="T87" s="7">
        <f t="shared" si="24"/>
        <v>1.6263036168777676</v>
      </c>
      <c r="U87" s="5">
        <f t="shared" si="30"/>
        <v>76.910000000000082</v>
      </c>
      <c r="V87" s="5">
        <f t="shared" si="25"/>
        <v>48.700000000000045</v>
      </c>
      <c r="W87" s="6">
        <f t="shared" si="26"/>
        <v>1.5792607802874745</v>
      </c>
      <c r="X87" s="6">
        <f t="shared" si="27"/>
        <v>1.4651182033096928</v>
      </c>
      <c r="Y87" s="6">
        <f t="shared" si="28"/>
        <v>10.455346523330233</v>
      </c>
      <c r="Z87" s="6">
        <f t="shared" si="29"/>
        <v>7.5704074630767364</v>
      </c>
    </row>
    <row r="88" spans="1:26" x14ac:dyDescent="0.25">
      <c r="A88" s="4" t="s">
        <v>86</v>
      </c>
      <c r="B88" s="2">
        <v>1552.066</v>
      </c>
      <c r="C88" s="2">
        <v>669.70799999999997</v>
      </c>
      <c r="D88" s="2">
        <v>1336.9090000000001</v>
      </c>
      <c r="E88" s="2">
        <f t="shared" si="18"/>
        <v>3558.683</v>
      </c>
      <c r="F88" s="2">
        <v>851.1</v>
      </c>
      <c r="G88" s="2">
        <f t="shared" si="19"/>
        <v>40986.19999999999</v>
      </c>
      <c r="H88" s="5">
        <f t="shared" si="16"/>
        <v>49.5</v>
      </c>
      <c r="I88" s="5">
        <f t="shared" si="20"/>
        <v>212.77500000000001</v>
      </c>
      <c r="J88" s="6">
        <f t="shared" si="17"/>
        <v>0.23264011279520619</v>
      </c>
      <c r="N88" s="8">
        <v>1249.5</v>
      </c>
      <c r="O88" s="8">
        <v>851.1</v>
      </c>
      <c r="P88" s="2">
        <f t="shared" si="21"/>
        <v>10.009999999999991</v>
      </c>
      <c r="Q88" s="2">
        <f t="shared" si="22"/>
        <v>5.1000000000000227</v>
      </c>
      <c r="R88" s="4" t="s">
        <v>86</v>
      </c>
      <c r="S88" s="7">
        <f t="shared" si="23"/>
        <v>1.9627450980392052</v>
      </c>
      <c r="T88" s="7">
        <f t="shared" si="24"/>
        <v>1.5101717095693934</v>
      </c>
      <c r="U88" s="5">
        <f t="shared" si="30"/>
        <v>62.8900000000001</v>
      </c>
      <c r="V88" s="5">
        <f t="shared" si="25"/>
        <v>43.899999999999977</v>
      </c>
      <c r="W88" s="6">
        <f t="shared" si="26"/>
        <v>1.4325740318906637</v>
      </c>
      <c r="X88" s="6">
        <f t="shared" si="27"/>
        <v>1.4681001057455059</v>
      </c>
      <c r="Y88" s="6">
        <f t="shared" si="28"/>
        <v>6.8322132489975651</v>
      </c>
      <c r="Z88" s="6">
        <f t="shared" si="29"/>
        <v>3.4809478091795971</v>
      </c>
    </row>
    <row r="89" spans="1:26" x14ac:dyDescent="0.25">
      <c r="A89" s="4" t="s">
        <v>87</v>
      </c>
      <c r="B89" s="2">
        <v>1581.8050000000001</v>
      </c>
      <c r="C89" s="2">
        <v>683.08900000000006</v>
      </c>
      <c r="D89" s="2">
        <v>1371.864</v>
      </c>
      <c r="E89" s="2">
        <f t="shared" si="18"/>
        <v>3636.7580000000003</v>
      </c>
      <c r="F89" s="2">
        <v>866.6</v>
      </c>
      <c r="G89" s="2">
        <f t="shared" si="19"/>
        <v>41852.799999999988</v>
      </c>
      <c r="H89" s="5">
        <f t="shared" si="16"/>
        <v>78.075000000000273</v>
      </c>
      <c r="I89" s="5">
        <f t="shared" si="20"/>
        <v>216.65</v>
      </c>
      <c r="J89" s="6">
        <f t="shared" si="17"/>
        <v>0.36037387491345613</v>
      </c>
      <c r="N89" s="8">
        <v>1275.76</v>
      </c>
      <c r="O89" s="8">
        <v>866.6</v>
      </c>
      <c r="P89" s="2">
        <f t="shared" si="21"/>
        <v>26.259999999999991</v>
      </c>
      <c r="Q89" s="2">
        <f t="shared" si="22"/>
        <v>15.5</v>
      </c>
      <c r="R89" s="4" t="s">
        <v>87</v>
      </c>
      <c r="S89" s="7">
        <f t="shared" si="23"/>
        <v>1.6941935483870962</v>
      </c>
      <c r="T89" s="7">
        <f t="shared" si="24"/>
        <v>1.6958524496073413</v>
      </c>
      <c r="U89" s="5">
        <f t="shared" si="30"/>
        <v>76.210000000000036</v>
      </c>
      <c r="V89" s="5">
        <f t="shared" si="25"/>
        <v>45.800000000000068</v>
      </c>
      <c r="W89" s="6">
        <f t="shared" si="26"/>
        <v>1.6639737991266359</v>
      </c>
      <c r="X89" s="6">
        <f t="shared" si="27"/>
        <v>1.4721440110777753</v>
      </c>
      <c r="Y89" s="6">
        <f t="shared" si="28"/>
        <v>17.887063625450175</v>
      </c>
      <c r="Z89" s="6">
        <f t="shared" si="29"/>
        <v>10.557863145258104</v>
      </c>
    </row>
    <row r="90" spans="1:26" x14ac:dyDescent="0.25">
      <c r="A90" s="4" t="s">
        <v>88</v>
      </c>
      <c r="B90" s="2">
        <v>1625.78</v>
      </c>
      <c r="C90" s="2">
        <v>695.95799999999997</v>
      </c>
      <c r="D90" s="2">
        <v>1399.627</v>
      </c>
      <c r="E90" s="2">
        <f t="shared" si="18"/>
        <v>3721.3649999999998</v>
      </c>
      <c r="F90" s="2">
        <v>883.2</v>
      </c>
      <c r="G90" s="2">
        <f t="shared" si="19"/>
        <v>42735.999999999985</v>
      </c>
      <c r="H90" s="5">
        <f t="shared" si="16"/>
        <v>84.606999999999516</v>
      </c>
      <c r="I90" s="5">
        <f t="shared" si="20"/>
        <v>220.8</v>
      </c>
      <c r="J90" s="6">
        <f t="shared" si="17"/>
        <v>0.38318387681159199</v>
      </c>
      <c r="N90" s="8">
        <v>1320.14</v>
      </c>
      <c r="O90" s="8">
        <v>883.2</v>
      </c>
      <c r="P90" s="2">
        <f t="shared" si="21"/>
        <v>44.380000000000109</v>
      </c>
      <c r="Q90" s="2">
        <f t="shared" si="22"/>
        <v>16.600000000000023</v>
      </c>
      <c r="R90" s="4" t="s">
        <v>88</v>
      </c>
      <c r="S90" s="7">
        <f t="shared" si="23"/>
        <v>2.6734939759036176</v>
      </c>
      <c r="T90" s="7">
        <f t="shared" si="24"/>
        <v>1.9278784258527475</v>
      </c>
      <c r="U90" s="5">
        <f t="shared" si="30"/>
        <v>95.980000000000018</v>
      </c>
      <c r="V90" s="5">
        <f t="shared" si="25"/>
        <v>48.300000000000068</v>
      </c>
      <c r="W90" s="6">
        <f t="shared" si="26"/>
        <v>1.9871635610766021</v>
      </c>
      <c r="X90" s="6">
        <f t="shared" si="27"/>
        <v>1.494723731884058</v>
      </c>
      <c r="Y90" s="6">
        <f t="shared" si="28"/>
        <v>30.146507180033936</v>
      </c>
      <c r="Z90" s="6">
        <f t="shared" si="29"/>
        <v>11.276070734307408</v>
      </c>
    </row>
    <row r="91" spans="1:26" x14ac:dyDescent="0.25">
      <c r="A91" s="4" t="s">
        <v>89</v>
      </c>
      <c r="B91" s="2">
        <v>1652.422</v>
      </c>
      <c r="C91" s="2">
        <v>709.94200000000001</v>
      </c>
      <c r="D91" s="2">
        <v>1425.338</v>
      </c>
      <c r="E91" s="2">
        <f t="shared" si="18"/>
        <v>3787.7020000000002</v>
      </c>
      <c r="F91" s="2">
        <v>911.1</v>
      </c>
      <c r="G91" s="2">
        <f t="shared" si="19"/>
        <v>43647.099999999984</v>
      </c>
      <c r="H91" s="5">
        <f t="shared" si="16"/>
        <v>66.337000000000444</v>
      </c>
      <c r="I91" s="5">
        <f t="shared" si="20"/>
        <v>227.77500000000001</v>
      </c>
      <c r="J91" s="6">
        <f t="shared" si="17"/>
        <v>0.2912391614531904</v>
      </c>
      <c r="N91" s="8">
        <v>1333.52</v>
      </c>
      <c r="O91" s="8">
        <v>911.1</v>
      </c>
      <c r="P91" s="2">
        <f t="shared" si="21"/>
        <v>13.379999999999882</v>
      </c>
      <c r="Q91" s="2">
        <f t="shared" si="22"/>
        <v>27.899999999999977</v>
      </c>
      <c r="R91" s="4" t="s">
        <v>89</v>
      </c>
      <c r="S91" s="7">
        <f t="shared" si="23"/>
        <v>0.47956989247311443</v>
      </c>
      <c r="T91" s="7">
        <f t="shared" si="24"/>
        <v>1.7025006287007585</v>
      </c>
      <c r="U91" s="5">
        <f t="shared" si="30"/>
        <v>94.029999999999973</v>
      </c>
      <c r="V91" s="5">
        <f t="shared" si="25"/>
        <v>65.100000000000023</v>
      </c>
      <c r="W91" s="6">
        <f t="shared" si="26"/>
        <v>1.4443932411674338</v>
      </c>
      <c r="X91" s="6">
        <f t="shared" si="27"/>
        <v>1.463637361431237</v>
      </c>
      <c r="Y91" s="6">
        <f t="shared" si="28"/>
        <v>8.9514869635037915</v>
      </c>
      <c r="Z91" s="6">
        <f t="shared" si="29"/>
        <v>18.665656672777114</v>
      </c>
    </row>
    <row r="92" spans="1:26" x14ac:dyDescent="0.25">
      <c r="A92" s="4" t="s">
        <v>90</v>
      </c>
      <c r="B92" s="2">
        <v>1686.3109999999999</v>
      </c>
      <c r="C92" s="2">
        <v>722.16099999999994</v>
      </c>
      <c r="D92" s="2">
        <v>1462.7270000000001</v>
      </c>
      <c r="E92" s="2">
        <f t="shared" si="18"/>
        <v>3871.1989999999996</v>
      </c>
      <c r="F92" s="2">
        <v>936.3</v>
      </c>
      <c r="G92" s="2">
        <f t="shared" si="19"/>
        <v>44583.399999999987</v>
      </c>
      <c r="H92" s="5">
        <f t="shared" si="16"/>
        <v>83.496999999999389</v>
      </c>
      <c r="I92" s="5">
        <f t="shared" si="20"/>
        <v>234.07499999999999</v>
      </c>
      <c r="J92" s="6">
        <f t="shared" si="17"/>
        <v>0.35671045605040858</v>
      </c>
      <c r="N92" s="8">
        <v>1359.91</v>
      </c>
      <c r="O92" s="8">
        <v>936.3</v>
      </c>
      <c r="P92" s="2">
        <f t="shared" si="21"/>
        <v>26.3900000000001</v>
      </c>
      <c r="Q92" s="2">
        <f t="shared" si="22"/>
        <v>25.199999999999932</v>
      </c>
      <c r="R92" s="4" t="s">
        <v>90</v>
      </c>
      <c r="S92" s="7">
        <f t="shared" si="23"/>
        <v>1.0472222222222289</v>
      </c>
      <c r="T92" s="7">
        <f t="shared" si="24"/>
        <v>1.4736199097465144</v>
      </c>
      <c r="U92" s="5">
        <f t="shared" si="30"/>
        <v>110.41000000000008</v>
      </c>
      <c r="V92" s="5">
        <f t="shared" si="25"/>
        <v>85.199999999999932</v>
      </c>
      <c r="W92" s="6">
        <f t="shared" si="26"/>
        <v>1.2958920187793448</v>
      </c>
      <c r="X92" s="6">
        <f t="shared" si="27"/>
        <v>1.4524297767809464</v>
      </c>
      <c r="Y92" s="6">
        <f t="shared" si="28"/>
        <v>18.030422490851347</v>
      </c>
      <c r="Z92" s="6">
        <f t="shared" si="29"/>
        <v>17.217379566860593</v>
      </c>
    </row>
    <row r="93" spans="1:26" x14ac:dyDescent="0.25">
      <c r="A93" s="4" t="s">
        <v>91</v>
      </c>
      <c r="B93" s="2">
        <v>1722.4369999999999</v>
      </c>
      <c r="C93" s="2">
        <v>735.63199999999995</v>
      </c>
      <c r="D93" s="2">
        <v>1504.4829999999999</v>
      </c>
      <c r="E93" s="2">
        <f t="shared" si="18"/>
        <v>3962.5519999999997</v>
      </c>
      <c r="F93" s="2">
        <v>952.3</v>
      </c>
      <c r="G93" s="2">
        <f t="shared" si="19"/>
        <v>45535.69999999999</v>
      </c>
      <c r="H93" s="5">
        <f t="shared" si="16"/>
        <v>91.353000000000065</v>
      </c>
      <c r="I93" s="5">
        <f t="shared" si="20"/>
        <v>238.07499999999999</v>
      </c>
      <c r="J93" s="6">
        <f t="shared" si="17"/>
        <v>0.38371521579334272</v>
      </c>
      <c r="N93" s="8">
        <v>1389.4</v>
      </c>
      <c r="O93" s="8">
        <v>952.3</v>
      </c>
      <c r="P93" s="2">
        <f t="shared" si="21"/>
        <v>29.490000000000009</v>
      </c>
      <c r="Q93" s="2">
        <f t="shared" si="22"/>
        <v>16</v>
      </c>
      <c r="R93" s="4" t="s">
        <v>91</v>
      </c>
      <c r="S93" s="7">
        <f t="shared" si="23"/>
        <v>1.8431250000000006</v>
      </c>
      <c r="T93" s="7">
        <f t="shared" si="24"/>
        <v>1.5108527726497403</v>
      </c>
      <c r="U93" s="5">
        <f t="shared" si="30"/>
        <v>113.6400000000001</v>
      </c>
      <c r="V93" s="5">
        <f t="shared" si="25"/>
        <v>85.699999999999932</v>
      </c>
      <c r="W93" s="6">
        <f t="shared" si="26"/>
        <v>1.3260210035005857</v>
      </c>
      <c r="X93" s="6">
        <f t="shared" si="27"/>
        <v>1.4589940144912319</v>
      </c>
      <c r="Y93" s="6">
        <f t="shared" si="28"/>
        <v>20.30390761153312</v>
      </c>
      <c r="Z93" s="6">
        <f t="shared" si="29"/>
        <v>11.016023119177003</v>
      </c>
    </row>
    <row r="94" spans="1:26" x14ac:dyDescent="0.25">
      <c r="A94" s="4" t="s">
        <v>92</v>
      </c>
      <c r="B94" s="2">
        <v>1756.692</v>
      </c>
      <c r="C94" s="2">
        <v>744.09100000000001</v>
      </c>
      <c r="D94" s="2">
        <v>1539.7059999999999</v>
      </c>
      <c r="E94" s="2">
        <f t="shared" si="18"/>
        <v>4040.4889999999996</v>
      </c>
      <c r="F94" s="2">
        <v>970.1</v>
      </c>
      <c r="G94" s="2">
        <f t="shared" si="19"/>
        <v>46505.799999999988</v>
      </c>
      <c r="H94" s="5">
        <f t="shared" si="16"/>
        <v>77.936999999999898</v>
      </c>
      <c r="I94" s="5">
        <f t="shared" si="20"/>
        <v>242.52500000000001</v>
      </c>
      <c r="J94" s="6">
        <f t="shared" si="17"/>
        <v>0.32135656117925943</v>
      </c>
      <c r="N94" s="8">
        <v>1425.45</v>
      </c>
      <c r="O94" s="8">
        <v>970.1</v>
      </c>
      <c r="P94" s="2">
        <f t="shared" si="21"/>
        <v>36.049999999999955</v>
      </c>
      <c r="Q94" s="2">
        <f t="shared" si="22"/>
        <v>17.800000000000068</v>
      </c>
      <c r="R94" s="4" t="s">
        <v>92</v>
      </c>
      <c r="S94" s="7">
        <f t="shared" si="23"/>
        <v>2.0252808988763942</v>
      </c>
      <c r="T94" s="7">
        <f t="shared" si="24"/>
        <v>1.3487995033929345</v>
      </c>
      <c r="U94" s="5">
        <f t="shared" si="30"/>
        <v>105.30999999999995</v>
      </c>
      <c r="V94" s="5">
        <f t="shared" si="25"/>
        <v>86.899999999999977</v>
      </c>
      <c r="W94" s="6">
        <f t="shared" si="26"/>
        <v>1.2118527042577671</v>
      </c>
      <c r="X94" s="6">
        <f t="shared" si="27"/>
        <v>1.4693845995258221</v>
      </c>
      <c r="Y94" s="6">
        <f t="shared" si="28"/>
        <v>24.708805959406906</v>
      </c>
      <c r="Z94" s="6">
        <f t="shared" si="29"/>
        <v>12.200187131135788</v>
      </c>
    </row>
    <row r="95" spans="1:26" x14ac:dyDescent="0.25">
      <c r="A95" s="4" t="s">
        <v>93</v>
      </c>
      <c r="B95" s="2">
        <v>1791.1510000000001</v>
      </c>
      <c r="C95" s="2">
        <v>753.923</v>
      </c>
      <c r="D95" s="2">
        <v>1562.9880000000001</v>
      </c>
      <c r="E95" s="2">
        <f t="shared" si="18"/>
        <v>4108.0619999999999</v>
      </c>
      <c r="F95" s="2">
        <v>995.4</v>
      </c>
      <c r="G95" s="2">
        <f t="shared" si="19"/>
        <v>47501.19999999999</v>
      </c>
      <c r="H95" s="5">
        <f t="shared" si="16"/>
        <v>67.57300000000032</v>
      </c>
      <c r="I95" s="5">
        <f t="shared" si="20"/>
        <v>248.85</v>
      </c>
      <c r="J95" s="6">
        <f t="shared" si="17"/>
        <v>0.27154108900944474</v>
      </c>
      <c r="N95" s="8">
        <v>1441.94</v>
      </c>
      <c r="O95" s="8">
        <v>995.4</v>
      </c>
      <c r="P95" s="2">
        <f t="shared" si="21"/>
        <v>16.490000000000009</v>
      </c>
      <c r="Q95" s="2">
        <f t="shared" si="22"/>
        <v>25.299999999999955</v>
      </c>
      <c r="R95" s="4" t="s">
        <v>93</v>
      </c>
      <c r="S95" s="7">
        <f t="shared" si="23"/>
        <v>0.65177865612648378</v>
      </c>
      <c r="T95" s="7">
        <f t="shared" si="24"/>
        <v>1.3918516943062769</v>
      </c>
      <c r="U95" s="5">
        <f t="shared" si="30"/>
        <v>108.42000000000007</v>
      </c>
      <c r="V95" s="5">
        <f t="shared" si="25"/>
        <v>84.299999999999955</v>
      </c>
      <c r="W95" s="6">
        <f t="shared" si="26"/>
        <v>1.2861209964412827</v>
      </c>
      <c r="X95" s="6">
        <f t="shared" si="27"/>
        <v>1.4486035764516778</v>
      </c>
      <c r="Y95" s="6">
        <f t="shared" si="28"/>
        <v>11.222385211687543</v>
      </c>
      <c r="Z95" s="6">
        <f t="shared" si="29"/>
        <v>17.218092532182787</v>
      </c>
    </row>
    <row r="96" spans="1:26" x14ac:dyDescent="0.25">
      <c r="A96" s="4" t="s">
        <v>94</v>
      </c>
      <c r="B96" s="2">
        <v>1823.278</v>
      </c>
      <c r="C96" s="2">
        <v>759.952</v>
      </c>
      <c r="D96" s="2">
        <v>1601.7159999999999</v>
      </c>
      <c r="E96" s="2">
        <f t="shared" si="18"/>
        <v>4184.9459999999999</v>
      </c>
      <c r="F96" s="2">
        <v>1011.4</v>
      </c>
      <c r="G96" s="2">
        <f t="shared" si="19"/>
        <v>48512.599999999991</v>
      </c>
      <c r="H96" s="5">
        <f t="shared" si="16"/>
        <v>76.884000000000015</v>
      </c>
      <c r="I96" s="5">
        <f t="shared" si="20"/>
        <v>252.85</v>
      </c>
      <c r="J96" s="6">
        <f t="shared" si="17"/>
        <v>0.30406960648605902</v>
      </c>
      <c r="N96" s="8">
        <v>1467.46</v>
      </c>
      <c r="O96" s="8">
        <v>1011.4</v>
      </c>
      <c r="P96" s="2">
        <f t="shared" si="21"/>
        <v>25.519999999999982</v>
      </c>
      <c r="Q96" s="2">
        <f t="shared" si="22"/>
        <v>16</v>
      </c>
      <c r="R96" s="4" t="s">
        <v>94</v>
      </c>
      <c r="S96" s="7">
        <f t="shared" si="23"/>
        <v>1.5949999999999989</v>
      </c>
      <c r="T96" s="7">
        <f t="shared" si="24"/>
        <v>1.5287961387507194</v>
      </c>
      <c r="U96" s="5">
        <f t="shared" si="30"/>
        <v>107.54999999999995</v>
      </c>
      <c r="V96" s="5">
        <f t="shared" si="25"/>
        <v>75.100000000000023</v>
      </c>
      <c r="W96" s="6">
        <f t="shared" si="26"/>
        <v>1.4320905459387474</v>
      </c>
      <c r="X96" s="6">
        <f t="shared" si="27"/>
        <v>1.4509195175004945</v>
      </c>
      <c r="Y96" s="6">
        <f t="shared" si="28"/>
        <v>17.616966031873712</v>
      </c>
      <c r="Z96" s="6">
        <f t="shared" si="29"/>
        <v>11.045119769199827</v>
      </c>
    </row>
    <row r="97" spans="1:26" x14ac:dyDescent="0.25">
      <c r="A97" s="4" t="s">
        <v>95</v>
      </c>
      <c r="B97" s="2">
        <v>1858.059</v>
      </c>
      <c r="C97" s="2">
        <v>770.95799999999997</v>
      </c>
      <c r="D97" s="2">
        <v>1626.181</v>
      </c>
      <c r="E97" s="2">
        <f t="shared" si="18"/>
        <v>4255.1980000000003</v>
      </c>
      <c r="F97" s="2">
        <v>1032</v>
      </c>
      <c r="G97" s="2">
        <f t="shared" si="19"/>
        <v>49544.599999999991</v>
      </c>
      <c r="H97" s="5">
        <f t="shared" si="16"/>
        <v>70.252000000000407</v>
      </c>
      <c r="I97" s="5">
        <f t="shared" si="20"/>
        <v>258</v>
      </c>
      <c r="J97" s="6">
        <f t="shared" si="17"/>
        <v>0.27229457364341242</v>
      </c>
      <c r="N97" s="8">
        <v>1495.93</v>
      </c>
      <c r="O97" s="8">
        <v>1032</v>
      </c>
      <c r="P97" s="2">
        <f t="shared" si="21"/>
        <v>28.470000000000027</v>
      </c>
      <c r="Q97" s="2">
        <f t="shared" si="22"/>
        <v>20.600000000000023</v>
      </c>
      <c r="R97" s="4" t="s">
        <v>95</v>
      </c>
      <c r="S97" s="7">
        <f t="shared" si="23"/>
        <v>1.3820388349514561</v>
      </c>
      <c r="T97" s="7">
        <f t="shared" si="24"/>
        <v>1.4135245974885833</v>
      </c>
      <c r="U97" s="5">
        <f t="shared" si="30"/>
        <v>106.52999999999997</v>
      </c>
      <c r="V97" s="5">
        <f t="shared" si="25"/>
        <v>79.700000000000045</v>
      </c>
      <c r="W97" s="6">
        <f t="shared" si="26"/>
        <v>1.3366373902132989</v>
      </c>
      <c r="X97" s="6">
        <f t="shared" si="27"/>
        <v>1.4495445736434109</v>
      </c>
      <c r="Y97" s="6">
        <f t="shared" si="28"/>
        <v>19.622039442301681</v>
      </c>
      <c r="Z97" s="6">
        <f t="shared" si="29"/>
        <v>14.197892957900059</v>
      </c>
    </row>
    <row r="98" spans="1:26" x14ac:dyDescent="0.25">
      <c r="A98" s="4" t="s">
        <v>96</v>
      </c>
      <c r="B98" s="2">
        <v>1892.578</v>
      </c>
      <c r="C98" s="2">
        <v>781.61900000000003</v>
      </c>
      <c r="D98" s="2">
        <v>1657.665</v>
      </c>
      <c r="E98" s="2">
        <f t="shared" si="18"/>
        <v>4331.8620000000001</v>
      </c>
      <c r="F98" s="2">
        <v>1040.7</v>
      </c>
      <c r="G98" s="2">
        <f t="shared" si="19"/>
        <v>50585.299999999988</v>
      </c>
      <c r="H98" s="5">
        <f t="shared" si="16"/>
        <v>76.66399999999976</v>
      </c>
      <c r="I98" s="5">
        <f t="shared" si="20"/>
        <v>260.17500000000001</v>
      </c>
      <c r="J98" s="6">
        <f t="shared" si="17"/>
        <v>0.29466320745651869</v>
      </c>
      <c r="N98" s="8">
        <v>1538.3</v>
      </c>
      <c r="O98" s="8">
        <v>1040.7</v>
      </c>
      <c r="P98" s="2">
        <f t="shared" si="21"/>
        <v>42.369999999999891</v>
      </c>
      <c r="Q98" s="2">
        <f t="shared" si="22"/>
        <v>8.7000000000000455</v>
      </c>
      <c r="R98" s="4" t="s">
        <v>96</v>
      </c>
      <c r="S98" s="7">
        <f t="shared" si="23"/>
        <v>4.8701149425286978</v>
      </c>
      <c r="T98" s="7">
        <f t="shared" si="24"/>
        <v>2.1247331084016592</v>
      </c>
      <c r="U98" s="5">
        <f t="shared" si="30"/>
        <v>112.84999999999991</v>
      </c>
      <c r="V98" s="5">
        <f t="shared" si="25"/>
        <v>70.600000000000023</v>
      </c>
      <c r="W98" s="6">
        <f t="shared" si="26"/>
        <v>1.5984419263456073</v>
      </c>
      <c r="X98" s="6">
        <f t="shared" si="27"/>
        <v>1.4781397136542711</v>
      </c>
      <c r="Y98" s="6">
        <f t="shared" si="28"/>
        <v>29.229870381635429</v>
      </c>
      <c r="Z98" s="6">
        <f t="shared" si="29"/>
        <v>6.0018851149452495</v>
      </c>
    </row>
    <row r="99" spans="1:26" x14ac:dyDescent="0.25">
      <c r="A99" s="4" t="s">
        <v>97</v>
      </c>
      <c r="B99" s="2">
        <v>1917.883</v>
      </c>
      <c r="C99" s="2">
        <v>794.279</v>
      </c>
      <c r="D99" s="2">
        <v>1691.7239999999999</v>
      </c>
      <c r="E99" s="2">
        <f t="shared" si="18"/>
        <v>4403.8860000000004</v>
      </c>
      <c r="F99" s="2">
        <v>1053.5</v>
      </c>
      <c r="G99" s="2">
        <f t="shared" si="19"/>
        <v>51638.799999999988</v>
      </c>
      <c r="H99" s="5">
        <f t="shared" si="16"/>
        <v>72.024000000000342</v>
      </c>
      <c r="I99" s="5">
        <f t="shared" si="20"/>
        <v>263.375</v>
      </c>
      <c r="J99" s="6">
        <f t="shared" si="17"/>
        <v>0.27346559088751909</v>
      </c>
      <c r="N99" s="8">
        <v>1561.82</v>
      </c>
      <c r="O99" s="8">
        <v>1053.5</v>
      </c>
      <c r="P99" s="2">
        <f t="shared" si="21"/>
        <v>23.519999999999982</v>
      </c>
      <c r="Q99" s="2">
        <f t="shared" si="22"/>
        <v>12.799999999999955</v>
      </c>
      <c r="R99" s="4" t="s">
        <v>97</v>
      </c>
      <c r="S99" s="7">
        <f t="shared" si="23"/>
        <v>1.837500000000005</v>
      </c>
      <c r="T99" s="7">
        <f t="shared" si="24"/>
        <v>2.4211634443700394</v>
      </c>
      <c r="U99" s="5">
        <f t="shared" si="30"/>
        <v>119.87999999999988</v>
      </c>
      <c r="V99" s="5">
        <f t="shared" si="25"/>
        <v>58.100000000000023</v>
      </c>
      <c r="W99" s="6">
        <f t="shared" si="26"/>
        <v>2.0633390705679835</v>
      </c>
      <c r="X99" s="6">
        <f t="shared" si="27"/>
        <v>1.4825059326056003</v>
      </c>
      <c r="Y99" s="6">
        <f t="shared" si="28"/>
        <v>15.911892348696602</v>
      </c>
      <c r="Z99" s="6">
        <f t="shared" si="29"/>
        <v>8.6595332509913234</v>
      </c>
    </row>
    <row r="100" spans="1:26" x14ac:dyDescent="0.25">
      <c r="A100" s="4" t="s">
        <v>98</v>
      </c>
      <c r="B100" s="2">
        <v>1952.681</v>
      </c>
      <c r="C100" s="2">
        <v>809.52300000000002</v>
      </c>
      <c r="D100" s="2">
        <v>1718.204</v>
      </c>
      <c r="E100" s="2">
        <f t="shared" si="18"/>
        <v>4480.4080000000004</v>
      </c>
      <c r="F100" s="2">
        <v>1070.0999999999999</v>
      </c>
      <c r="G100" s="2">
        <f t="shared" si="19"/>
        <v>52708.899999999987</v>
      </c>
      <c r="H100" s="5">
        <f t="shared" si="16"/>
        <v>76.521999999999935</v>
      </c>
      <c r="I100" s="5">
        <f t="shared" si="20"/>
        <v>267.52499999999998</v>
      </c>
      <c r="J100" s="6">
        <f t="shared" si="17"/>
        <v>0.28603681898887934</v>
      </c>
      <c r="N100" s="8">
        <v>1588.5</v>
      </c>
      <c r="O100" s="8">
        <v>1070.0999999999999</v>
      </c>
      <c r="P100" s="2">
        <f t="shared" si="21"/>
        <v>26.680000000000064</v>
      </c>
      <c r="Q100" s="2">
        <f t="shared" si="22"/>
        <v>16.599999999999909</v>
      </c>
      <c r="R100" s="4" t="s">
        <v>98</v>
      </c>
      <c r="S100" s="7">
        <f t="shared" si="23"/>
        <v>1.6072289156626633</v>
      </c>
      <c r="T100" s="7">
        <f t="shared" si="24"/>
        <v>2.4242206732857055</v>
      </c>
      <c r="U100" s="5">
        <f t="shared" si="30"/>
        <v>121.03999999999996</v>
      </c>
      <c r="V100" s="5">
        <f t="shared" si="25"/>
        <v>58.699999999999932</v>
      </c>
      <c r="W100" s="6">
        <f t="shared" si="26"/>
        <v>2.0620102214650786</v>
      </c>
      <c r="X100" s="6">
        <f t="shared" si="27"/>
        <v>1.4844407064760303</v>
      </c>
      <c r="Y100" s="6">
        <f t="shared" si="28"/>
        <v>17.99655530086698</v>
      </c>
      <c r="Z100" s="6">
        <f t="shared" si="29"/>
        <v>11.197257046266476</v>
      </c>
    </row>
    <row r="101" spans="1:26" x14ac:dyDescent="0.25">
      <c r="A101" s="4" t="s">
        <v>99</v>
      </c>
      <c r="B101" s="2">
        <v>1988.153</v>
      </c>
      <c r="C101" s="2">
        <v>824.56600000000003</v>
      </c>
      <c r="D101" s="2">
        <v>1771.6210000000001</v>
      </c>
      <c r="E101" s="2">
        <f t="shared" si="18"/>
        <v>4584.34</v>
      </c>
      <c r="F101" s="2">
        <v>1088.5</v>
      </c>
      <c r="G101" s="2">
        <f t="shared" si="19"/>
        <v>53797.399999999987</v>
      </c>
      <c r="H101" s="5">
        <f t="shared" si="16"/>
        <v>103.93199999999979</v>
      </c>
      <c r="I101" s="5">
        <f t="shared" si="20"/>
        <v>272.125</v>
      </c>
      <c r="J101" s="6">
        <f t="shared" si="17"/>
        <v>0.38192742305925509</v>
      </c>
      <c r="N101" s="8">
        <v>1617.86</v>
      </c>
      <c r="O101" s="8">
        <v>1088.5</v>
      </c>
      <c r="P101" s="2">
        <f t="shared" si="21"/>
        <v>29.3599999999999</v>
      </c>
      <c r="Q101" s="2">
        <f t="shared" si="22"/>
        <v>18.400000000000091</v>
      </c>
      <c r="R101" s="4" t="s">
        <v>99</v>
      </c>
      <c r="S101" s="7">
        <f t="shared" si="23"/>
        <v>1.59565217391303</v>
      </c>
      <c r="T101" s="7">
        <f t="shared" si="24"/>
        <v>2.4776240080260994</v>
      </c>
      <c r="U101" s="5">
        <f t="shared" si="30"/>
        <v>121.92999999999984</v>
      </c>
      <c r="V101" s="5">
        <f t="shared" si="25"/>
        <v>56.5</v>
      </c>
      <c r="W101" s="6">
        <f t="shared" si="26"/>
        <v>2.15805309734513</v>
      </c>
      <c r="X101" s="6">
        <f t="shared" si="27"/>
        <v>1.4863206247129075</v>
      </c>
      <c r="Y101" s="6">
        <f t="shared" si="28"/>
        <v>19.778492917846958</v>
      </c>
      <c r="Z101" s="6">
        <f t="shared" si="29"/>
        <v>12.395240793201195</v>
      </c>
    </row>
    <row r="102" spans="1:26" x14ac:dyDescent="0.25">
      <c r="A102" s="4" t="s">
        <v>100</v>
      </c>
      <c r="B102" s="2">
        <v>2022.2159999999999</v>
      </c>
      <c r="C102" s="2">
        <v>841.61900000000003</v>
      </c>
      <c r="D102" s="2">
        <v>1821.44</v>
      </c>
      <c r="E102" s="2">
        <f t="shared" si="18"/>
        <v>4685.2749999999996</v>
      </c>
      <c r="F102" s="2">
        <v>1091.5</v>
      </c>
      <c r="G102" s="2">
        <f t="shared" si="19"/>
        <v>54888.899999999987</v>
      </c>
      <c r="H102" s="5">
        <f t="shared" si="16"/>
        <v>100.93499999999949</v>
      </c>
      <c r="I102" s="5">
        <f t="shared" si="20"/>
        <v>272.875</v>
      </c>
      <c r="J102" s="6">
        <f t="shared" si="17"/>
        <v>0.3698946404031131</v>
      </c>
      <c r="N102" s="8">
        <v>1649.96</v>
      </c>
      <c r="O102" s="8">
        <v>1091.5</v>
      </c>
      <c r="P102" s="2">
        <f t="shared" si="21"/>
        <v>32.100000000000136</v>
      </c>
      <c r="Q102" s="2">
        <f t="shared" si="22"/>
        <v>3</v>
      </c>
      <c r="R102" s="4" t="s">
        <v>100</v>
      </c>
      <c r="S102" s="7">
        <f t="shared" si="23"/>
        <v>10.700000000000045</v>
      </c>
      <c r="T102" s="7">
        <f t="shared" si="24"/>
        <v>3.9350952723939359</v>
      </c>
      <c r="U102" s="5">
        <f t="shared" si="30"/>
        <v>111.66000000000008</v>
      </c>
      <c r="V102" s="5">
        <f t="shared" si="25"/>
        <v>50.799999999999955</v>
      </c>
      <c r="W102" s="6">
        <f t="shared" si="26"/>
        <v>2.1980314960629959</v>
      </c>
      <c r="X102" s="6">
        <f t="shared" si="27"/>
        <v>1.5116445258818141</v>
      </c>
      <c r="Y102" s="6">
        <f t="shared" si="28"/>
        <v>21.59695523716524</v>
      </c>
      <c r="Z102" s="6">
        <f t="shared" si="29"/>
        <v>2.0184070315107614</v>
      </c>
    </row>
    <row r="103" spans="1:26" x14ac:dyDescent="0.25">
      <c r="A103" s="4" t="s">
        <v>101</v>
      </c>
      <c r="B103" s="2">
        <v>2067.0810000000001</v>
      </c>
      <c r="C103" s="2">
        <v>857.55899999999997</v>
      </c>
      <c r="D103" s="2">
        <v>1883.124</v>
      </c>
      <c r="E103" s="2">
        <f t="shared" si="18"/>
        <v>4807.7640000000001</v>
      </c>
      <c r="F103" s="2">
        <v>1137.8</v>
      </c>
      <c r="G103" s="2">
        <f t="shared" si="19"/>
        <v>56026.69999999999</v>
      </c>
      <c r="H103" s="5">
        <f t="shared" si="16"/>
        <v>122.48900000000049</v>
      </c>
      <c r="I103" s="5">
        <f t="shared" si="20"/>
        <v>284.45</v>
      </c>
      <c r="J103" s="6">
        <f t="shared" si="17"/>
        <v>0.43061698013710842</v>
      </c>
      <c r="N103" s="8">
        <v>1678.38</v>
      </c>
      <c r="O103" s="8">
        <v>1137.8</v>
      </c>
      <c r="P103" s="2">
        <f t="shared" si="21"/>
        <v>28.420000000000073</v>
      </c>
      <c r="Q103" s="2">
        <f t="shared" si="22"/>
        <v>46.299999999999955</v>
      </c>
      <c r="R103" s="4" t="s">
        <v>101</v>
      </c>
      <c r="S103" s="7">
        <f t="shared" si="23"/>
        <v>0.61382289416846869</v>
      </c>
      <c r="T103" s="7">
        <f t="shared" si="24"/>
        <v>3.6291759959360519</v>
      </c>
      <c r="U103" s="5">
        <f t="shared" si="30"/>
        <v>116.56000000000017</v>
      </c>
      <c r="V103" s="5">
        <f t="shared" si="25"/>
        <v>84.299999999999955</v>
      </c>
      <c r="W103" s="6">
        <f t="shared" si="26"/>
        <v>1.3826809015421142</v>
      </c>
      <c r="X103" s="6">
        <f t="shared" si="27"/>
        <v>1.4751098611355249</v>
      </c>
      <c r="Y103" s="6">
        <f t="shared" si="28"/>
        <v>18.800716381003223</v>
      </c>
      <c r="Z103" s="6">
        <f t="shared" si="29"/>
        <v>30.628894033794726</v>
      </c>
    </row>
    <row r="104" spans="1:26" x14ac:dyDescent="0.25">
      <c r="A104" s="4" t="s">
        <v>102</v>
      </c>
      <c r="B104" s="2">
        <v>2117.806</v>
      </c>
      <c r="C104" s="2">
        <v>882.68200000000002</v>
      </c>
      <c r="D104" s="2">
        <v>1932.7149999999999</v>
      </c>
      <c r="E104" s="2">
        <f t="shared" si="18"/>
        <v>4933.2030000000004</v>
      </c>
      <c r="F104" s="2">
        <v>1159.4000000000001</v>
      </c>
      <c r="G104" s="2">
        <f t="shared" si="19"/>
        <v>57186.099999999991</v>
      </c>
      <c r="H104" s="5">
        <f t="shared" si="16"/>
        <v>125.43900000000031</v>
      </c>
      <c r="I104" s="5">
        <f t="shared" si="20"/>
        <v>289.85000000000002</v>
      </c>
      <c r="J104" s="6">
        <f t="shared" si="17"/>
        <v>0.43277212351216249</v>
      </c>
      <c r="N104" s="8">
        <v>1715.79</v>
      </c>
      <c r="O104" s="8">
        <v>1159.4000000000001</v>
      </c>
      <c r="P104" s="2">
        <f t="shared" si="21"/>
        <v>37.409999999999854</v>
      </c>
      <c r="Q104" s="2">
        <f t="shared" si="22"/>
        <v>21.600000000000136</v>
      </c>
      <c r="R104" s="4" t="s">
        <v>102</v>
      </c>
      <c r="S104" s="7">
        <f t="shared" si="23"/>
        <v>1.7319444444444267</v>
      </c>
      <c r="T104" s="7">
        <f t="shared" si="24"/>
        <v>3.6603548781314927</v>
      </c>
      <c r="U104" s="5">
        <f t="shared" si="30"/>
        <v>127.28999999999996</v>
      </c>
      <c r="V104" s="5">
        <f t="shared" si="25"/>
        <v>89.300000000000182</v>
      </c>
      <c r="W104" s="6">
        <f t="shared" si="26"/>
        <v>1.4254199328107469</v>
      </c>
      <c r="X104" s="6">
        <f t="shared" si="27"/>
        <v>1.4798947731585301</v>
      </c>
      <c r="Y104" s="6">
        <f t="shared" si="28"/>
        <v>25.360822936402858</v>
      </c>
      <c r="Z104" s="6">
        <f t="shared" si="29"/>
        <v>14.642977156543902</v>
      </c>
    </row>
    <row r="105" spans="1:26" x14ac:dyDescent="0.25">
      <c r="A105" s="4" t="s">
        <v>103</v>
      </c>
      <c r="B105" s="2">
        <v>2171.4850000000001</v>
      </c>
      <c r="C105" s="2">
        <v>904.68700000000001</v>
      </c>
      <c r="D105" s="2">
        <v>1983.6389999999999</v>
      </c>
      <c r="E105" s="2">
        <f t="shared" si="18"/>
        <v>5059.8109999999997</v>
      </c>
      <c r="F105" s="2">
        <v>1180.3</v>
      </c>
      <c r="G105" s="2">
        <f t="shared" si="19"/>
        <v>58366.399999999994</v>
      </c>
      <c r="H105" s="5">
        <f t="shared" si="16"/>
        <v>126.60799999999927</v>
      </c>
      <c r="I105" s="5">
        <f t="shared" si="20"/>
        <v>295.07499999999999</v>
      </c>
      <c r="J105" s="6">
        <f t="shared" si="17"/>
        <v>0.42907057527746933</v>
      </c>
      <c r="N105" s="8">
        <v>1758.72</v>
      </c>
      <c r="O105" s="8">
        <v>1180.3</v>
      </c>
      <c r="P105" s="2">
        <f t="shared" si="21"/>
        <v>42.930000000000064</v>
      </c>
      <c r="Q105" s="2">
        <f t="shared" si="22"/>
        <v>20.899999999999864</v>
      </c>
      <c r="R105" s="4" t="s">
        <v>103</v>
      </c>
      <c r="S105" s="7">
        <f t="shared" si="23"/>
        <v>2.0540669856459495</v>
      </c>
      <c r="T105" s="7">
        <f t="shared" si="24"/>
        <v>3.7749585810647224</v>
      </c>
      <c r="U105" s="5">
        <f t="shared" si="30"/>
        <v>140.86000000000013</v>
      </c>
      <c r="V105" s="5">
        <f t="shared" si="25"/>
        <v>91.799999999999955</v>
      </c>
      <c r="W105" s="6">
        <f t="shared" si="26"/>
        <v>1.5344226579520719</v>
      </c>
      <c r="X105" s="6">
        <f t="shared" si="27"/>
        <v>1.4900618486825383</v>
      </c>
      <c r="Y105" s="6">
        <f t="shared" si="28"/>
        <v>29.008819261098431</v>
      </c>
      <c r="Z105" s="6">
        <f t="shared" si="29"/>
        <v>14.122625729255821</v>
      </c>
    </row>
    <row r="106" spans="1:26" x14ac:dyDescent="0.25">
      <c r="A106" s="4" t="s">
        <v>104</v>
      </c>
      <c r="B106" s="2">
        <v>2227.1610000000001</v>
      </c>
      <c r="C106" s="2">
        <v>926.86099999999999</v>
      </c>
      <c r="D106" s="2">
        <v>2046.3869999999999</v>
      </c>
      <c r="E106" s="2">
        <f t="shared" si="18"/>
        <v>5200.4089999999997</v>
      </c>
      <c r="F106" s="2">
        <v>1193.5999999999999</v>
      </c>
      <c r="G106" s="2">
        <f t="shared" si="19"/>
        <v>59559.999999999993</v>
      </c>
      <c r="H106" s="5">
        <f t="shared" si="16"/>
        <v>140.59799999999996</v>
      </c>
      <c r="I106" s="5">
        <f t="shared" si="20"/>
        <v>298.39999999999998</v>
      </c>
      <c r="J106" s="6">
        <f t="shared" si="17"/>
        <v>0.47117292225201063</v>
      </c>
      <c r="N106" s="8">
        <v>1805.82</v>
      </c>
      <c r="O106" s="8">
        <v>1193.5999999999999</v>
      </c>
      <c r="P106" s="2">
        <f t="shared" si="21"/>
        <v>47.099999999999909</v>
      </c>
      <c r="Q106" s="2">
        <f t="shared" si="22"/>
        <v>13.299999999999955</v>
      </c>
      <c r="R106" s="4" t="s">
        <v>104</v>
      </c>
      <c r="S106" s="7">
        <f t="shared" si="23"/>
        <v>3.5413533834586519</v>
      </c>
      <c r="T106" s="7">
        <f t="shared" si="24"/>
        <v>1.9852969269293741</v>
      </c>
      <c r="U106" s="5">
        <f t="shared" si="30"/>
        <v>155.8599999999999</v>
      </c>
      <c r="V106" s="5">
        <f t="shared" si="25"/>
        <v>102.09999999999991</v>
      </c>
      <c r="W106" s="6">
        <f t="shared" si="26"/>
        <v>1.5265426052889328</v>
      </c>
      <c r="X106" s="6">
        <f t="shared" si="27"/>
        <v>1.5129189008042896</v>
      </c>
      <c r="Y106" s="6">
        <f t="shared" si="28"/>
        <v>31.609426173580726</v>
      </c>
      <c r="Z106" s="6">
        <f t="shared" si="29"/>
        <v>8.925803993813652</v>
      </c>
    </row>
    <row r="107" spans="1:26" x14ac:dyDescent="0.25">
      <c r="A107" s="4" t="s">
        <v>105</v>
      </c>
      <c r="B107" s="2">
        <v>2280.4929999999999</v>
      </c>
      <c r="C107" s="2">
        <v>946.29</v>
      </c>
      <c r="D107" s="2">
        <v>2111.2820000000002</v>
      </c>
      <c r="E107" s="2">
        <f t="shared" si="18"/>
        <v>5338.0650000000005</v>
      </c>
      <c r="F107" s="2">
        <v>1233.8</v>
      </c>
      <c r="G107" s="2">
        <f t="shared" si="19"/>
        <v>60793.799999999996</v>
      </c>
      <c r="H107" s="5">
        <f t="shared" si="16"/>
        <v>137.65600000000086</v>
      </c>
      <c r="I107" s="5">
        <f t="shared" si="20"/>
        <v>308.45</v>
      </c>
      <c r="J107" s="6">
        <f t="shared" si="17"/>
        <v>0.44628302804344583</v>
      </c>
      <c r="N107" s="8">
        <v>1846.99</v>
      </c>
      <c r="O107" s="8">
        <v>1233.8</v>
      </c>
      <c r="P107" s="2">
        <f t="shared" si="21"/>
        <v>41.170000000000073</v>
      </c>
      <c r="Q107" s="2">
        <f t="shared" si="22"/>
        <v>40.200000000000045</v>
      </c>
      <c r="R107" s="4" t="s">
        <v>105</v>
      </c>
      <c r="S107" s="7">
        <f t="shared" si="23"/>
        <v>1.0241293532338316</v>
      </c>
      <c r="T107" s="7">
        <f t="shared" si="24"/>
        <v>2.087873541695715</v>
      </c>
      <c r="U107" s="5">
        <f t="shared" si="30"/>
        <v>168.6099999999999</v>
      </c>
      <c r="V107" s="5">
        <f t="shared" si="25"/>
        <v>96</v>
      </c>
      <c r="W107" s="6">
        <f t="shared" si="26"/>
        <v>1.7563541666666656</v>
      </c>
      <c r="X107" s="6">
        <f t="shared" si="27"/>
        <v>1.4969930296644514</v>
      </c>
      <c r="Y107" s="6">
        <f t="shared" si="28"/>
        <v>27.212298014198584</v>
      </c>
      <c r="Z107" s="6">
        <f t="shared" si="29"/>
        <v>26.571153271090171</v>
      </c>
    </row>
    <row r="108" spans="1:26" x14ac:dyDescent="0.25">
      <c r="A108" s="4" t="s">
        <v>106</v>
      </c>
      <c r="B108" s="2">
        <v>2331.991</v>
      </c>
      <c r="C108" s="2">
        <v>963.702</v>
      </c>
      <c r="D108" s="2">
        <v>2177.0320000000002</v>
      </c>
      <c r="E108" s="2">
        <f t="shared" si="18"/>
        <v>5472.7250000000004</v>
      </c>
      <c r="F108" s="2">
        <v>1270.0999999999999</v>
      </c>
      <c r="G108" s="2">
        <f t="shared" si="19"/>
        <v>62063.899999999994</v>
      </c>
      <c r="H108" s="5">
        <f t="shared" si="16"/>
        <v>134.65999999999985</v>
      </c>
      <c r="I108" s="5">
        <f t="shared" si="20"/>
        <v>317.52499999999998</v>
      </c>
      <c r="J108" s="6">
        <f t="shared" si="17"/>
        <v>0.42409259113455589</v>
      </c>
      <c r="N108" s="8">
        <v>1888.72</v>
      </c>
      <c r="O108" s="8">
        <v>1270.0999999999999</v>
      </c>
      <c r="P108" s="2">
        <f t="shared" si="21"/>
        <v>41.730000000000018</v>
      </c>
      <c r="Q108" s="2">
        <f t="shared" si="22"/>
        <v>36.299999999999955</v>
      </c>
      <c r="R108" s="4" t="s">
        <v>106</v>
      </c>
      <c r="S108" s="7">
        <f t="shared" si="23"/>
        <v>1.1495867768595061</v>
      </c>
      <c r="T108" s="7">
        <f t="shared" si="24"/>
        <v>1.9422841247994849</v>
      </c>
      <c r="U108" s="5">
        <f t="shared" si="30"/>
        <v>172.93000000000006</v>
      </c>
      <c r="V108" s="5">
        <f t="shared" si="25"/>
        <v>110.69999999999982</v>
      </c>
      <c r="W108" s="6">
        <f t="shared" si="26"/>
        <v>1.5621499548328848</v>
      </c>
      <c r="X108" s="6">
        <f t="shared" si="27"/>
        <v>1.4870640107078184</v>
      </c>
      <c r="Y108" s="6">
        <f t="shared" si="28"/>
        <v>27.875881298761779</v>
      </c>
      <c r="Z108" s="6">
        <f t="shared" si="29"/>
        <v>24.248609900432566</v>
      </c>
    </row>
    <row r="109" spans="1:26" x14ac:dyDescent="0.25">
      <c r="A109" s="4" t="s">
        <v>107</v>
      </c>
      <c r="B109" s="2">
        <v>2394.3319999999999</v>
      </c>
      <c r="C109" s="2">
        <v>982.63599999999997</v>
      </c>
      <c r="D109" s="2">
        <v>2237.6260000000002</v>
      </c>
      <c r="E109" s="2">
        <f t="shared" si="18"/>
        <v>5614.5940000000001</v>
      </c>
      <c r="F109" s="2">
        <v>1293.8</v>
      </c>
      <c r="G109" s="2">
        <f t="shared" si="19"/>
        <v>63357.7</v>
      </c>
      <c r="H109" s="5">
        <f t="shared" si="16"/>
        <v>141.86899999999969</v>
      </c>
      <c r="I109" s="5">
        <f t="shared" si="20"/>
        <v>323.45</v>
      </c>
      <c r="J109" s="6">
        <f t="shared" si="17"/>
        <v>0.43861184108826617</v>
      </c>
      <c r="N109" s="8">
        <v>1934.09</v>
      </c>
      <c r="O109" s="8">
        <v>1293.8</v>
      </c>
      <c r="P109" s="2">
        <f t="shared" si="21"/>
        <v>45.369999999999891</v>
      </c>
      <c r="Q109" s="2">
        <f t="shared" si="22"/>
        <v>23.700000000000045</v>
      </c>
      <c r="R109" s="4" t="s">
        <v>107</v>
      </c>
      <c r="S109" s="7">
        <f t="shared" si="23"/>
        <v>1.9143459915611731</v>
      </c>
      <c r="T109" s="7">
        <f t="shared" si="24"/>
        <v>1.9073538762782904</v>
      </c>
      <c r="U109" s="5">
        <f t="shared" si="30"/>
        <v>175.36999999999989</v>
      </c>
      <c r="V109" s="5">
        <f t="shared" si="25"/>
        <v>113.5</v>
      </c>
      <c r="W109" s="6">
        <f t="shared" si="26"/>
        <v>1.5451101321585894</v>
      </c>
      <c r="X109" s="6">
        <f t="shared" si="27"/>
        <v>1.4948910187045912</v>
      </c>
      <c r="Y109" s="6">
        <f t="shared" si="28"/>
        <v>30.509782815875226</v>
      </c>
      <c r="Z109" s="6">
        <f t="shared" si="29"/>
        <v>15.937444406794048</v>
      </c>
    </row>
    <row r="110" spans="1:26" x14ac:dyDescent="0.25">
      <c r="A110" s="4" t="s">
        <v>108</v>
      </c>
      <c r="B110" s="2">
        <v>2469.2190000000001</v>
      </c>
      <c r="C110" s="2">
        <v>1004.263</v>
      </c>
      <c r="D110" s="2">
        <v>2322.61</v>
      </c>
      <c r="E110" s="2">
        <f t="shared" si="18"/>
        <v>5796.0920000000006</v>
      </c>
      <c r="F110" s="2">
        <v>1332</v>
      </c>
      <c r="G110" s="2">
        <f t="shared" si="19"/>
        <v>64689.7</v>
      </c>
      <c r="H110" s="5">
        <f t="shared" si="16"/>
        <v>181.4980000000005</v>
      </c>
      <c r="I110" s="5">
        <f t="shared" si="20"/>
        <v>333</v>
      </c>
      <c r="J110" s="6">
        <f t="shared" si="17"/>
        <v>0.5450390390390405</v>
      </c>
      <c r="N110" s="8">
        <v>2000.96</v>
      </c>
      <c r="O110" s="8">
        <v>1332</v>
      </c>
      <c r="P110" s="2">
        <f t="shared" si="21"/>
        <v>66.870000000000118</v>
      </c>
      <c r="Q110" s="2">
        <f t="shared" si="22"/>
        <v>38.200000000000045</v>
      </c>
      <c r="R110" s="4" t="s">
        <v>108</v>
      </c>
      <c r="S110" s="7">
        <f t="shared" si="23"/>
        <v>1.7505235602094251</v>
      </c>
      <c r="T110" s="7">
        <f t="shared" si="24"/>
        <v>1.459646420465984</v>
      </c>
      <c r="U110" s="5">
        <f t="shared" si="30"/>
        <v>195.1400000000001</v>
      </c>
      <c r="V110" s="5">
        <f t="shared" si="25"/>
        <v>138.40000000000009</v>
      </c>
      <c r="W110" s="6">
        <f t="shared" si="26"/>
        <v>1.4099710982658957</v>
      </c>
      <c r="X110" s="6">
        <f t="shared" si="27"/>
        <v>1.5022222222222223</v>
      </c>
      <c r="Y110" s="6">
        <f t="shared" si="28"/>
        <v>44.732357853047247</v>
      </c>
      <c r="Z110" s="6">
        <f t="shared" si="29"/>
        <v>25.553702257909436</v>
      </c>
    </row>
    <row r="111" spans="1:26" x14ac:dyDescent="0.25">
      <c r="A111" s="4" t="s">
        <v>109</v>
      </c>
      <c r="B111" s="2">
        <v>2539.942</v>
      </c>
      <c r="C111" s="2">
        <v>1021.312</v>
      </c>
      <c r="D111" s="2">
        <v>2374.8110000000001</v>
      </c>
      <c r="E111" s="2">
        <f t="shared" si="18"/>
        <v>5936.0650000000005</v>
      </c>
      <c r="F111" s="2">
        <v>1380.7</v>
      </c>
      <c r="G111" s="2">
        <f t="shared" si="19"/>
        <v>66070.399999999994</v>
      </c>
      <c r="H111" s="5">
        <f t="shared" si="16"/>
        <v>139.97299999999996</v>
      </c>
      <c r="I111" s="5">
        <f t="shared" si="20"/>
        <v>345.17500000000001</v>
      </c>
      <c r="J111" s="6">
        <f t="shared" si="17"/>
        <v>0.40551314550590267</v>
      </c>
      <c r="N111" s="8">
        <v>2060.86</v>
      </c>
      <c r="O111" s="8">
        <v>1380.7</v>
      </c>
      <c r="P111" s="2">
        <f t="shared" si="21"/>
        <v>59.900000000000091</v>
      </c>
      <c r="Q111" s="2">
        <f t="shared" si="22"/>
        <v>48.700000000000045</v>
      </c>
      <c r="R111" s="4" t="s">
        <v>109</v>
      </c>
      <c r="S111" s="7">
        <f t="shared" si="23"/>
        <v>1.2299794661190973</v>
      </c>
      <c r="T111" s="7">
        <f t="shared" si="24"/>
        <v>1.5111089486873004</v>
      </c>
      <c r="U111" s="5">
        <f t="shared" si="30"/>
        <v>213.87000000000012</v>
      </c>
      <c r="V111" s="5">
        <f t="shared" si="25"/>
        <v>146.90000000000009</v>
      </c>
      <c r="W111" s="6">
        <f t="shared" si="26"/>
        <v>1.4558883594281824</v>
      </c>
      <c r="X111" s="6">
        <f t="shared" si="27"/>
        <v>1.4926196856666909</v>
      </c>
      <c r="Y111" s="6">
        <f t="shared" si="28"/>
        <v>39.874260355029641</v>
      </c>
      <c r="Z111" s="6">
        <f t="shared" si="29"/>
        <v>32.418639053254466</v>
      </c>
    </row>
    <row r="112" spans="1:26" x14ac:dyDescent="0.25">
      <c r="A112" s="4" t="s">
        <v>110</v>
      </c>
      <c r="B112" s="2">
        <v>2603.4079999999999</v>
      </c>
      <c r="C112" s="2">
        <v>1032.5719999999999</v>
      </c>
      <c r="D112" s="2">
        <v>2432.364</v>
      </c>
      <c r="E112" s="2">
        <f t="shared" si="18"/>
        <v>6068.3439999999991</v>
      </c>
      <c r="F112" s="2">
        <v>1417.6</v>
      </c>
      <c r="G112" s="2">
        <f t="shared" si="19"/>
        <v>67488</v>
      </c>
      <c r="H112" s="5">
        <f t="shared" si="16"/>
        <v>132.27899999999863</v>
      </c>
      <c r="I112" s="5">
        <f t="shared" si="20"/>
        <v>354.4</v>
      </c>
      <c r="J112" s="6">
        <f t="shared" si="17"/>
        <v>0.37324774266365307</v>
      </c>
      <c r="N112" s="8">
        <v>2119.38</v>
      </c>
      <c r="O112" s="8">
        <v>1417.6</v>
      </c>
      <c r="P112" s="2">
        <f t="shared" si="21"/>
        <v>58.519999999999982</v>
      </c>
      <c r="Q112" s="2">
        <f t="shared" si="22"/>
        <v>36.899999999999864</v>
      </c>
      <c r="R112" s="4" t="s">
        <v>110</v>
      </c>
      <c r="S112" s="7">
        <f t="shared" si="23"/>
        <v>1.5859078590785962</v>
      </c>
      <c r="T112" s="7">
        <f t="shared" si="24"/>
        <v>1.620189219242073</v>
      </c>
      <c r="U112" s="5">
        <f t="shared" si="30"/>
        <v>230.66000000000008</v>
      </c>
      <c r="V112" s="5">
        <f t="shared" si="25"/>
        <v>147.5</v>
      </c>
      <c r="W112" s="6">
        <f t="shared" si="26"/>
        <v>1.563796610169492</v>
      </c>
      <c r="X112" s="6">
        <f t="shared" si="27"/>
        <v>1.4950479683972913</v>
      </c>
      <c r="Y112" s="6">
        <f t="shared" si="28"/>
        <v>39.206236231476169</v>
      </c>
      <c r="Z112" s="6">
        <f t="shared" si="29"/>
        <v>24.721635627844595</v>
      </c>
    </row>
    <row r="113" spans="1:26" x14ac:dyDescent="0.25">
      <c r="A113" s="4" t="s">
        <v>111</v>
      </c>
      <c r="B113" s="2">
        <v>2669.6959999999999</v>
      </c>
      <c r="C113" s="2">
        <v>1037.172</v>
      </c>
      <c r="D113" s="2">
        <v>2499.2739999999999</v>
      </c>
      <c r="E113" s="2">
        <f t="shared" si="18"/>
        <v>6206.1419999999998</v>
      </c>
      <c r="F113" s="2">
        <v>1436.8</v>
      </c>
      <c r="G113" s="2">
        <f t="shared" si="19"/>
        <v>68924.800000000003</v>
      </c>
      <c r="H113" s="5">
        <f t="shared" si="16"/>
        <v>137.79800000000068</v>
      </c>
      <c r="I113" s="5">
        <f t="shared" si="20"/>
        <v>359.2</v>
      </c>
      <c r="J113" s="6">
        <f t="shared" si="17"/>
        <v>0.38362472160356537</v>
      </c>
      <c r="N113" s="8">
        <v>2177.1</v>
      </c>
      <c r="O113" s="8">
        <v>1436.8</v>
      </c>
      <c r="P113" s="2">
        <f t="shared" si="21"/>
        <v>57.7199999999998</v>
      </c>
      <c r="Q113" s="2">
        <f t="shared" si="22"/>
        <v>19.200000000000045</v>
      </c>
      <c r="R113" s="4" t="s">
        <v>111</v>
      </c>
      <c r="S113" s="7">
        <f t="shared" si="23"/>
        <v>3.0062499999999823</v>
      </c>
      <c r="T113" s="7">
        <f t="shared" si="24"/>
        <v>1.8931652213517753</v>
      </c>
      <c r="U113" s="5">
        <f t="shared" si="30"/>
        <v>243.01</v>
      </c>
      <c r="V113" s="5">
        <f t="shared" si="25"/>
        <v>143</v>
      </c>
      <c r="W113" s="6">
        <f t="shared" si="26"/>
        <v>1.6993706293706292</v>
      </c>
      <c r="X113" s="6">
        <f t="shared" si="27"/>
        <v>1.5152422048997773</v>
      </c>
      <c r="Y113" s="6">
        <f t="shared" si="28"/>
        <v>38.607456897771854</v>
      </c>
      <c r="Z113" s="6">
        <f t="shared" si="29"/>
        <v>12.842397304872209</v>
      </c>
    </row>
    <row r="114" spans="1:26" x14ac:dyDescent="0.25">
      <c r="A114" s="4" t="s">
        <v>112</v>
      </c>
      <c r="B114" s="2">
        <v>2743.9749999999999</v>
      </c>
      <c r="C114" s="2">
        <v>1052.252</v>
      </c>
      <c r="D114" s="2">
        <v>2548.8409999999999</v>
      </c>
      <c r="E114" s="2">
        <f t="shared" si="18"/>
        <v>6345.0679999999993</v>
      </c>
      <c r="F114" s="2">
        <v>1479.1</v>
      </c>
      <c r="G114" s="2">
        <f t="shared" si="19"/>
        <v>70403.900000000009</v>
      </c>
      <c r="H114" s="5">
        <f t="shared" si="16"/>
        <v>138.92599999999948</v>
      </c>
      <c r="I114" s="5">
        <f t="shared" si="20"/>
        <v>369.77499999999998</v>
      </c>
      <c r="J114" s="6">
        <f t="shared" si="17"/>
        <v>0.37570414441214112</v>
      </c>
      <c r="N114" s="8">
        <v>2232.17</v>
      </c>
      <c r="O114" s="8">
        <v>1479.1</v>
      </c>
      <c r="P114" s="2">
        <f t="shared" si="21"/>
        <v>55.070000000000164</v>
      </c>
      <c r="Q114" s="2">
        <f t="shared" si="22"/>
        <v>42.299999999999955</v>
      </c>
      <c r="R114" s="4" t="s">
        <v>112</v>
      </c>
      <c r="S114" s="7">
        <f t="shared" si="23"/>
        <v>1.3018912529550881</v>
      </c>
      <c r="T114" s="7">
        <f t="shared" si="24"/>
        <v>1.7810071445381912</v>
      </c>
      <c r="U114" s="5">
        <f t="shared" si="30"/>
        <v>231.21000000000004</v>
      </c>
      <c r="V114" s="5">
        <f t="shared" si="25"/>
        <v>147.09999999999991</v>
      </c>
      <c r="W114" s="6">
        <f t="shared" si="26"/>
        <v>1.5717878993881724</v>
      </c>
      <c r="X114" s="6">
        <f t="shared" si="27"/>
        <v>1.5091406936650666</v>
      </c>
      <c r="Y114" s="6">
        <f t="shared" si="28"/>
        <v>36.344024619907323</v>
      </c>
      <c r="Z114" s="6">
        <f t="shared" si="29"/>
        <v>27.916329061595668</v>
      </c>
    </row>
    <row r="115" spans="1:26" x14ac:dyDescent="0.25">
      <c r="A115" s="4" t="s">
        <v>113</v>
      </c>
      <c r="B115" s="2">
        <v>2800.2919999999999</v>
      </c>
      <c r="C115" s="2">
        <v>1068.434</v>
      </c>
      <c r="D115" s="2">
        <v>2607.5909999999999</v>
      </c>
      <c r="E115" s="2">
        <f t="shared" si="18"/>
        <v>6476.3169999999991</v>
      </c>
      <c r="F115" s="2">
        <v>1494.7</v>
      </c>
      <c r="G115" s="2">
        <f t="shared" si="19"/>
        <v>71898.600000000006</v>
      </c>
      <c r="H115" s="5">
        <f t="shared" si="16"/>
        <v>131.2489999999998</v>
      </c>
      <c r="I115" s="5">
        <f t="shared" si="20"/>
        <v>373.67500000000001</v>
      </c>
      <c r="J115" s="6">
        <f t="shared" si="17"/>
        <v>0.35123837559376409</v>
      </c>
      <c r="N115" s="8">
        <v>2279.5300000000002</v>
      </c>
      <c r="O115" s="8">
        <v>1494.7</v>
      </c>
      <c r="P115" s="2">
        <f t="shared" si="21"/>
        <v>47.360000000000127</v>
      </c>
      <c r="Q115" s="2">
        <f t="shared" si="22"/>
        <v>15.600000000000136</v>
      </c>
      <c r="R115" s="4" t="s">
        <v>113</v>
      </c>
      <c r="S115" s="7">
        <f t="shared" si="23"/>
        <v>3.0358974358974176</v>
      </c>
      <c r="T115" s="7">
        <f t="shared" si="24"/>
        <v>2.2324866369827712</v>
      </c>
      <c r="U115" s="5">
        <f t="shared" si="30"/>
        <v>218.67000000000007</v>
      </c>
      <c r="V115" s="5">
        <f t="shared" si="25"/>
        <v>114</v>
      </c>
      <c r="W115" s="6">
        <f t="shared" si="26"/>
        <v>1.9181578947368427</v>
      </c>
      <c r="X115" s="6">
        <f t="shared" si="27"/>
        <v>1.5250752659396536</v>
      </c>
      <c r="Y115" s="6">
        <f t="shared" si="28"/>
        <v>31.382097241697625</v>
      </c>
      <c r="Z115" s="6">
        <f t="shared" si="29"/>
        <v>10.337008381978166</v>
      </c>
    </row>
    <row r="116" spans="1:26" x14ac:dyDescent="0.25">
      <c r="A116" s="4" t="s">
        <v>114</v>
      </c>
      <c r="B116" s="2">
        <v>2874.375</v>
      </c>
      <c r="C116" s="2">
        <v>1087.9760000000001</v>
      </c>
      <c r="D116" s="2">
        <v>2673.6</v>
      </c>
      <c r="E116" s="2">
        <f t="shared" si="18"/>
        <v>6635.951</v>
      </c>
      <c r="F116" s="2">
        <v>1534.2</v>
      </c>
      <c r="G116" s="2">
        <f t="shared" si="19"/>
        <v>73432.800000000003</v>
      </c>
      <c r="H116" s="5">
        <f t="shared" si="16"/>
        <v>159.63400000000092</v>
      </c>
      <c r="I116" s="5">
        <f t="shared" si="20"/>
        <v>383.55</v>
      </c>
      <c r="J116" s="6">
        <f t="shared" si="17"/>
        <v>0.41620127753878483</v>
      </c>
      <c r="N116" s="8">
        <v>2349.41</v>
      </c>
      <c r="O116" s="8">
        <v>1534.2</v>
      </c>
      <c r="P116" s="2">
        <f t="shared" si="21"/>
        <v>69.879999999999654</v>
      </c>
      <c r="Q116" s="2">
        <f t="shared" si="22"/>
        <v>39.5</v>
      </c>
      <c r="R116" s="4" t="s">
        <v>114</v>
      </c>
      <c r="S116" s="7">
        <f t="shared" si="23"/>
        <v>1.7691139240506242</v>
      </c>
      <c r="T116" s="7">
        <f t="shared" si="24"/>
        <v>2.2782881532257777</v>
      </c>
      <c r="U116" s="5">
        <f t="shared" si="30"/>
        <v>230.02999999999975</v>
      </c>
      <c r="V116" s="5">
        <f t="shared" si="25"/>
        <v>116.60000000000014</v>
      </c>
      <c r="W116" s="6">
        <f t="shared" si="26"/>
        <v>1.9728130360205787</v>
      </c>
      <c r="X116" s="6">
        <f t="shared" si="27"/>
        <v>1.5313583626645808</v>
      </c>
      <c r="Y116" s="6">
        <f t="shared" si="28"/>
        <v>45.820689352629479</v>
      </c>
      <c r="Z116" s="6">
        <f t="shared" si="29"/>
        <v>25.900361039337053</v>
      </c>
    </row>
    <row r="117" spans="1:26" x14ac:dyDescent="0.25">
      <c r="A117" s="4" t="s">
        <v>115</v>
      </c>
      <c r="B117" s="2">
        <v>2960.7280000000001</v>
      </c>
      <c r="C117" s="2">
        <v>1111.1780000000001</v>
      </c>
      <c r="D117" s="2">
        <v>2722.8609999999999</v>
      </c>
      <c r="E117" s="2">
        <f t="shared" si="18"/>
        <v>6794.7669999999998</v>
      </c>
      <c r="F117" s="2">
        <v>1563.4</v>
      </c>
      <c r="G117" s="2">
        <f t="shared" si="19"/>
        <v>74996.2</v>
      </c>
      <c r="H117" s="5">
        <f t="shared" si="16"/>
        <v>158.8159999999998</v>
      </c>
      <c r="I117" s="5">
        <f t="shared" si="20"/>
        <v>390.85</v>
      </c>
      <c r="J117" s="6">
        <f t="shared" si="17"/>
        <v>0.40633491109121095</v>
      </c>
      <c r="N117" s="8">
        <v>2415.12</v>
      </c>
      <c r="O117" s="8">
        <v>1563.4</v>
      </c>
      <c r="P117" s="2">
        <f t="shared" si="21"/>
        <v>65.710000000000036</v>
      </c>
      <c r="Q117" s="2">
        <f t="shared" si="22"/>
        <v>29.200000000000045</v>
      </c>
      <c r="R117" s="4" t="s">
        <v>115</v>
      </c>
      <c r="S117" s="7">
        <f t="shared" si="23"/>
        <v>2.2503424657534223</v>
      </c>
      <c r="T117" s="7">
        <f t="shared" si="24"/>
        <v>2.089311269664138</v>
      </c>
      <c r="U117" s="5">
        <f t="shared" si="30"/>
        <v>238.01999999999998</v>
      </c>
      <c r="V117" s="5">
        <f t="shared" si="25"/>
        <v>126.60000000000014</v>
      </c>
      <c r="W117" s="6">
        <f t="shared" si="26"/>
        <v>1.8800947867298556</v>
      </c>
      <c r="X117" s="6">
        <f t="shared" si="27"/>
        <v>1.5447870026864525</v>
      </c>
      <c r="Y117" s="6">
        <f t="shared" si="28"/>
        <v>42.909616456897716</v>
      </c>
      <c r="Z117" s="6">
        <f t="shared" si="29"/>
        <v>19.06803835856665</v>
      </c>
    </row>
    <row r="118" spans="1:26" x14ac:dyDescent="0.25">
      <c r="A118" s="4" t="s">
        <v>116</v>
      </c>
      <c r="B118" s="2">
        <v>2933.7890000000002</v>
      </c>
      <c r="C118" s="2">
        <v>1132.394</v>
      </c>
      <c r="D118" s="2">
        <v>2764.875</v>
      </c>
      <c r="E118" s="2">
        <f t="shared" si="18"/>
        <v>6831.058</v>
      </c>
      <c r="F118" s="2">
        <v>1603</v>
      </c>
      <c r="G118" s="2">
        <f t="shared" si="19"/>
        <v>76599.199999999997</v>
      </c>
      <c r="H118" s="5">
        <f t="shared" si="16"/>
        <v>36.291000000000167</v>
      </c>
      <c r="I118" s="5">
        <f t="shared" si="20"/>
        <v>400.75</v>
      </c>
      <c r="J118" s="6">
        <f t="shared" si="17"/>
        <v>9.0557704304429609E-2</v>
      </c>
      <c r="N118" s="8">
        <v>2467.73</v>
      </c>
      <c r="O118" s="8">
        <v>1603</v>
      </c>
      <c r="P118" s="2">
        <f t="shared" si="21"/>
        <v>52.610000000000127</v>
      </c>
      <c r="Q118" s="2">
        <f t="shared" si="22"/>
        <v>39.599999999999909</v>
      </c>
      <c r="R118" s="4" t="s">
        <v>116</v>
      </c>
      <c r="S118" s="7">
        <f t="shared" si="23"/>
        <v>1.3285353535353599</v>
      </c>
      <c r="T118" s="7">
        <f t="shared" si="24"/>
        <v>2.0959722948092061</v>
      </c>
      <c r="U118" s="5">
        <f t="shared" si="30"/>
        <v>235.55999999999995</v>
      </c>
      <c r="V118" s="5">
        <f t="shared" si="25"/>
        <v>123.90000000000009</v>
      </c>
      <c r="W118" s="6">
        <f t="shared" si="26"/>
        <v>1.9012106537530249</v>
      </c>
      <c r="X118" s="6">
        <f t="shared" si="27"/>
        <v>1.5394447910168434</v>
      </c>
      <c r="Y118" s="6">
        <f t="shared" si="28"/>
        <v>34.05647504057778</v>
      </c>
      <c r="Z118" s="6">
        <f t="shared" si="29"/>
        <v>25.634602007353614</v>
      </c>
    </row>
    <row r="119" spans="1:26" x14ac:dyDescent="0.25">
      <c r="A119" s="4" t="s">
        <v>117</v>
      </c>
      <c r="B119" s="2">
        <v>3245.5030000000002</v>
      </c>
      <c r="C119" s="2">
        <v>1164.8320000000001</v>
      </c>
      <c r="D119" s="2">
        <v>2829.3870000000002</v>
      </c>
      <c r="E119" s="2">
        <f t="shared" si="18"/>
        <v>7239.7219999999998</v>
      </c>
      <c r="F119" s="2">
        <v>1619.6</v>
      </c>
      <c r="G119" s="2">
        <f t="shared" si="19"/>
        <v>78218.8</v>
      </c>
      <c r="H119" s="5">
        <f t="shared" si="16"/>
        <v>408.66399999999976</v>
      </c>
      <c r="I119" s="5">
        <f t="shared" si="20"/>
        <v>404.9</v>
      </c>
      <c r="J119" s="6">
        <f t="shared" si="17"/>
        <v>1.0092961224993819</v>
      </c>
      <c r="N119" s="8">
        <v>2507.5300000000002</v>
      </c>
      <c r="O119" s="8">
        <v>1619.6</v>
      </c>
      <c r="P119" s="2">
        <f t="shared" si="21"/>
        <v>39.800000000000182</v>
      </c>
      <c r="Q119" s="2">
        <f t="shared" si="22"/>
        <v>16.599999999999909</v>
      </c>
      <c r="R119" s="4" t="s">
        <v>117</v>
      </c>
      <c r="S119" s="7">
        <f t="shared" si="23"/>
        <v>2.3975903614458072</v>
      </c>
      <c r="T119" s="7">
        <f t="shared" si="24"/>
        <v>1.9363955261963035</v>
      </c>
      <c r="U119" s="5">
        <f t="shared" si="30"/>
        <v>228</v>
      </c>
      <c r="V119" s="5">
        <f t="shared" si="25"/>
        <v>124.89999999999986</v>
      </c>
      <c r="W119" s="6">
        <f t="shared" si="26"/>
        <v>1.8254603682946378</v>
      </c>
      <c r="X119" s="6">
        <f t="shared" si="27"/>
        <v>1.5482403062484567</v>
      </c>
      <c r="Y119" s="6">
        <f t="shared" si="28"/>
        <v>25.853476676946137</v>
      </c>
      <c r="Z119" s="6">
        <f t="shared" si="29"/>
        <v>10.783108362746271</v>
      </c>
    </row>
    <row r="120" spans="1:26" x14ac:dyDescent="0.25">
      <c r="A120" s="4" t="s">
        <v>118</v>
      </c>
      <c r="B120" s="2">
        <v>3308.7089999999998</v>
      </c>
      <c r="C120" s="2">
        <v>1202.4369999999999</v>
      </c>
      <c r="D120" s="2">
        <v>2888.951</v>
      </c>
      <c r="E120" s="2">
        <f t="shared" si="18"/>
        <v>7400.0969999999998</v>
      </c>
      <c r="F120" s="2">
        <v>1656.4</v>
      </c>
      <c r="G120" s="2">
        <f t="shared" si="19"/>
        <v>79875.199999999997</v>
      </c>
      <c r="H120" s="5">
        <f t="shared" si="16"/>
        <v>160.375</v>
      </c>
      <c r="I120" s="5">
        <f t="shared" si="20"/>
        <v>414.1</v>
      </c>
      <c r="J120" s="6">
        <f t="shared" si="17"/>
        <v>0.3872856797874909</v>
      </c>
      <c r="N120" s="8">
        <v>2555.9499999999998</v>
      </c>
      <c r="O120" s="8">
        <v>1656.4</v>
      </c>
      <c r="P120" s="2">
        <f t="shared" si="21"/>
        <v>48.419999999999618</v>
      </c>
      <c r="Q120" s="2">
        <f t="shared" si="22"/>
        <v>36.800000000000182</v>
      </c>
      <c r="R120" s="4" t="s">
        <v>118</v>
      </c>
      <c r="S120" s="7">
        <f t="shared" si="23"/>
        <v>1.3157608695652006</v>
      </c>
      <c r="T120" s="7">
        <f t="shared" si="24"/>
        <v>1.8230572625749473</v>
      </c>
      <c r="U120" s="5">
        <f t="shared" si="30"/>
        <v>206.53999999999996</v>
      </c>
      <c r="V120" s="5">
        <f t="shared" si="25"/>
        <v>122.20000000000005</v>
      </c>
      <c r="W120" s="6">
        <f t="shared" si="26"/>
        <v>1.6901800327332233</v>
      </c>
      <c r="X120" s="6">
        <f t="shared" si="27"/>
        <v>1.5430753441197775</v>
      </c>
      <c r="Y120" s="6">
        <f t="shared" si="28"/>
        <v>31.274214864826888</v>
      </c>
      <c r="Z120" s="6">
        <f t="shared" si="29"/>
        <v>23.768920012921196</v>
      </c>
    </row>
    <row r="121" spans="1:26" x14ac:dyDescent="0.25">
      <c r="A121" s="4" t="s">
        <v>119</v>
      </c>
      <c r="B121" s="2">
        <v>3403.6280000000002</v>
      </c>
      <c r="C121" s="2">
        <v>1241.0509999999999</v>
      </c>
      <c r="D121" s="2">
        <v>2945.13</v>
      </c>
      <c r="E121" s="2">
        <f t="shared" si="18"/>
        <v>7589.8090000000002</v>
      </c>
      <c r="F121" s="2">
        <v>1713.8</v>
      </c>
      <c r="G121" s="2">
        <f t="shared" si="19"/>
        <v>81589</v>
      </c>
      <c r="H121" s="5">
        <f t="shared" si="16"/>
        <v>189.71200000000044</v>
      </c>
      <c r="I121" s="5">
        <f t="shared" si="20"/>
        <v>428.45</v>
      </c>
      <c r="J121" s="6">
        <f t="shared" si="17"/>
        <v>0.44278678959038498</v>
      </c>
      <c r="N121" s="8">
        <v>2607.59</v>
      </c>
      <c r="O121" s="8">
        <v>1713.8</v>
      </c>
      <c r="P121" s="2">
        <f t="shared" si="21"/>
        <v>51.640000000000327</v>
      </c>
      <c r="Q121" s="2">
        <f t="shared" si="22"/>
        <v>57.399999999999864</v>
      </c>
      <c r="R121" s="4" t="s">
        <v>119</v>
      </c>
      <c r="S121" s="7">
        <f t="shared" si="23"/>
        <v>0.89965156794425871</v>
      </c>
      <c r="T121" s="7">
        <f t="shared" si="24"/>
        <v>1.4853845381226565</v>
      </c>
      <c r="U121" s="5">
        <f t="shared" si="30"/>
        <v>192.47000000000025</v>
      </c>
      <c r="V121" s="5">
        <f t="shared" si="25"/>
        <v>150.39999999999986</v>
      </c>
      <c r="W121" s="6">
        <f t="shared" si="26"/>
        <v>1.2797207446808538</v>
      </c>
      <c r="X121" s="6">
        <f t="shared" si="27"/>
        <v>1.5215252654918896</v>
      </c>
      <c r="Y121" s="6">
        <f t="shared" si="28"/>
        <v>33.46563743422233</v>
      </c>
      <c r="Z121" s="6">
        <f t="shared" si="29"/>
        <v>37.198442849038436</v>
      </c>
    </row>
    <row r="122" spans="1:26" x14ac:dyDescent="0.25">
      <c r="A122" s="4" t="s">
        <v>120</v>
      </c>
      <c r="B122" s="2">
        <v>3486.7220000000002</v>
      </c>
      <c r="C122" s="2">
        <v>1279.2360000000001</v>
      </c>
      <c r="D122" s="2">
        <v>3017.9920000000002</v>
      </c>
      <c r="E122" s="2">
        <f t="shared" si="18"/>
        <v>7783.9500000000007</v>
      </c>
      <c r="F122" s="2">
        <v>1765.9</v>
      </c>
      <c r="G122" s="2">
        <f t="shared" si="19"/>
        <v>83354.899999999994</v>
      </c>
      <c r="H122" s="5">
        <f t="shared" si="16"/>
        <v>194.14100000000053</v>
      </c>
      <c r="I122" s="5">
        <f t="shared" si="20"/>
        <v>441.47500000000002</v>
      </c>
      <c r="J122" s="6">
        <f t="shared" si="17"/>
        <v>0.43975536553598848</v>
      </c>
      <c r="N122" s="8">
        <v>2683.74</v>
      </c>
      <c r="O122" s="8">
        <v>1765.9</v>
      </c>
      <c r="P122" s="2">
        <f t="shared" si="21"/>
        <v>76.149999999999636</v>
      </c>
      <c r="Q122" s="2">
        <f t="shared" si="22"/>
        <v>52.100000000000136</v>
      </c>
      <c r="R122" s="4" t="s">
        <v>120</v>
      </c>
      <c r="S122" s="7">
        <f t="shared" si="23"/>
        <v>1.4616122840690871</v>
      </c>
      <c r="T122" s="7">
        <f t="shared" si="24"/>
        <v>1.5186537707560883</v>
      </c>
      <c r="U122" s="5">
        <f t="shared" si="30"/>
        <v>216.00999999999976</v>
      </c>
      <c r="V122" s="5">
        <f t="shared" si="25"/>
        <v>162.90000000000009</v>
      </c>
      <c r="W122" s="6">
        <f t="shared" si="26"/>
        <v>1.326028238182932</v>
      </c>
      <c r="X122" s="6">
        <f t="shared" si="27"/>
        <v>1.5197576306699132</v>
      </c>
      <c r="Y122" s="6">
        <f t="shared" si="28"/>
        <v>50.048462373302307</v>
      </c>
      <c r="Z122" s="6">
        <f t="shared" si="29"/>
        <v>34.241955215352192</v>
      </c>
    </row>
    <row r="123" spans="1:26" x14ac:dyDescent="0.25">
      <c r="A123" s="4" t="s">
        <v>121</v>
      </c>
      <c r="B123" s="2">
        <v>3563.9</v>
      </c>
      <c r="C123" s="2">
        <v>1308.9949999999999</v>
      </c>
      <c r="D123" s="2">
        <v>3094.8470000000002</v>
      </c>
      <c r="E123" s="2">
        <f t="shared" si="18"/>
        <v>7967.7420000000002</v>
      </c>
      <c r="F123" s="2">
        <v>1824.5</v>
      </c>
      <c r="G123" s="2">
        <f t="shared" si="19"/>
        <v>85179.4</v>
      </c>
      <c r="H123" s="5">
        <f t="shared" si="16"/>
        <v>183.79199999999946</v>
      </c>
      <c r="I123" s="5">
        <f t="shared" si="20"/>
        <v>456.125</v>
      </c>
      <c r="J123" s="6">
        <f t="shared" si="17"/>
        <v>0.40294217593861215</v>
      </c>
      <c r="N123" s="8">
        <v>2751.78</v>
      </c>
      <c r="O123" s="8">
        <v>1824.5</v>
      </c>
      <c r="P123" s="2">
        <f t="shared" si="21"/>
        <v>68.040000000000418</v>
      </c>
      <c r="Q123" s="2">
        <f t="shared" si="22"/>
        <v>58.599999999999909</v>
      </c>
      <c r="R123" s="4" t="s">
        <v>121</v>
      </c>
      <c r="S123" s="7">
        <f t="shared" si="23"/>
        <v>1.1610921501706575</v>
      </c>
      <c r="T123" s="7">
        <f t="shared" si="24"/>
        <v>1.2095292179373009</v>
      </c>
      <c r="U123" s="5">
        <f t="shared" si="30"/>
        <v>244.25</v>
      </c>
      <c r="V123" s="5">
        <f t="shared" si="25"/>
        <v>204.90000000000009</v>
      </c>
      <c r="W123" s="6">
        <f t="shared" si="26"/>
        <v>1.1920448999511952</v>
      </c>
      <c r="X123" s="6">
        <f t="shared" si="27"/>
        <v>1.50823787338997</v>
      </c>
      <c r="Y123" s="6">
        <f t="shared" si="28"/>
        <v>44.770296675535171</v>
      </c>
      <c r="Z123" s="6">
        <f t="shared" si="29"/>
        <v>38.558779911615822</v>
      </c>
    </row>
    <row r="124" spans="1:26" x14ac:dyDescent="0.25">
      <c r="A124" s="4" t="s">
        <v>122</v>
      </c>
      <c r="B124" s="2">
        <v>3648.1480000000001</v>
      </c>
      <c r="C124" s="2">
        <v>1340.905</v>
      </c>
      <c r="D124" s="2">
        <v>3160.11</v>
      </c>
      <c r="E124" s="2">
        <f t="shared" si="18"/>
        <v>8149.1630000000005</v>
      </c>
      <c r="F124" s="2">
        <v>1856.9</v>
      </c>
      <c r="G124" s="2">
        <f t="shared" si="19"/>
        <v>87036.299999999988</v>
      </c>
      <c r="H124" s="5">
        <f t="shared" si="16"/>
        <v>181.42100000000028</v>
      </c>
      <c r="I124" s="5">
        <f t="shared" si="20"/>
        <v>464.22500000000002</v>
      </c>
      <c r="J124" s="6">
        <f t="shared" si="17"/>
        <v>0.39080402821907539</v>
      </c>
      <c r="N124" s="8">
        <v>2827.03</v>
      </c>
      <c r="O124" s="8">
        <v>1856.9</v>
      </c>
      <c r="P124" s="2">
        <f t="shared" si="21"/>
        <v>75.25</v>
      </c>
      <c r="Q124" s="2">
        <f t="shared" si="22"/>
        <v>32.400000000000091</v>
      </c>
      <c r="R124" s="4" t="s">
        <v>122</v>
      </c>
      <c r="S124" s="7">
        <f t="shared" si="23"/>
        <v>2.3225308641975242</v>
      </c>
      <c r="T124" s="7">
        <f t="shared" si="24"/>
        <v>1.4612217165953818</v>
      </c>
      <c r="U124" s="5">
        <f t="shared" si="30"/>
        <v>271.08000000000038</v>
      </c>
      <c r="V124" s="5">
        <f t="shared" si="25"/>
        <v>200.5</v>
      </c>
      <c r="W124" s="6">
        <f t="shared" si="26"/>
        <v>1.3520199501246901</v>
      </c>
      <c r="X124" s="6">
        <f t="shared" si="27"/>
        <v>1.5224460121708223</v>
      </c>
      <c r="Y124" s="6">
        <f t="shared" si="28"/>
        <v>49.892660387094892</v>
      </c>
      <c r="Z124" s="6">
        <f t="shared" si="29"/>
        <v>21.48202254540703</v>
      </c>
    </row>
    <row r="125" spans="1:26" x14ac:dyDescent="0.25">
      <c r="A125" s="4" t="s">
        <v>123</v>
      </c>
      <c r="B125" s="2">
        <v>3745.97</v>
      </c>
      <c r="C125" s="2">
        <v>1367.5550000000001</v>
      </c>
      <c r="D125" s="2">
        <v>3234.49</v>
      </c>
      <c r="E125" s="2">
        <f t="shared" si="18"/>
        <v>8348.0149999999994</v>
      </c>
      <c r="F125" s="2">
        <v>1890.5</v>
      </c>
      <c r="G125" s="2">
        <f t="shared" si="19"/>
        <v>88926.799999999988</v>
      </c>
      <c r="H125" s="5">
        <f t="shared" si="16"/>
        <v>198.85199999999895</v>
      </c>
      <c r="I125" s="5">
        <f t="shared" si="20"/>
        <v>472.625</v>
      </c>
      <c r="J125" s="6">
        <f t="shared" si="17"/>
        <v>0.4207394869082231</v>
      </c>
      <c r="N125" s="8">
        <v>2898.7</v>
      </c>
      <c r="O125" s="8">
        <v>1890.5</v>
      </c>
      <c r="P125" s="2">
        <f t="shared" si="21"/>
        <v>71.669999999999618</v>
      </c>
      <c r="Q125" s="2">
        <f t="shared" si="22"/>
        <v>33.599999999999909</v>
      </c>
      <c r="R125" s="4" t="s">
        <v>123</v>
      </c>
      <c r="S125" s="7">
        <f t="shared" si="23"/>
        <v>2.1330357142857088</v>
      </c>
      <c r="T125" s="7">
        <f t="shared" si="24"/>
        <v>1.7695677531807443</v>
      </c>
      <c r="U125" s="5">
        <f t="shared" si="30"/>
        <v>291.10999999999967</v>
      </c>
      <c r="V125" s="5">
        <f t="shared" si="25"/>
        <v>176.70000000000005</v>
      </c>
      <c r="W125" s="6">
        <f t="shared" si="26"/>
        <v>1.647481607243914</v>
      </c>
      <c r="X125" s="6">
        <f t="shared" si="27"/>
        <v>1.5332980692938376</v>
      </c>
      <c r="Y125" s="6">
        <f t="shared" si="28"/>
        <v>47.075560924362065</v>
      </c>
      <c r="Z125" s="6">
        <f t="shared" si="29"/>
        <v>22.069748110207474</v>
      </c>
    </row>
    <row r="126" spans="1:26" x14ac:dyDescent="0.25">
      <c r="A126" s="4" t="s">
        <v>124</v>
      </c>
      <c r="B126" s="2">
        <v>3826.8020000000001</v>
      </c>
      <c r="C126" s="2">
        <v>1392.34</v>
      </c>
      <c r="D126" s="2">
        <v>3317.8240000000001</v>
      </c>
      <c r="E126" s="2">
        <f t="shared" si="18"/>
        <v>8536.9660000000003</v>
      </c>
      <c r="F126" s="2">
        <v>1938.4</v>
      </c>
      <c r="G126" s="2">
        <f t="shared" si="19"/>
        <v>90865.199999999983</v>
      </c>
      <c r="H126" s="5">
        <f t="shared" si="16"/>
        <v>188.95100000000093</v>
      </c>
      <c r="I126" s="5">
        <f t="shared" si="20"/>
        <v>484.6</v>
      </c>
      <c r="J126" s="6">
        <f t="shared" si="17"/>
        <v>0.38991126702435186</v>
      </c>
      <c r="N126" s="8">
        <v>2987.48</v>
      </c>
      <c r="O126" s="8">
        <v>1938.4</v>
      </c>
      <c r="P126" s="2">
        <f t="shared" si="21"/>
        <v>88.7800000000002</v>
      </c>
      <c r="Q126" s="2">
        <f t="shared" si="22"/>
        <v>47.900000000000091</v>
      </c>
      <c r="R126" s="4" t="s">
        <v>124</v>
      </c>
      <c r="S126" s="7">
        <f t="shared" si="23"/>
        <v>1.8534446764091865</v>
      </c>
      <c r="T126" s="7">
        <f t="shared" si="24"/>
        <v>1.8675258512657691</v>
      </c>
      <c r="U126" s="5">
        <f t="shared" si="30"/>
        <v>303.74000000000024</v>
      </c>
      <c r="V126" s="5">
        <f t="shared" si="25"/>
        <v>172.5</v>
      </c>
      <c r="W126" s="6">
        <f t="shared" si="26"/>
        <v>1.7608115942028999</v>
      </c>
      <c r="X126" s="6">
        <f t="shared" si="27"/>
        <v>1.5412092447379282</v>
      </c>
      <c r="Y126" s="6">
        <f t="shared" si="28"/>
        <v>57.901331631421115</v>
      </c>
      <c r="Z126" s="6">
        <f t="shared" si="29"/>
        <v>31.239848897781823</v>
      </c>
    </row>
    <row r="127" spans="1:26" x14ac:dyDescent="0.25">
      <c r="A127" s="4" t="s">
        <v>125</v>
      </c>
      <c r="B127" s="2">
        <v>3923.7310000000002</v>
      </c>
      <c r="C127" s="2">
        <v>1422.923</v>
      </c>
      <c r="D127" s="2">
        <v>3398.4879999999998</v>
      </c>
      <c r="E127" s="2">
        <f t="shared" si="18"/>
        <v>8745.1419999999998</v>
      </c>
      <c r="F127" s="2">
        <v>1992.5</v>
      </c>
      <c r="G127" s="2">
        <f t="shared" si="19"/>
        <v>92857.699999999983</v>
      </c>
      <c r="H127" s="5">
        <f t="shared" si="16"/>
        <v>208.17599999999948</v>
      </c>
      <c r="I127" s="5">
        <f t="shared" si="20"/>
        <v>498.125</v>
      </c>
      <c r="J127" s="6">
        <f t="shared" si="17"/>
        <v>0.41791919698870661</v>
      </c>
      <c r="N127" s="8">
        <v>3062.01</v>
      </c>
      <c r="O127" s="8">
        <v>1992.5</v>
      </c>
      <c r="P127" s="2">
        <f t="shared" si="21"/>
        <v>74.5300000000002</v>
      </c>
      <c r="Q127" s="2">
        <f t="shared" si="22"/>
        <v>54.099999999999909</v>
      </c>
      <c r="R127" s="4" t="s">
        <v>125</v>
      </c>
      <c r="S127" s="7">
        <f t="shared" si="23"/>
        <v>1.3776340110905789</v>
      </c>
      <c r="T127" s="7">
        <f t="shared" si="24"/>
        <v>1.9216613164957497</v>
      </c>
      <c r="U127" s="5">
        <f t="shared" si="30"/>
        <v>310.23</v>
      </c>
      <c r="V127" s="5">
        <f t="shared" si="25"/>
        <v>168</v>
      </c>
      <c r="W127" s="6">
        <f t="shared" si="26"/>
        <v>1.8466071428571429</v>
      </c>
      <c r="X127" s="6">
        <f t="shared" si="27"/>
        <v>1.5367678795483062</v>
      </c>
      <c r="Y127" s="6">
        <f t="shared" si="28"/>
        <v>48.358131937285066</v>
      </c>
      <c r="Z127" s="6">
        <f t="shared" si="29"/>
        <v>35.102306961050729</v>
      </c>
    </row>
    <row r="128" spans="1:26" x14ac:dyDescent="0.25">
      <c r="A128" s="4" t="s">
        <v>126</v>
      </c>
      <c r="B128" s="2">
        <v>4022.7359999999999</v>
      </c>
      <c r="C128" s="2">
        <v>1450.7090000000001</v>
      </c>
      <c r="D128" s="2">
        <v>3492.24</v>
      </c>
      <c r="E128" s="2">
        <f t="shared" si="18"/>
        <v>8965.6849999999995</v>
      </c>
      <c r="F128" s="2">
        <v>2060.1999999999998</v>
      </c>
      <c r="G128" s="2">
        <f t="shared" si="19"/>
        <v>94917.89999999998</v>
      </c>
      <c r="H128" s="5">
        <f t="shared" si="16"/>
        <v>220.54299999999967</v>
      </c>
      <c r="I128" s="5">
        <f t="shared" si="20"/>
        <v>515.04999999999995</v>
      </c>
      <c r="J128" s="6">
        <f t="shared" si="17"/>
        <v>0.42819726240170797</v>
      </c>
      <c r="N128" s="8">
        <v>3154.73</v>
      </c>
      <c r="O128" s="8">
        <v>2060.1999999999998</v>
      </c>
      <c r="P128" s="2">
        <f t="shared" si="21"/>
        <v>92.7199999999998</v>
      </c>
      <c r="Q128" s="2">
        <f t="shared" si="22"/>
        <v>67.699999999999818</v>
      </c>
      <c r="R128" s="4" t="s">
        <v>126</v>
      </c>
      <c r="S128" s="7">
        <f t="shared" si="23"/>
        <v>1.3695716395864113</v>
      </c>
      <c r="T128" s="7">
        <f t="shared" si="24"/>
        <v>1.6834215103429713</v>
      </c>
      <c r="U128" s="5">
        <f t="shared" si="30"/>
        <v>327.69999999999982</v>
      </c>
      <c r="V128" s="5">
        <f t="shared" si="25"/>
        <v>203.29999999999973</v>
      </c>
      <c r="W128" s="6">
        <f t="shared" si="26"/>
        <v>1.6119035907525836</v>
      </c>
      <c r="X128" s="6">
        <f t="shared" si="27"/>
        <v>1.5312736627511894</v>
      </c>
      <c r="Y128" s="6">
        <f t="shared" si="28"/>
        <v>60.334420854275329</v>
      </c>
      <c r="Z128" s="6">
        <f t="shared" si="29"/>
        <v>44.053497539197991</v>
      </c>
    </row>
    <row r="129" spans="1:26" x14ac:dyDescent="0.25">
      <c r="A129" s="4" t="s">
        <v>127</v>
      </c>
      <c r="B129" s="2">
        <v>4147.9279999999999</v>
      </c>
      <c r="C129" s="2">
        <v>1485.4839999999999</v>
      </c>
      <c r="D129" s="2">
        <v>3586.9650000000001</v>
      </c>
      <c r="E129" s="2">
        <f t="shared" si="18"/>
        <v>9220.3770000000004</v>
      </c>
      <c r="F129" s="2">
        <v>2122.4</v>
      </c>
      <c r="G129" s="2">
        <f t="shared" si="19"/>
        <v>97040.299999999974</v>
      </c>
      <c r="H129" s="5">
        <f t="shared" si="16"/>
        <v>254.69200000000092</v>
      </c>
      <c r="I129" s="5">
        <f t="shared" si="20"/>
        <v>530.6</v>
      </c>
      <c r="J129" s="6">
        <f t="shared" si="17"/>
        <v>0.48000753863550866</v>
      </c>
      <c r="N129" s="8">
        <v>3263.44</v>
      </c>
      <c r="O129" s="8">
        <v>2122.4</v>
      </c>
      <c r="P129" s="2">
        <f t="shared" si="21"/>
        <v>108.71000000000004</v>
      </c>
      <c r="Q129" s="2">
        <f t="shared" si="22"/>
        <v>62.200000000000273</v>
      </c>
      <c r="R129" s="4" t="s">
        <v>127</v>
      </c>
      <c r="S129" s="7">
        <f t="shared" si="23"/>
        <v>1.747749196141472</v>
      </c>
      <c r="T129" s="7">
        <f t="shared" si="24"/>
        <v>1.5870998808069121</v>
      </c>
      <c r="U129" s="5">
        <f t="shared" si="30"/>
        <v>364.74000000000024</v>
      </c>
      <c r="V129" s="5">
        <f t="shared" si="25"/>
        <v>231.90000000000009</v>
      </c>
      <c r="W129" s="6">
        <f t="shared" si="26"/>
        <v>1.5728331177231569</v>
      </c>
      <c r="X129" s="6">
        <f t="shared" si="27"/>
        <v>1.5376177911797964</v>
      </c>
      <c r="Y129" s="6">
        <f t="shared" si="28"/>
        <v>70.993188640549292</v>
      </c>
      <c r="Z129" s="6">
        <f t="shared" si="29"/>
        <v>40.61978045664781</v>
      </c>
    </row>
    <row r="130" spans="1:26" x14ac:dyDescent="0.25">
      <c r="A130" s="4" t="s">
        <v>128</v>
      </c>
      <c r="B130" s="2">
        <v>4275.8959999999997</v>
      </c>
      <c r="C130" s="2">
        <v>1516.8630000000001</v>
      </c>
      <c r="D130" s="2">
        <v>3686.614</v>
      </c>
      <c r="E130" s="2">
        <f t="shared" si="18"/>
        <v>9479.3729999999996</v>
      </c>
      <c r="F130" s="2">
        <v>2168.6999999999998</v>
      </c>
      <c r="G130" s="2">
        <f t="shared" si="19"/>
        <v>99208.999999999971</v>
      </c>
      <c r="H130" s="5">
        <f t="shared" ref="H130:H193" si="31">(E130-E129)</f>
        <v>258.99599999999919</v>
      </c>
      <c r="I130" s="5">
        <f t="shared" si="20"/>
        <v>542.17499999999995</v>
      </c>
      <c r="J130" s="6">
        <f t="shared" ref="J130:J193" si="32">H130/I130</f>
        <v>0.47769816018812966</v>
      </c>
      <c r="N130" s="8">
        <v>3384.33</v>
      </c>
      <c r="O130" s="8">
        <v>2168.6999999999998</v>
      </c>
      <c r="P130" s="2">
        <f t="shared" si="21"/>
        <v>120.88999999999987</v>
      </c>
      <c r="Q130" s="2">
        <f t="shared" si="22"/>
        <v>46.299999999999727</v>
      </c>
      <c r="R130" s="4" t="s">
        <v>128</v>
      </c>
      <c r="S130" s="7">
        <f t="shared" si="23"/>
        <v>2.6110151187905095</v>
      </c>
      <c r="T130" s="7">
        <f t="shared" si="24"/>
        <v>1.7764924914022431</v>
      </c>
      <c r="U130" s="5">
        <f t="shared" si="30"/>
        <v>396.84999999999991</v>
      </c>
      <c r="V130" s="5">
        <f t="shared" si="25"/>
        <v>230.29999999999973</v>
      </c>
      <c r="W130" s="6">
        <f t="shared" si="26"/>
        <v>1.723187147199307</v>
      </c>
      <c r="X130" s="6">
        <f t="shared" si="27"/>
        <v>1.5605339604371282</v>
      </c>
      <c r="Y130" s="6">
        <f t="shared" si="28"/>
        <v>78.621618905204244</v>
      </c>
      <c r="Z130" s="6">
        <f t="shared" si="29"/>
        <v>30.11151423038249</v>
      </c>
    </row>
    <row r="131" spans="1:26" x14ac:dyDescent="0.25">
      <c r="A131" s="4" t="s">
        <v>129</v>
      </c>
      <c r="B131" s="2">
        <v>4402.741</v>
      </c>
      <c r="C131" s="2">
        <v>1556.28</v>
      </c>
      <c r="D131" s="2">
        <v>3790.69</v>
      </c>
      <c r="E131" s="2">
        <f t="shared" ref="E131:E194" si="33">SUM(B131:D131)</f>
        <v>9749.7109999999993</v>
      </c>
      <c r="F131" s="2">
        <v>2208.6999999999998</v>
      </c>
      <c r="G131" s="2">
        <f t="shared" ref="G131:G194" si="34">G130+F131</f>
        <v>101417.69999999997</v>
      </c>
      <c r="H131" s="5">
        <f t="shared" si="31"/>
        <v>270.33799999999974</v>
      </c>
      <c r="I131" s="5">
        <f t="shared" ref="I131:I194" si="35">F131/4</f>
        <v>552.17499999999995</v>
      </c>
      <c r="J131" s="6">
        <f t="shared" si="32"/>
        <v>0.48958754018200706</v>
      </c>
      <c r="N131" s="8">
        <v>3488.55</v>
      </c>
      <c r="O131" s="8">
        <v>2208.6999999999998</v>
      </c>
      <c r="P131" s="2">
        <f t="shared" ref="P131:P194" si="36">(N131-N130)</f>
        <v>104.22000000000025</v>
      </c>
      <c r="Q131" s="2">
        <f t="shared" ref="Q131:Q194" si="37">(O131-O130)</f>
        <v>40</v>
      </c>
      <c r="R131" s="4" t="s">
        <v>129</v>
      </c>
      <c r="S131" s="7">
        <f t="shared" ref="S131:S194" si="38">P131/Q131</f>
        <v>2.6055000000000064</v>
      </c>
      <c r="T131" s="7">
        <f t="shared" si="24"/>
        <v>2.0834589886295998</v>
      </c>
      <c r="U131" s="5">
        <f t="shared" si="30"/>
        <v>426.53999999999996</v>
      </c>
      <c r="V131" s="5">
        <f t="shared" si="25"/>
        <v>216.19999999999982</v>
      </c>
      <c r="W131" s="6">
        <f t="shared" si="26"/>
        <v>1.9728954671600385</v>
      </c>
      <c r="X131" s="6">
        <f t="shared" si="27"/>
        <v>1.579458505002943</v>
      </c>
      <c r="Y131" s="6">
        <f t="shared" si="28"/>
        <v>66.784833039331431</v>
      </c>
      <c r="Z131" s="6">
        <f t="shared" si="29"/>
        <v>25.632252173990125</v>
      </c>
    </row>
    <row r="132" spans="1:26" x14ac:dyDescent="0.25">
      <c r="A132" s="4" t="s">
        <v>130</v>
      </c>
      <c r="B132" s="2">
        <v>4546.4660000000003</v>
      </c>
      <c r="C132" s="2">
        <v>1592.0630000000001</v>
      </c>
      <c r="D132" s="2">
        <v>3917.3380000000002</v>
      </c>
      <c r="E132" s="2">
        <f t="shared" si="33"/>
        <v>10055.867</v>
      </c>
      <c r="F132" s="2">
        <v>2336.6</v>
      </c>
      <c r="G132" s="2">
        <f t="shared" si="34"/>
        <v>103754.29999999997</v>
      </c>
      <c r="H132" s="5">
        <f t="shared" si="31"/>
        <v>306.15600000000086</v>
      </c>
      <c r="I132" s="5">
        <f t="shared" si="35"/>
        <v>584.15</v>
      </c>
      <c r="J132" s="6">
        <f t="shared" si="32"/>
        <v>0.52410510998887416</v>
      </c>
      <c r="N132" s="8">
        <v>3619.45</v>
      </c>
      <c r="O132" s="8">
        <v>2336.6</v>
      </c>
      <c r="P132" s="2">
        <f t="shared" si="36"/>
        <v>130.89999999999964</v>
      </c>
      <c r="Q132" s="2">
        <f t="shared" si="37"/>
        <v>127.90000000000009</v>
      </c>
      <c r="R132" s="4" t="s">
        <v>130</v>
      </c>
      <c r="S132" s="7">
        <f t="shared" si="38"/>
        <v>1.0234558248631709</v>
      </c>
      <c r="T132" s="7">
        <f t="shared" si="24"/>
        <v>1.9969300349487897</v>
      </c>
      <c r="U132" s="5">
        <f t="shared" si="30"/>
        <v>464.7199999999998</v>
      </c>
      <c r="V132" s="5">
        <f t="shared" si="25"/>
        <v>276.40000000000009</v>
      </c>
      <c r="W132" s="6">
        <f t="shared" si="26"/>
        <v>1.6813314037626614</v>
      </c>
      <c r="X132" s="6">
        <f t="shared" si="27"/>
        <v>1.5490242232303346</v>
      </c>
      <c r="Y132" s="6">
        <f t="shared" si="28"/>
        <v>82.876504564933612</v>
      </c>
      <c r="Z132" s="6">
        <f t="shared" si="29"/>
        <v>80.977119433575609</v>
      </c>
    </row>
    <row r="133" spans="1:26" x14ac:dyDescent="0.25">
      <c r="A133" s="4" t="s">
        <v>131</v>
      </c>
      <c r="B133" s="2">
        <v>4684.6000000000004</v>
      </c>
      <c r="C133" s="2">
        <v>1624.566</v>
      </c>
      <c r="D133" s="2">
        <v>4042.09</v>
      </c>
      <c r="E133" s="2">
        <f t="shared" si="33"/>
        <v>10351.256000000001</v>
      </c>
      <c r="F133" s="2">
        <v>2398.9</v>
      </c>
      <c r="G133" s="2">
        <f t="shared" si="34"/>
        <v>106153.19999999997</v>
      </c>
      <c r="H133" s="5">
        <f t="shared" si="31"/>
        <v>295.38900000000103</v>
      </c>
      <c r="I133" s="5">
        <f t="shared" si="35"/>
        <v>599.72500000000002</v>
      </c>
      <c r="J133" s="6">
        <f t="shared" si="32"/>
        <v>0.49254074784276297</v>
      </c>
      <c r="N133" s="8">
        <v>3741.92</v>
      </c>
      <c r="O133" s="8">
        <v>2398.9</v>
      </c>
      <c r="P133" s="2">
        <f t="shared" si="36"/>
        <v>122.47000000000025</v>
      </c>
      <c r="Q133" s="2">
        <f t="shared" si="37"/>
        <v>62.300000000000182</v>
      </c>
      <c r="R133" s="4" t="s">
        <v>131</v>
      </c>
      <c r="S133" s="7">
        <f t="shared" si="38"/>
        <v>1.96581059390048</v>
      </c>
      <c r="T133" s="7">
        <f t="shared" si="24"/>
        <v>2.0514453843885416</v>
      </c>
      <c r="U133" s="5">
        <f t="shared" si="30"/>
        <v>478.48</v>
      </c>
      <c r="V133" s="5">
        <f t="shared" si="25"/>
        <v>276.5</v>
      </c>
      <c r="W133" s="6">
        <f t="shared" si="26"/>
        <v>1.730488245931284</v>
      </c>
      <c r="X133" s="6">
        <f t="shared" si="27"/>
        <v>1.5598482637875692</v>
      </c>
      <c r="Y133" s="6">
        <f t="shared" si="28"/>
        <v>79.06267582091219</v>
      </c>
      <c r="Z133" s="6">
        <f t="shared" si="29"/>
        <v>40.218867507494352</v>
      </c>
    </row>
    <row r="134" spans="1:26" x14ac:dyDescent="0.25">
      <c r="A134" s="4" t="s">
        <v>132</v>
      </c>
      <c r="B134" s="2">
        <v>4846.5780000000004</v>
      </c>
      <c r="C134" s="2">
        <v>1661.9929999999999</v>
      </c>
      <c r="D134" s="2">
        <v>4157.1369999999997</v>
      </c>
      <c r="E134" s="2">
        <f t="shared" si="33"/>
        <v>10665.707999999999</v>
      </c>
      <c r="F134" s="2">
        <v>2482.1999999999998</v>
      </c>
      <c r="G134" s="2">
        <f t="shared" si="34"/>
        <v>108635.39999999997</v>
      </c>
      <c r="H134" s="5">
        <f t="shared" si="31"/>
        <v>314.4519999999975</v>
      </c>
      <c r="I134" s="5">
        <f t="shared" si="35"/>
        <v>620.54999999999995</v>
      </c>
      <c r="J134" s="6">
        <f t="shared" si="32"/>
        <v>0.50673112561437039</v>
      </c>
      <c r="N134" s="8">
        <v>3884.28</v>
      </c>
      <c r="O134" s="8">
        <v>2482.1999999999998</v>
      </c>
      <c r="P134" s="2">
        <f t="shared" si="36"/>
        <v>142.36000000000013</v>
      </c>
      <c r="Q134" s="2">
        <f t="shared" si="37"/>
        <v>83.299999999999727</v>
      </c>
      <c r="R134" s="4" t="s">
        <v>132</v>
      </c>
      <c r="S134" s="7">
        <f t="shared" si="38"/>
        <v>1.7090036014405834</v>
      </c>
      <c r="T134" s="7">
        <f t="shared" ref="T134:T197" si="39">AVERAGE(S131:S134)</f>
        <v>1.8259425050510603</v>
      </c>
      <c r="U134" s="5">
        <f t="shared" si="30"/>
        <v>499.95000000000027</v>
      </c>
      <c r="V134" s="5">
        <f t="shared" ref="V134:V197" si="40">O134-O130</f>
        <v>313.5</v>
      </c>
      <c r="W134" s="6">
        <f t="shared" ref="W134:W197" si="41">U134/V134</f>
        <v>1.5947368421052641</v>
      </c>
      <c r="X134" s="6">
        <f t="shared" si="27"/>
        <v>1.5648537587623883</v>
      </c>
      <c r="Y134" s="6">
        <f t="shared" si="28"/>
        <v>91.265287339120107</v>
      </c>
      <c r="Z134" s="6">
        <f t="shared" si="29"/>
        <v>53.402630200538589</v>
      </c>
    </row>
    <row r="135" spans="1:26" x14ac:dyDescent="0.25">
      <c r="A135" s="4" t="s">
        <v>133</v>
      </c>
      <c r="B135" s="2">
        <v>4988.2359999999999</v>
      </c>
      <c r="C135" s="2">
        <v>1689.7249999999999</v>
      </c>
      <c r="D135" s="2">
        <v>4287.3419999999996</v>
      </c>
      <c r="E135" s="2">
        <f t="shared" si="33"/>
        <v>10965.303</v>
      </c>
      <c r="F135" s="2">
        <v>2531.6</v>
      </c>
      <c r="G135" s="2">
        <f t="shared" si="34"/>
        <v>111166.99999999997</v>
      </c>
      <c r="H135" s="5">
        <f t="shared" si="31"/>
        <v>299.59500000000116</v>
      </c>
      <c r="I135" s="5">
        <f t="shared" si="35"/>
        <v>632.9</v>
      </c>
      <c r="J135" s="6">
        <f t="shared" si="32"/>
        <v>0.47336862063517327</v>
      </c>
      <c r="N135" s="8">
        <v>3985</v>
      </c>
      <c r="O135" s="8">
        <v>2531.6</v>
      </c>
      <c r="P135" s="2">
        <f t="shared" si="36"/>
        <v>100.7199999999998</v>
      </c>
      <c r="Q135" s="2">
        <f t="shared" si="37"/>
        <v>49.400000000000091</v>
      </c>
      <c r="R135" s="4" t="s">
        <v>133</v>
      </c>
      <c r="S135" s="7">
        <f t="shared" si="38"/>
        <v>2.0388663967611258</v>
      </c>
      <c r="T135" s="7">
        <f t="shared" si="39"/>
        <v>1.6842841042413401</v>
      </c>
      <c r="U135" s="5">
        <f t="shared" si="30"/>
        <v>496.44999999999982</v>
      </c>
      <c r="V135" s="5">
        <f t="shared" si="40"/>
        <v>322.90000000000009</v>
      </c>
      <c r="W135" s="6">
        <f t="shared" si="41"/>
        <v>1.53747290182719</v>
      </c>
      <c r="X135" s="6">
        <f t="shared" ref="X135:X198" si="42">N135/O135</f>
        <v>1.5741033338600094</v>
      </c>
      <c r="Y135" s="6">
        <f t="shared" si="28"/>
        <v>64.363841947542269</v>
      </c>
      <c r="Z135" s="6">
        <f t="shared" si="29"/>
        <v>31.568445117241861</v>
      </c>
    </row>
    <row r="136" spans="1:26" x14ac:dyDescent="0.25">
      <c r="A136" s="4" t="s">
        <v>134</v>
      </c>
      <c r="B136" s="2">
        <v>5150.75</v>
      </c>
      <c r="C136" s="2">
        <v>1722.5029999999999</v>
      </c>
      <c r="D136" s="2">
        <v>4420.2479999999996</v>
      </c>
      <c r="E136" s="2">
        <f t="shared" si="33"/>
        <v>11293.501</v>
      </c>
      <c r="F136" s="2">
        <v>2595.9</v>
      </c>
      <c r="G136" s="2">
        <f t="shared" si="34"/>
        <v>113762.89999999997</v>
      </c>
      <c r="H136" s="5">
        <f t="shared" si="31"/>
        <v>328.19800000000032</v>
      </c>
      <c r="I136" s="5">
        <f t="shared" si="35"/>
        <v>648.97500000000002</v>
      </c>
      <c r="J136" s="6">
        <f t="shared" si="32"/>
        <v>0.50571747756076935</v>
      </c>
      <c r="N136" s="8">
        <v>4121.32</v>
      </c>
      <c r="O136" s="8">
        <v>2595.9</v>
      </c>
      <c r="P136" s="2">
        <f t="shared" si="36"/>
        <v>136.31999999999971</v>
      </c>
      <c r="Q136" s="2">
        <f t="shared" si="37"/>
        <v>64.300000000000182</v>
      </c>
      <c r="R136" s="4" t="s">
        <v>134</v>
      </c>
      <c r="S136" s="7">
        <f t="shared" si="38"/>
        <v>2.1200622083981231</v>
      </c>
      <c r="T136" s="7">
        <f t="shared" si="39"/>
        <v>1.9584357001250781</v>
      </c>
      <c r="U136" s="5">
        <f t="shared" si="30"/>
        <v>501.86999999999989</v>
      </c>
      <c r="V136" s="5">
        <f t="shared" si="40"/>
        <v>259.30000000000018</v>
      </c>
      <c r="W136" s="6">
        <f t="shared" si="41"/>
        <v>1.935480138835324</v>
      </c>
      <c r="X136" s="6">
        <f t="shared" si="42"/>
        <v>1.5876266420124041</v>
      </c>
      <c r="Y136" s="6">
        <f t="shared" ref="Y136:Y199" si="43">(N136-N135)/$X135</f>
        <v>86.601684316185512</v>
      </c>
      <c r="Z136" s="6">
        <f t="shared" ref="Z136:Z199" si="44">(O136-O135)/$X135</f>
        <v>40.848652446675146</v>
      </c>
    </row>
    <row r="137" spans="1:26" x14ac:dyDescent="0.25">
      <c r="A137" s="4" t="s">
        <v>135</v>
      </c>
      <c r="B137" s="2">
        <v>5324.2889999999998</v>
      </c>
      <c r="C137" s="2">
        <v>1754.3689999999999</v>
      </c>
      <c r="D137" s="2">
        <v>4558.03</v>
      </c>
      <c r="E137" s="2">
        <f t="shared" si="33"/>
        <v>11636.687999999998</v>
      </c>
      <c r="F137" s="2">
        <v>2670.4</v>
      </c>
      <c r="G137" s="2">
        <f t="shared" si="34"/>
        <v>116433.29999999996</v>
      </c>
      <c r="H137" s="5">
        <f t="shared" si="31"/>
        <v>343.18699999999808</v>
      </c>
      <c r="I137" s="5">
        <f t="shared" si="35"/>
        <v>667.6</v>
      </c>
      <c r="J137" s="6">
        <f t="shared" si="32"/>
        <v>0.51406081485919419</v>
      </c>
      <c r="N137" s="8">
        <v>4271.01</v>
      </c>
      <c r="O137" s="8">
        <v>2670.4</v>
      </c>
      <c r="P137" s="2">
        <f t="shared" si="36"/>
        <v>149.69000000000051</v>
      </c>
      <c r="Q137" s="2">
        <f t="shared" si="37"/>
        <v>74.5</v>
      </c>
      <c r="R137" s="4" t="s">
        <v>135</v>
      </c>
      <c r="S137" s="7">
        <f t="shared" si="38"/>
        <v>2.0092617449664498</v>
      </c>
      <c r="T137" s="7">
        <f t="shared" si="39"/>
        <v>1.9692984878915705</v>
      </c>
      <c r="U137" s="5">
        <f t="shared" si="30"/>
        <v>529.09000000000015</v>
      </c>
      <c r="V137" s="5">
        <f t="shared" si="40"/>
        <v>271.5</v>
      </c>
      <c r="W137" s="6">
        <f t="shared" si="41"/>
        <v>1.9487661141804793</v>
      </c>
      <c r="X137" s="6">
        <f t="shared" si="42"/>
        <v>1.5993896045536249</v>
      </c>
      <c r="Y137" s="6">
        <f t="shared" si="43"/>
        <v>94.285391816214542</v>
      </c>
      <c r="Z137" s="6">
        <f t="shared" si="44"/>
        <v>46.925390408898124</v>
      </c>
    </row>
    <row r="138" spans="1:26" x14ac:dyDescent="0.25">
      <c r="A138" s="4" t="s">
        <v>136</v>
      </c>
      <c r="B138" s="2">
        <v>5491.5460000000003</v>
      </c>
      <c r="C138" s="2">
        <v>1788.741</v>
      </c>
      <c r="D138" s="2">
        <v>4669.8440000000001</v>
      </c>
      <c r="E138" s="2">
        <f t="shared" si="33"/>
        <v>11950.131000000001</v>
      </c>
      <c r="F138" s="2">
        <v>2730.7</v>
      </c>
      <c r="G138" s="2">
        <f t="shared" si="34"/>
        <v>119163.99999999996</v>
      </c>
      <c r="H138" s="5">
        <f t="shared" si="31"/>
        <v>313.44300000000294</v>
      </c>
      <c r="I138" s="5">
        <f t="shared" si="35"/>
        <v>682.67499999999995</v>
      </c>
      <c r="J138" s="6">
        <f t="shared" si="32"/>
        <v>0.45913941480206977</v>
      </c>
      <c r="N138" s="8">
        <v>4397.43</v>
      </c>
      <c r="O138" s="8">
        <v>2730.7</v>
      </c>
      <c r="P138" s="2">
        <f t="shared" si="36"/>
        <v>126.42000000000007</v>
      </c>
      <c r="Q138" s="2">
        <f t="shared" si="37"/>
        <v>60.299999999999727</v>
      </c>
      <c r="R138" s="4" t="s">
        <v>136</v>
      </c>
      <c r="S138" s="7">
        <f t="shared" si="38"/>
        <v>2.0965174129353339</v>
      </c>
      <c r="T138" s="7">
        <f t="shared" si="39"/>
        <v>2.0661769407652582</v>
      </c>
      <c r="U138" s="5">
        <f t="shared" si="30"/>
        <v>513.15000000000009</v>
      </c>
      <c r="V138" s="5">
        <f t="shared" si="40"/>
        <v>248.5</v>
      </c>
      <c r="W138" s="6">
        <f t="shared" si="41"/>
        <v>2.0649899396378273</v>
      </c>
      <c r="X138" s="6">
        <f t="shared" si="42"/>
        <v>1.6103673050866081</v>
      </c>
      <c r="Y138" s="6">
        <f t="shared" si="43"/>
        <v>79.042654547753386</v>
      </c>
      <c r="Z138" s="6">
        <f t="shared" si="44"/>
        <v>37.70188316112565</v>
      </c>
    </row>
    <row r="139" spans="1:26" x14ac:dyDescent="0.25">
      <c r="A139" s="4" t="s">
        <v>137</v>
      </c>
      <c r="B139" s="2">
        <v>5650.3419999999996</v>
      </c>
      <c r="C139" s="2">
        <v>1821.546</v>
      </c>
      <c r="D139" s="2">
        <v>4799.357</v>
      </c>
      <c r="E139" s="2">
        <f t="shared" si="33"/>
        <v>12271.244999999999</v>
      </c>
      <c r="F139" s="2">
        <v>2796.5</v>
      </c>
      <c r="G139" s="2">
        <f t="shared" si="34"/>
        <v>121960.49999999996</v>
      </c>
      <c r="H139" s="5">
        <f t="shared" si="31"/>
        <v>321.11399999999776</v>
      </c>
      <c r="I139" s="5">
        <f t="shared" si="35"/>
        <v>699.125</v>
      </c>
      <c r="J139" s="6">
        <f t="shared" si="32"/>
        <v>0.45930842124083354</v>
      </c>
      <c r="N139" s="8">
        <v>4516.09</v>
      </c>
      <c r="O139" s="8">
        <v>2796.5</v>
      </c>
      <c r="P139" s="2">
        <f t="shared" si="36"/>
        <v>118.65999999999985</v>
      </c>
      <c r="Q139" s="2">
        <f t="shared" si="37"/>
        <v>65.800000000000182</v>
      </c>
      <c r="R139" s="4" t="s">
        <v>137</v>
      </c>
      <c r="S139" s="7">
        <f t="shared" si="38"/>
        <v>1.8033434650455855</v>
      </c>
      <c r="T139" s="7">
        <f t="shared" si="39"/>
        <v>2.0072962078363732</v>
      </c>
      <c r="U139" s="5">
        <f t="shared" ref="U139:U202" si="45">N139-N135</f>
        <v>531.09000000000015</v>
      </c>
      <c r="V139" s="5">
        <f t="shared" si="40"/>
        <v>264.90000000000009</v>
      </c>
      <c r="W139" s="6">
        <f t="shared" si="41"/>
        <v>2.0048697621744052</v>
      </c>
      <c r="X139" s="6">
        <f t="shared" si="42"/>
        <v>1.6149079206150545</v>
      </c>
      <c r="Y139" s="6">
        <f t="shared" si="43"/>
        <v>73.68505286042064</v>
      </c>
      <c r="Z139" s="6">
        <f t="shared" si="44"/>
        <v>40.860243369422705</v>
      </c>
    </row>
    <row r="140" spans="1:26" x14ac:dyDescent="0.25">
      <c r="A140" s="4" t="s">
        <v>138</v>
      </c>
      <c r="B140" s="2">
        <v>5756.8119999999999</v>
      </c>
      <c r="C140" s="2">
        <v>1854.712</v>
      </c>
      <c r="D140" s="2">
        <v>4938.567</v>
      </c>
      <c r="E140" s="2">
        <f t="shared" si="33"/>
        <v>12550.091</v>
      </c>
      <c r="F140" s="2">
        <v>2799.9</v>
      </c>
      <c r="G140" s="2">
        <f t="shared" si="34"/>
        <v>124760.39999999995</v>
      </c>
      <c r="H140" s="5">
        <f t="shared" si="31"/>
        <v>278.84600000000137</v>
      </c>
      <c r="I140" s="5">
        <f t="shared" si="35"/>
        <v>699.97500000000002</v>
      </c>
      <c r="J140" s="6">
        <f t="shared" si="32"/>
        <v>0.39836565591628464</v>
      </c>
      <c r="N140" s="8">
        <v>4610.3500000000004</v>
      </c>
      <c r="O140" s="8">
        <v>2799.9</v>
      </c>
      <c r="P140" s="2">
        <f t="shared" si="36"/>
        <v>94.260000000000218</v>
      </c>
      <c r="Q140" s="2">
        <f t="shared" si="37"/>
        <v>3.4000000000000909</v>
      </c>
      <c r="R140" s="4" t="s">
        <v>138</v>
      </c>
      <c r="S140" s="7">
        <f t="shared" si="38"/>
        <v>27.72352941176403</v>
      </c>
      <c r="T140" s="7">
        <f t="shared" si="39"/>
        <v>8.4081630086778496</v>
      </c>
      <c r="U140" s="5">
        <f t="shared" si="45"/>
        <v>489.03000000000065</v>
      </c>
      <c r="V140" s="5">
        <f t="shared" si="40"/>
        <v>204</v>
      </c>
      <c r="W140" s="6">
        <f t="shared" si="41"/>
        <v>2.3972058823529445</v>
      </c>
      <c r="X140" s="6">
        <f t="shared" si="42"/>
        <v>1.6466123790135363</v>
      </c>
      <c r="Y140" s="6">
        <f t="shared" si="43"/>
        <v>58.368652971929393</v>
      </c>
      <c r="Z140" s="6">
        <f t="shared" si="44"/>
        <v>2.1053831965262551</v>
      </c>
    </row>
    <row r="141" spans="1:26" x14ac:dyDescent="0.25">
      <c r="A141" s="4" t="s">
        <v>139</v>
      </c>
      <c r="B141" s="2">
        <v>5912.451</v>
      </c>
      <c r="C141" s="2">
        <v>1893.6990000000001</v>
      </c>
      <c r="D141" s="2">
        <v>5065.8419999999996</v>
      </c>
      <c r="E141" s="2">
        <f t="shared" si="33"/>
        <v>12871.991999999998</v>
      </c>
      <c r="F141" s="2">
        <v>2860</v>
      </c>
      <c r="G141" s="2">
        <f t="shared" si="34"/>
        <v>127620.39999999995</v>
      </c>
      <c r="H141" s="5">
        <f t="shared" si="31"/>
        <v>321.90099999999802</v>
      </c>
      <c r="I141" s="5">
        <f t="shared" si="35"/>
        <v>715</v>
      </c>
      <c r="J141" s="6">
        <f t="shared" si="32"/>
        <v>0.45021118881118605</v>
      </c>
      <c r="N141" s="8">
        <v>4719.74</v>
      </c>
      <c r="O141" s="8">
        <v>2860</v>
      </c>
      <c r="P141" s="2">
        <f t="shared" si="36"/>
        <v>109.38999999999942</v>
      </c>
      <c r="Q141" s="2">
        <f t="shared" si="37"/>
        <v>60.099999999999909</v>
      </c>
      <c r="R141" s="4" t="s">
        <v>139</v>
      </c>
      <c r="S141" s="7">
        <f t="shared" si="38"/>
        <v>1.8201331114808583</v>
      </c>
      <c r="T141" s="7">
        <f t="shared" si="39"/>
        <v>8.3608808503064527</v>
      </c>
      <c r="U141" s="5">
        <f t="shared" si="45"/>
        <v>448.72999999999956</v>
      </c>
      <c r="V141" s="5">
        <f t="shared" si="40"/>
        <v>189.59999999999991</v>
      </c>
      <c r="W141" s="6">
        <f t="shared" si="41"/>
        <v>2.3667194092826991</v>
      </c>
      <c r="X141" s="6">
        <f t="shared" si="42"/>
        <v>1.6502587412587413</v>
      </c>
      <c r="Y141" s="6">
        <f t="shared" si="43"/>
        <v>66.433364278199775</v>
      </c>
      <c r="Z141" s="6">
        <f t="shared" si="44"/>
        <v>36.499179021115474</v>
      </c>
    </row>
    <row r="142" spans="1:26" x14ac:dyDescent="0.25">
      <c r="A142" s="4" t="s">
        <v>140</v>
      </c>
      <c r="B142" s="2">
        <v>6061.8450000000003</v>
      </c>
      <c r="C142" s="2">
        <v>1928.9549999999999</v>
      </c>
      <c r="D142" s="2">
        <v>5214.7389999999996</v>
      </c>
      <c r="E142" s="2">
        <f t="shared" si="33"/>
        <v>13205.539000000001</v>
      </c>
      <c r="F142" s="2">
        <v>2993.5</v>
      </c>
      <c r="G142" s="2">
        <f t="shared" si="34"/>
        <v>130613.89999999995</v>
      </c>
      <c r="H142" s="5">
        <f t="shared" si="31"/>
        <v>333.5470000000023</v>
      </c>
      <c r="I142" s="5">
        <f t="shared" si="35"/>
        <v>748.375</v>
      </c>
      <c r="J142" s="6">
        <f t="shared" si="32"/>
        <v>0.44569500584600275</v>
      </c>
      <c r="N142" s="8">
        <v>4867.3900000000003</v>
      </c>
      <c r="O142" s="8">
        <v>2993.5</v>
      </c>
      <c r="P142" s="2">
        <f t="shared" si="36"/>
        <v>147.65000000000055</v>
      </c>
      <c r="Q142" s="2">
        <f t="shared" si="37"/>
        <v>133.5</v>
      </c>
      <c r="R142" s="4" t="s">
        <v>140</v>
      </c>
      <c r="S142" s="7">
        <f t="shared" si="38"/>
        <v>1.1059925093633001</v>
      </c>
      <c r="T142" s="7">
        <f t="shared" si="39"/>
        <v>8.1132496244134433</v>
      </c>
      <c r="U142" s="5">
        <f t="shared" si="45"/>
        <v>469.96000000000004</v>
      </c>
      <c r="V142" s="5">
        <f t="shared" si="40"/>
        <v>262.80000000000018</v>
      </c>
      <c r="W142" s="6">
        <f t="shared" si="41"/>
        <v>1.7882800608827996</v>
      </c>
      <c r="X142" s="6">
        <f t="shared" si="42"/>
        <v>1.6259863036579256</v>
      </c>
      <c r="Y142" s="6">
        <f t="shared" si="43"/>
        <v>89.470818307788477</v>
      </c>
      <c r="Z142" s="6">
        <f t="shared" si="44"/>
        <v>80.896405310462015</v>
      </c>
    </row>
    <row r="143" spans="1:26" x14ac:dyDescent="0.25">
      <c r="A143" s="4" t="s">
        <v>141</v>
      </c>
      <c r="B143" s="2">
        <v>6293.4889999999996</v>
      </c>
      <c r="C143" s="2">
        <v>1982.749</v>
      </c>
      <c r="D143" s="2">
        <v>5372.5839999999998</v>
      </c>
      <c r="E143" s="2">
        <f t="shared" si="33"/>
        <v>13648.822</v>
      </c>
      <c r="F143" s="2">
        <v>3131.8</v>
      </c>
      <c r="G143" s="2">
        <f t="shared" si="34"/>
        <v>133745.69999999995</v>
      </c>
      <c r="H143" s="5">
        <f t="shared" si="31"/>
        <v>443.28299999999945</v>
      </c>
      <c r="I143" s="5">
        <f t="shared" si="35"/>
        <v>782.95</v>
      </c>
      <c r="J143" s="6">
        <f t="shared" si="32"/>
        <v>0.56617025352832162</v>
      </c>
      <c r="N143" s="8">
        <v>4971.5</v>
      </c>
      <c r="O143" s="8">
        <v>3131.8</v>
      </c>
      <c r="P143" s="2">
        <f t="shared" si="36"/>
        <v>104.10999999999967</v>
      </c>
      <c r="Q143" s="2">
        <f t="shared" si="37"/>
        <v>138.30000000000018</v>
      </c>
      <c r="R143" s="4" t="s">
        <v>141</v>
      </c>
      <c r="S143" s="7">
        <f t="shared" si="38"/>
        <v>0.75278380332609929</v>
      </c>
      <c r="T143" s="7">
        <f t="shared" si="39"/>
        <v>7.8506097089835718</v>
      </c>
      <c r="U143" s="5">
        <f t="shared" si="45"/>
        <v>455.40999999999985</v>
      </c>
      <c r="V143" s="5">
        <f t="shared" si="40"/>
        <v>335.30000000000018</v>
      </c>
      <c r="W143" s="6">
        <f t="shared" si="41"/>
        <v>1.3582165225171476</v>
      </c>
      <c r="X143" s="6">
        <f t="shared" si="42"/>
        <v>1.5874257615428826</v>
      </c>
      <c r="Y143" s="6">
        <f t="shared" si="43"/>
        <v>64.02882961915914</v>
      </c>
      <c r="Z143" s="6">
        <f t="shared" si="44"/>
        <v>85.056067009218594</v>
      </c>
    </row>
    <row r="144" spans="1:26" x14ac:dyDescent="0.25">
      <c r="A144" s="4" t="s">
        <v>142</v>
      </c>
      <c r="B144" s="2">
        <v>6427.6540000000005</v>
      </c>
      <c r="C144" s="2">
        <v>2015.0419999999999</v>
      </c>
      <c r="D144" s="2">
        <v>5521.1719999999996</v>
      </c>
      <c r="E144" s="2">
        <f t="shared" si="33"/>
        <v>13963.867999999999</v>
      </c>
      <c r="F144" s="2">
        <v>3167.3</v>
      </c>
      <c r="G144" s="2">
        <f t="shared" si="34"/>
        <v>136912.99999999994</v>
      </c>
      <c r="H144" s="5">
        <f t="shared" si="31"/>
        <v>315.04599999999846</v>
      </c>
      <c r="I144" s="5">
        <f t="shared" si="35"/>
        <v>791.82500000000005</v>
      </c>
      <c r="J144" s="6">
        <f t="shared" si="32"/>
        <v>0.39787326745177082</v>
      </c>
      <c r="N144" s="8">
        <v>5129.22</v>
      </c>
      <c r="O144" s="8">
        <v>3167.3</v>
      </c>
      <c r="P144" s="2">
        <f t="shared" si="36"/>
        <v>157.72000000000025</v>
      </c>
      <c r="Q144" s="2">
        <f t="shared" si="37"/>
        <v>35.5</v>
      </c>
      <c r="R144" s="4" t="s">
        <v>142</v>
      </c>
      <c r="S144" s="7">
        <f t="shared" si="38"/>
        <v>4.4428169014084578</v>
      </c>
      <c r="T144" s="7">
        <f t="shared" si="39"/>
        <v>2.0304315813946787</v>
      </c>
      <c r="U144" s="5">
        <f t="shared" si="45"/>
        <v>518.86999999999989</v>
      </c>
      <c r="V144" s="5">
        <f t="shared" si="40"/>
        <v>367.40000000000009</v>
      </c>
      <c r="W144" s="6">
        <f t="shared" si="41"/>
        <v>1.4122754491017957</v>
      </c>
      <c r="X144" s="6">
        <f t="shared" si="42"/>
        <v>1.6194297982508761</v>
      </c>
      <c r="Y144" s="6">
        <f t="shared" si="43"/>
        <v>99.355827416272916</v>
      </c>
      <c r="Z144" s="6">
        <f t="shared" si="44"/>
        <v>22.363250528009655</v>
      </c>
    </row>
    <row r="145" spans="1:26" x14ac:dyDescent="0.25">
      <c r="A145" s="4" t="s">
        <v>143</v>
      </c>
      <c r="B145" s="2">
        <v>6570.415</v>
      </c>
      <c r="C145" s="2">
        <v>2055.6799999999998</v>
      </c>
      <c r="D145" s="2">
        <v>5684.8770000000004</v>
      </c>
      <c r="E145" s="2">
        <f t="shared" si="33"/>
        <v>14310.972</v>
      </c>
      <c r="F145" s="2">
        <v>3261.2</v>
      </c>
      <c r="G145" s="2">
        <f t="shared" si="34"/>
        <v>140174.19999999995</v>
      </c>
      <c r="H145" s="5">
        <f t="shared" si="31"/>
        <v>347.10400000000118</v>
      </c>
      <c r="I145" s="5">
        <f t="shared" si="35"/>
        <v>815.3</v>
      </c>
      <c r="J145" s="6">
        <f t="shared" si="32"/>
        <v>0.42573776523979051</v>
      </c>
      <c r="N145" s="8">
        <v>5271.92</v>
      </c>
      <c r="O145" s="8">
        <v>3261.2</v>
      </c>
      <c r="P145" s="2">
        <f t="shared" si="36"/>
        <v>142.69999999999982</v>
      </c>
      <c r="Q145" s="2">
        <f t="shared" si="37"/>
        <v>93.899999999999636</v>
      </c>
      <c r="R145" s="4" t="s">
        <v>143</v>
      </c>
      <c r="S145" s="7">
        <f t="shared" si="38"/>
        <v>1.5197018104366387</v>
      </c>
      <c r="T145" s="7">
        <f t="shared" si="39"/>
        <v>1.9553237561336241</v>
      </c>
      <c r="U145" s="5">
        <f t="shared" si="45"/>
        <v>552.18000000000029</v>
      </c>
      <c r="V145" s="5">
        <f t="shared" si="40"/>
        <v>401.19999999999982</v>
      </c>
      <c r="W145" s="6">
        <f t="shared" si="41"/>
        <v>1.3763210368893333</v>
      </c>
      <c r="X145" s="6">
        <f t="shared" si="42"/>
        <v>1.6165583220900284</v>
      </c>
      <c r="Y145" s="6">
        <f t="shared" si="43"/>
        <v>88.117435009611484</v>
      </c>
      <c r="Z145" s="6">
        <f t="shared" si="44"/>
        <v>57.983371740732288</v>
      </c>
    </row>
    <row r="146" spans="1:26" x14ac:dyDescent="0.25">
      <c r="A146" s="4" t="s">
        <v>144</v>
      </c>
      <c r="B146" s="2">
        <v>6702.42</v>
      </c>
      <c r="C146" s="2">
        <v>2104.1550000000002</v>
      </c>
      <c r="D146" s="2">
        <v>5839.15</v>
      </c>
      <c r="E146" s="2">
        <f t="shared" si="33"/>
        <v>14645.725</v>
      </c>
      <c r="F146" s="2">
        <v>3283.5</v>
      </c>
      <c r="G146" s="2">
        <f t="shared" si="34"/>
        <v>143457.69999999995</v>
      </c>
      <c r="H146" s="5">
        <f t="shared" si="31"/>
        <v>334.75300000000061</v>
      </c>
      <c r="I146" s="5">
        <f t="shared" si="35"/>
        <v>820.875</v>
      </c>
      <c r="J146" s="6">
        <f t="shared" si="32"/>
        <v>0.4078002131871486</v>
      </c>
      <c r="N146" s="8">
        <v>5412.39</v>
      </c>
      <c r="O146" s="8">
        <v>3283.5</v>
      </c>
      <c r="P146" s="2">
        <f t="shared" si="36"/>
        <v>140.47000000000025</v>
      </c>
      <c r="Q146" s="2">
        <f t="shared" si="37"/>
        <v>22.300000000000182</v>
      </c>
      <c r="R146" s="4" t="s">
        <v>144</v>
      </c>
      <c r="S146" s="7">
        <f t="shared" si="38"/>
        <v>6.2991031390134129</v>
      </c>
      <c r="T146" s="7">
        <f t="shared" si="39"/>
        <v>3.2536014135461522</v>
      </c>
      <c r="U146" s="5">
        <f t="shared" si="45"/>
        <v>545</v>
      </c>
      <c r="V146" s="5">
        <f t="shared" si="40"/>
        <v>290</v>
      </c>
      <c r="W146" s="6">
        <f t="shared" si="41"/>
        <v>1.8793103448275863</v>
      </c>
      <c r="X146" s="6">
        <f t="shared" si="42"/>
        <v>1.648359981726816</v>
      </c>
      <c r="Y146" s="6">
        <f t="shared" si="43"/>
        <v>86.894483224328283</v>
      </c>
      <c r="Z146" s="6">
        <f t="shared" si="44"/>
        <v>13.794738918648346</v>
      </c>
    </row>
    <row r="147" spans="1:26" x14ac:dyDescent="0.25">
      <c r="A147" s="4" t="s">
        <v>145</v>
      </c>
      <c r="B147" s="2">
        <v>6851.1589999999997</v>
      </c>
      <c r="C147" s="2">
        <v>2162.4</v>
      </c>
      <c r="D147" s="2">
        <v>5957.3370000000004</v>
      </c>
      <c r="E147" s="2">
        <f t="shared" si="33"/>
        <v>14970.896000000001</v>
      </c>
      <c r="F147" s="2">
        <v>3273.8</v>
      </c>
      <c r="G147" s="2">
        <f t="shared" si="34"/>
        <v>146731.49999999994</v>
      </c>
      <c r="H147" s="5">
        <f t="shared" si="31"/>
        <v>325.17100000000028</v>
      </c>
      <c r="I147" s="5">
        <f t="shared" si="35"/>
        <v>818.45</v>
      </c>
      <c r="J147" s="6">
        <f t="shared" si="32"/>
        <v>0.39730099578471534</v>
      </c>
      <c r="N147" s="8">
        <v>5501.51</v>
      </c>
      <c r="O147" s="8">
        <v>3273.8</v>
      </c>
      <c r="P147" s="2">
        <f t="shared" si="36"/>
        <v>89.119999999999891</v>
      </c>
      <c r="Q147" s="2">
        <f t="shared" si="37"/>
        <v>-9.6999999999998181</v>
      </c>
      <c r="R147" s="4" t="s">
        <v>145</v>
      </c>
      <c r="S147" s="7">
        <f t="shared" si="38"/>
        <v>-9.1876288659795424</v>
      </c>
      <c r="T147" s="7">
        <f t="shared" si="39"/>
        <v>0.76849824621974161</v>
      </c>
      <c r="U147" s="5">
        <f t="shared" si="45"/>
        <v>530.01000000000022</v>
      </c>
      <c r="V147" s="5">
        <f t="shared" si="40"/>
        <v>142</v>
      </c>
      <c r="W147" s="6">
        <f t="shared" si="41"/>
        <v>3.7324647887323961</v>
      </c>
      <c r="X147" s="6">
        <f t="shared" si="42"/>
        <v>1.6804661249923636</v>
      </c>
      <c r="Y147" s="6">
        <f t="shared" si="43"/>
        <v>54.065859999002221</v>
      </c>
      <c r="Z147" s="6">
        <f t="shared" si="44"/>
        <v>-5.8846369164083523</v>
      </c>
    </row>
    <row r="148" spans="1:26" x14ac:dyDescent="0.25">
      <c r="A148" s="4" t="s">
        <v>146</v>
      </c>
      <c r="B148" s="2">
        <v>6989.58</v>
      </c>
      <c r="C148" s="2">
        <v>2218.0140000000001</v>
      </c>
      <c r="D148" s="2">
        <v>6097.6030000000001</v>
      </c>
      <c r="E148" s="2">
        <f t="shared" si="33"/>
        <v>15305.197</v>
      </c>
      <c r="F148" s="2">
        <v>3331.3</v>
      </c>
      <c r="G148" s="2">
        <f t="shared" si="34"/>
        <v>150062.79999999993</v>
      </c>
      <c r="H148" s="5">
        <f t="shared" si="31"/>
        <v>334.30099999999948</v>
      </c>
      <c r="I148" s="5">
        <f t="shared" si="35"/>
        <v>832.82500000000005</v>
      </c>
      <c r="J148" s="6">
        <f t="shared" si="32"/>
        <v>0.40140605769519344</v>
      </c>
      <c r="N148" s="8">
        <v>5647.17</v>
      </c>
      <c r="O148" s="8">
        <v>3331.3</v>
      </c>
      <c r="P148" s="2">
        <f t="shared" si="36"/>
        <v>145.65999999999985</v>
      </c>
      <c r="Q148" s="2">
        <f t="shared" si="37"/>
        <v>57.5</v>
      </c>
      <c r="R148" s="4" t="s">
        <v>146</v>
      </c>
      <c r="S148" s="7">
        <f t="shared" si="38"/>
        <v>2.5332173913043454</v>
      </c>
      <c r="T148" s="7">
        <f t="shared" si="39"/>
        <v>0.29109836869371353</v>
      </c>
      <c r="U148" s="5">
        <f t="shared" si="45"/>
        <v>517.94999999999982</v>
      </c>
      <c r="V148" s="5">
        <f t="shared" si="40"/>
        <v>164</v>
      </c>
      <c r="W148" s="6">
        <f t="shared" si="41"/>
        <v>3.1582317073170723</v>
      </c>
      <c r="X148" s="6">
        <f t="shared" si="42"/>
        <v>1.6951850628883618</v>
      </c>
      <c r="Y148" s="6">
        <f t="shared" si="43"/>
        <v>86.678331585328309</v>
      </c>
      <c r="Z148" s="6">
        <f t="shared" si="44"/>
        <v>34.216696870495554</v>
      </c>
    </row>
    <row r="149" spans="1:26" x14ac:dyDescent="0.25">
      <c r="A149" s="4" t="s">
        <v>147</v>
      </c>
      <c r="B149" s="2">
        <v>7141.5929999999998</v>
      </c>
      <c r="C149" s="2">
        <v>2291.931</v>
      </c>
      <c r="D149" s="2">
        <v>6278.07</v>
      </c>
      <c r="E149" s="2">
        <f t="shared" si="33"/>
        <v>15711.593999999999</v>
      </c>
      <c r="F149" s="2">
        <v>3367.1</v>
      </c>
      <c r="G149" s="2">
        <f t="shared" si="34"/>
        <v>153429.89999999994</v>
      </c>
      <c r="H149" s="5">
        <f t="shared" si="31"/>
        <v>406.39699999999903</v>
      </c>
      <c r="I149" s="5">
        <f t="shared" si="35"/>
        <v>841.77499999999998</v>
      </c>
      <c r="J149" s="6">
        <f t="shared" si="32"/>
        <v>0.48278578004811146</v>
      </c>
      <c r="N149" s="8">
        <v>5783.14</v>
      </c>
      <c r="O149" s="8">
        <v>3367.1</v>
      </c>
      <c r="P149" s="2">
        <f t="shared" si="36"/>
        <v>135.97000000000025</v>
      </c>
      <c r="Q149" s="2">
        <f t="shared" si="37"/>
        <v>35.799999999999727</v>
      </c>
      <c r="R149" s="4" t="s">
        <v>147</v>
      </c>
      <c r="S149" s="7">
        <f t="shared" si="38"/>
        <v>3.798044692737466</v>
      </c>
      <c r="T149" s="7">
        <f t="shared" si="39"/>
        <v>0.86068408926892048</v>
      </c>
      <c r="U149" s="5">
        <f t="shared" si="45"/>
        <v>511.22000000000025</v>
      </c>
      <c r="V149" s="5">
        <f t="shared" si="40"/>
        <v>105.90000000000009</v>
      </c>
      <c r="W149" s="6">
        <f t="shared" si="41"/>
        <v>4.8273843248347479</v>
      </c>
      <c r="X149" s="6">
        <f t="shared" si="42"/>
        <v>1.7175432865076774</v>
      </c>
      <c r="Y149" s="6">
        <f t="shared" si="43"/>
        <v>80.209531676928606</v>
      </c>
      <c r="Z149" s="6">
        <f t="shared" si="44"/>
        <v>21.118638185143904</v>
      </c>
    </row>
    <row r="150" spans="1:26" x14ac:dyDescent="0.25">
      <c r="A150" s="4" t="s">
        <v>148</v>
      </c>
      <c r="B150" s="2">
        <v>7297.77</v>
      </c>
      <c r="C150" s="2">
        <v>2370.0250000000001</v>
      </c>
      <c r="D150" s="2">
        <v>6461.4070000000002</v>
      </c>
      <c r="E150" s="2">
        <f t="shared" si="33"/>
        <v>16129.202000000001</v>
      </c>
      <c r="F150" s="2">
        <v>3407.8</v>
      </c>
      <c r="G150" s="2">
        <f t="shared" si="34"/>
        <v>156837.69999999992</v>
      </c>
      <c r="H150" s="5">
        <f t="shared" si="31"/>
        <v>417.60800000000199</v>
      </c>
      <c r="I150" s="5">
        <f t="shared" si="35"/>
        <v>851.95</v>
      </c>
      <c r="J150" s="6">
        <f t="shared" si="32"/>
        <v>0.49017900111509122</v>
      </c>
      <c r="N150" s="8">
        <v>5943.13</v>
      </c>
      <c r="O150" s="8">
        <v>3407.8</v>
      </c>
      <c r="P150" s="2">
        <f t="shared" si="36"/>
        <v>159.98999999999978</v>
      </c>
      <c r="Q150" s="2">
        <f t="shared" si="37"/>
        <v>40.700000000000273</v>
      </c>
      <c r="R150" s="4" t="s">
        <v>148</v>
      </c>
      <c r="S150" s="7">
        <f t="shared" si="38"/>
        <v>3.9309582309581992</v>
      </c>
      <c r="T150" s="7">
        <f t="shared" si="39"/>
        <v>0.26864786225511716</v>
      </c>
      <c r="U150" s="5">
        <f t="shared" si="45"/>
        <v>530.73999999999978</v>
      </c>
      <c r="V150" s="5">
        <f t="shared" si="40"/>
        <v>124.30000000000018</v>
      </c>
      <c r="W150" s="6">
        <f t="shared" si="41"/>
        <v>4.269831053901842</v>
      </c>
      <c r="X150" s="6">
        <f t="shared" si="42"/>
        <v>1.7439785198661892</v>
      </c>
      <c r="Y150" s="6">
        <f t="shared" si="43"/>
        <v>93.15049073686599</v>
      </c>
      <c r="Z150" s="6">
        <f t="shared" si="44"/>
        <v>23.696637121010543</v>
      </c>
    </row>
    <row r="151" spans="1:26" x14ac:dyDescent="0.25">
      <c r="A151" s="4" t="s">
        <v>149</v>
      </c>
      <c r="B151" s="2">
        <v>7415.5410000000002</v>
      </c>
      <c r="C151" s="2">
        <v>2440.6959999999999</v>
      </c>
      <c r="D151" s="2">
        <v>6637.152</v>
      </c>
      <c r="E151" s="2">
        <f t="shared" si="33"/>
        <v>16493.389000000003</v>
      </c>
      <c r="F151" s="2">
        <v>3480.3</v>
      </c>
      <c r="G151" s="2">
        <f t="shared" si="34"/>
        <v>160317.99999999991</v>
      </c>
      <c r="H151" s="5">
        <f t="shared" si="31"/>
        <v>364.18700000000172</v>
      </c>
      <c r="I151" s="5">
        <f t="shared" si="35"/>
        <v>870.07500000000005</v>
      </c>
      <c r="J151" s="6">
        <f t="shared" si="32"/>
        <v>0.41856966353475472</v>
      </c>
      <c r="N151" s="8">
        <v>6088.57</v>
      </c>
      <c r="O151" s="8">
        <v>3480.3</v>
      </c>
      <c r="P151" s="2">
        <f t="shared" si="36"/>
        <v>145.4399999999996</v>
      </c>
      <c r="Q151" s="2">
        <f t="shared" si="37"/>
        <v>72.5</v>
      </c>
      <c r="R151" s="4" t="s">
        <v>149</v>
      </c>
      <c r="S151" s="7">
        <f t="shared" si="38"/>
        <v>2.0060689655172359</v>
      </c>
      <c r="T151" s="7">
        <f t="shared" si="39"/>
        <v>3.067072320129312</v>
      </c>
      <c r="U151" s="5">
        <f t="shared" si="45"/>
        <v>587.05999999999949</v>
      </c>
      <c r="V151" s="5">
        <f t="shared" si="40"/>
        <v>206.5</v>
      </c>
      <c r="W151" s="6">
        <f t="shared" si="41"/>
        <v>2.8429055690072613</v>
      </c>
      <c r="X151" s="6">
        <f t="shared" si="42"/>
        <v>1.7494382668160788</v>
      </c>
      <c r="Y151" s="6">
        <f t="shared" si="43"/>
        <v>83.395522561343711</v>
      </c>
      <c r="Z151" s="6">
        <f t="shared" si="44"/>
        <v>41.571612937963671</v>
      </c>
    </row>
    <row r="152" spans="1:26" x14ac:dyDescent="0.25">
      <c r="A152" s="4" t="s">
        <v>150</v>
      </c>
      <c r="B152" s="2">
        <v>7607.3119999999999</v>
      </c>
      <c r="C152" s="2">
        <v>2523.88</v>
      </c>
      <c r="D152" s="2">
        <v>6855.8829999999998</v>
      </c>
      <c r="E152" s="2">
        <f t="shared" si="33"/>
        <v>16987.074999999997</v>
      </c>
      <c r="F152" s="2">
        <v>3583.8</v>
      </c>
      <c r="G152" s="2">
        <f t="shared" si="34"/>
        <v>163901.7999999999</v>
      </c>
      <c r="H152" s="5">
        <f t="shared" si="31"/>
        <v>493.68599999999424</v>
      </c>
      <c r="I152" s="5">
        <f t="shared" si="35"/>
        <v>895.95</v>
      </c>
      <c r="J152" s="6">
        <f t="shared" si="32"/>
        <v>0.55101958814665353</v>
      </c>
      <c r="N152" s="8">
        <v>6282.03</v>
      </c>
      <c r="O152" s="8">
        <v>3583.8</v>
      </c>
      <c r="P152" s="2">
        <f t="shared" si="36"/>
        <v>193.46000000000004</v>
      </c>
      <c r="Q152" s="2">
        <f t="shared" si="37"/>
        <v>103.5</v>
      </c>
      <c r="R152" s="4" t="s">
        <v>150</v>
      </c>
      <c r="S152" s="7">
        <f t="shared" si="38"/>
        <v>1.869178743961353</v>
      </c>
      <c r="T152" s="7">
        <f t="shared" si="39"/>
        <v>2.9010626582935632</v>
      </c>
      <c r="U152" s="5">
        <f t="shared" si="45"/>
        <v>634.85999999999967</v>
      </c>
      <c r="V152" s="5">
        <f t="shared" si="40"/>
        <v>252.5</v>
      </c>
      <c r="W152" s="6">
        <f t="shared" si="41"/>
        <v>2.514297029702969</v>
      </c>
      <c r="X152" s="6">
        <f t="shared" si="42"/>
        <v>1.7528963669847646</v>
      </c>
      <c r="Y152" s="6">
        <f t="shared" si="43"/>
        <v>110.58406785172876</v>
      </c>
      <c r="Z152" s="6">
        <f t="shared" si="44"/>
        <v>59.161847527416136</v>
      </c>
    </row>
    <row r="153" spans="1:26" x14ac:dyDescent="0.25">
      <c r="A153" s="4" t="s">
        <v>151</v>
      </c>
      <c r="B153" s="2">
        <v>7789.6940000000004</v>
      </c>
      <c r="C153" s="2">
        <v>2594.7260000000001</v>
      </c>
      <c r="D153" s="2">
        <v>7046.5519999999997</v>
      </c>
      <c r="E153" s="2">
        <f t="shared" si="33"/>
        <v>17430.972000000002</v>
      </c>
      <c r="F153" s="2">
        <v>3692.3</v>
      </c>
      <c r="G153" s="2">
        <f t="shared" si="34"/>
        <v>167594.09999999989</v>
      </c>
      <c r="H153" s="5">
        <f t="shared" si="31"/>
        <v>443.89700000000448</v>
      </c>
      <c r="I153" s="5">
        <f t="shared" si="35"/>
        <v>923.07500000000005</v>
      </c>
      <c r="J153" s="6">
        <f t="shared" si="32"/>
        <v>0.48088941851962674</v>
      </c>
      <c r="N153" s="8">
        <v>6474.85</v>
      </c>
      <c r="O153" s="8">
        <v>3692.3</v>
      </c>
      <c r="P153" s="2">
        <f t="shared" si="36"/>
        <v>192.82000000000062</v>
      </c>
      <c r="Q153" s="2">
        <f t="shared" si="37"/>
        <v>108.5</v>
      </c>
      <c r="R153" s="4" t="s">
        <v>151</v>
      </c>
      <c r="S153" s="7">
        <f t="shared" si="38"/>
        <v>1.7771428571428629</v>
      </c>
      <c r="T153" s="7">
        <f t="shared" si="39"/>
        <v>2.3958371993949128</v>
      </c>
      <c r="U153" s="5">
        <f t="shared" si="45"/>
        <v>691.71</v>
      </c>
      <c r="V153" s="5">
        <f t="shared" si="40"/>
        <v>325.20000000000027</v>
      </c>
      <c r="W153" s="6">
        <f t="shared" si="41"/>
        <v>2.1270295202952014</v>
      </c>
      <c r="X153" s="6">
        <f t="shared" si="42"/>
        <v>1.7536088616851284</v>
      </c>
      <c r="Y153" s="6">
        <f t="shared" si="43"/>
        <v>110.0007984680115</v>
      </c>
      <c r="Z153" s="6">
        <f t="shared" si="44"/>
        <v>61.897555408044859</v>
      </c>
    </row>
    <row r="154" spans="1:26" x14ac:dyDescent="0.25">
      <c r="A154" s="4" t="s">
        <v>152</v>
      </c>
      <c r="B154" s="2">
        <v>7984.5609999999997</v>
      </c>
      <c r="C154" s="2">
        <v>2650.86</v>
      </c>
      <c r="D154" s="2">
        <v>7225.5190000000002</v>
      </c>
      <c r="E154" s="2">
        <f t="shared" si="33"/>
        <v>17860.940000000002</v>
      </c>
      <c r="F154" s="2">
        <v>3796.1</v>
      </c>
      <c r="G154" s="2">
        <f t="shared" si="34"/>
        <v>171390.1999999999</v>
      </c>
      <c r="H154" s="5">
        <f t="shared" si="31"/>
        <v>429.96800000000076</v>
      </c>
      <c r="I154" s="5">
        <f t="shared" si="35"/>
        <v>949.02499999999998</v>
      </c>
      <c r="J154" s="6">
        <f t="shared" si="32"/>
        <v>0.45306288032454439</v>
      </c>
      <c r="N154" s="8">
        <v>6651.47</v>
      </c>
      <c r="O154" s="8">
        <v>3796.1</v>
      </c>
      <c r="P154" s="2">
        <f t="shared" si="36"/>
        <v>176.61999999999989</v>
      </c>
      <c r="Q154" s="2">
        <f t="shared" si="37"/>
        <v>103.79999999999973</v>
      </c>
      <c r="R154" s="4" t="s">
        <v>152</v>
      </c>
      <c r="S154" s="7">
        <f t="shared" si="38"/>
        <v>1.7015414258188859</v>
      </c>
      <c r="T154" s="7">
        <f t="shared" si="39"/>
        <v>1.8384829981100843</v>
      </c>
      <c r="U154" s="5">
        <f t="shared" si="45"/>
        <v>708.34000000000015</v>
      </c>
      <c r="V154" s="5">
        <f t="shared" si="40"/>
        <v>388.29999999999973</v>
      </c>
      <c r="W154" s="6">
        <f t="shared" si="41"/>
        <v>1.8242080865310344</v>
      </c>
      <c r="X154" s="6">
        <f t="shared" si="42"/>
        <v>1.7521851373778352</v>
      </c>
      <c r="Y154" s="6">
        <f t="shared" si="43"/>
        <v>100.71801292694033</v>
      </c>
      <c r="Z154" s="6">
        <f t="shared" si="44"/>
        <v>59.192219124767213</v>
      </c>
    </row>
    <row r="155" spans="1:26" x14ac:dyDescent="0.25">
      <c r="A155" s="4" t="s">
        <v>153</v>
      </c>
      <c r="B155" s="2">
        <v>8245.6180000000004</v>
      </c>
      <c r="C155" s="2">
        <v>2732.8090000000002</v>
      </c>
      <c r="D155" s="2">
        <v>7443.9430000000002</v>
      </c>
      <c r="E155" s="2">
        <f t="shared" si="33"/>
        <v>18422.37</v>
      </c>
      <c r="F155" s="2">
        <v>3912.8</v>
      </c>
      <c r="G155" s="2">
        <f t="shared" si="34"/>
        <v>175302.99999999988</v>
      </c>
      <c r="H155" s="5">
        <f t="shared" si="31"/>
        <v>561.42999999999665</v>
      </c>
      <c r="I155" s="5">
        <f t="shared" si="35"/>
        <v>978.2</v>
      </c>
      <c r="J155" s="6">
        <f t="shared" si="32"/>
        <v>0.573941934164789</v>
      </c>
      <c r="N155" s="8">
        <v>6880.15</v>
      </c>
      <c r="O155" s="8">
        <v>3912.8</v>
      </c>
      <c r="P155" s="2">
        <f t="shared" si="36"/>
        <v>228.67999999999938</v>
      </c>
      <c r="Q155" s="2">
        <f t="shared" si="37"/>
        <v>116.70000000000027</v>
      </c>
      <c r="R155" s="4" t="s">
        <v>153</v>
      </c>
      <c r="S155" s="7">
        <f t="shared" si="38"/>
        <v>1.9595544130248401</v>
      </c>
      <c r="T155" s="7">
        <f t="shared" si="39"/>
        <v>1.8268543599869853</v>
      </c>
      <c r="U155" s="5">
        <f t="shared" si="45"/>
        <v>791.57999999999993</v>
      </c>
      <c r="V155" s="5">
        <f t="shared" si="40"/>
        <v>432.5</v>
      </c>
      <c r="W155" s="6">
        <f t="shared" si="41"/>
        <v>1.8302427745664738</v>
      </c>
      <c r="X155" s="6">
        <f t="shared" si="42"/>
        <v>1.7583699652422815</v>
      </c>
      <c r="Y155" s="6">
        <f t="shared" si="43"/>
        <v>130.51132276023159</v>
      </c>
      <c r="Z155" s="6">
        <f t="shared" si="44"/>
        <v>66.602551015038941</v>
      </c>
    </row>
    <row r="156" spans="1:26" x14ac:dyDescent="0.25">
      <c r="A156" s="4" t="s">
        <v>154</v>
      </c>
      <c r="B156" s="2">
        <v>8517.6380000000008</v>
      </c>
      <c r="C156" s="2">
        <v>2808.241</v>
      </c>
      <c r="D156" s="2">
        <v>7661.5569999999998</v>
      </c>
      <c r="E156" s="2">
        <f t="shared" si="33"/>
        <v>18987.436000000002</v>
      </c>
      <c r="F156" s="2">
        <v>4015</v>
      </c>
      <c r="G156" s="2">
        <f t="shared" si="34"/>
        <v>179317.99999999988</v>
      </c>
      <c r="H156" s="5">
        <f t="shared" si="31"/>
        <v>565.06600000000253</v>
      </c>
      <c r="I156" s="5">
        <f t="shared" si="35"/>
        <v>1003.75</v>
      </c>
      <c r="J156" s="6">
        <f t="shared" si="32"/>
        <v>0.56295491905355166</v>
      </c>
      <c r="N156" s="8">
        <v>7143.29</v>
      </c>
      <c r="O156" s="8">
        <v>4015</v>
      </c>
      <c r="P156" s="2">
        <f t="shared" si="36"/>
        <v>263.14000000000033</v>
      </c>
      <c r="Q156" s="2">
        <f t="shared" si="37"/>
        <v>102.19999999999982</v>
      </c>
      <c r="R156" s="4" t="s">
        <v>154</v>
      </c>
      <c r="S156" s="7">
        <f t="shared" si="38"/>
        <v>2.5747553816047044</v>
      </c>
      <c r="T156" s="7">
        <f t="shared" si="39"/>
        <v>2.0032485193978231</v>
      </c>
      <c r="U156" s="5">
        <f t="shared" si="45"/>
        <v>861.26000000000022</v>
      </c>
      <c r="V156" s="5">
        <f t="shared" si="40"/>
        <v>431.19999999999982</v>
      </c>
      <c r="W156" s="6">
        <f t="shared" si="41"/>
        <v>1.9973562152133595</v>
      </c>
      <c r="X156" s="6">
        <f t="shared" si="42"/>
        <v>1.7791506849315069</v>
      </c>
      <c r="Y156" s="6">
        <f t="shared" si="43"/>
        <v>149.64996286418196</v>
      </c>
      <c r="Z156" s="6">
        <f t="shared" si="44"/>
        <v>58.122011874741005</v>
      </c>
    </row>
    <row r="157" spans="1:26" x14ac:dyDescent="0.25">
      <c r="A157" s="4" t="s">
        <v>155</v>
      </c>
      <c r="B157" s="2">
        <v>8752.7049999999999</v>
      </c>
      <c r="C157" s="2">
        <v>2879.1709999999998</v>
      </c>
      <c r="D157" s="2">
        <v>7929.1940000000004</v>
      </c>
      <c r="E157" s="2">
        <f t="shared" si="33"/>
        <v>19561.07</v>
      </c>
      <c r="F157" s="2">
        <v>4087.4</v>
      </c>
      <c r="G157" s="2">
        <f t="shared" si="34"/>
        <v>183405.39999999988</v>
      </c>
      <c r="H157" s="5">
        <f t="shared" si="31"/>
        <v>573.6339999999982</v>
      </c>
      <c r="I157" s="5">
        <f t="shared" si="35"/>
        <v>1021.85</v>
      </c>
      <c r="J157" s="6">
        <f t="shared" si="32"/>
        <v>0.56136810686499794</v>
      </c>
      <c r="N157" s="8">
        <v>7382.79</v>
      </c>
      <c r="O157" s="8">
        <v>4087.4</v>
      </c>
      <c r="P157" s="2">
        <f t="shared" si="36"/>
        <v>239.5</v>
      </c>
      <c r="Q157" s="2">
        <f t="shared" si="37"/>
        <v>72.400000000000091</v>
      </c>
      <c r="R157" s="4" t="s">
        <v>155</v>
      </c>
      <c r="S157" s="7">
        <f t="shared" si="38"/>
        <v>3.3080110497237527</v>
      </c>
      <c r="T157" s="7">
        <f t="shared" si="39"/>
        <v>2.385965567543046</v>
      </c>
      <c r="U157" s="5">
        <f t="shared" si="45"/>
        <v>907.9399999999996</v>
      </c>
      <c r="V157" s="5">
        <f t="shared" si="40"/>
        <v>395.09999999999991</v>
      </c>
      <c r="W157" s="6">
        <f t="shared" si="41"/>
        <v>2.2980005062009612</v>
      </c>
      <c r="X157" s="6">
        <f t="shared" si="42"/>
        <v>1.8062313451093603</v>
      </c>
      <c r="Y157" s="6">
        <f t="shared" si="43"/>
        <v>134.61479234358399</v>
      </c>
      <c r="Z157" s="6">
        <f t="shared" si="44"/>
        <v>40.693573969417507</v>
      </c>
    </row>
    <row r="158" spans="1:26" x14ac:dyDescent="0.25">
      <c r="A158" s="4" t="s">
        <v>156</v>
      </c>
      <c r="B158" s="2">
        <v>8955.107</v>
      </c>
      <c r="C158" s="2">
        <v>2955.7539999999999</v>
      </c>
      <c r="D158" s="2">
        <v>8207.1579999999994</v>
      </c>
      <c r="E158" s="2">
        <f t="shared" si="33"/>
        <v>20118.019</v>
      </c>
      <c r="F158" s="2">
        <v>4147.6000000000004</v>
      </c>
      <c r="G158" s="2">
        <f t="shared" si="34"/>
        <v>187552.99999999988</v>
      </c>
      <c r="H158" s="5">
        <f t="shared" si="31"/>
        <v>556.94900000000052</v>
      </c>
      <c r="I158" s="5">
        <f t="shared" si="35"/>
        <v>1036.9000000000001</v>
      </c>
      <c r="J158" s="6">
        <f t="shared" si="32"/>
        <v>0.53712894203876982</v>
      </c>
      <c r="N158" s="8">
        <v>7634.96</v>
      </c>
      <c r="O158" s="8">
        <v>4147.6000000000004</v>
      </c>
      <c r="P158" s="2">
        <f t="shared" si="36"/>
        <v>252.17000000000007</v>
      </c>
      <c r="Q158" s="2">
        <f t="shared" si="37"/>
        <v>60.200000000000273</v>
      </c>
      <c r="R158" s="4" t="s">
        <v>156</v>
      </c>
      <c r="S158" s="7">
        <f t="shared" si="38"/>
        <v>4.1888704318936698</v>
      </c>
      <c r="T158" s="7">
        <f t="shared" si="39"/>
        <v>3.007797819061742</v>
      </c>
      <c r="U158" s="5">
        <f t="shared" si="45"/>
        <v>983.48999999999978</v>
      </c>
      <c r="V158" s="5">
        <f t="shared" si="40"/>
        <v>351.50000000000045</v>
      </c>
      <c r="W158" s="6">
        <f t="shared" si="41"/>
        <v>2.797980085348502</v>
      </c>
      <c r="X158" s="6">
        <f t="shared" si="42"/>
        <v>1.8408139647024784</v>
      </c>
      <c r="Y158" s="6">
        <f t="shared" si="43"/>
        <v>139.61113048048236</v>
      </c>
      <c r="Z158" s="6">
        <f t="shared" si="44"/>
        <v>33.329063944660639</v>
      </c>
    </row>
    <row r="159" spans="1:26" x14ac:dyDescent="0.25">
      <c r="A159" s="4" t="s">
        <v>157</v>
      </c>
      <c r="B159" s="2">
        <v>9267.4979999999996</v>
      </c>
      <c r="C159" s="2">
        <v>3047.5160000000001</v>
      </c>
      <c r="D159" s="2">
        <v>8451.6419999999998</v>
      </c>
      <c r="E159" s="2">
        <f t="shared" si="33"/>
        <v>20766.655999999999</v>
      </c>
      <c r="F159" s="2">
        <v>4237</v>
      </c>
      <c r="G159" s="2">
        <f t="shared" si="34"/>
        <v>191789.99999999988</v>
      </c>
      <c r="H159" s="5">
        <f t="shared" si="31"/>
        <v>648.63699999999881</v>
      </c>
      <c r="I159" s="5">
        <f t="shared" si="35"/>
        <v>1059.25</v>
      </c>
      <c r="J159" s="6">
        <f t="shared" si="32"/>
        <v>0.6123549681378323</v>
      </c>
      <c r="N159" s="8">
        <v>7919.02</v>
      </c>
      <c r="O159" s="8">
        <v>4237</v>
      </c>
      <c r="P159" s="2">
        <f t="shared" si="36"/>
        <v>284.0600000000004</v>
      </c>
      <c r="Q159" s="2">
        <f t="shared" si="37"/>
        <v>89.399999999999636</v>
      </c>
      <c r="R159" s="4" t="s">
        <v>157</v>
      </c>
      <c r="S159" s="7">
        <f t="shared" si="38"/>
        <v>3.1774049217002411</v>
      </c>
      <c r="T159" s="7">
        <f t="shared" si="39"/>
        <v>3.3122604462305922</v>
      </c>
      <c r="U159" s="5">
        <f t="shared" si="45"/>
        <v>1038.8700000000008</v>
      </c>
      <c r="V159" s="5">
        <f t="shared" si="40"/>
        <v>324.19999999999982</v>
      </c>
      <c r="W159" s="6">
        <f t="shared" si="41"/>
        <v>3.2044108574953776</v>
      </c>
      <c r="X159" s="6">
        <f t="shared" si="42"/>
        <v>1.8690158130752892</v>
      </c>
      <c r="Y159" s="6">
        <f t="shared" si="43"/>
        <v>154.31217138007295</v>
      </c>
      <c r="Z159" s="6">
        <f t="shared" si="44"/>
        <v>48.565472510661287</v>
      </c>
    </row>
    <row r="160" spans="1:26" x14ac:dyDescent="0.25">
      <c r="A160" s="4" t="s">
        <v>158</v>
      </c>
      <c r="B160" s="2">
        <v>9548.7219999999998</v>
      </c>
      <c r="C160" s="2">
        <v>3148.4169999999999</v>
      </c>
      <c r="D160" s="2">
        <v>8733.1389999999992</v>
      </c>
      <c r="E160" s="2">
        <f t="shared" si="33"/>
        <v>21430.277999999998</v>
      </c>
      <c r="F160" s="2">
        <v>4302.3</v>
      </c>
      <c r="G160" s="2">
        <f t="shared" si="34"/>
        <v>196092.29999999987</v>
      </c>
      <c r="H160" s="5">
        <f t="shared" si="31"/>
        <v>663.62199999999939</v>
      </c>
      <c r="I160" s="5">
        <f t="shared" si="35"/>
        <v>1075.575</v>
      </c>
      <c r="J160" s="6">
        <f t="shared" si="32"/>
        <v>0.61699277130836938</v>
      </c>
      <c r="N160" s="8">
        <v>8195.08</v>
      </c>
      <c r="O160" s="8">
        <v>4302.3</v>
      </c>
      <c r="P160" s="2">
        <f t="shared" si="36"/>
        <v>276.05999999999949</v>
      </c>
      <c r="Q160" s="2">
        <f t="shared" si="37"/>
        <v>65.300000000000182</v>
      </c>
      <c r="R160" s="4" t="s">
        <v>158</v>
      </c>
      <c r="S160" s="7">
        <f t="shared" si="38"/>
        <v>4.2275650842266268</v>
      </c>
      <c r="T160" s="7">
        <f t="shared" si="39"/>
        <v>3.7254628718860729</v>
      </c>
      <c r="U160" s="5">
        <f t="shared" si="45"/>
        <v>1051.79</v>
      </c>
      <c r="V160" s="5">
        <f t="shared" si="40"/>
        <v>287.30000000000018</v>
      </c>
      <c r="W160" s="6">
        <f t="shared" si="41"/>
        <v>3.6609467455621276</v>
      </c>
      <c r="X160" s="6">
        <f t="shared" si="42"/>
        <v>1.9048137042977011</v>
      </c>
      <c r="Y160" s="6">
        <f t="shared" si="43"/>
        <v>147.70340521933241</v>
      </c>
      <c r="Z160" s="6">
        <f t="shared" si="44"/>
        <v>34.938174168015834</v>
      </c>
    </row>
    <row r="161" spans="1:26" x14ac:dyDescent="0.25">
      <c r="A161" s="4" t="s">
        <v>159</v>
      </c>
      <c r="B161" s="2">
        <v>9833.232</v>
      </c>
      <c r="C161" s="2">
        <v>3243.087</v>
      </c>
      <c r="D161" s="2">
        <v>8993.2139999999999</v>
      </c>
      <c r="E161" s="2">
        <f t="shared" si="33"/>
        <v>22069.532999999999</v>
      </c>
      <c r="F161" s="2">
        <v>4394.6000000000004</v>
      </c>
      <c r="G161" s="2">
        <f t="shared" si="34"/>
        <v>200486.89999999988</v>
      </c>
      <c r="H161" s="5">
        <f t="shared" si="31"/>
        <v>639.25500000000102</v>
      </c>
      <c r="I161" s="5">
        <f t="shared" si="35"/>
        <v>1098.6500000000001</v>
      </c>
      <c r="J161" s="6">
        <f t="shared" si="32"/>
        <v>0.58185500386838485</v>
      </c>
      <c r="N161" s="8">
        <v>8482.31</v>
      </c>
      <c r="O161" s="8">
        <v>4394.6000000000004</v>
      </c>
      <c r="P161" s="2">
        <f t="shared" si="36"/>
        <v>287.22999999999956</v>
      </c>
      <c r="Q161" s="2">
        <f t="shared" si="37"/>
        <v>92.300000000000182</v>
      </c>
      <c r="R161" s="4" t="s">
        <v>159</v>
      </c>
      <c r="S161" s="7">
        <f t="shared" si="38"/>
        <v>3.1119176598049729</v>
      </c>
      <c r="T161" s="7">
        <f t="shared" si="39"/>
        <v>3.6764395244063781</v>
      </c>
      <c r="U161" s="5">
        <f t="shared" si="45"/>
        <v>1099.5199999999995</v>
      </c>
      <c r="V161" s="5">
        <f t="shared" si="40"/>
        <v>307.20000000000027</v>
      </c>
      <c r="W161" s="6">
        <f t="shared" si="41"/>
        <v>3.5791666666666622</v>
      </c>
      <c r="X161" s="6">
        <f t="shared" si="42"/>
        <v>1.9301665680608016</v>
      </c>
      <c r="Y161" s="6">
        <f t="shared" si="43"/>
        <v>150.79164925784718</v>
      </c>
      <c r="Z161" s="6">
        <f t="shared" si="44"/>
        <v>48.456182245933022</v>
      </c>
    </row>
    <row r="162" spans="1:26" x14ac:dyDescent="0.25">
      <c r="A162" s="4" t="s">
        <v>160</v>
      </c>
      <c r="B162" s="2">
        <v>10235.254999999999</v>
      </c>
      <c r="C162" s="2">
        <v>3405.6</v>
      </c>
      <c r="D162" s="2">
        <v>9607.1</v>
      </c>
      <c r="E162" s="2">
        <f t="shared" si="33"/>
        <v>23247.955000000002</v>
      </c>
      <c r="F162" s="2">
        <v>4453.1000000000004</v>
      </c>
      <c r="G162" s="2">
        <f t="shared" si="34"/>
        <v>204939.99999999988</v>
      </c>
      <c r="H162" s="5">
        <f t="shared" si="31"/>
        <v>1178.4220000000023</v>
      </c>
      <c r="I162" s="5">
        <f t="shared" si="35"/>
        <v>1113.2750000000001</v>
      </c>
      <c r="J162" s="6">
        <f t="shared" si="32"/>
        <v>1.0585183355415348</v>
      </c>
      <c r="N162" s="8">
        <v>9007.76</v>
      </c>
      <c r="O162" s="8">
        <v>4453.1000000000004</v>
      </c>
      <c r="P162" s="2">
        <f t="shared" si="36"/>
        <v>525.45000000000073</v>
      </c>
      <c r="Q162" s="2">
        <f t="shared" si="37"/>
        <v>58.5</v>
      </c>
      <c r="R162" s="4" t="s">
        <v>160</v>
      </c>
      <c r="S162" s="7">
        <f t="shared" si="38"/>
        <v>8.9820512820512945</v>
      </c>
      <c r="T162" s="7">
        <f t="shared" si="39"/>
        <v>4.8747347369457845</v>
      </c>
      <c r="U162" s="5">
        <f t="shared" si="45"/>
        <v>1372.8000000000002</v>
      </c>
      <c r="V162" s="5">
        <f t="shared" si="40"/>
        <v>305.5</v>
      </c>
      <c r="W162" s="6">
        <f t="shared" si="41"/>
        <v>4.493617021276596</v>
      </c>
      <c r="X162" s="6">
        <f t="shared" si="42"/>
        <v>2.0228065841773146</v>
      </c>
      <c r="Y162" s="6">
        <f t="shared" si="43"/>
        <v>272.23039124955392</v>
      </c>
      <c r="Z162" s="6">
        <f t="shared" si="44"/>
        <v>30.308265083450149</v>
      </c>
    </row>
    <row r="163" spans="1:26" x14ac:dyDescent="0.25">
      <c r="A163" s="4" t="s">
        <v>161</v>
      </c>
      <c r="B163" s="2">
        <v>10342.963</v>
      </c>
      <c r="C163" s="2">
        <v>3467.2939999999999</v>
      </c>
      <c r="D163" s="2">
        <v>9948.56</v>
      </c>
      <c r="E163" s="2">
        <f t="shared" si="33"/>
        <v>23758.816999999999</v>
      </c>
      <c r="F163" s="2">
        <v>4516.3</v>
      </c>
      <c r="G163" s="2">
        <f t="shared" si="34"/>
        <v>209456.29999999987</v>
      </c>
      <c r="H163" s="5">
        <f t="shared" si="31"/>
        <v>510.86199999999735</v>
      </c>
      <c r="I163" s="5">
        <f t="shared" si="35"/>
        <v>1129.075</v>
      </c>
      <c r="J163" s="6">
        <f t="shared" si="32"/>
        <v>0.45246064256138641</v>
      </c>
      <c r="N163" s="8">
        <v>9245.34</v>
      </c>
      <c r="O163" s="8">
        <v>4516.3</v>
      </c>
      <c r="P163" s="2">
        <f t="shared" si="36"/>
        <v>237.57999999999993</v>
      </c>
      <c r="Q163" s="2">
        <f t="shared" si="37"/>
        <v>63.199999999999818</v>
      </c>
      <c r="R163" s="4" t="s">
        <v>161</v>
      </c>
      <c r="S163" s="7">
        <f t="shared" si="38"/>
        <v>3.759177215189883</v>
      </c>
      <c r="T163" s="7">
        <f t="shared" si="39"/>
        <v>5.0201778103181942</v>
      </c>
      <c r="U163" s="5">
        <f t="shared" si="45"/>
        <v>1326.3199999999997</v>
      </c>
      <c r="V163" s="5">
        <f t="shared" si="40"/>
        <v>279.30000000000018</v>
      </c>
      <c r="W163" s="6">
        <f t="shared" si="41"/>
        <v>4.7487289652703142</v>
      </c>
      <c r="X163" s="6">
        <f t="shared" si="42"/>
        <v>2.047104931027611</v>
      </c>
      <c r="Y163" s="6">
        <f t="shared" si="43"/>
        <v>117.45067563967065</v>
      </c>
      <c r="Z163" s="6">
        <f t="shared" si="44"/>
        <v>31.243718749167297</v>
      </c>
    </row>
    <row r="164" spans="1:26" x14ac:dyDescent="0.25">
      <c r="A164" s="4" t="s">
        <v>162</v>
      </c>
      <c r="B164" s="2">
        <v>10576.053</v>
      </c>
      <c r="C164" s="2">
        <v>3579.9969999999998</v>
      </c>
      <c r="D164" s="2">
        <v>10281.725</v>
      </c>
      <c r="E164" s="2">
        <f t="shared" si="33"/>
        <v>24437.775000000001</v>
      </c>
      <c r="F164" s="2">
        <v>4555.2</v>
      </c>
      <c r="G164" s="2">
        <f t="shared" si="34"/>
        <v>214011.49999999988</v>
      </c>
      <c r="H164" s="5">
        <f t="shared" si="31"/>
        <v>678.95800000000236</v>
      </c>
      <c r="I164" s="5">
        <f t="shared" si="35"/>
        <v>1138.8</v>
      </c>
      <c r="J164" s="6">
        <f t="shared" si="32"/>
        <v>0.59620477695820373</v>
      </c>
      <c r="N164" s="8">
        <v>9561.41</v>
      </c>
      <c r="O164" s="8">
        <v>4555.2</v>
      </c>
      <c r="P164" s="2">
        <f t="shared" si="36"/>
        <v>316.06999999999971</v>
      </c>
      <c r="Q164" s="2">
        <f t="shared" si="37"/>
        <v>38.899999999999636</v>
      </c>
      <c r="R164" s="4" t="s">
        <v>162</v>
      </c>
      <c r="S164" s="7">
        <f t="shared" si="38"/>
        <v>8.125192802056624</v>
      </c>
      <c r="T164" s="7">
        <f t="shared" si="39"/>
        <v>5.9945847397756937</v>
      </c>
      <c r="U164" s="5">
        <f t="shared" si="45"/>
        <v>1366.33</v>
      </c>
      <c r="V164" s="5">
        <f t="shared" si="40"/>
        <v>252.89999999999964</v>
      </c>
      <c r="W164" s="6">
        <f t="shared" si="41"/>
        <v>5.4026492684855745</v>
      </c>
      <c r="X164" s="6">
        <f t="shared" si="42"/>
        <v>2.099009922725676</v>
      </c>
      <c r="Y164" s="6">
        <f t="shared" si="43"/>
        <v>154.39853385597488</v>
      </c>
      <c r="Z164" s="6">
        <f t="shared" si="44"/>
        <v>19.002445556355781</v>
      </c>
    </row>
    <row r="165" spans="1:26" x14ac:dyDescent="0.25">
      <c r="A165" s="4" t="s">
        <v>163</v>
      </c>
      <c r="B165" s="2">
        <v>10870.519</v>
      </c>
      <c r="C165" s="2">
        <v>3682.3870000000002</v>
      </c>
      <c r="D165" s="2">
        <v>10583.994000000001</v>
      </c>
      <c r="E165" s="2">
        <f t="shared" si="33"/>
        <v>25136.9</v>
      </c>
      <c r="F165" s="2">
        <v>4619.6000000000004</v>
      </c>
      <c r="G165" s="2">
        <f t="shared" si="34"/>
        <v>218631.09999999989</v>
      </c>
      <c r="H165" s="5">
        <f t="shared" si="31"/>
        <v>699.125</v>
      </c>
      <c r="I165" s="5">
        <f t="shared" si="35"/>
        <v>1154.9000000000001</v>
      </c>
      <c r="J165" s="6">
        <f t="shared" si="32"/>
        <v>0.60535544202961289</v>
      </c>
      <c r="N165" s="8">
        <v>9882.4500000000007</v>
      </c>
      <c r="O165" s="8">
        <v>4619.6000000000004</v>
      </c>
      <c r="P165" s="2">
        <f t="shared" si="36"/>
        <v>321.04000000000087</v>
      </c>
      <c r="Q165" s="2">
        <f t="shared" si="37"/>
        <v>64.400000000000546</v>
      </c>
      <c r="R165" s="4" t="s">
        <v>163</v>
      </c>
      <c r="S165" s="7">
        <f t="shared" si="38"/>
        <v>4.9850931677018346</v>
      </c>
      <c r="T165" s="7">
        <f t="shared" si="39"/>
        <v>6.4628786167499088</v>
      </c>
      <c r="U165" s="5">
        <f t="shared" si="45"/>
        <v>1400.1400000000012</v>
      </c>
      <c r="V165" s="5">
        <f t="shared" si="40"/>
        <v>225</v>
      </c>
      <c r="W165" s="6">
        <f t="shared" si="41"/>
        <v>6.2228444444444495</v>
      </c>
      <c r="X165" s="6">
        <f t="shared" si="42"/>
        <v>2.1392436574595202</v>
      </c>
      <c r="Y165" s="6">
        <f t="shared" si="43"/>
        <v>152.94830030298922</v>
      </c>
      <c r="Z165" s="6">
        <f t="shared" si="44"/>
        <v>30.681131757764025</v>
      </c>
    </row>
    <row r="166" spans="1:26" x14ac:dyDescent="0.25">
      <c r="A166" s="4" t="s">
        <v>164</v>
      </c>
      <c r="B166" s="2">
        <v>11100.38</v>
      </c>
      <c r="C166" s="2">
        <v>3759.6419999999998</v>
      </c>
      <c r="D166" s="2">
        <v>10976.853999999999</v>
      </c>
      <c r="E166" s="2">
        <f t="shared" si="33"/>
        <v>25836.875999999997</v>
      </c>
      <c r="F166" s="2">
        <v>4669.3999999999996</v>
      </c>
      <c r="G166" s="2">
        <f t="shared" si="34"/>
        <v>223300.49999999988</v>
      </c>
      <c r="H166" s="5">
        <f t="shared" si="31"/>
        <v>699.97599999999511</v>
      </c>
      <c r="I166" s="5">
        <f t="shared" si="35"/>
        <v>1167.3499999999999</v>
      </c>
      <c r="J166" s="6">
        <f t="shared" si="32"/>
        <v>0.5996282177581661</v>
      </c>
      <c r="N166" s="8">
        <v>10238.459999999999</v>
      </c>
      <c r="O166" s="8">
        <v>4669.3999999999996</v>
      </c>
      <c r="P166" s="2">
        <f t="shared" si="36"/>
        <v>356.0099999999984</v>
      </c>
      <c r="Q166" s="2">
        <f t="shared" si="37"/>
        <v>49.799999999999272</v>
      </c>
      <c r="R166" s="4" t="s">
        <v>164</v>
      </c>
      <c r="S166" s="7">
        <f t="shared" si="38"/>
        <v>7.1487951807229635</v>
      </c>
      <c r="T166" s="7">
        <f t="shared" si="39"/>
        <v>6.0045645914178261</v>
      </c>
      <c r="U166" s="5">
        <f t="shared" si="45"/>
        <v>1230.6999999999989</v>
      </c>
      <c r="V166" s="5">
        <f t="shared" si="40"/>
        <v>216.29999999999927</v>
      </c>
      <c r="W166" s="6">
        <f t="shared" si="41"/>
        <v>5.6897827092001991</v>
      </c>
      <c r="X166" s="6">
        <f t="shared" si="42"/>
        <v>2.1926714353021803</v>
      </c>
      <c r="Y166" s="6">
        <f t="shared" si="43"/>
        <v>166.41863060273442</v>
      </c>
      <c r="Z166" s="6">
        <f t="shared" si="44"/>
        <v>23.279255650167382</v>
      </c>
    </row>
    <row r="167" spans="1:26" x14ac:dyDescent="0.25">
      <c r="A167" s="4" t="s">
        <v>165</v>
      </c>
      <c r="B167" s="2">
        <v>11267.47</v>
      </c>
      <c r="C167" s="2">
        <v>3815.11</v>
      </c>
      <c r="D167" s="2">
        <v>11316.564</v>
      </c>
      <c r="E167" s="2">
        <f t="shared" si="33"/>
        <v>26399.144</v>
      </c>
      <c r="F167" s="2">
        <v>4736.2</v>
      </c>
      <c r="G167" s="2">
        <f t="shared" si="34"/>
        <v>228036.6999999999</v>
      </c>
      <c r="H167" s="5">
        <f t="shared" si="31"/>
        <v>562.26800000000367</v>
      </c>
      <c r="I167" s="5">
        <f t="shared" si="35"/>
        <v>1184.05</v>
      </c>
      <c r="J167" s="6">
        <f t="shared" si="32"/>
        <v>0.47486845994679588</v>
      </c>
      <c r="N167" s="8">
        <v>10483.59</v>
      </c>
      <c r="O167" s="8">
        <v>4736.2</v>
      </c>
      <c r="P167" s="2">
        <f t="shared" si="36"/>
        <v>245.13000000000102</v>
      </c>
      <c r="Q167" s="2">
        <f t="shared" si="37"/>
        <v>66.800000000000182</v>
      </c>
      <c r="R167" s="4" t="s">
        <v>165</v>
      </c>
      <c r="S167" s="7">
        <f t="shared" si="38"/>
        <v>3.6696107784431189</v>
      </c>
      <c r="T167" s="7">
        <f t="shared" si="39"/>
        <v>5.9821729822311349</v>
      </c>
      <c r="U167" s="5">
        <f t="shared" si="45"/>
        <v>1238.25</v>
      </c>
      <c r="V167" s="5">
        <f t="shared" si="40"/>
        <v>219.89999999999964</v>
      </c>
      <c r="W167" s="6">
        <f t="shared" si="41"/>
        <v>5.6309686221009647</v>
      </c>
      <c r="X167" s="6">
        <f t="shared" si="42"/>
        <v>2.2135023858789746</v>
      </c>
      <c r="Y167" s="6">
        <f t="shared" si="43"/>
        <v>111.79513540122291</v>
      </c>
      <c r="Z167" s="6">
        <f t="shared" si="44"/>
        <v>30.465120731047524</v>
      </c>
    </row>
    <row r="168" spans="1:26" x14ac:dyDescent="0.25">
      <c r="A168" s="4" t="s">
        <v>166</v>
      </c>
      <c r="B168" s="2">
        <v>11502.585999999999</v>
      </c>
      <c r="C168" s="2">
        <v>3889.915</v>
      </c>
      <c r="D168" s="2">
        <v>11608.328</v>
      </c>
      <c r="E168" s="2">
        <f t="shared" si="33"/>
        <v>27000.828999999998</v>
      </c>
      <c r="F168" s="2">
        <v>4821.5</v>
      </c>
      <c r="G168" s="2">
        <f t="shared" si="34"/>
        <v>232858.1999999999</v>
      </c>
      <c r="H168" s="5">
        <f t="shared" si="31"/>
        <v>601.68499999999767</v>
      </c>
      <c r="I168" s="5">
        <f t="shared" si="35"/>
        <v>1205.375</v>
      </c>
      <c r="J168" s="6">
        <f t="shared" si="32"/>
        <v>0.49916830861764816</v>
      </c>
      <c r="N168" s="8">
        <v>10772.05</v>
      </c>
      <c r="O168" s="8">
        <v>4821.5</v>
      </c>
      <c r="P168" s="2">
        <f t="shared" si="36"/>
        <v>288.45999999999913</v>
      </c>
      <c r="Q168" s="2">
        <f t="shared" si="37"/>
        <v>85.300000000000182</v>
      </c>
      <c r="R168" s="4" t="s">
        <v>166</v>
      </c>
      <c r="S168" s="7">
        <f t="shared" si="38"/>
        <v>3.3817116060961139</v>
      </c>
      <c r="T168" s="7">
        <f t="shared" si="39"/>
        <v>4.7963026832410076</v>
      </c>
      <c r="U168" s="5">
        <f t="shared" si="45"/>
        <v>1210.6399999999994</v>
      </c>
      <c r="V168" s="5">
        <f t="shared" si="40"/>
        <v>266.30000000000018</v>
      </c>
      <c r="W168" s="6">
        <f t="shared" si="41"/>
        <v>4.546150957566649</v>
      </c>
      <c r="X168" s="6">
        <f t="shared" si="42"/>
        <v>2.2341698641501604</v>
      </c>
      <c r="Y168" s="6">
        <f t="shared" si="43"/>
        <v>130.31835964588427</v>
      </c>
      <c r="Z168" s="6">
        <f t="shared" si="44"/>
        <v>38.536213262823217</v>
      </c>
    </row>
    <row r="169" spans="1:26" x14ac:dyDescent="0.25">
      <c r="A169" s="4" t="s">
        <v>167</v>
      </c>
      <c r="B169" s="2">
        <v>11688.483</v>
      </c>
      <c r="C169" s="2">
        <v>3942.9580000000001</v>
      </c>
      <c r="D169" s="2">
        <v>11943.968000000001</v>
      </c>
      <c r="E169" s="2">
        <f t="shared" si="33"/>
        <v>27575.409</v>
      </c>
      <c r="F169" s="2">
        <v>4900.5</v>
      </c>
      <c r="G169" s="2">
        <f t="shared" si="34"/>
        <v>237758.6999999999</v>
      </c>
      <c r="H169" s="5">
        <f t="shared" si="31"/>
        <v>574.58000000000175</v>
      </c>
      <c r="I169" s="5">
        <f t="shared" si="35"/>
        <v>1225.125</v>
      </c>
      <c r="J169" s="6">
        <f t="shared" si="32"/>
        <v>0.46899704111825469</v>
      </c>
      <c r="N169" s="8">
        <v>11029.7</v>
      </c>
      <c r="O169" s="8">
        <v>4900.5</v>
      </c>
      <c r="P169" s="2">
        <f t="shared" si="36"/>
        <v>257.65000000000146</v>
      </c>
      <c r="Q169" s="2">
        <f t="shared" si="37"/>
        <v>79</v>
      </c>
      <c r="R169" s="4" t="s">
        <v>167</v>
      </c>
      <c r="S169" s="7">
        <f t="shared" si="38"/>
        <v>3.2613924050633094</v>
      </c>
      <c r="T169" s="7">
        <f t="shared" si="39"/>
        <v>4.3653774925813762</v>
      </c>
      <c r="U169" s="5">
        <f t="shared" si="45"/>
        <v>1147.25</v>
      </c>
      <c r="V169" s="5">
        <f t="shared" si="40"/>
        <v>280.89999999999964</v>
      </c>
      <c r="W169" s="6">
        <f t="shared" si="41"/>
        <v>4.0841936632253528</v>
      </c>
      <c r="X169" s="6">
        <f t="shared" si="42"/>
        <v>2.2507295173961843</v>
      </c>
      <c r="Y169" s="6">
        <f t="shared" si="43"/>
        <v>115.32247575902518</v>
      </c>
      <c r="Z169" s="6">
        <f t="shared" si="44"/>
        <v>35.359889714585435</v>
      </c>
    </row>
    <row r="170" spans="1:26" x14ac:dyDescent="0.25">
      <c r="A170" s="4" t="s">
        <v>168</v>
      </c>
      <c r="B170" s="2">
        <v>11933.804</v>
      </c>
      <c r="C170" s="2">
        <v>4062.9209999999998</v>
      </c>
      <c r="D170" s="2">
        <v>12039.661</v>
      </c>
      <c r="E170" s="2">
        <f t="shared" si="33"/>
        <v>28036.385999999999</v>
      </c>
      <c r="F170" s="2">
        <v>5022.7</v>
      </c>
      <c r="G170" s="2">
        <f t="shared" si="34"/>
        <v>242781.39999999991</v>
      </c>
      <c r="H170" s="5">
        <f t="shared" si="31"/>
        <v>460.97699999999895</v>
      </c>
      <c r="I170" s="5">
        <f t="shared" si="35"/>
        <v>1255.675</v>
      </c>
      <c r="J170" s="6">
        <f t="shared" si="32"/>
        <v>0.36711489836143824</v>
      </c>
      <c r="N170" s="8">
        <v>11247.69</v>
      </c>
      <c r="O170" s="8">
        <v>5022.7</v>
      </c>
      <c r="P170" s="2">
        <f t="shared" si="36"/>
        <v>217.98999999999978</v>
      </c>
      <c r="Q170" s="2">
        <f t="shared" si="37"/>
        <v>122.19999999999982</v>
      </c>
      <c r="R170" s="4" t="s">
        <v>168</v>
      </c>
      <c r="S170" s="7">
        <f t="shared" si="38"/>
        <v>1.7838788870703772</v>
      </c>
      <c r="T170" s="7">
        <f t="shared" si="39"/>
        <v>3.0241484191682302</v>
      </c>
      <c r="U170" s="5">
        <f t="shared" si="45"/>
        <v>1009.2300000000014</v>
      </c>
      <c r="V170" s="5">
        <f t="shared" si="40"/>
        <v>353.30000000000018</v>
      </c>
      <c r="W170" s="6">
        <f t="shared" si="41"/>
        <v>2.8565808095103336</v>
      </c>
      <c r="X170" s="6">
        <f t="shared" si="42"/>
        <v>2.2393712545045497</v>
      </c>
      <c r="Y170" s="6">
        <f t="shared" si="43"/>
        <v>96.853041787174519</v>
      </c>
      <c r="Z170" s="6">
        <f t="shared" si="44"/>
        <v>54.293507529669803</v>
      </c>
    </row>
    <row r="171" spans="1:26" x14ac:dyDescent="0.25">
      <c r="A171" s="4" t="s">
        <v>169</v>
      </c>
      <c r="B171" s="2">
        <v>12183.013000000001</v>
      </c>
      <c r="C171" s="2">
        <v>4136.9139999999998</v>
      </c>
      <c r="D171" s="2">
        <v>12385.156999999999</v>
      </c>
      <c r="E171" s="2">
        <f t="shared" si="33"/>
        <v>28705.083999999999</v>
      </c>
      <c r="F171" s="2">
        <v>5090.6000000000004</v>
      </c>
      <c r="G171" s="2">
        <f t="shared" si="34"/>
        <v>247871.99999999991</v>
      </c>
      <c r="H171" s="5">
        <f t="shared" si="31"/>
        <v>668.69800000000032</v>
      </c>
      <c r="I171" s="5">
        <f t="shared" si="35"/>
        <v>1272.6500000000001</v>
      </c>
      <c r="J171" s="6">
        <f t="shared" si="32"/>
        <v>0.52543747298943166</v>
      </c>
      <c r="N171" s="8">
        <v>11494.58</v>
      </c>
      <c r="O171" s="8">
        <v>5090.6000000000004</v>
      </c>
      <c r="P171" s="2">
        <f t="shared" si="36"/>
        <v>246.88999999999942</v>
      </c>
      <c r="Q171" s="2">
        <f t="shared" si="37"/>
        <v>67.900000000000546</v>
      </c>
      <c r="R171" s="4" t="s">
        <v>169</v>
      </c>
      <c r="S171" s="7">
        <f t="shared" si="38"/>
        <v>3.6360824742267663</v>
      </c>
      <c r="T171" s="7">
        <f t="shared" si="39"/>
        <v>3.0157663431141417</v>
      </c>
      <c r="U171" s="5">
        <f t="shared" si="45"/>
        <v>1010.9899999999998</v>
      </c>
      <c r="V171" s="5">
        <f t="shared" si="40"/>
        <v>354.40000000000055</v>
      </c>
      <c r="W171" s="6">
        <f t="shared" si="41"/>
        <v>2.8526805869074443</v>
      </c>
      <c r="X171" s="6">
        <f t="shared" si="42"/>
        <v>2.2580010214905903</v>
      </c>
      <c r="Y171" s="6">
        <f t="shared" si="43"/>
        <v>110.24969598201915</v>
      </c>
      <c r="Z171" s="6">
        <f t="shared" si="44"/>
        <v>30.321010803107367</v>
      </c>
    </row>
    <row r="172" spans="1:26" x14ac:dyDescent="0.25">
      <c r="A172" s="4" t="s">
        <v>170</v>
      </c>
      <c r="B172" s="2">
        <v>12439.196</v>
      </c>
      <c r="C172" s="2">
        <v>4201.125</v>
      </c>
      <c r="D172" s="2">
        <v>12662.465</v>
      </c>
      <c r="E172" s="2">
        <f t="shared" si="33"/>
        <v>29302.786</v>
      </c>
      <c r="F172" s="2">
        <v>5207.7</v>
      </c>
      <c r="G172" s="2">
        <f t="shared" si="34"/>
        <v>253079.69999999992</v>
      </c>
      <c r="H172" s="5">
        <f t="shared" si="31"/>
        <v>597.70200000000114</v>
      </c>
      <c r="I172" s="5">
        <f t="shared" si="35"/>
        <v>1301.925</v>
      </c>
      <c r="J172" s="6">
        <f t="shared" si="32"/>
        <v>0.45909096146091455</v>
      </c>
      <c r="N172" s="8">
        <v>11774.43</v>
      </c>
      <c r="O172" s="8">
        <v>5207.7</v>
      </c>
      <c r="P172" s="2">
        <f t="shared" si="36"/>
        <v>279.85000000000036</v>
      </c>
      <c r="Q172" s="2">
        <f t="shared" si="37"/>
        <v>117.09999999999945</v>
      </c>
      <c r="R172" s="4" t="s">
        <v>170</v>
      </c>
      <c r="S172" s="7">
        <f t="shared" si="38"/>
        <v>2.3898377455166666</v>
      </c>
      <c r="T172" s="7">
        <f t="shared" si="39"/>
        <v>2.7677978779692798</v>
      </c>
      <c r="U172" s="5">
        <f t="shared" si="45"/>
        <v>1002.380000000001</v>
      </c>
      <c r="V172" s="5">
        <f t="shared" si="40"/>
        <v>386.19999999999982</v>
      </c>
      <c r="W172" s="6">
        <f t="shared" si="41"/>
        <v>2.5954945624029038</v>
      </c>
      <c r="X172" s="6">
        <f t="shared" si="42"/>
        <v>2.2609654934039982</v>
      </c>
      <c r="Y172" s="6">
        <f t="shared" si="43"/>
        <v>123.93705642137442</v>
      </c>
      <c r="Z172" s="6">
        <f t="shared" si="44"/>
        <v>51.86002968355497</v>
      </c>
    </row>
    <row r="173" spans="1:26" x14ac:dyDescent="0.25">
      <c r="A173" s="4" t="s">
        <v>171</v>
      </c>
      <c r="B173" s="2">
        <v>12659.215</v>
      </c>
      <c r="C173" s="2">
        <v>4266.9679999999998</v>
      </c>
      <c r="D173" s="2">
        <v>12888.925999999999</v>
      </c>
      <c r="E173" s="2">
        <f t="shared" si="33"/>
        <v>29815.109</v>
      </c>
      <c r="F173" s="2">
        <v>5299.5</v>
      </c>
      <c r="G173" s="2">
        <f t="shared" si="34"/>
        <v>258379.19999999992</v>
      </c>
      <c r="H173" s="5">
        <f t="shared" si="31"/>
        <v>512.32300000000032</v>
      </c>
      <c r="I173" s="5">
        <f t="shared" si="35"/>
        <v>1324.875</v>
      </c>
      <c r="J173" s="6">
        <f t="shared" si="32"/>
        <v>0.38669534861779437</v>
      </c>
      <c r="N173" s="8">
        <v>12013.77</v>
      </c>
      <c r="O173" s="8">
        <v>5299.5</v>
      </c>
      <c r="P173" s="2">
        <f t="shared" si="36"/>
        <v>239.34000000000015</v>
      </c>
      <c r="Q173" s="2">
        <f t="shared" si="37"/>
        <v>91.800000000000182</v>
      </c>
      <c r="R173" s="4" t="s">
        <v>171</v>
      </c>
      <c r="S173" s="7">
        <f t="shared" si="38"/>
        <v>2.6071895424836566</v>
      </c>
      <c r="T173" s="7">
        <f t="shared" si="39"/>
        <v>2.6042471623243668</v>
      </c>
      <c r="U173" s="5">
        <f t="shared" si="45"/>
        <v>984.06999999999971</v>
      </c>
      <c r="V173" s="5">
        <f t="shared" si="40"/>
        <v>399</v>
      </c>
      <c r="W173" s="6">
        <f t="shared" si="41"/>
        <v>2.4663408521303252</v>
      </c>
      <c r="X173" s="6">
        <f t="shared" si="42"/>
        <v>2.2669629210302857</v>
      </c>
      <c r="Y173" s="6">
        <f t="shared" si="43"/>
        <v>105.85743156993593</v>
      </c>
      <c r="Z173" s="6">
        <f t="shared" si="44"/>
        <v>40.602123414891494</v>
      </c>
    </row>
    <row r="174" spans="1:26" x14ac:dyDescent="0.25">
      <c r="A174" s="4" t="s">
        <v>172</v>
      </c>
      <c r="B174" s="2">
        <v>13035.431</v>
      </c>
      <c r="C174" s="2">
        <v>4334.6719999999996</v>
      </c>
      <c r="D174" s="2">
        <v>13131.473</v>
      </c>
      <c r="E174" s="2">
        <f t="shared" si="33"/>
        <v>30501.576000000001</v>
      </c>
      <c r="F174" s="2">
        <v>5412.7</v>
      </c>
      <c r="G174" s="2">
        <f t="shared" si="34"/>
        <v>263791.89999999991</v>
      </c>
      <c r="H174" s="5">
        <f t="shared" si="31"/>
        <v>686.46700000000055</v>
      </c>
      <c r="I174" s="5">
        <f t="shared" si="35"/>
        <v>1353.175</v>
      </c>
      <c r="J174" s="6">
        <f t="shared" si="32"/>
        <v>0.50730097733109214</v>
      </c>
      <c r="N174" s="8">
        <v>12354.67</v>
      </c>
      <c r="O174" s="8">
        <v>5412.7</v>
      </c>
      <c r="P174" s="2">
        <f t="shared" si="36"/>
        <v>340.89999999999964</v>
      </c>
      <c r="Q174" s="2">
        <f t="shared" si="37"/>
        <v>113.19999999999982</v>
      </c>
      <c r="R174" s="4" t="s">
        <v>172</v>
      </c>
      <c r="S174" s="7">
        <f t="shared" si="38"/>
        <v>3.0114840989399307</v>
      </c>
      <c r="T174" s="7">
        <f t="shared" si="39"/>
        <v>2.9111484652917552</v>
      </c>
      <c r="U174" s="5">
        <f t="shared" si="45"/>
        <v>1106.9799999999996</v>
      </c>
      <c r="V174" s="5">
        <f t="shared" si="40"/>
        <v>390</v>
      </c>
      <c r="W174" s="6">
        <f t="shared" si="41"/>
        <v>2.8384102564102554</v>
      </c>
      <c r="X174" s="6">
        <f t="shared" si="42"/>
        <v>2.2825336708112403</v>
      </c>
      <c r="Y174" s="6">
        <f t="shared" si="43"/>
        <v>150.37740442841823</v>
      </c>
      <c r="Z174" s="6">
        <f t="shared" si="44"/>
        <v>49.934649989137391</v>
      </c>
    </row>
    <row r="175" spans="1:26" x14ac:dyDescent="0.25">
      <c r="A175" s="4" t="s">
        <v>173</v>
      </c>
      <c r="B175" s="2">
        <v>13383.317999999999</v>
      </c>
      <c r="C175" s="2">
        <v>4425.759</v>
      </c>
      <c r="D175" s="2">
        <v>13404.893</v>
      </c>
      <c r="E175" s="2">
        <f t="shared" si="33"/>
        <v>31213.969999999998</v>
      </c>
      <c r="F175" s="2">
        <v>5527.4</v>
      </c>
      <c r="G175" s="2">
        <f t="shared" si="34"/>
        <v>269319.29999999993</v>
      </c>
      <c r="H175" s="5">
        <f t="shared" si="31"/>
        <v>712.39399999999659</v>
      </c>
      <c r="I175" s="5">
        <f t="shared" si="35"/>
        <v>1381.85</v>
      </c>
      <c r="J175" s="6">
        <f t="shared" si="32"/>
        <v>0.51553641856930688</v>
      </c>
      <c r="N175" s="8">
        <v>12649.38</v>
      </c>
      <c r="O175" s="8">
        <v>5527.4</v>
      </c>
      <c r="P175" s="2">
        <f t="shared" si="36"/>
        <v>294.70999999999913</v>
      </c>
      <c r="Q175" s="2">
        <f t="shared" si="37"/>
        <v>114.69999999999982</v>
      </c>
      <c r="R175" s="4" t="s">
        <v>173</v>
      </c>
      <c r="S175" s="7">
        <f t="shared" si="38"/>
        <v>2.5693984306887496</v>
      </c>
      <c r="T175" s="7">
        <f t="shared" si="39"/>
        <v>2.6444774544072511</v>
      </c>
      <c r="U175" s="5">
        <f t="shared" si="45"/>
        <v>1154.7999999999993</v>
      </c>
      <c r="V175" s="5">
        <f t="shared" si="40"/>
        <v>436.79999999999927</v>
      </c>
      <c r="W175" s="6">
        <f t="shared" si="41"/>
        <v>2.6437728937728964</v>
      </c>
      <c r="X175" s="6">
        <f t="shared" si="42"/>
        <v>2.28848644932518</v>
      </c>
      <c r="Y175" s="6">
        <f t="shared" si="43"/>
        <v>129.11529138374357</v>
      </c>
      <c r="Z175" s="6">
        <f t="shared" si="44"/>
        <v>50.251175466442973</v>
      </c>
    </row>
    <row r="176" spans="1:26" x14ac:dyDescent="0.25">
      <c r="A176" s="4" t="s">
        <v>174</v>
      </c>
      <c r="B176" s="2">
        <v>13618.227000000001</v>
      </c>
      <c r="C176" s="2">
        <v>4485.8530000000001</v>
      </c>
      <c r="D176" s="2">
        <v>13790.073</v>
      </c>
      <c r="E176" s="2">
        <f t="shared" si="33"/>
        <v>31894.153000000002</v>
      </c>
      <c r="F176" s="2">
        <v>5628.4</v>
      </c>
      <c r="G176" s="2">
        <f t="shared" si="34"/>
        <v>274947.69999999995</v>
      </c>
      <c r="H176" s="5">
        <f t="shared" si="31"/>
        <v>680.18300000000454</v>
      </c>
      <c r="I176" s="5">
        <f t="shared" si="35"/>
        <v>1407.1</v>
      </c>
      <c r="J176" s="6">
        <f t="shared" si="32"/>
        <v>0.48339350437069473</v>
      </c>
      <c r="N176" s="8">
        <v>12880.53</v>
      </c>
      <c r="O176" s="8">
        <v>5628.4</v>
      </c>
      <c r="P176" s="2">
        <f t="shared" si="36"/>
        <v>231.15000000000146</v>
      </c>
      <c r="Q176" s="2">
        <f t="shared" si="37"/>
        <v>101</v>
      </c>
      <c r="R176" s="4" t="s">
        <v>174</v>
      </c>
      <c r="S176" s="7">
        <f t="shared" si="38"/>
        <v>2.2886138613861529</v>
      </c>
      <c r="T176" s="7">
        <f t="shared" si="39"/>
        <v>2.6191714833746227</v>
      </c>
      <c r="U176" s="5">
        <f t="shared" si="45"/>
        <v>1106.1000000000004</v>
      </c>
      <c r="V176" s="5">
        <f t="shared" si="40"/>
        <v>420.69999999999982</v>
      </c>
      <c r="W176" s="6">
        <f t="shared" si="41"/>
        <v>2.629189446161162</v>
      </c>
      <c r="X176" s="6">
        <f t="shared" si="42"/>
        <v>2.2884887356975341</v>
      </c>
      <c r="Y176" s="6">
        <f t="shared" si="43"/>
        <v>101.00562320050533</v>
      </c>
      <c r="Z176" s="6">
        <f t="shared" si="44"/>
        <v>44.133973364702463</v>
      </c>
    </row>
    <row r="177" spans="1:26" x14ac:dyDescent="0.25">
      <c r="A177" s="4" t="s">
        <v>175</v>
      </c>
      <c r="B177" s="2">
        <v>13837.311</v>
      </c>
      <c r="C177" s="2">
        <v>4557.0600000000004</v>
      </c>
      <c r="D177" s="2">
        <v>14017.486999999999</v>
      </c>
      <c r="E177" s="2">
        <f t="shared" si="33"/>
        <v>32411.858</v>
      </c>
      <c r="F177" s="2">
        <v>5711.6</v>
      </c>
      <c r="G177" s="2">
        <f t="shared" si="34"/>
        <v>280659.29999999993</v>
      </c>
      <c r="H177" s="5">
        <f t="shared" si="31"/>
        <v>517.70499999999811</v>
      </c>
      <c r="I177" s="5">
        <f t="shared" si="35"/>
        <v>1427.9</v>
      </c>
      <c r="J177" s="6">
        <f t="shared" si="32"/>
        <v>0.36256390503536529</v>
      </c>
      <c r="N177" s="8">
        <v>13077.07</v>
      </c>
      <c r="O177" s="8">
        <v>5711.6</v>
      </c>
      <c r="P177" s="2">
        <f t="shared" si="36"/>
        <v>196.53999999999905</v>
      </c>
      <c r="Q177" s="2">
        <f t="shared" si="37"/>
        <v>83.200000000000728</v>
      </c>
      <c r="R177" s="4" t="s">
        <v>175</v>
      </c>
      <c r="S177" s="7">
        <f t="shared" si="38"/>
        <v>2.3622596153845832</v>
      </c>
      <c r="T177" s="7">
        <f t="shared" si="39"/>
        <v>2.5579390015998538</v>
      </c>
      <c r="U177" s="5">
        <f t="shared" si="45"/>
        <v>1063.2999999999993</v>
      </c>
      <c r="V177" s="5">
        <f t="shared" si="40"/>
        <v>412.10000000000036</v>
      </c>
      <c r="W177" s="6">
        <f t="shared" si="41"/>
        <v>2.5801989808298917</v>
      </c>
      <c r="X177" s="6">
        <f t="shared" si="42"/>
        <v>2.2895633447720427</v>
      </c>
      <c r="Y177" s="6">
        <f t="shared" si="43"/>
        <v>85.882004544843625</v>
      </c>
      <c r="Z177" s="6">
        <f t="shared" si="44"/>
        <v>36.355870449430583</v>
      </c>
    </row>
    <row r="178" spans="1:26" x14ac:dyDescent="0.25">
      <c r="A178" s="4" t="s">
        <v>176</v>
      </c>
      <c r="B178" s="2">
        <v>14062.019</v>
      </c>
      <c r="C178" s="2">
        <v>4656.8140000000003</v>
      </c>
      <c r="D178" s="2">
        <v>14290.635</v>
      </c>
      <c r="E178" s="2">
        <f t="shared" si="33"/>
        <v>33009.468000000001</v>
      </c>
      <c r="F178" s="2">
        <v>5763.4</v>
      </c>
      <c r="G178" s="2">
        <f t="shared" si="34"/>
        <v>286422.69999999995</v>
      </c>
      <c r="H178" s="5">
        <f t="shared" si="31"/>
        <v>597.61000000000058</v>
      </c>
      <c r="I178" s="5">
        <f t="shared" si="35"/>
        <v>1440.85</v>
      </c>
      <c r="J178" s="6">
        <f t="shared" si="32"/>
        <v>0.4147621195821915</v>
      </c>
      <c r="N178" s="8">
        <v>13351.08</v>
      </c>
      <c r="O178" s="8">
        <v>5763.4</v>
      </c>
      <c r="P178" s="2">
        <f t="shared" si="36"/>
        <v>274.01000000000022</v>
      </c>
      <c r="Q178" s="2">
        <f t="shared" si="37"/>
        <v>51.799999999999272</v>
      </c>
      <c r="R178" s="4" t="s">
        <v>176</v>
      </c>
      <c r="S178" s="7">
        <f t="shared" si="38"/>
        <v>5.2897683397684183</v>
      </c>
      <c r="T178" s="7">
        <f t="shared" si="39"/>
        <v>3.127510061806976</v>
      </c>
      <c r="U178" s="5">
        <f t="shared" si="45"/>
        <v>996.40999999999985</v>
      </c>
      <c r="V178" s="5">
        <f t="shared" si="40"/>
        <v>350.69999999999982</v>
      </c>
      <c r="W178" s="6">
        <f t="shared" si="41"/>
        <v>2.8412033076703747</v>
      </c>
      <c r="X178" s="6">
        <f t="shared" si="42"/>
        <v>2.3165284380747475</v>
      </c>
      <c r="Y178" s="6">
        <f t="shared" si="43"/>
        <v>119.67784190189403</v>
      </c>
      <c r="Z178" s="6">
        <f t="shared" si="44"/>
        <v>22.624401337608184</v>
      </c>
    </row>
    <row r="179" spans="1:26" x14ac:dyDescent="0.25">
      <c r="A179" s="4" t="s">
        <v>177</v>
      </c>
      <c r="B179" s="2">
        <v>14308.299000000001</v>
      </c>
      <c r="C179" s="2">
        <v>4770.9189999999999</v>
      </c>
      <c r="D179" s="2">
        <v>14475.117</v>
      </c>
      <c r="E179" s="2">
        <f t="shared" si="33"/>
        <v>33554.334999999999</v>
      </c>
      <c r="F179" s="2">
        <v>5890.8</v>
      </c>
      <c r="G179" s="2">
        <f t="shared" si="34"/>
        <v>292313.49999999994</v>
      </c>
      <c r="H179" s="5">
        <f t="shared" si="31"/>
        <v>544.86699999999837</v>
      </c>
      <c r="I179" s="5">
        <f t="shared" si="35"/>
        <v>1472.7</v>
      </c>
      <c r="J179" s="6">
        <f t="shared" si="32"/>
        <v>0.369978271202552</v>
      </c>
      <c r="N179" s="8">
        <v>13615.11</v>
      </c>
      <c r="O179" s="8">
        <v>5890.8</v>
      </c>
      <c r="P179" s="2">
        <f t="shared" si="36"/>
        <v>264.03000000000065</v>
      </c>
      <c r="Q179" s="2">
        <f t="shared" si="37"/>
        <v>127.40000000000055</v>
      </c>
      <c r="R179" s="4" t="s">
        <v>177</v>
      </c>
      <c r="S179" s="7">
        <f t="shared" si="38"/>
        <v>2.0724489795918331</v>
      </c>
      <c r="T179" s="7">
        <f t="shared" si="39"/>
        <v>3.0032726990327467</v>
      </c>
      <c r="U179" s="5">
        <f t="shared" si="45"/>
        <v>965.73000000000138</v>
      </c>
      <c r="V179" s="5">
        <f t="shared" si="40"/>
        <v>363.40000000000055</v>
      </c>
      <c r="W179" s="6">
        <f t="shared" si="41"/>
        <v>2.6574848651623553</v>
      </c>
      <c r="X179" s="6">
        <f t="shared" si="42"/>
        <v>2.3112497453656551</v>
      </c>
      <c r="Y179" s="6">
        <f t="shared" si="43"/>
        <v>113.97658481561071</v>
      </c>
      <c r="Z179" s="6">
        <f t="shared" si="44"/>
        <v>54.996087207926486</v>
      </c>
    </row>
    <row r="180" spans="1:26" x14ac:dyDescent="0.25">
      <c r="A180" s="4" t="s">
        <v>178</v>
      </c>
      <c r="B180" s="2">
        <v>14490.755999999999</v>
      </c>
      <c r="C180" s="2">
        <v>4852.5420000000004</v>
      </c>
      <c r="D180" s="2">
        <v>14664.186</v>
      </c>
      <c r="E180" s="2">
        <f t="shared" si="33"/>
        <v>34007.483999999997</v>
      </c>
      <c r="F180" s="2">
        <v>5974.7</v>
      </c>
      <c r="G180" s="2">
        <f t="shared" si="34"/>
        <v>298288.19999999995</v>
      </c>
      <c r="H180" s="5">
        <f t="shared" si="31"/>
        <v>453.14899999999761</v>
      </c>
      <c r="I180" s="5">
        <f t="shared" si="35"/>
        <v>1493.675</v>
      </c>
      <c r="J180" s="6">
        <f t="shared" si="32"/>
        <v>0.30337857967763915</v>
      </c>
      <c r="N180" s="8">
        <v>13841.7</v>
      </c>
      <c r="O180" s="8">
        <v>5974.7</v>
      </c>
      <c r="P180" s="2">
        <f t="shared" si="36"/>
        <v>226.59000000000015</v>
      </c>
      <c r="Q180" s="2">
        <f t="shared" si="37"/>
        <v>83.899999999999636</v>
      </c>
      <c r="R180" s="4" t="s">
        <v>178</v>
      </c>
      <c r="S180" s="7">
        <f t="shared" si="38"/>
        <v>2.7007151370679514</v>
      </c>
      <c r="T180" s="7">
        <f t="shared" si="39"/>
        <v>3.1062980179531969</v>
      </c>
      <c r="U180" s="5">
        <f t="shared" si="45"/>
        <v>961.17000000000007</v>
      </c>
      <c r="V180" s="5">
        <f t="shared" si="40"/>
        <v>346.30000000000018</v>
      </c>
      <c r="W180" s="6">
        <f t="shared" si="41"/>
        <v>2.7755414380594847</v>
      </c>
      <c r="X180" s="6">
        <f t="shared" si="42"/>
        <v>2.3167188310710163</v>
      </c>
      <c r="Y180" s="6">
        <f t="shared" si="43"/>
        <v>98.03786910278366</v>
      </c>
      <c r="Z180" s="6">
        <f t="shared" si="44"/>
        <v>36.300707082057933</v>
      </c>
    </row>
    <row r="181" spans="1:26" x14ac:dyDescent="0.25">
      <c r="A181" s="4" t="s">
        <v>179</v>
      </c>
      <c r="B181" s="2">
        <v>14775.404</v>
      </c>
      <c r="C181" s="2">
        <v>4978.9089999999997</v>
      </c>
      <c r="D181" s="2">
        <v>14783.415000000001</v>
      </c>
      <c r="E181" s="2">
        <f t="shared" si="33"/>
        <v>34537.728000000003</v>
      </c>
      <c r="F181" s="2">
        <v>6029.5</v>
      </c>
      <c r="G181" s="2">
        <f t="shared" si="34"/>
        <v>304317.69999999995</v>
      </c>
      <c r="H181" s="5">
        <f t="shared" si="31"/>
        <v>530.24400000000605</v>
      </c>
      <c r="I181" s="5">
        <f t="shared" si="35"/>
        <v>1507.375</v>
      </c>
      <c r="J181" s="6">
        <f t="shared" si="32"/>
        <v>0.35176648146612888</v>
      </c>
      <c r="N181" s="8">
        <v>14048.41</v>
      </c>
      <c r="O181" s="8">
        <v>6029.5</v>
      </c>
      <c r="P181" s="2">
        <f t="shared" si="36"/>
        <v>206.70999999999913</v>
      </c>
      <c r="Q181" s="2">
        <f t="shared" si="37"/>
        <v>54.800000000000182</v>
      </c>
      <c r="R181" s="4" t="s">
        <v>179</v>
      </c>
      <c r="S181" s="7">
        <f t="shared" si="38"/>
        <v>3.7720802919707745</v>
      </c>
      <c r="T181" s="7">
        <f t="shared" si="39"/>
        <v>3.4587531870997443</v>
      </c>
      <c r="U181" s="5">
        <f t="shared" si="45"/>
        <v>971.34000000000015</v>
      </c>
      <c r="V181" s="5">
        <f t="shared" si="40"/>
        <v>317.89999999999964</v>
      </c>
      <c r="W181" s="6">
        <f t="shared" si="41"/>
        <v>3.055489147530674</v>
      </c>
      <c r="X181" s="6">
        <f t="shared" si="42"/>
        <v>2.3299460983497804</v>
      </c>
      <c r="Y181" s="6">
        <f t="shared" si="43"/>
        <v>89.225329041952563</v>
      </c>
      <c r="Z181" s="6">
        <f t="shared" si="44"/>
        <v>23.654143638425992</v>
      </c>
    </row>
    <row r="182" spans="1:26" x14ac:dyDescent="0.25">
      <c r="A182" s="4" t="s">
        <v>180</v>
      </c>
      <c r="B182" s="2">
        <v>14928.507</v>
      </c>
      <c r="C182" s="2">
        <v>5065.2719999999999</v>
      </c>
      <c r="D182" s="2">
        <v>14995.773999999999</v>
      </c>
      <c r="E182" s="2">
        <f t="shared" si="33"/>
        <v>34989.553</v>
      </c>
      <c r="F182" s="2">
        <v>6023.3</v>
      </c>
      <c r="G182" s="2">
        <f t="shared" si="34"/>
        <v>310340.99999999994</v>
      </c>
      <c r="H182" s="5">
        <f t="shared" si="31"/>
        <v>451.82499999999709</v>
      </c>
      <c r="I182" s="5">
        <f t="shared" si="35"/>
        <v>1505.825</v>
      </c>
      <c r="J182" s="6">
        <f t="shared" si="32"/>
        <v>0.30005146680390954</v>
      </c>
      <c r="N182" s="8">
        <v>14289.3</v>
      </c>
      <c r="O182" s="8">
        <v>6023.3</v>
      </c>
      <c r="P182" s="2">
        <f t="shared" si="36"/>
        <v>240.88999999999942</v>
      </c>
      <c r="Q182" s="2">
        <f t="shared" si="37"/>
        <v>-6.1999999999998181</v>
      </c>
      <c r="R182" s="4" t="s">
        <v>180</v>
      </c>
      <c r="S182" s="7">
        <f t="shared" si="38"/>
        <v>-38.853225806452656</v>
      </c>
      <c r="T182" s="7">
        <f t="shared" si="39"/>
        <v>-7.5769953494555242</v>
      </c>
      <c r="U182" s="5">
        <f t="shared" si="45"/>
        <v>938.21999999999935</v>
      </c>
      <c r="V182" s="5">
        <f t="shared" si="40"/>
        <v>259.90000000000055</v>
      </c>
      <c r="W182" s="6">
        <f t="shared" si="41"/>
        <v>3.6099268949595897</v>
      </c>
      <c r="X182" s="6">
        <f t="shared" si="42"/>
        <v>2.3723374230073215</v>
      </c>
      <c r="Y182" s="6">
        <f t="shared" si="43"/>
        <v>103.38865786234858</v>
      </c>
      <c r="Z182" s="6">
        <f t="shared" si="44"/>
        <v>-2.6610057650651497</v>
      </c>
    </row>
    <row r="183" spans="1:26" x14ac:dyDescent="0.25">
      <c r="A183" s="4" t="s">
        <v>181</v>
      </c>
      <c r="B183" s="2">
        <v>15031.453</v>
      </c>
      <c r="C183" s="2">
        <v>5116.3940000000002</v>
      </c>
      <c r="D183" s="2">
        <v>15303.004000000001</v>
      </c>
      <c r="E183" s="2">
        <f t="shared" si="33"/>
        <v>35450.851000000002</v>
      </c>
      <c r="F183" s="2">
        <v>6054.9</v>
      </c>
      <c r="G183" s="2">
        <f t="shared" si="34"/>
        <v>316395.89999999997</v>
      </c>
      <c r="H183" s="5">
        <f t="shared" si="31"/>
        <v>461.2980000000025</v>
      </c>
      <c r="I183" s="5">
        <f t="shared" si="35"/>
        <v>1513.7249999999999</v>
      </c>
      <c r="J183" s="6">
        <f t="shared" si="32"/>
        <v>0.30474359609572582</v>
      </c>
      <c r="N183" s="8">
        <v>14435.1</v>
      </c>
      <c r="O183" s="8">
        <v>6054.9</v>
      </c>
      <c r="P183" s="2">
        <f t="shared" si="36"/>
        <v>145.80000000000109</v>
      </c>
      <c r="Q183" s="2">
        <f t="shared" si="37"/>
        <v>31.599999999999454</v>
      </c>
      <c r="R183" s="4" t="s">
        <v>181</v>
      </c>
      <c r="S183" s="7">
        <f t="shared" si="38"/>
        <v>4.6139240506330257</v>
      </c>
      <c r="T183" s="7">
        <f t="shared" si="39"/>
        <v>-6.9416265816952265</v>
      </c>
      <c r="U183" s="5">
        <f t="shared" si="45"/>
        <v>819.98999999999978</v>
      </c>
      <c r="V183" s="5">
        <f t="shared" si="40"/>
        <v>164.09999999999945</v>
      </c>
      <c r="W183" s="6">
        <f t="shared" si="41"/>
        <v>4.9968921389396863</v>
      </c>
      <c r="X183" s="6">
        <f t="shared" si="42"/>
        <v>2.3840360699598673</v>
      </c>
      <c r="Y183" s="6">
        <f t="shared" si="43"/>
        <v>61.458373748189665</v>
      </c>
      <c r="Z183" s="6">
        <f t="shared" si="44"/>
        <v>13.320196230745854</v>
      </c>
    </row>
    <row r="184" spans="1:26" x14ac:dyDescent="0.25">
      <c r="A184" s="4" t="s">
        <v>182</v>
      </c>
      <c r="B184" s="2">
        <v>15241.789000000001</v>
      </c>
      <c r="C184" s="2">
        <v>5227.4759999999997</v>
      </c>
      <c r="D184" s="2">
        <v>15465.251</v>
      </c>
      <c r="E184" s="2">
        <f t="shared" si="33"/>
        <v>35934.516000000003</v>
      </c>
      <c r="F184" s="2">
        <v>6143.6</v>
      </c>
      <c r="G184" s="2">
        <f t="shared" si="34"/>
        <v>322539.49999999994</v>
      </c>
      <c r="H184" s="5">
        <f t="shared" si="31"/>
        <v>483.66500000000087</v>
      </c>
      <c r="I184" s="5">
        <f t="shared" si="35"/>
        <v>1535.9</v>
      </c>
      <c r="J184" s="6">
        <f t="shared" si="32"/>
        <v>0.31490656943811501</v>
      </c>
      <c r="N184" s="8">
        <v>14594.74</v>
      </c>
      <c r="O184" s="8">
        <v>6143.6</v>
      </c>
      <c r="P184" s="2">
        <f t="shared" si="36"/>
        <v>159.63999999999942</v>
      </c>
      <c r="Q184" s="2">
        <f t="shared" si="37"/>
        <v>88.700000000000728</v>
      </c>
      <c r="R184" s="4" t="s">
        <v>182</v>
      </c>
      <c r="S184" s="7">
        <f t="shared" si="38"/>
        <v>1.7997745208567995</v>
      </c>
      <c r="T184" s="7">
        <f t="shared" si="39"/>
        <v>-7.1668617357480144</v>
      </c>
      <c r="U184" s="5">
        <f t="shared" si="45"/>
        <v>753.03999999999905</v>
      </c>
      <c r="V184" s="5">
        <f t="shared" si="40"/>
        <v>168.90000000000055</v>
      </c>
      <c r="W184" s="6">
        <f t="shared" si="41"/>
        <v>4.4584961515689558</v>
      </c>
      <c r="X184" s="6">
        <f t="shared" si="42"/>
        <v>2.3756006250406925</v>
      </c>
      <c r="Y184" s="6">
        <f t="shared" si="43"/>
        <v>66.962074111020812</v>
      </c>
      <c r="Z184" s="6">
        <f t="shared" si="44"/>
        <v>37.205812914354901</v>
      </c>
    </row>
    <row r="185" spans="1:26" x14ac:dyDescent="0.25">
      <c r="A185" s="4" t="s">
        <v>183</v>
      </c>
      <c r="B185" s="2">
        <v>15456.892</v>
      </c>
      <c r="C185" s="2">
        <v>5350.0559999999996</v>
      </c>
      <c r="D185" s="2">
        <v>15775.406000000001</v>
      </c>
      <c r="E185" s="2">
        <f t="shared" si="33"/>
        <v>36582.353999999999</v>
      </c>
      <c r="F185" s="2">
        <v>6218.4</v>
      </c>
      <c r="G185" s="2">
        <f t="shared" si="34"/>
        <v>328757.89999999997</v>
      </c>
      <c r="H185" s="5">
        <f t="shared" si="31"/>
        <v>647.8379999999961</v>
      </c>
      <c r="I185" s="5">
        <f t="shared" si="35"/>
        <v>1554.6</v>
      </c>
      <c r="J185" s="6">
        <f t="shared" si="32"/>
        <v>0.41672327286761618</v>
      </c>
      <c r="N185" s="8">
        <v>14775.75</v>
      </c>
      <c r="O185" s="8">
        <v>6218.4</v>
      </c>
      <c r="P185" s="2">
        <f t="shared" si="36"/>
        <v>181.01000000000022</v>
      </c>
      <c r="Q185" s="2">
        <f t="shared" si="37"/>
        <v>74.799999999999272</v>
      </c>
      <c r="R185" s="4" t="s">
        <v>183</v>
      </c>
      <c r="S185" s="7">
        <f t="shared" si="38"/>
        <v>2.4199197860962833</v>
      </c>
      <c r="T185" s="7">
        <f t="shared" si="39"/>
        <v>-7.504901862216637</v>
      </c>
      <c r="U185" s="5">
        <f t="shared" si="45"/>
        <v>727.34000000000015</v>
      </c>
      <c r="V185" s="5">
        <f t="shared" si="40"/>
        <v>188.89999999999964</v>
      </c>
      <c r="W185" s="6">
        <f t="shared" si="41"/>
        <v>3.85039703546851</v>
      </c>
      <c r="X185" s="6">
        <f t="shared" si="42"/>
        <v>2.3761337321497491</v>
      </c>
      <c r="Y185" s="6">
        <f t="shared" si="43"/>
        <v>76.195467408121104</v>
      </c>
      <c r="Z185" s="6">
        <f t="shared" si="44"/>
        <v>31.486774002140194</v>
      </c>
    </row>
    <row r="186" spans="1:26" x14ac:dyDescent="0.25">
      <c r="A186" s="4" t="s">
        <v>184</v>
      </c>
      <c r="B186" s="2">
        <v>15617.014999999999</v>
      </c>
      <c r="C186" s="2">
        <v>5465.7910000000002</v>
      </c>
      <c r="D186" s="2">
        <v>16081.753000000001</v>
      </c>
      <c r="E186" s="2">
        <f t="shared" si="33"/>
        <v>37164.559000000001</v>
      </c>
      <c r="F186" s="2">
        <v>6279.3</v>
      </c>
      <c r="G186" s="2">
        <f t="shared" si="34"/>
        <v>335037.19999999995</v>
      </c>
      <c r="H186" s="5">
        <f t="shared" si="31"/>
        <v>582.20500000000175</v>
      </c>
      <c r="I186" s="5">
        <f t="shared" si="35"/>
        <v>1569.825</v>
      </c>
      <c r="J186" s="6">
        <f t="shared" si="32"/>
        <v>0.37087254948800136</v>
      </c>
      <c r="N186" s="8">
        <v>15013.06</v>
      </c>
      <c r="O186" s="8">
        <v>6279.3</v>
      </c>
      <c r="P186" s="2">
        <f t="shared" si="36"/>
        <v>237.30999999999949</v>
      </c>
      <c r="Q186" s="2">
        <f t="shared" si="37"/>
        <v>60.900000000000546</v>
      </c>
      <c r="R186" s="4" t="s">
        <v>184</v>
      </c>
      <c r="S186" s="7">
        <f t="shared" si="38"/>
        <v>3.8967159277503671</v>
      </c>
      <c r="T186" s="7">
        <f t="shared" si="39"/>
        <v>3.1825835713341188</v>
      </c>
      <c r="U186" s="5">
        <f t="shared" si="45"/>
        <v>723.76000000000022</v>
      </c>
      <c r="V186" s="5">
        <f t="shared" si="40"/>
        <v>256</v>
      </c>
      <c r="W186" s="6">
        <f t="shared" si="41"/>
        <v>2.8271875000000009</v>
      </c>
      <c r="X186" s="6">
        <f t="shared" si="42"/>
        <v>2.3908811491726785</v>
      </c>
      <c r="Y186" s="6">
        <f t="shared" si="43"/>
        <v>99.872324856606056</v>
      </c>
      <c r="Z186" s="6">
        <f t="shared" si="44"/>
        <v>25.62987056494617</v>
      </c>
    </row>
    <row r="187" spans="1:26" x14ac:dyDescent="0.25">
      <c r="A187" s="4" t="s">
        <v>185</v>
      </c>
      <c r="B187" s="2">
        <v>16040.855</v>
      </c>
      <c r="C187" s="2">
        <v>5620.6629999999996</v>
      </c>
      <c r="D187" s="2">
        <v>16350.17</v>
      </c>
      <c r="E187" s="2">
        <f t="shared" si="33"/>
        <v>38011.688000000002</v>
      </c>
      <c r="F187" s="2">
        <v>6380.8</v>
      </c>
      <c r="G187" s="2">
        <f t="shared" si="34"/>
        <v>341417.99999999994</v>
      </c>
      <c r="H187" s="5">
        <f t="shared" si="31"/>
        <v>847.12900000000081</v>
      </c>
      <c r="I187" s="5">
        <f t="shared" si="35"/>
        <v>1595.2</v>
      </c>
      <c r="J187" s="6">
        <f t="shared" si="32"/>
        <v>0.53104877131394235</v>
      </c>
      <c r="N187" s="8">
        <v>15209.51</v>
      </c>
      <c r="O187" s="8">
        <v>6380.8</v>
      </c>
      <c r="P187" s="2">
        <f t="shared" si="36"/>
        <v>196.45000000000073</v>
      </c>
      <c r="Q187" s="2">
        <f t="shared" si="37"/>
        <v>101.5</v>
      </c>
      <c r="R187" s="4" t="s">
        <v>185</v>
      </c>
      <c r="S187" s="7">
        <f t="shared" si="38"/>
        <v>1.9354679802955737</v>
      </c>
      <c r="T187" s="7">
        <f t="shared" si="39"/>
        <v>2.5129695537497558</v>
      </c>
      <c r="U187" s="5">
        <f t="shared" si="45"/>
        <v>774.40999999999985</v>
      </c>
      <c r="V187" s="5">
        <f t="shared" si="40"/>
        <v>325.90000000000055</v>
      </c>
      <c r="W187" s="6">
        <f t="shared" si="41"/>
        <v>2.3762196992942575</v>
      </c>
      <c r="X187" s="6">
        <f t="shared" si="42"/>
        <v>2.3836368480441323</v>
      </c>
      <c r="Y187" s="6">
        <f t="shared" si="43"/>
        <v>82.166359489671294</v>
      </c>
      <c r="Z187" s="6">
        <f t="shared" si="44"/>
        <v>42.452967616195501</v>
      </c>
    </row>
    <row r="188" spans="1:26" x14ac:dyDescent="0.25">
      <c r="A188" s="4" t="s">
        <v>186</v>
      </c>
      <c r="B188" s="2">
        <v>16248.875</v>
      </c>
      <c r="C188" s="2">
        <v>5770.5169999999998</v>
      </c>
      <c r="D188" s="2">
        <v>16676.008000000002</v>
      </c>
      <c r="E188" s="2">
        <f t="shared" si="33"/>
        <v>38695.4</v>
      </c>
      <c r="F188" s="2">
        <v>6492.3</v>
      </c>
      <c r="G188" s="2">
        <f t="shared" si="34"/>
        <v>347910.29999999993</v>
      </c>
      <c r="H188" s="5">
        <f t="shared" si="31"/>
        <v>683.71199999999953</v>
      </c>
      <c r="I188" s="5">
        <f t="shared" si="35"/>
        <v>1623.075</v>
      </c>
      <c r="J188" s="6">
        <f t="shared" si="32"/>
        <v>0.42124485929485667</v>
      </c>
      <c r="N188" s="8">
        <v>15431.42</v>
      </c>
      <c r="O188" s="8">
        <v>6492.3</v>
      </c>
      <c r="P188" s="2">
        <f t="shared" si="36"/>
        <v>221.90999999999985</v>
      </c>
      <c r="Q188" s="2">
        <f t="shared" si="37"/>
        <v>111.5</v>
      </c>
      <c r="R188" s="4" t="s">
        <v>186</v>
      </c>
      <c r="S188" s="7">
        <f t="shared" si="38"/>
        <v>1.9902242152466354</v>
      </c>
      <c r="T188" s="7">
        <f t="shared" si="39"/>
        <v>2.5605819773472152</v>
      </c>
      <c r="U188" s="5">
        <f t="shared" si="45"/>
        <v>836.68000000000029</v>
      </c>
      <c r="V188" s="5">
        <f t="shared" si="40"/>
        <v>348.69999999999982</v>
      </c>
      <c r="W188" s="6">
        <f t="shared" si="41"/>
        <v>2.3994264410668218</v>
      </c>
      <c r="X188" s="6">
        <f t="shared" si="42"/>
        <v>2.37688030436055</v>
      </c>
      <c r="Y188" s="6">
        <f t="shared" si="43"/>
        <v>93.097235085153898</v>
      </c>
      <c r="Z188" s="6">
        <f t="shared" si="44"/>
        <v>46.777259753930274</v>
      </c>
    </row>
    <row r="189" spans="1:26" x14ac:dyDescent="0.25">
      <c r="A189" s="4" t="s">
        <v>187</v>
      </c>
      <c r="B189" s="2">
        <v>16449.412</v>
      </c>
      <c r="C189" s="2">
        <v>5896.9160000000002</v>
      </c>
      <c r="D189" s="2">
        <v>17091.653999999999</v>
      </c>
      <c r="E189" s="2">
        <f t="shared" si="33"/>
        <v>39437.982000000004</v>
      </c>
      <c r="F189" s="2">
        <v>6586.5</v>
      </c>
      <c r="G189" s="2">
        <f t="shared" si="34"/>
        <v>354496.79999999993</v>
      </c>
      <c r="H189" s="5">
        <f t="shared" si="31"/>
        <v>742.58200000000215</v>
      </c>
      <c r="I189" s="5">
        <f t="shared" si="35"/>
        <v>1646.625</v>
      </c>
      <c r="J189" s="6">
        <f t="shared" si="32"/>
        <v>0.45097213998330049</v>
      </c>
      <c r="N189" s="8">
        <v>15665.61</v>
      </c>
      <c r="O189" s="8">
        <v>6586.5</v>
      </c>
      <c r="P189" s="2">
        <f t="shared" si="36"/>
        <v>234.19000000000051</v>
      </c>
      <c r="Q189" s="2">
        <f t="shared" si="37"/>
        <v>94.199999999999818</v>
      </c>
      <c r="R189" s="4" t="s">
        <v>187</v>
      </c>
      <c r="S189" s="7">
        <f t="shared" si="38"/>
        <v>2.4860934182590335</v>
      </c>
      <c r="T189" s="7">
        <f t="shared" si="39"/>
        <v>2.5771253853879026</v>
      </c>
      <c r="U189" s="5">
        <f t="shared" si="45"/>
        <v>889.86000000000058</v>
      </c>
      <c r="V189" s="5">
        <f t="shared" si="40"/>
        <v>368.10000000000036</v>
      </c>
      <c r="W189" s="6">
        <f t="shared" si="41"/>
        <v>2.4174409127954353</v>
      </c>
      <c r="X189" s="6">
        <f t="shared" si="42"/>
        <v>2.3784422682760193</v>
      </c>
      <c r="Y189" s="6">
        <f t="shared" si="43"/>
        <v>98.528310226797245</v>
      </c>
      <c r="Z189" s="6">
        <f t="shared" si="44"/>
        <v>39.631781132261246</v>
      </c>
    </row>
    <row r="190" spans="1:26" x14ac:dyDescent="0.25">
      <c r="A190" s="4" t="s">
        <v>188</v>
      </c>
      <c r="B190" s="2">
        <v>16620.057000000001</v>
      </c>
      <c r="C190" s="2">
        <v>5988.0159999999996</v>
      </c>
      <c r="D190" s="2">
        <v>17401.343000000001</v>
      </c>
      <c r="E190" s="2">
        <f t="shared" si="33"/>
        <v>40009.415999999997</v>
      </c>
      <c r="F190" s="2">
        <v>6697.6</v>
      </c>
      <c r="G190" s="2">
        <f t="shared" si="34"/>
        <v>361194.39999999991</v>
      </c>
      <c r="H190" s="5">
        <f t="shared" si="31"/>
        <v>571.43399999999383</v>
      </c>
      <c r="I190" s="5">
        <f t="shared" si="35"/>
        <v>1674.4</v>
      </c>
      <c r="J190" s="6">
        <f t="shared" si="32"/>
        <v>0.34127687529861073</v>
      </c>
      <c r="N190" s="8">
        <v>15833.86</v>
      </c>
      <c r="O190" s="8">
        <v>6697.6</v>
      </c>
      <c r="P190" s="2">
        <f t="shared" si="36"/>
        <v>168.25</v>
      </c>
      <c r="Q190" s="2">
        <f t="shared" si="37"/>
        <v>111.10000000000036</v>
      </c>
      <c r="R190" s="4" t="s">
        <v>188</v>
      </c>
      <c r="S190" s="7">
        <f t="shared" si="38"/>
        <v>1.5144014401440093</v>
      </c>
      <c r="T190" s="7">
        <f t="shared" si="39"/>
        <v>1.9815467634863131</v>
      </c>
      <c r="U190" s="5">
        <f t="shared" si="45"/>
        <v>820.80000000000109</v>
      </c>
      <c r="V190" s="5">
        <f t="shared" si="40"/>
        <v>418.30000000000018</v>
      </c>
      <c r="W190" s="6">
        <f t="shared" si="41"/>
        <v>1.9622280659813549</v>
      </c>
      <c r="X190" s="6">
        <f t="shared" si="42"/>
        <v>2.3641095317725753</v>
      </c>
      <c r="Y190" s="6">
        <f t="shared" si="43"/>
        <v>70.739577009768524</v>
      </c>
      <c r="Z190" s="6">
        <f t="shared" si="44"/>
        <v>46.711245205261868</v>
      </c>
    </row>
    <row r="191" spans="1:26" x14ac:dyDescent="0.25">
      <c r="A191" s="4" t="s">
        <v>189</v>
      </c>
      <c r="B191" s="2">
        <v>16838.09</v>
      </c>
      <c r="C191" s="2">
        <v>6071.6719999999996</v>
      </c>
      <c r="D191" s="2">
        <v>17698.768</v>
      </c>
      <c r="E191" s="2">
        <f t="shared" si="33"/>
        <v>40608.53</v>
      </c>
      <c r="F191" s="2">
        <v>6748.2</v>
      </c>
      <c r="G191" s="2">
        <f t="shared" si="34"/>
        <v>367942.59999999992</v>
      </c>
      <c r="H191" s="5">
        <f t="shared" si="31"/>
        <v>599.1140000000014</v>
      </c>
      <c r="I191" s="5">
        <f t="shared" si="35"/>
        <v>1687.05</v>
      </c>
      <c r="J191" s="6">
        <f t="shared" si="32"/>
        <v>0.35512521857680651</v>
      </c>
      <c r="N191" s="8">
        <v>16052.97</v>
      </c>
      <c r="O191" s="8">
        <v>6748.2</v>
      </c>
      <c r="P191" s="2">
        <f t="shared" si="36"/>
        <v>219.10999999999876</v>
      </c>
      <c r="Q191" s="2">
        <f t="shared" si="37"/>
        <v>50.599999999999454</v>
      </c>
      <c r="R191" s="4" t="s">
        <v>189</v>
      </c>
      <c r="S191" s="7">
        <f t="shared" si="38"/>
        <v>4.33023715415022</v>
      </c>
      <c r="T191" s="7">
        <f t="shared" si="39"/>
        <v>2.5802390569499747</v>
      </c>
      <c r="U191" s="5">
        <f t="shared" si="45"/>
        <v>843.45999999999913</v>
      </c>
      <c r="V191" s="5">
        <f t="shared" si="40"/>
        <v>367.39999999999964</v>
      </c>
      <c r="W191" s="6">
        <f t="shared" si="41"/>
        <v>2.2957539466521499</v>
      </c>
      <c r="X191" s="6">
        <f t="shared" si="42"/>
        <v>2.3788521383480039</v>
      </c>
      <c r="Y191" s="6">
        <f t="shared" si="43"/>
        <v>92.681830962253784</v>
      </c>
      <c r="Z191" s="6">
        <f t="shared" si="44"/>
        <v>21.403407634019523</v>
      </c>
    </row>
    <row r="192" spans="1:26" x14ac:dyDescent="0.25">
      <c r="A192" s="4" t="s">
        <v>190</v>
      </c>
      <c r="B192" s="2">
        <v>17086.292000000001</v>
      </c>
      <c r="C192" s="2">
        <v>6198.5020000000004</v>
      </c>
      <c r="D192" s="2">
        <v>18091.11</v>
      </c>
      <c r="E192" s="2">
        <f t="shared" si="33"/>
        <v>41375.904000000002</v>
      </c>
      <c r="F192" s="2">
        <v>6829.6</v>
      </c>
      <c r="G192" s="2">
        <f t="shared" si="34"/>
        <v>374772.1999999999</v>
      </c>
      <c r="H192" s="5">
        <f t="shared" si="31"/>
        <v>767.37400000000343</v>
      </c>
      <c r="I192" s="5">
        <f t="shared" si="35"/>
        <v>1707.4</v>
      </c>
      <c r="J192" s="6">
        <f t="shared" si="32"/>
        <v>0.4494400843387627</v>
      </c>
      <c r="N192" s="8">
        <v>16336.79</v>
      </c>
      <c r="O192" s="8">
        <v>6829.6</v>
      </c>
      <c r="P192" s="2">
        <f t="shared" si="36"/>
        <v>283.82000000000153</v>
      </c>
      <c r="Q192" s="2">
        <f t="shared" si="37"/>
        <v>81.400000000000546</v>
      </c>
      <c r="R192" s="4" t="s">
        <v>190</v>
      </c>
      <c r="S192" s="7">
        <f t="shared" si="38"/>
        <v>3.4867321867321821</v>
      </c>
      <c r="T192" s="7">
        <f t="shared" si="39"/>
        <v>2.9543660498213611</v>
      </c>
      <c r="U192" s="5">
        <f t="shared" si="45"/>
        <v>905.3700000000008</v>
      </c>
      <c r="V192" s="5">
        <f t="shared" si="40"/>
        <v>337.30000000000018</v>
      </c>
      <c r="W192" s="6">
        <f t="shared" si="41"/>
        <v>2.6841683960865708</v>
      </c>
      <c r="X192" s="6">
        <f t="shared" si="42"/>
        <v>2.3920566358205457</v>
      </c>
      <c r="Y192" s="6">
        <f t="shared" si="43"/>
        <v>119.30964326227547</v>
      </c>
      <c r="Z192" s="6">
        <f t="shared" si="44"/>
        <v>34.218183924844041</v>
      </c>
    </row>
    <row r="193" spans="1:26" x14ac:dyDescent="0.25">
      <c r="A193" s="4" t="s">
        <v>191</v>
      </c>
      <c r="B193" s="2">
        <v>17295.393</v>
      </c>
      <c r="C193" s="2">
        <v>6269.2830000000004</v>
      </c>
      <c r="D193" s="2">
        <v>18576.203000000001</v>
      </c>
      <c r="E193" s="2">
        <f t="shared" si="33"/>
        <v>42140.879000000001</v>
      </c>
      <c r="F193" s="2">
        <v>6904.2</v>
      </c>
      <c r="G193" s="2">
        <f t="shared" si="34"/>
        <v>381676.39999999991</v>
      </c>
      <c r="H193" s="5">
        <f t="shared" si="31"/>
        <v>764.97499999999854</v>
      </c>
      <c r="I193" s="5">
        <f t="shared" si="35"/>
        <v>1726.05</v>
      </c>
      <c r="J193" s="6">
        <f t="shared" si="32"/>
        <v>0.44319399785637642</v>
      </c>
      <c r="N193" s="8">
        <v>16677.73</v>
      </c>
      <c r="O193" s="8">
        <v>6904.2</v>
      </c>
      <c r="P193" s="2">
        <f t="shared" si="36"/>
        <v>340.93999999999869</v>
      </c>
      <c r="Q193" s="2">
        <f t="shared" si="37"/>
        <v>74.599999999999454</v>
      </c>
      <c r="R193" s="4" t="s">
        <v>191</v>
      </c>
      <c r="S193" s="7">
        <f t="shared" si="38"/>
        <v>4.5702412868632862</v>
      </c>
      <c r="T193" s="7">
        <f t="shared" si="39"/>
        <v>3.4754030169724244</v>
      </c>
      <c r="U193" s="5">
        <f t="shared" si="45"/>
        <v>1012.119999999999</v>
      </c>
      <c r="V193" s="5">
        <f t="shared" si="40"/>
        <v>317.69999999999982</v>
      </c>
      <c r="W193" s="6">
        <f t="shared" si="41"/>
        <v>3.1857727415801058</v>
      </c>
      <c r="X193" s="6">
        <f t="shared" si="42"/>
        <v>2.4155919585180037</v>
      </c>
      <c r="Y193" s="6">
        <f t="shared" si="43"/>
        <v>142.53007010557099</v>
      </c>
      <c r="Z193" s="6">
        <f t="shared" si="44"/>
        <v>31.186552560202848</v>
      </c>
    </row>
    <row r="194" spans="1:26" x14ac:dyDescent="0.25">
      <c r="A194" s="4" t="s">
        <v>192</v>
      </c>
      <c r="B194" s="2">
        <v>17531.690999999999</v>
      </c>
      <c r="C194" s="2">
        <v>6367.5079999999998</v>
      </c>
      <c r="D194" s="2">
        <v>18958.718000000001</v>
      </c>
      <c r="E194" s="2">
        <f t="shared" si="33"/>
        <v>42857.917000000001</v>
      </c>
      <c r="F194" s="2">
        <v>7032.8</v>
      </c>
      <c r="G194" s="2">
        <f t="shared" si="34"/>
        <v>388709.1999999999</v>
      </c>
      <c r="H194" s="5">
        <f t="shared" ref="H194:H218" si="46">(E194-E193)</f>
        <v>717.03800000000047</v>
      </c>
      <c r="I194" s="5">
        <f t="shared" si="35"/>
        <v>1758.2</v>
      </c>
      <c r="J194" s="6">
        <f t="shared" ref="J194:J257" si="47">H194/I194</f>
        <v>0.40782504834489847</v>
      </c>
      <c r="N194" s="8">
        <v>17002.599999999999</v>
      </c>
      <c r="O194" s="8">
        <v>7032.8</v>
      </c>
      <c r="P194" s="2">
        <f t="shared" si="36"/>
        <v>324.86999999999898</v>
      </c>
      <c r="Q194" s="2">
        <f t="shared" si="37"/>
        <v>128.60000000000036</v>
      </c>
      <c r="R194" s="4" t="s">
        <v>192</v>
      </c>
      <c r="S194" s="7">
        <f t="shared" si="38"/>
        <v>2.5262052877138261</v>
      </c>
      <c r="T194" s="7">
        <f t="shared" si="39"/>
        <v>3.7283539788648783</v>
      </c>
      <c r="U194" s="5">
        <f t="shared" si="45"/>
        <v>1168.739999999998</v>
      </c>
      <c r="V194" s="5">
        <f t="shared" si="40"/>
        <v>335.19999999999982</v>
      </c>
      <c r="W194" s="6">
        <f t="shared" si="41"/>
        <v>3.4866945107398526</v>
      </c>
      <c r="X194" s="6">
        <f t="shared" si="42"/>
        <v>2.4176146058468886</v>
      </c>
      <c r="Y194" s="6">
        <f t="shared" si="43"/>
        <v>134.48877359208913</v>
      </c>
      <c r="Z194" s="6">
        <f t="shared" si="44"/>
        <v>53.23746816862981</v>
      </c>
    </row>
    <row r="195" spans="1:26" x14ac:dyDescent="0.25">
      <c r="A195" s="4" t="s">
        <v>193</v>
      </c>
      <c r="B195" s="2">
        <v>17734.582999999999</v>
      </c>
      <c r="C195" s="2">
        <v>6456.7039999999997</v>
      </c>
      <c r="D195" s="2">
        <v>19445.877</v>
      </c>
      <c r="E195" s="2">
        <f t="shared" ref="E195:E258" si="48">SUM(B195:D195)</f>
        <v>43637.163999999997</v>
      </c>
      <c r="F195" s="2">
        <v>7136.3</v>
      </c>
      <c r="G195" s="2">
        <f t="shared" ref="G195:G258" si="49">G194+F195</f>
        <v>395845.49999999988</v>
      </c>
      <c r="H195" s="5">
        <f t="shared" si="46"/>
        <v>779.24699999999575</v>
      </c>
      <c r="I195" s="5">
        <f t="shared" ref="I195:I258" si="50">F195/4</f>
        <v>1784.075</v>
      </c>
      <c r="J195" s="6">
        <f t="shared" si="47"/>
        <v>0.43677928338214239</v>
      </c>
      <c r="N195" s="8">
        <v>17275.400000000001</v>
      </c>
      <c r="O195" s="8">
        <v>7136.3</v>
      </c>
      <c r="P195" s="2">
        <f t="shared" ref="P195:P258" si="51">(N195-N194)</f>
        <v>272.80000000000291</v>
      </c>
      <c r="Q195" s="2">
        <f t="shared" ref="Q195:Q258" si="52">(O195-O194)</f>
        <v>103.5</v>
      </c>
      <c r="R195" s="4" t="s">
        <v>193</v>
      </c>
      <c r="S195" s="7">
        <f t="shared" ref="S195:S258" si="53">P195/Q195</f>
        <v>2.6357487922705594</v>
      </c>
      <c r="T195" s="7">
        <f t="shared" si="39"/>
        <v>3.3047318883949637</v>
      </c>
      <c r="U195" s="5">
        <f t="shared" si="45"/>
        <v>1222.4300000000021</v>
      </c>
      <c r="V195" s="5">
        <f t="shared" si="40"/>
        <v>388.10000000000036</v>
      </c>
      <c r="W195" s="6">
        <f t="shared" si="41"/>
        <v>3.1497809842824038</v>
      </c>
      <c r="X195" s="6">
        <f t="shared" si="42"/>
        <v>2.4207782744559507</v>
      </c>
      <c r="Y195" s="6">
        <f t="shared" si="43"/>
        <v>112.8384976415384</v>
      </c>
      <c r="Z195" s="6">
        <f t="shared" si="44"/>
        <v>42.810793643325141</v>
      </c>
    </row>
    <row r="196" spans="1:26" x14ac:dyDescent="0.25">
      <c r="A196" s="4" t="s">
        <v>194</v>
      </c>
      <c r="B196" s="2">
        <v>17936.902999999998</v>
      </c>
      <c r="C196" s="2">
        <v>6513.0420000000004</v>
      </c>
      <c r="D196" s="2">
        <v>19740.010999999999</v>
      </c>
      <c r="E196" s="2">
        <f t="shared" si="48"/>
        <v>44189.955999999998</v>
      </c>
      <c r="F196" s="2">
        <v>7269.8</v>
      </c>
      <c r="G196" s="2">
        <f t="shared" si="49"/>
        <v>403115.29999999987</v>
      </c>
      <c r="H196" s="5">
        <f t="shared" si="46"/>
        <v>552.79200000000128</v>
      </c>
      <c r="I196" s="5">
        <f t="shared" si="50"/>
        <v>1817.45</v>
      </c>
      <c r="J196" s="6">
        <f t="shared" si="47"/>
        <v>0.3041580236045015</v>
      </c>
      <c r="N196" s="8">
        <v>17537.47</v>
      </c>
      <c r="O196" s="8">
        <v>7269.8</v>
      </c>
      <c r="P196" s="2">
        <f t="shared" si="51"/>
        <v>262.06999999999971</v>
      </c>
      <c r="Q196" s="2">
        <f t="shared" si="52"/>
        <v>133.5</v>
      </c>
      <c r="R196" s="4" t="s">
        <v>194</v>
      </c>
      <c r="S196" s="7">
        <f t="shared" si="53"/>
        <v>1.9630711610486871</v>
      </c>
      <c r="T196" s="7">
        <f t="shared" si="39"/>
        <v>2.9238166319740895</v>
      </c>
      <c r="U196" s="5">
        <f t="shared" si="45"/>
        <v>1200.6800000000003</v>
      </c>
      <c r="V196" s="5">
        <f t="shared" si="40"/>
        <v>440.19999999999982</v>
      </c>
      <c r="W196" s="6">
        <f t="shared" si="41"/>
        <v>2.7275783734666077</v>
      </c>
      <c r="X196" s="6">
        <f t="shared" si="42"/>
        <v>2.4123731051748329</v>
      </c>
      <c r="Y196" s="6">
        <f t="shared" si="43"/>
        <v>108.25857236301317</v>
      </c>
      <c r="Z196" s="6">
        <f t="shared" si="44"/>
        <v>55.147553746946521</v>
      </c>
    </row>
    <row r="197" spans="1:26" x14ac:dyDescent="0.25">
      <c r="A197" s="4" t="s">
        <v>195</v>
      </c>
      <c r="B197" s="2">
        <v>18125.705000000002</v>
      </c>
      <c r="C197" s="2">
        <v>6558.6480000000001</v>
      </c>
      <c r="D197" s="2">
        <v>20120.078000000001</v>
      </c>
      <c r="E197" s="2">
        <f t="shared" si="48"/>
        <v>44804.431000000004</v>
      </c>
      <c r="F197" s="2">
        <v>7352.3</v>
      </c>
      <c r="G197" s="2">
        <f t="shared" si="49"/>
        <v>410467.59999999986</v>
      </c>
      <c r="H197" s="5">
        <f t="shared" si="46"/>
        <v>614.47500000000582</v>
      </c>
      <c r="I197" s="5">
        <f t="shared" si="50"/>
        <v>1838.075</v>
      </c>
      <c r="J197" s="6">
        <f t="shared" si="47"/>
        <v>0.33430355126967387</v>
      </c>
      <c r="N197" s="8">
        <v>17811.509999999998</v>
      </c>
      <c r="O197" s="8">
        <v>7352.3</v>
      </c>
      <c r="P197" s="2">
        <f t="shared" si="51"/>
        <v>274.03999999999724</v>
      </c>
      <c r="Q197" s="2">
        <f t="shared" si="52"/>
        <v>82.5</v>
      </c>
      <c r="R197" s="4" t="s">
        <v>195</v>
      </c>
      <c r="S197" s="7">
        <f t="shared" si="53"/>
        <v>3.3216969696969363</v>
      </c>
      <c r="T197" s="7">
        <f t="shared" si="39"/>
        <v>2.6116805526825022</v>
      </c>
      <c r="U197" s="5">
        <f t="shared" si="45"/>
        <v>1133.7799999999988</v>
      </c>
      <c r="V197" s="5">
        <f t="shared" si="40"/>
        <v>448.10000000000036</v>
      </c>
      <c r="W197" s="6">
        <f t="shared" si="41"/>
        <v>2.5301941530908234</v>
      </c>
      <c r="X197" s="6">
        <f t="shared" si="42"/>
        <v>2.4225766086802767</v>
      </c>
      <c r="Y197" s="6">
        <f t="shared" si="43"/>
        <v>113.59768495683699</v>
      </c>
      <c r="Z197" s="6">
        <f t="shared" si="44"/>
        <v>34.198690004886679</v>
      </c>
    </row>
    <row r="198" spans="1:26" x14ac:dyDescent="0.25">
      <c r="A198" s="4" t="s">
        <v>196</v>
      </c>
      <c r="B198" s="2">
        <v>18378.036</v>
      </c>
      <c r="C198" s="2">
        <v>6609.5379999999996</v>
      </c>
      <c r="D198" s="2">
        <v>20248.282999999999</v>
      </c>
      <c r="E198" s="2">
        <f t="shared" si="48"/>
        <v>45235.857000000004</v>
      </c>
      <c r="F198" s="2">
        <v>7476.7</v>
      </c>
      <c r="G198" s="2">
        <f t="shared" si="49"/>
        <v>417944.29999999987</v>
      </c>
      <c r="H198" s="5">
        <f t="shared" si="46"/>
        <v>431.42599999999948</v>
      </c>
      <c r="I198" s="5">
        <f t="shared" si="50"/>
        <v>1869.175</v>
      </c>
      <c r="J198" s="6">
        <f t="shared" si="47"/>
        <v>0.23081091925582115</v>
      </c>
      <c r="N198" s="8">
        <v>18135.12</v>
      </c>
      <c r="O198" s="8">
        <v>7476.7</v>
      </c>
      <c r="P198" s="2">
        <f t="shared" si="51"/>
        <v>323.61000000000058</v>
      </c>
      <c r="Q198" s="2">
        <f t="shared" si="52"/>
        <v>124.39999999999964</v>
      </c>
      <c r="R198" s="4" t="s">
        <v>196</v>
      </c>
      <c r="S198" s="7">
        <f t="shared" si="53"/>
        <v>2.6013665594855429</v>
      </c>
      <c r="T198" s="7">
        <f t="shared" ref="T198:T261" si="54">AVERAGE(S195:S198)</f>
        <v>2.6304708706254312</v>
      </c>
      <c r="U198" s="5">
        <f t="shared" si="45"/>
        <v>1132.5200000000004</v>
      </c>
      <c r="V198" s="5">
        <f t="shared" ref="V198:V261" si="55">O198-O194</f>
        <v>443.89999999999964</v>
      </c>
      <c r="W198" s="6">
        <f t="shared" ref="W198:W261" si="56">U198/V198</f>
        <v>2.5512953367875677</v>
      </c>
      <c r="X198" s="6">
        <f t="shared" si="42"/>
        <v>2.4255513796193506</v>
      </c>
      <c r="Y198" s="6">
        <f t="shared" si="43"/>
        <v>133.58091498138026</v>
      </c>
      <c r="Z198" s="6">
        <f t="shared" si="44"/>
        <v>51.350285293049126</v>
      </c>
    </row>
    <row r="199" spans="1:26" x14ac:dyDescent="0.25">
      <c r="A199" s="4" t="s">
        <v>197</v>
      </c>
      <c r="B199" s="2">
        <v>18551.3</v>
      </c>
      <c r="C199" s="2">
        <v>6622.3289999999997</v>
      </c>
      <c r="D199" s="2">
        <v>20824.077000000001</v>
      </c>
      <c r="E199" s="2">
        <f t="shared" si="48"/>
        <v>45997.706000000006</v>
      </c>
      <c r="F199" s="2">
        <v>7545.3</v>
      </c>
      <c r="G199" s="2">
        <f t="shared" si="49"/>
        <v>425489.59999999986</v>
      </c>
      <c r="H199" s="5">
        <f t="shared" si="46"/>
        <v>761.84900000000198</v>
      </c>
      <c r="I199" s="5">
        <f t="shared" si="50"/>
        <v>1886.325</v>
      </c>
      <c r="J199" s="6">
        <f t="shared" si="47"/>
        <v>0.40388003127775013</v>
      </c>
      <c r="N199" s="8">
        <v>18402.88</v>
      </c>
      <c r="O199" s="8">
        <v>7545.3</v>
      </c>
      <c r="P199" s="2">
        <f t="shared" si="51"/>
        <v>267.76000000000204</v>
      </c>
      <c r="Q199" s="2">
        <f t="shared" si="52"/>
        <v>68.600000000000364</v>
      </c>
      <c r="R199" s="4" t="s">
        <v>197</v>
      </c>
      <c r="S199" s="7">
        <f t="shared" si="53"/>
        <v>3.9032069970845571</v>
      </c>
      <c r="T199" s="7">
        <f t="shared" si="54"/>
        <v>2.9473354218289307</v>
      </c>
      <c r="U199" s="5">
        <f t="shared" si="45"/>
        <v>1127.4799999999996</v>
      </c>
      <c r="V199" s="5">
        <f t="shared" si="55"/>
        <v>409</v>
      </c>
      <c r="W199" s="6">
        <f t="shared" si="56"/>
        <v>2.7566748166259156</v>
      </c>
      <c r="X199" s="6">
        <f t="shared" ref="X199:X262" si="57">N199/O199</f>
        <v>2.4389858587465043</v>
      </c>
      <c r="Y199" s="6">
        <f t="shared" si="43"/>
        <v>110.39139481845255</v>
      </c>
      <c r="Z199" s="6">
        <f t="shared" si="44"/>
        <v>28.282229177419435</v>
      </c>
    </row>
    <row r="200" spans="1:26" x14ac:dyDescent="0.25">
      <c r="A200" s="4" t="s">
        <v>198</v>
      </c>
      <c r="B200" s="2">
        <v>18776.277999999998</v>
      </c>
      <c r="C200" s="2">
        <v>6663.6589999999997</v>
      </c>
      <c r="D200" s="2">
        <v>21444.745999999999</v>
      </c>
      <c r="E200" s="2">
        <f t="shared" si="48"/>
        <v>46884.682999999997</v>
      </c>
      <c r="F200" s="2">
        <v>7604.9</v>
      </c>
      <c r="G200" s="2">
        <f t="shared" si="49"/>
        <v>433094.49999999988</v>
      </c>
      <c r="H200" s="5">
        <f t="shared" si="46"/>
        <v>886.97699999999168</v>
      </c>
      <c r="I200" s="5">
        <f t="shared" si="50"/>
        <v>1901.2249999999999</v>
      </c>
      <c r="J200" s="6">
        <f t="shared" si="47"/>
        <v>0.46652921142946874</v>
      </c>
      <c r="N200" s="8">
        <v>18766.009999999998</v>
      </c>
      <c r="O200" s="8">
        <v>7604.9</v>
      </c>
      <c r="P200" s="2">
        <f t="shared" si="51"/>
        <v>363.12999999999738</v>
      </c>
      <c r="Q200" s="2">
        <f t="shared" si="52"/>
        <v>59.599999999999454</v>
      </c>
      <c r="R200" s="4" t="s">
        <v>198</v>
      </c>
      <c r="S200" s="7">
        <f t="shared" si="53"/>
        <v>6.092785234899341</v>
      </c>
      <c r="T200" s="7">
        <f t="shared" si="54"/>
        <v>3.9797639402915941</v>
      </c>
      <c r="U200" s="5">
        <f t="shared" si="45"/>
        <v>1228.5399999999972</v>
      </c>
      <c r="V200" s="5">
        <f t="shared" si="55"/>
        <v>335.09999999999945</v>
      </c>
      <c r="W200" s="6">
        <f t="shared" si="56"/>
        <v>3.6661891972545484</v>
      </c>
      <c r="X200" s="6">
        <f t="shared" si="57"/>
        <v>2.4676208760141485</v>
      </c>
      <c r="Y200" s="6">
        <f t="shared" ref="Y200:Y263" si="58">(N200-N199)/$X199</f>
        <v>148.88565208271643</v>
      </c>
      <c r="Z200" s="6">
        <f t="shared" ref="Z200:Z263" si="59">(O200-O199)/$X199</f>
        <v>24.436386043923338</v>
      </c>
    </row>
    <row r="201" spans="1:26" x14ac:dyDescent="0.25">
      <c r="A201" s="4" t="s">
        <v>199</v>
      </c>
      <c r="B201" s="2">
        <v>18994.294999999998</v>
      </c>
      <c r="C201" s="2">
        <v>6646.7950000000001</v>
      </c>
      <c r="D201" s="2">
        <v>22071.146000000001</v>
      </c>
      <c r="E201" s="2">
        <f t="shared" si="48"/>
        <v>47712.235999999997</v>
      </c>
      <c r="F201" s="2">
        <v>7706.5</v>
      </c>
      <c r="G201" s="2">
        <f t="shared" si="49"/>
        <v>440800.99999999988</v>
      </c>
      <c r="H201" s="5">
        <f t="shared" si="46"/>
        <v>827.55299999999988</v>
      </c>
      <c r="I201" s="5">
        <f t="shared" si="50"/>
        <v>1926.625</v>
      </c>
      <c r="J201" s="6">
        <f t="shared" si="47"/>
        <v>0.42953506779990913</v>
      </c>
      <c r="N201" s="8">
        <v>19072.810000000001</v>
      </c>
      <c r="O201" s="8">
        <v>7706.5</v>
      </c>
      <c r="P201" s="2">
        <f t="shared" si="51"/>
        <v>306.80000000000291</v>
      </c>
      <c r="Q201" s="2">
        <f t="shared" si="52"/>
        <v>101.60000000000036</v>
      </c>
      <c r="R201" s="4" t="s">
        <v>199</v>
      </c>
      <c r="S201" s="7">
        <f t="shared" si="53"/>
        <v>3.0196850393700965</v>
      </c>
      <c r="T201" s="7">
        <f t="shared" si="54"/>
        <v>3.9042609577098846</v>
      </c>
      <c r="U201" s="5">
        <f t="shared" si="45"/>
        <v>1261.3000000000029</v>
      </c>
      <c r="V201" s="5">
        <f t="shared" si="55"/>
        <v>354.19999999999982</v>
      </c>
      <c r="W201" s="6">
        <f t="shared" si="56"/>
        <v>3.5609824957651144</v>
      </c>
      <c r="X201" s="6">
        <f t="shared" si="57"/>
        <v>2.4748991111399468</v>
      </c>
      <c r="Y201" s="6">
        <f t="shared" si="58"/>
        <v>124.33028224966428</v>
      </c>
      <c r="Z201" s="6">
        <f t="shared" si="59"/>
        <v>41.17326165764608</v>
      </c>
    </row>
    <row r="202" spans="1:26" x14ac:dyDescent="0.25">
      <c r="A202" s="4" t="s">
        <v>200</v>
      </c>
      <c r="B202" s="2">
        <v>19217.952000000001</v>
      </c>
      <c r="C202" s="2">
        <v>6668.1930000000002</v>
      </c>
      <c r="D202" s="2">
        <v>22574.36</v>
      </c>
      <c r="E202" s="2">
        <f t="shared" si="48"/>
        <v>48460.505000000005</v>
      </c>
      <c r="F202" s="2">
        <v>7799.5</v>
      </c>
      <c r="G202" s="2">
        <f t="shared" si="49"/>
        <v>448600.49999999988</v>
      </c>
      <c r="H202" s="5">
        <f t="shared" si="46"/>
        <v>748.26900000000751</v>
      </c>
      <c r="I202" s="5">
        <f t="shared" si="50"/>
        <v>1949.875</v>
      </c>
      <c r="J202" s="6">
        <f t="shared" si="47"/>
        <v>0.38375229181358167</v>
      </c>
      <c r="N202" s="8">
        <v>19412.93</v>
      </c>
      <c r="O202" s="8">
        <v>7799.5</v>
      </c>
      <c r="P202" s="2">
        <f t="shared" si="51"/>
        <v>340.11999999999898</v>
      </c>
      <c r="Q202" s="2">
        <f t="shared" si="52"/>
        <v>93</v>
      </c>
      <c r="R202" s="4" t="s">
        <v>200</v>
      </c>
      <c r="S202" s="7">
        <f t="shared" si="53"/>
        <v>3.6572043010752577</v>
      </c>
      <c r="T202" s="7">
        <f t="shared" si="54"/>
        <v>4.1682203931073127</v>
      </c>
      <c r="U202" s="5">
        <f t="shared" si="45"/>
        <v>1277.8100000000013</v>
      </c>
      <c r="V202" s="5">
        <f t="shared" si="55"/>
        <v>322.80000000000018</v>
      </c>
      <c r="W202" s="6">
        <f t="shared" si="56"/>
        <v>3.9585192069392829</v>
      </c>
      <c r="X202" s="6">
        <f t="shared" si="57"/>
        <v>2.4889967305596512</v>
      </c>
      <c r="Y202" s="6">
        <f t="shared" si="58"/>
        <v>137.42782421677731</v>
      </c>
      <c r="Z202" s="6">
        <f t="shared" si="59"/>
        <v>37.577289345408467</v>
      </c>
    </row>
    <row r="203" spans="1:26" x14ac:dyDescent="0.25">
      <c r="A203" s="4" t="s">
        <v>201</v>
      </c>
      <c r="B203" s="2">
        <v>19506.343000000001</v>
      </c>
      <c r="C203" s="2">
        <v>6700.4070000000002</v>
      </c>
      <c r="D203" s="2">
        <v>23154.501</v>
      </c>
      <c r="E203" s="2">
        <f t="shared" si="48"/>
        <v>49361.251000000004</v>
      </c>
      <c r="F203" s="2">
        <v>7893.1</v>
      </c>
      <c r="G203" s="2">
        <f t="shared" si="49"/>
        <v>456493.59999999986</v>
      </c>
      <c r="H203" s="5">
        <f t="shared" si="46"/>
        <v>900.74599999999919</v>
      </c>
      <c r="I203" s="5">
        <f t="shared" si="50"/>
        <v>1973.2750000000001</v>
      </c>
      <c r="J203" s="6">
        <f t="shared" si="47"/>
        <v>0.45647261532224304</v>
      </c>
      <c r="N203" s="8">
        <v>19769.259999999998</v>
      </c>
      <c r="O203" s="8">
        <v>7893.1</v>
      </c>
      <c r="P203" s="2">
        <f t="shared" si="51"/>
        <v>356.32999999999811</v>
      </c>
      <c r="Q203" s="2">
        <f t="shared" si="52"/>
        <v>93.600000000000364</v>
      </c>
      <c r="R203" s="4" t="s">
        <v>201</v>
      </c>
      <c r="S203" s="7">
        <f t="shared" si="53"/>
        <v>3.8069444444444094</v>
      </c>
      <c r="T203" s="7">
        <f t="shared" si="54"/>
        <v>4.1441547549472757</v>
      </c>
      <c r="U203" s="5">
        <f t="shared" ref="U203:U266" si="60">N203-N199</f>
        <v>1366.3799999999974</v>
      </c>
      <c r="V203" s="5">
        <f t="shared" si="55"/>
        <v>347.80000000000018</v>
      </c>
      <c r="W203" s="6">
        <f t="shared" si="56"/>
        <v>3.9286371477860742</v>
      </c>
      <c r="X203" s="6">
        <f t="shared" si="57"/>
        <v>2.5046255590325726</v>
      </c>
      <c r="Y203" s="6">
        <f t="shared" si="58"/>
        <v>143.16210046602885</v>
      </c>
      <c r="Z203" s="6">
        <f t="shared" si="59"/>
        <v>37.605513438723719</v>
      </c>
    </row>
    <row r="204" spans="1:26" x14ac:dyDescent="0.25">
      <c r="A204" s="4" t="s">
        <v>202</v>
      </c>
      <c r="B204" s="2">
        <v>19754.911</v>
      </c>
      <c r="C204" s="2">
        <v>6739.1210000000001</v>
      </c>
      <c r="D204" s="2">
        <v>23649.757000000001</v>
      </c>
      <c r="E204" s="2">
        <f t="shared" si="48"/>
        <v>50143.789000000004</v>
      </c>
      <c r="F204" s="2">
        <v>8061.5</v>
      </c>
      <c r="G204" s="2">
        <f t="shared" si="49"/>
        <v>464555.09999999986</v>
      </c>
      <c r="H204" s="5">
        <f t="shared" si="46"/>
        <v>782.53800000000047</v>
      </c>
      <c r="I204" s="5">
        <f t="shared" si="50"/>
        <v>2015.375</v>
      </c>
      <c r="J204" s="6">
        <f t="shared" si="47"/>
        <v>0.38828406624077427</v>
      </c>
      <c r="N204" s="8">
        <v>20164.689999999999</v>
      </c>
      <c r="O204" s="8">
        <v>8061.5</v>
      </c>
      <c r="P204" s="2">
        <f t="shared" si="51"/>
        <v>395.43000000000029</v>
      </c>
      <c r="Q204" s="2">
        <f t="shared" si="52"/>
        <v>168.39999999999964</v>
      </c>
      <c r="R204" s="4" t="s">
        <v>202</v>
      </c>
      <c r="S204" s="7">
        <f t="shared" si="53"/>
        <v>2.3481591448931183</v>
      </c>
      <c r="T204" s="7">
        <f t="shared" si="54"/>
        <v>3.2079982324457208</v>
      </c>
      <c r="U204" s="5">
        <f t="shared" si="60"/>
        <v>1398.6800000000003</v>
      </c>
      <c r="V204" s="5">
        <f t="shared" si="55"/>
        <v>456.60000000000036</v>
      </c>
      <c r="W204" s="6">
        <f t="shared" si="56"/>
        <v>3.0632501095050353</v>
      </c>
      <c r="X204" s="6">
        <f t="shared" si="57"/>
        <v>2.5013570675432608</v>
      </c>
      <c r="Y204" s="6">
        <f t="shared" si="58"/>
        <v>157.8798869052257</v>
      </c>
      <c r="Z204" s="6">
        <f t="shared" si="59"/>
        <v>67.235599106896117</v>
      </c>
    </row>
    <row r="205" spans="1:26" x14ac:dyDescent="0.25">
      <c r="A205" s="4" t="s">
        <v>203</v>
      </c>
      <c r="B205" s="2">
        <v>19995.727999999999</v>
      </c>
      <c r="C205" s="2">
        <v>6758.049</v>
      </c>
      <c r="D205" s="2">
        <v>24380.107</v>
      </c>
      <c r="E205" s="2">
        <f t="shared" si="48"/>
        <v>51133.883999999998</v>
      </c>
      <c r="F205" s="2">
        <v>8159</v>
      </c>
      <c r="G205" s="2">
        <f t="shared" si="49"/>
        <v>472714.09999999986</v>
      </c>
      <c r="H205" s="5">
        <f t="shared" si="46"/>
        <v>990.09499999999389</v>
      </c>
      <c r="I205" s="5">
        <f t="shared" si="50"/>
        <v>2039.75</v>
      </c>
      <c r="J205" s="6">
        <f t="shared" si="47"/>
        <v>0.4854001715896526</v>
      </c>
      <c r="N205" s="8">
        <v>20472.560000000001</v>
      </c>
      <c r="O205" s="8">
        <v>8159</v>
      </c>
      <c r="P205" s="2">
        <f t="shared" si="51"/>
        <v>307.87000000000262</v>
      </c>
      <c r="Q205" s="2">
        <f t="shared" si="52"/>
        <v>97.5</v>
      </c>
      <c r="R205" s="4" t="s">
        <v>203</v>
      </c>
      <c r="S205" s="7">
        <f t="shared" si="53"/>
        <v>3.1576410256410523</v>
      </c>
      <c r="T205" s="7">
        <f t="shared" si="54"/>
        <v>3.2424872290134594</v>
      </c>
      <c r="U205" s="5">
        <f t="shared" si="60"/>
        <v>1399.75</v>
      </c>
      <c r="V205" s="5">
        <f t="shared" si="55"/>
        <v>452.5</v>
      </c>
      <c r="W205" s="6">
        <f t="shared" si="56"/>
        <v>3.0933701657458563</v>
      </c>
      <c r="X205" s="6">
        <f t="shared" si="57"/>
        <v>2.5091996568206891</v>
      </c>
      <c r="Y205" s="6">
        <f t="shared" si="58"/>
        <v>123.08118820572106</v>
      </c>
      <c r="Z205" s="6">
        <f t="shared" si="59"/>
        <v>38.978841231876125</v>
      </c>
    </row>
    <row r="206" spans="1:26" x14ac:dyDescent="0.25">
      <c r="A206" s="4" t="s">
        <v>204</v>
      </c>
      <c r="B206" s="2">
        <v>20204.710999999999</v>
      </c>
      <c r="C206" s="2">
        <v>6790.107</v>
      </c>
      <c r="D206" s="2">
        <v>25076.202000000001</v>
      </c>
      <c r="E206" s="2">
        <f t="shared" si="48"/>
        <v>52071.020000000004</v>
      </c>
      <c r="F206" s="2">
        <v>8287.1</v>
      </c>
      <c r="G206" s="2">
        <f t="shared" si="49"/>
        <v>481001.19999999984</v>
      </c>
      <c r="H206" s="5">
        <f t="shared" si="46"/>
        <v>937.13600000000588</v>
      </c>
      <c r="I206" s="5">
        <f t="shared" si="50"/>
        <v>2071.7750000000001</v>
      </c>
      <c r="J206" s="6">
        <f t="shared" si="47"/>
        <v>0.45233483365713256</v>
      </c>
      <c r="N206" s="8">
        <v>20826.22</v>
      </c>
      <c r="O206" s="8">
        <v>8287.1</v>
      </c>
      <c r="P206" s="2">
        <f t="shared" si="51"/>
        <v>353.65999999999985</v>
      </c>
      <c r="Q206" s="2">
        <f t="shared" si="52"/>
        <v>128.10000000000036</v>
      </c>
      <c r="R206" s="4" t="s">
        <v>204</v>
      </c>
      <c r="S206" s="7">
        <f t="shared" si="53"/>
        <v>2.7608118657298895</v>
      </c>
      <c r="T206" s="7">
        <f t="shared" si="54"/>
        <v>3.0183891201771176</v>
      </c>
      <c r="U206" s="5">
        <f t="shared" si="60"/>
        <v>1413.2900000000009</v>
      </c>
      <c r="V206" s="5">
        <f t="shared" si="55"/>
        <v>487.60000000000036</v>
      </c>
      <c r="W206" s="6">
        <f t="shared" si="56"/>
        <v>2.8984618539786706</v>
      </c>
      <c r="X206" s="6">
        <f t="shared" si="57"/>
        <v>2.5130890178711494</v>
      </c>
      <c r="Y206" s="6">
        <f t="shared" si="58"/>
        <v>140.94534049478904</v>
      </c>
      <c r="Z206" s="6">
        <f t="shared" si="59"/>
        <v>51.052135150660341</v>
      </c>
    </row>
    <row r="207" spans="1:26" x14ac:dyDescent="0.25">
      <c r="A207" s="4" t="s">
        <v>205</v>
      </c>
      <c r="B207" s="2">
        <v>20456.955999999998</v>
      </c>
      <c r="C207" s="2">
        <v>6826.0249999999996</v>
      </c>
      <c r="D207" s="2">
        <v>25636.182000000001</v>
      </c>
      <c r="E207" s="2">
        <f t="shared" si="48"/>
        <v>52919.163</v>
      </c>
      <c r="F207" s="2">
        <v>8402.1</v>
      </c>
      <c r="G207" s="2">
        <f t="shared" si="49"/>
        <v>489403.29999999981</v>
      </c>
      <c r="H207" s="5">
        <f t="shared" si="46"/>
        <v>848.14299999999639</v>
      </c>
      <c r="I207" s="5">
        <f t="shared" si="50"/>
        <v>2100.5250000000001</v>
      </c>
      <c r="J207" s="6">
        <f t="shared" si="47"/>
        <v>0.40377667487889757</v>
      </c>
      <c r="N207" s="8">
        <v>21121.599999999999</v>
      </c>
      <c r="O207" s="8">
        <v>8402.1</v>
      </c>
      <c r="P207" s="2">
        <f t="shared" si="51"/>
        <v>295.37999999999738</v>
      </c>
      <c r="Q207" s="2">
        <f t="shared" si="52"/>
        <v>115</v>
      </c>
      <c r="R207" s="4" t="s">
        <v>205</v>
      </c>
      <c r="S207" s="7">
        <f t="shared" si="53"/>
        <v>2.568521739130412</v>
      </c>
      <c r="T207" s="7">
        <f t="shared" si="54"/>
        <v>2.7087834438486182</v>
      </c>
      <c r="U207" s="5">
        <f t="shared" si="60"/>
        <v>1352.3400000000001</v>
      </c>
      <c r="V207" s="5">
        <f t="shared" si="55"/>
        <v>509</v>
      </c>
      <c r="W207" s="6">
        <f t="shared" si="56"/>
        <v>2.6568565815324168</v>
      </c>
      <c r="X207" s="6">
        <f t="shared" si="57"/>
        <v>2.5138477285440541</v>
      </c>
      <c r="Y207" s="6">
        <f t="shared" si="58"/>
        <v>117.53662440903717</v>
      </c>
      <c r="Z207" s="6">
        <f t="shared" si="59"/>
        <v>45.760416436588102</v>
      </c>
    </row>
    <row r="208" spans="1:26" x14ac:dyDescent="0.25">
      <c r="A208" s="4" t="s">
        <v>206</v>
      </c>
      <c r="B208" s="2">
        <v>20558.885999999999</v>
      </c>
      <c r="C208" s="2">
        <v>6747.9070000000002</v>
      </c>
      <c r="D208" s="2">
        <v>26629.777999999998</v>
      </c>
      <c r="E208" s="2">
        <f t="shared" si="48"/>
        <v>53936.570999999996</v>
      </c>
      <c r="F208" s="2">
        <v>8551.9</v>
      </c>
      <c r="G208" s="2">
        <f t="shared" si="49"/>
        <v>497955.19999999984</v>
      </c>
      <c r="H208" s="5">
        <f t="shared" si="46"/>
        <v>1017.4079999999958</v>
      </c>
      <c r="I208" s="5">
        <f t="shared" si="50"/>
        <v>2137.9749999999999</v>
      </c>
      <c r="J208" s="6">
        <f t="shared" si="47"/>
        <v>0.47587460096586531</v>
      </c>
      <c r="N208" s="8">
        <v>21537.21</v>
      </c>
      <c r="O208" s="8">
        <v>8551.9</v>
      </c>
      <c r="P208" s="2">
        <f t="shared" si="51"/>
        <v>415.61000000000058</v>
      </c>
      <c r="Q208" s="2">
        <f t="shared" si="52"/>
        <v>149.79999999999927</v>
      </c>
      <c r="R208" s="4" t="s">
        <v>206</v>
      </c>
      <c r="S208" s="7">
        <f t="shared" si="53"/>
        <v>2.7744325767690428</v>
      </c>
      <c r="T208" s="7">
        <f t="shared" si="54"/>
        <v>2.8153518018175991</v>
      </c>
      <c r="U208" s="5">
        <f t="shared" si="60"/>
        <v>1372.5200000000004</v>
      </c>
      <c r="V208" s="5">
        <f t="shared" si="55"/>
        <v>490.39999999999964</v>
      </c>
      <c r="W208" s="6">
        <f t="shared" si="56"/>
        <v>2.7987765089722707</v>
      </c>
      <c r="X208" s="6">
        <f t="shared" si="57"/>
        <v>2.518412282650639</v>
      </c>
      <c r="Y208" s="6">
        <f t="shared" si="58"/>
        <v>165.32823181009039</v>
      </c>
      <c r="Z208" s="6">
        <f t="shared" si="59"/>
        <v>59.589925952579065</v>
      </c>
    </row>
    <row r="209" spans="1:26" x14ac:dyDescent="0.25">
      <c r="A209" s="4" t="s">
        <v>207</v>
      </c>
      <c r="B209" s="2">
        <v>20727.759999999998</v>
      </c>
      <c r="C209" s="2">
        <v>6667.1710000000003</v>
      </c>
      <c r="D209" s="2">
        <v>27968.069</v>
      </c>
      <c r="E209" s="2">
        <f t="shared" si="48"/>
        <v>55363</v>
      </c>
      <c r="F209" s="2">
        <v>8691.7999999999993</v>
      </c>
      <c r="G209" s="2">
        <f t="shared" si="49"/>
        <v>506646.99999999983</v>
      </c>
      <c r="H209" s="5">
        <f t="shared" si="46"/>
        <v>1426.4290000000037</v>
      </c>
      <c r="I209" s="5">
        <f t="shared" si="50"/>
        <v>2172.9499999999998</v>
      </c>
      <c r="J209" s="6">
        <f t="shared" si="47"/>
        <v>0.65644814652891403</v>
      </c>
      <c r="N209" s="8">
        <v>21931.45</v>
      </c>
      <c r="O209" s="8">
        <v>8691.7999999999993</v>
      </c>
      <c r="P209" s="2">
        <f t="shared" si="51"/>
        <v>394.2400000000016</v>
      </c>
      <c r="Q209" s="2">
        <f t="shared" si="52"/>
        <v>139.89999999999964</v>
      </c>
      <c r="R209" s="4" t="s">
        <v>207</v>
      </c>
      <c r="S209" s="7">
        <f t="shared" si="53"/>
        <v>2.8180128663331137</v>
      </c>
      <c r="T209" s="7">
        <f t="shared" si="54"/>
        <v>2.7304447619906145</v>
      </c>
      <c r="U209" s="5">
        <f t="shared" si="60"/>
        <v>1458.8899999999994</v>
      </c>
      <c r="V209" s="5">
        <f t="shared" si="55"/>
        <v>532.79999999999927</v>
      </c>
      <c r="W209" s="6">
        <f t="shared" si="56"/>
        <v>2.7381569069069096</v>
      </c>
      <c r="X209" s="6">
        <f t="shared" si="57"/>
        <v>2.523234542902506</v>
      </c>
      <c r="Y209" s="6">
        <f t="shared" si="58"/>
        <v>156.54307387075735</v>
      </c>
      <c r="Z209" s="6">
        <f t="shared" si="59"/>
        <v>55.550872652492913</v>
      </c>
    </row>
    <row r="210" spans="1:26" x14ac:dyDescent="0.25">
      <c r="A210" s="4" t="s">
        <v>208</v>
      </c>
      <c r="B210" s="2">
        <v>20966.219000000001</v>
      </c>
      <c r="C210" s="2">
        <v>6756.0770000000002</v>
      </c>
      <c r="D210" s="2">
        <v>28229.584999999999</v>
      </c>
      <c r="E210" s="2">
        <f t="shared" si="48"/>
        <v>55951.881000000001</v>
      </c>
      <c r="F210" s="2">
        <v>8788.2999999999993</v>
      </c>
      <c r="G210" s="2">
        <f t="shared" si="49"/>
        <v>515435.29999999981</v>
      </c>
      <c r="H210" s="5">
        <f t="shared" si="46"/>
        <v>588.88100000000122</v>
      </c>
      <c r="I210" s="5">
        <f t="shared" si="50"/>
        <v>2197.0749999999998</v>
      </c>
      <c r="J210" s="6">
        <f t="shared" si="47"/>
        <v>0.26802953927380779</v>
      </c>
      <c r="N210" s="8">
        <v>22327.18</v>
      </c>
      <c r="O210" s="8">
        <v>8788.2999999999993</v>
      </c>
      <c r="P210" s="2">
        <f t="shared" si="51"/>
        <v>395.72999999999956</v>
      </c>
      <c r="Q210" s="2">
        <f t="shared" si="52"/>
        <v>96.5</v>
      </c>
      <c r="R210" s="4" t="s">
        <v>208</v>
      </c>
      <c r="S210" s="7">
        <f t="shared" si="53"/>
        <v>4.1008290155440372</v>
      </c>
      <c r="T210" s="7">
        <f t="shared" si="54"/>
        <v>3.0654490494441511</v>
      </c>
      <c r="U210" s="5">
        <f t="shared" si="60"/>
        <v>1500.9599999999991</v>
      </c>
      <c r="V210" s="5">
        <f t="shared" si="55"/>
        <v>501.19999999999891</v>
      </c>
      <c r="W210" s="6">
        <f t="shared" si="56"/>
        <v>2.9947326416600206</v>
      </c>
      <c r="X210" s="6">
        <f t="shared" si="57"/>
        <v>2.5405573319071952</v>
      </c>
      <c r="Y210" s="6">
        <f t="shared" si="58"/>
        <v>156.83440967195492</v>
      </c>
      <c r="Z210" s="6">
        <f t="shared" si="59"/>
        <v>38.244562033062103</v>
      </c>
    </row>
    <row r="211" spans="1:26" x14ac:dyDescent="0.25">
      <c r="A211" s="4" t="s">
        <v>209</v>
      </c>
      <c r="B211" s="2">
        <v>21227.384999999998</v>
      </c>
      <c r="C211" s="2">
        <v>6663.9530000000004</v>
      </c>
      <c r="D211" s="2">
        <v>29553.417000000001</v>
      </c>
      <c r="E211" s="2">
        <f t="shared" si="48"/>
        <v>57444.755000000005</v>
      </c>
      <c r="F211" s="2">
        <v>8889.7000000000007</v>
      </c>
      <c r="G211" s="2">
        <f t="shared" si="49"/>
        <v>524324.99999999977</v>
      </c>
      <c r="H211" s="5">
        <f t="shared" si="46"/>
        <v>1492.8740000000034</v>
      </c>
      <c r="I211" s="5">
        <f t="shared" si="50"/>
        <v>2222.4250000000002</v>
      </c>
      <c r="J211" s="6">
        <f t="shared" si="47"/>
        <v>0.67173200445459502</v>
      </c>
      <c r="N211" s="8">
        <v>22881.16</v>
      </c>
      <c r="O211" s="8">
        <v>8889.7000000000007</v>
      </c>
      <c r="P211" s="2">
        <f t="shared" si="51"/>
        <v>553.97999999999956</v>
      </c>
      <c r="Q211" s="2">
        <f t="shared" si="52"/>
        <v>101.40000000000146</v>
      </c>
      <c r="R211" s="4" t="s">
        <v>209</v>
      </c>
      <c r="S211" s="7">
        <f t="shared" si="53"/>
        <v>5.4633136094673729</v>
      </c>
      <c r="T211" s="7">
        <f t="shared" si="54"/>
        <v>3.7891470170283919</v>
      </c>
      <c r="U211" s="5">
        <f t="shared" si="60"/>
        <v>1759.5600000000013</v>
      </c>
      <c r="V211" s="5">
        <f t="shared" si="55"/>
        <v>487.60000000000036</v>
      </c>
      <c r="W211" s="6">
        <f t="shared" si="56"/>
        <v>3.6086136177194423</v>
      </c>
      <c r="X211" s="6">
        <f t="shared" si="57"/>
        <v>2.5738956320235777</v>
      </c>
      <c r="Y211" s="6">
        <f t="shared" si="58"/>
        <v>218.05451624432621</v>
      </c>
      <c r="Z211" s="6">
        <f t="shared" si="59"/>
        <v>39.91250216104374</v>
      </c>
    </row>
    <row r="212" spans="1:26" x14ac:dyDescent="0.25">
      <c r="A212" s="4" t="s">
        <v>210</v>
      </c>
      <c r="B212" s="2">
        <v>21643.998</v>
      </c>
      <c r="C212" s="2">
        <v>6716.6440000000002</v>
      </c>
      <c r="D212" s="2">
        <v>30177.65</v>
      </c>
      <c r="E212" s="2">
        <f t="shared" si="48"/>
        <v>58538.292000000001</v>
      </c>
      <c r="F212" s="2">
        <v>8994.7000000000007</v>
      </c>
      <c r="G212" s="2">
        <f t="shared" si="49"/>
        <v>533319.69999999972</v>
      </c>
      <c r="H212" s="5">
        <f t="shared" si="46"/>
        <v>1093.5369999999966</v>
      </c>
      <c r="I212" s="5">
        <f t="shared" si="50"/>
        <v>2248.6750000000002</v>
      </c>
      <c r="J212" s="6">
        <f t="shared" si="47"/>
        <v>0.48630282277340947</v>
      </c>
      <c r="N212" s="8">
        <v>23506.720000000001</v>
      </c>
      <c r="O212" s="8">
        <v>8994.7000000000007</v>
      </c>
      <c r="P212" s="2">
        <f t="shared" si="51"/>
        <v>625.56000000000131</v>
      </c>
      <c r="Q212" s="2">
        <f t="shared" si="52"/>
        <v>105</v>
      </c>
      <c r="R212" s="4" t="s">
        <v>210</v>
      </c>
      <c r="S212" s="7">
        <f t="shared" si="53"/>
        <v>5.9577142857142986</v>
      </c>
      <c r="T212" s="7">
        <f t="shared" si="54"/>
        <v>4.5849674442647057</v>
      </c>
      <c r="U212" s="5">
        <f t="shared" si="60"/>
        <v>1969.510000000002</v>
      </c>
      <c r="V212" s="5">
        <f t="shared" si="55"/>
        <v>442.80000000000109</v>
      </c>
      <c r="W212" s="6">
        <f t="shared" si="56"/>
        <v>4.4478545618789456</v>
      </c>
      <c r="X212" s="6">
        <f t="shared" si="57"/>
        <v>2.6133967781026604</v>
      </c>
      <c r="Y212" s="6">
        <f t="shared" si="58"/>
        <v>243.04015757942395</v>
      </c>
      <c r="Z212" s="6">
        <f t="shared" si="59"/>
        <v>40.794194874735375</v>
      </c>
    </row>
    <row r="213" spans="1:26" x14ac:dyDescent="0.25">
      <c r="A213" s="4" t="s">
        <v>211</v>
      </c>
      <c r="B213" s="2">
        <v>22055.705999999998</v>
      </c>
      <c r="C213" s="2">
        <v>6831.6329999999998</v>
      </c>
      <c r="D213" s="2">
        <v>30674.706999999999</v>
      </c>
      <c r="E213" s="2">
        <f t="shared" si="48"/>
        <v>59562.046000000002</v>
      </c>
      <c r="F213" s="2">
        <v>9146.5</v>
      </c>
      <c r="G213" s="2">
        <f t="shared" si="49"/>
        <v>542466.19999999972</v>
      </c>
      <c r="H213" s="5">
        <f t="shared" si="46"/>
        <v>1023.7540000000008</v>
      </c>
      <c r="I213" s="5">
        <f t="shared" si="50"/>
        <v>2286.625</v>
      </c>
      <c r="J213" s="6">
        <f t="shared" si="47"/>
        <v>0.44771398895752507</v>
      </c>
      <c r="N213" s="8">
        <v>23988.11</v>
      </c>
      <c r="O213" s="8">
        <v>9146.5</v>
      </c>
      <c r="P213" s="2">
        <f t="shared" si="51"/>
        <v>481.38999999999942</v>
      </c>
      <c r="Q213" s="2">
        <f t="shared" si="52"/>
        <v>151.79999999999927</v>
      </c>
      <c r="R213" s="4" t="s">
        <v>211</v>
      </c>
      <c r="S213" s="7">
        <f t="shared" si="53"/>
        <v>3.1712121212121325</v>
      </c>
      <c r="T213" s="7">
        <f t="shared" si="54"/>
        <v>4.6732672579844605</v>
      </c>
      <c r="U213" s="5">
        <f t="shared" si="60"/>
        <v>2056.66</v>
      </c>
      <c r="V213" s="5">
        <f t="shared" si="55"/>
        <v>454.70000000000073</v>
      </c>
      <c r="W213" s="6">
        <f t="shared" si="56"/>
        <v>4.5231141411919875</v>
      </c>
      <c r="X213" s="6">
        <f t="shared" si="57"/>
        <v>2.6226545673208332</v>
      </c>
      <c r="Y213" s="6">
        <f t="shared" si="58"/>
        <v>184.20088523622161</v>
      </c>
      <c r="Z213" s="6">
        <f t="shared" si="59"/>
        <v>58.085324536983194</v>
      </c>
    </row>
    <row r="214" spans="1:26" x14ac:dyDescent="0.25">
      <c r="A214" s="4" t="s">
        <v>212</v>
      </c>
      <c r="B214" s="2">
        <v>22533.632000000001</v>
      </c>
      <c r="C214" s="2">
        <v>6746.0839999999998</v>
      </c>
      <c r="D214" s="2">
        <v>31694.782999999999</v>
      </c>
      <c r="E214" s="2">
        <f t="shared" si="48"/>
        <v>60974.498999999996</v>
      </c>
      <c r="F214" s="2">
        <v>9325.7000000000007</v>
      </c>
      <c r="G214" s="2">
        <f t="shared" si="49"/>
        <v>551791.89999999967</v>
      </c>
      <c r="H214" s="5">
        <f t="shared" si="46"/>
        <v>1412.4529999999941</v>
      </c>
      <c r="I214" s="5">
        <f t="shared" si="50"/>
        <v>2331.4250000000002</v>
      </c>
      <c r="J214" s="6">
        <f t="shared" si="47"/>
        <v>0.60583248442475912</v>
      </c>
      <c r="N214" s="8">
        <v>24512.31</v>
      </c>
      <c r="O214" s="8">
        <v>9325.7000000000007</v>
      </c>
      <c r="P214" s="2">
        <f t="shared" si="51"/>
        <v>524.20000000000073</v>
      </c>
      <c r="Q214" s="2">
        <f t="shared" si="52"/>
        <v>179.20000000000073</v>
      </c>
      <c r="R214" s="4" t="s">
        <v>212</v>
      </c>
      <c r="S214" s="7">
        <f t="shared" si="53"/>
        <v>2.9252232142857064</v>
      </c>
      <c r="T214" s="7">
        <f t="shared" si="54"/>
        <v>4.3793658076698776</v>
      </c>
      <c r="U214" s="5">
        <f t="shared" si="60"/>
        <v>2185.130000000001</v>
      </c>
      <c r="V214" s="5">
        <f t="shared" si="55"/>
        <v>537.40000000000146</v>
      </c>
      <c r="W214" s="6">
        <f t="shared" si="56"/>
        <v>4.0661146259769172</v>
      </c>
      <c r="X214" s="6">
        <f t="shared" si="57"/>
        <v>2.6284686404237751</v>
      </c>
      <c r="Y214" s="6">
        <f t="shared" si="58"/>
        <v>199.8738249907978</v>
      </c>
      <c r="Z214" s="6">
        <f t="shared" si="59"/>
        <v>68.327717356640704</v>
      </c>
    </row>
    <row r="215" spans="1:26" x14ac:dyDescent="0.25">
      <c r="A215" s="4" t="s">
        <v>213</v>
      </c>
      <c r="B215" s="2">
        <v>22972.615000000002</v>
      </c>
      <c r="C215" s="2">
        <v>6726.9809999999998</v>
      </c>
      <c r="D215" s="2">
        <v>32526.905999999999</v>
      </c>
      <c r="E215" s="2">
        <f t="shared" si="48"/>
        <v>62226.502</v>
      </c>
      <c r="F215" s="2">
        <v>9447.1</v>
      </c>
      <c r="G215" s="2">
        <f t="shared" si="49"/>
        <v>561238.99999999965</v>
      </c>
      <c r="H215" s="5">
        <f t="shared" si="46"/>
        <v>1252.0030000000042</v>
      </c>
      <c r="I215" s="5">
        <f t="shared" si="50"/>
        <v>2361.7750000000001</v>
      </c>
      <c r="J215" s="6">
        <f t="shared" si="47"/>
        <v>0.53011103936657988</v>
      </c>
      <c r="N215" s="8">
        <v>25114.85</v>
      </c>
      <c r="O215" s="8">
        <v>9447.1</v>
      </c>
      <c r="P215" s="2">
        <f t="shared" si="51"/>
        <v>602.53999999999724</v>
      </c>
      <c r="Q215" s="2">
        <f t="shared" si="52"/>
        <v>121.39999999999964</v>
      </c>
      <c r="R215" s="4" t="s">
        <v>213</v>
      </c>
      <c r="S215" s="7">
        <f t="shared" si="53"/>
        <v>4.9632619439868124</v>
      </c>
      <c r="T215" s="7">
        <f t="shared" si="54"/>
        <v>4.2543528912997379</v>
      </c>
      <c r="U215" s="5">
        <f t="shared" si="60"/>
        <v>2233.6899999999987</v>
      </c>
      <c r="V215" s="5">
        <f t="shared" si="55"/>
        <v>557.39999999999964</v>
      </c>
      <c r="W215" s="6">
        <f t="shared" si="56"/>
        <v>4.0073376390383926</v>
      </c>
      <c r="X215" s="6">
        <f t="shared" si="57"/>
        <v>2.6584719120153273</v>
      </c>
      <c r="Y215" s="6">
        <f t="shared" si="58"/>
        <v>229.23613800576013</v>
      </c>
      <c r="Z215" s="6">
        <f t="shared" si="59"/>
        <v>46.186588697678701</v>
      </c>
    </row>
    <row r="216" spans="1:26" x14ac:dyDescent="0.25">
      <c r="A216" s="4" t="s">
        <v>214</v>
      </c>
      <c r="B216" s="2">
        <v>23335.79</v>
      </c>
      <c r="C216" s="2">
        <v>6670.9949999999999</v>
      </c>
      <c r="D216" s="2">
        <v>33470.256000000001</v>
      </c>
      <c r="E216" s="2">
        <f t="shared" si="48"/>
        <v>63477.040999999997</v>
      </c>
      <c r="F216" s="2">
        <v>9557</v>
      </c>
      <c r="G216" s="2">
        <f t="shared" si="49"/>
        <v>570795.99999999965</v>
      </c>
      <c r="H216" s="5">
        <f t="shared" si="46"/>
        <v>1250.538999999997</v>
      </c>
      <c r="I216" s="5">
        <f t="shared" si="50"/>
        <v>2389.25</v>
      </c>
      <c r="J216" s="6">
        <f t="shared" si="47"/>
        <v>0.52340232290467592</v>
      </c>
      <c r="N216" s="8">
        <v>25616.86</v>
      </c>
      <c r="O216" s="8">
        <v>9557</v>
      </c>
      <c r="P216" s="2">
        <f t="shared" si="51"/>
        <v>502.01000000000204</v>
      </c>
      <c r="Q216" s="2">
        <f t="shared" si="52"/>
        <v>109.89999999999964</v>
      </c>
      <c r="R216" s="4" t="s">
        <v>214</v>
      </c>
      <c r="S216" s="7">
        <f t="shared" si="53"/>
        <v>4.567879890809861</v>
      </c>
      <c r="T216" s="7">
        <f t="shared" si="54"/>
        <v>3.9068942925736283</v>
      </c>
      <c r="U216" s="5">
        <f t="shared" si="60"/>
        <v>2110.1399999999994</v>
      </c>
      <c r="V216" s="5">
        <f t="shared" si="55"/>
        <v>562.29999999999927</v>
      </c>
      <c r="W216" s="6">
        <f t="shared" si="56"/>
        <v>3.7526942913035786</v>
      </c>
      <c r="X216" s="6">
        <f t="shared" si="57"/>
        <v>2.6804290049178614</v>
      </c>
      <c r="Y216" s="6">
        <f t="shared" si="58"/>
        <v>188.83404324533174</v>
      </c>
      <c r="Z216" s="6">
        <f t="shared" si="59"/>
        <v>41.339537763514279</v>
      </c>
    </row>
    <row r="217" spans="1:26" x14ac:dyDescent="0.25">
      <c r="A217" s="4" t="s">
        <v>215</v>
      </c>
      <c r="B217" s="2">
        <v>23878.737000000001</v>
      </c>
      <c r="C217" s="2">
        <v>6723.6930000000002</v>
      </c>
      <c r="D217" s="2">
        <v>34349.197999999997</v>
      </c>
      <c r="E217" s="2">
        <f t="shared" si="48"/>
        <v>64951.627999999997</v>
      </c>
      <c r="F217" s="2">
        <v>9712.2999999999993</v>
      </c>
      <c r="G217" s="2">
        <f t="shared" si="49"/>
        <v>580508.2999999997</v>
      </c>
      <c r="H217" s="5">
        <f t="shared" si="46"/>
        <v>1474.5869999999995</v>
      </c>
      <c r="I217" s="5">
        <f t="shared" si="50"/>
        <v>2428.0749999999998</v>
      </c>
      <c r="J217" s="6">
        <f t="shared" si="47"/>
        <v>0.60730702305324158</v>
      </c>
      <c r="N217" s="8">
        <v>26252.98</v>
      </c>
      <c r="O217" s="8">
        <v>9712.2999999999993</v>
      </c>
      <c r="P217" s="2">
        <f t="shared" si="51"/>
        <v>636.11999999999898</v>
      </c>
      <c r="Q217" s="2">
        <f t="shared" si="52"/>
        <v>155.29999999999927</v>
      </c>
      <c r="R217" s="4" t="s">
        <v>215</v>
      </c>
      <c r="S217" s="7">
        <f t="shared" si="53"/>
        <v>4.0960721184803734</v>
      </c>
      <c r="T217" s="7">
        <f t="shared" si="54"/>
        <v>4.1381092918906877</v>
      </c>
      <c r="U217" s="5">
        <f t="shared" si="60"/>
        <v>2264.869999999999</v>
      </c>
      <c r="V217" s="5">
        <f t="shared" si="55"/>
        <v>565.79999999999927</v>
      </c>
      <c r="W217" s="6">
        <f t="shared" si="56"/>
        <v>4.002951572993994</v>
      </c>
      <c r="X217" s="6">
        <f t="shared" si="57"/>
        <v>2.7030651853834828</v>
      </c>
      <c r="Y217" s="6">
        <f t="shared" si="58"/>
        <v>237.32021957413946</v>
      </c>
      <c r="Z217" s="6">
        <f t="shared" si="59"/>
        <v>57.938486606086499</v>
      </c>
    </row>
    <row r="218" spans="1:26" x14ac:dyDescent="0.25">
      <c r="A218" s="4" t="s">
        <v>216</v>
      </c>
      <c r="B218" s="2">
        <v>24256.912</v>
      </c>
      <c r="C218" s="2">
        <v>6652.8289999999997</v>
      </c>
      <c r="D218" s="2">
        <v>35852.211000000003</v>
      </c>
      <c r="E218" s="2">
        <f t="shared" si="48"/>
        <v>66761.952000000005</v>
      </c>
      <c r="F218" s="2">
        <v>9926.1</v>
      </c>
      <c r="G218" s="2">
        <f t="shared" si="49"/>
        <v>590434.39999999967</v>
      </c>
      <c r="H218" s="5">
        <f t="shared" si="46"/>
        <v>1810.3240000000078</v>
      </c>
      <c r="I218" s="5">
        <f t="shared" si="50"/>
        <v>2481.5250000000001</v>
      </c>
      <c r="J218" s="6">
        <f t="shared" si="47"/>
        <v>0.72952075840461317</v>
      </c>
      <c r="N218" s="8">
        <v>26744.07</v>
      </c>
      <c r="O218" s="8">
        <v>9926.1</v>
      </c>
      <c r="P218" s="2">
        <f t="shared" si="51"/>
        <v>491.09000000000015</v>
      </c>
      <c r="Q218" s="2">
        <f t="shared" si="52"/>
        <v>213.80000000000109</v>
      </c>
      <c r="R218" s="4" t="s">
        <v>216</v>
      </c>
      <c r="S218" s="7">
        <f t="shared" si="53"/>
        <v>2.2969597754911022</v>
      </c>
      <c r="T218" s="7">
        <f t="shared" si="54"/>
        <v>3.9810434321920374</v>
      </c>
      <c r="U218" s="5">
        <f t="shared" si="60"/>
        <v>2231.7599999999984</v>
      </c>
      <c r="V218" s="5">
        <f t="shared" si="55"/>
        <v>600.39999999999964</v>
      </c>
      <c r="W218" s="6">
        <f t="shared" si="56"/>
        <v>3.7171219187208524</v>
      </c>
      <c r="X218" s="6">
        <f t="shared" si="57"/>
        <v>2.6943180100945989</v>
      </c>
      <c r="Y218" s="6">
        <f t="shared" si="58"/>
        <v>181.67893347726624</v>
      </c>
      <c r="Z218" s="6">
        <f t="shared" si="59"/>
        <v>79.095391837422284</v>
      </c>
    </row>
    <row r="219" spans="1:26" x14ac:dyDescent="0.25">
      <c r="A219" s="4" t="s">
        <v>217</v>
      </c>
      <c r="B219" s="2">
        <v>24732.518</v>
      </c>
      <c r="C219" s="2">
        <v>6575.7669999999998</v>
      </c>
      <c r="D219" s="2">
        <v>36997.356</v>
      </c>
      <c r="E219" s="2">
        <f t="shared" si="48"/>
        <v>68305.641000000003</v>
      </c>
      <c r="F219" s="2">
        <v>10031</v>
      </c>
      <c r="G219" s="2">
        <f t="shared" si="49"/>
        <v>600465.39999999967</v>
      </c>
      <c r="H219" s="5">
        <f>(E219-E218)</f>
        <v>1543.6889999999985</v>
      </c>
      <c r="I219" s="5">
        <f t="shared" si="50"/>
        <v>2507.75</v>
      </c>
      <c r="J219" s="6">
        <f t="shared" si="47"/>
        <v>0.61556734124214874</v>
      </c>
      <c r="N219" s="8">
        <v>27288.46</v>
      </c>
      <c r="O219" s="8">
        <v>10031</v>
      </c>
      <c r="P219" s="2">
        <f t="shared" si="51"/>
        <v>544.38999999999942</v>
      </c>
      <c r="Q219" s="2">
        <f t="shared" si="52"/>
        <v>104.89999999999964</v>
      </c>
      <c r="R219" s="4" t="s">
        <v>217</v>
      </c>
      <c r="S219" s="7">
        <f t="shared" si="53"/>
        <v>5.189609151572939</v>
      </c>
      <c r="T219" s="7">
        <f t="shared" si="54"/>
        <v>4.037630234088569</v>
      </c>
      <c r="U219" s="5">
        <f t="shared" si="60"/>
        <v>2173.6100000000006</v>
      </c>
      <c r="V219" s="5">
        <f t="shared" si="55"/>
        <v>583.89999999999964</v>
      </c>
      <c r="W219" s="6">
        <f t="shared" si="56"/>
        <v>3.722572358280531</v>
      </c>
      <c r="X219" s="6">
        <f t="shared" si="57"/>
        <v>2.7204127205662445</v>
      </c>
      <c r="Y219" s="6">
        <f t="shared" si="58"/>
        <v>202.051130549688</v>
      </c>
      <c r="Z219" s="6">
        <f t="shared" si="59"/>
        <v>38.933785695296059</v>
      </c>
    </row>
    <row r="220" spans="1:26" x14ac:dyDescent="0.25">
      <c r="A220" s="4" t="s">
        <v>218</v>
      </c>
      <c r="B220" s="2">
        <v>25283.047999999999</v>
      </c>
      <c r="C220" s="2">
        <v>6565.4660000000003</v>
      </c>
      <c r="D220" s="2">
        <v>37237.379999999997</v>
      </c>
      <c r="E220" s="2">
        <f t="shared" si="48"/>
        <v>69085.894</v>
      </c>
      <c r="F220" s="2">
        <v>10278.299999999999</v>
      </c>
      <c r="G220" s="2">
        <f t="shared" si="49"/>
        <v>610743.69999999972</v>
      </c>
      <c r="H220" s="5">
        <f t="shared" ref="H220:H283" si="61">(E220-E219)</f>
        <v>780.25299999999697</v>
      </c>
      <c r="I220" s="5">
        <f t="shared" si="50"/>
        <v>2569.5749999999998</v>
      </c>
      <c r="J220" s="6">
        <f t="shared" si="47"/>
        <v>0.30365060369905411</v>
      </c>
      <c r="N220" s="8">
        <v>27674.9</v>
      </c>
      <c r="O220" s="8">
        <v>10278.299999999999</v>
      </c>
      <c r="P220" s="2">
        <f t="shared" si="51"/>
        <v>386.44000000000233</v>
      </c>
      <c r="Q220" s="2">
        <f t="shared" si="52"/>
        <v>247.29999999999927</v>
      </c>
      <c r="R220" s="4" t="s">
        <v>218</v>
      </c>
      <c r="S220" s="7">
        <f t="shared" si="53"/>
        <v>1.5626364739183318</v>
      </c>
      <c r="T220" s="7">
        <f t="shared" si="54"/>
        <v>3.2863193798656862</v>
      </c>
      <c r="U220" s="5">
        <f t="shared" si="60"/>
        <v>2058.0400000000009</v>
      </c>
      <c r="V220" s="5">
        <f t="shared" si="55"/>
        <v>721.29999999999927</v>
      </c>
      <c r="W220" s="6">
        <f t="shared" si="56"/>
        <v>2.853237210591991</v>
      </c>
      <c r="X220" s="6">
        <f t="shared" si="57"/>
        <v>2.6925561620112277</v>
      </c>
      <c r="Y220" s="6">
        <f t="shared" si="58"/>
        <v>142.0519750839741</v>
      </c>
      <c r="Z220" s="6">
        <f t="shared" si="59"/>
        <v>90.905324082047613</v>
      </c>
    </row>
    <row r="221" spans="1:26" x14ac:dyDescent="0.25">
      <c r="A221" s="4" t="s">
        <v>219</v>
      </c>
      <c r="B221" s="2">
        <v>25758.464</v>
      </c>
      <c r="C221" s="2">
        <v>6462.3850000000002</v>
      </c>
      <c r="D221" s="2">
        <v>38588.33</v>
      </c>
      <c r="E221" s="2">
        <f t="shared" si="48"/>
        <v>70809.179000000004</v>
      </c>
      <c r="F221" s="2">
        <v>10357.4</v>
      </c>
      <c r="G221" s="2">
        <f t="shared" si="49"/>
        <v>621101.09999999974</v>
      </c>
      <c r="H221" s="5">
        <f t="shared" si="61"/>
        <v>1723.2850000000035</v>
      </c>
      <c r="I221" s="5">
        <f t="shared" si="50"/>
        <v>2589.35</v>
      </c>
      <c r="J221" s="6">
        <f t="shared" si="47"/>
        <v>0.6655280282696443</v>
      </c>
      <c r="N221" s="8">
        <v>28127.24</v>
      </c>
      <c r="O221" s="8">
        <v>10357.4</v>
      </c>
      <c r="P221" s="2">
        <f t="shared" si="51"/>
        <v>452.34000000000015</v>
      </c>
      <c r="Q221" s="2">
        <f t="shared" si="52"/>
        <v>79.100000000000364</v>
      </c>
      <c r="R221" s="4" t="s">
        <v>219</v>
      </c>
      <c r="S221" s="7">
        <f t="shared" si="53"/>
        <v>5.7185840707964362</v>
      </c>
      <c r="T221" s="7">
        <f t="shared" si="54"/>
        <v>3.6919473679447021</v>
      </c>
      <c r="U221" s="5">
        <f t="shared" si="60"/>
        <v>1874.260000000002</v>
      </c>
      <c r="V221" s="5">
        <f t="shared" si="55"/>
        <v>645.10000000000036</v>
      </c>
      <c r="W221" s="6">
        <f t="shared" si="56"/>
        <v>2.9053790110060471</v>
      </c>
      <c r="X221" s="6">
        <f t="shared" si="57"/>
        <v>2.7156660938073265</v>
      </c>
      <c r="Y221" s="6">
        <f t="shared" si="58"/>
        <v>167.99649581389639</v>
      </c>
      <c r="Z221" s="6">
        <f t="shared" si="59"/>
        <v>29.377288806825089</v>
      </c>
    </row>
    <row r="222" spans="1:26" x14ac:dyDescent="0.25">
      <c r="A222" s="4" t="s">
        <v>220</v>
      </c>
      <c r="B222" s="2">
        <v>26405.008000000002</v>
      </c>
      <c r="C222" s="2">
        <v>6663.098</v>
      </c>
      <c r="D222" s="2">
        <v>38159.315000000002</v>
      </c>
      <c r="E222" s="2">
        <f t="shared" si="48"/>
        <v>71227.421000000002</v>
      </c>
      <c r="F222" s="2">
        <v>10472.299999999999</v>
      </c>
      <c r="G222" s="2">
        <f t="shared" si="49"/>
        <v>631573.39999999979</v>
      </c>
      <c r="H222" s="5">
        <f t="shared" si="61"/>
        <v>418.24199999999837</v>
      </c>
      <c r="I222" s="5">
        <f t="shared" si="50"/>
        <v>2618.0749999999998</v>
      </c>
      <c r="J222" s="6">
        <f t="shared" si="47"/>
        <v>0.1597517259818754</v>
      </c>
      <c r="N222" s="8">
        <v>28601.23</v>
      </c>
      <c r="O222" s="8">
        <v>10472.299999999999</v>
      </c>
      <c r="P222" s="2">
        <f t="shared" si="51"/>
        <v>473.98999999999796</v>
      </c>
      <c r="Q222" s="2">
        <f t="shared" si="52"/>
        <v>114.89999999999964</v>
      </c>
      <c r="R222" s="4" t="s">
        <v>220</v>
      </c>
      <c r="S222" s="7">
        <f t="shared" si="53"/>
        <v>4.1252393385552608</v>
      </c>
      <c r="T222" s="7">
        <f t="shared" si="54"/>
        <v>4.1490172587107423</v>
      </c>
      <c r="U222" s="5">
        <f t="shared" si="60"/>
        <v>1857.1599999999999</v>
      </c>
      <c r="V222" s="5">
        <f t="shared" si="55"/>
        <v>546.19999999999891</v>
      </c>
      <c r="W222" s="6">
        <f t="shared" si="56"/>
        <v>3.4001464664957957</v>
      </c>
      <c r="X222" s="6">
        <f t="shared" si="57"/>
        <v>2.7311316520726105</v>
      </c>
      <c r="Y222" s="6">
        <f t="shared" si="58"/>
        <v>174.53913096343538</v>
      </c>
      <c r="Z222" s="6">
        <f t="shared" si="59"/>
        <v>42.310061705307596</v>
      </c>
    </row>
    <row r="223" spans="1:26" x14ac:dyDescent="0.25">
      <c r="A223" s="4" t="s">
        <v>221</v>
      </c>
      <c r="B223" s="2">
        <v>26905.302</v>
      </c>
      <c r="C223" s="2">
        <v>6888.5730000000003</v>
      </c>
      <c r="D223" s="2">
        <v>38199.341999999997</v>
      </c>
      <c r="E223" s="2">
        <f t="shared" si="48"/>
        <v>71993.217000000004</v>
      </c>
      <c r="F223" s="2">
        <v>10508.1</v>
      </c>
      <c r="G223" s="2">
        <f t="shared" si="49"/>
        <v>642081.49999999977</v>
      </c>
      <c r="H223" s="5">
        <f t="shared" si="61"/>
        <v>765.7960000000021</v>
      </c>
      <c r="I223" s="5">
        <f t="shared" si="50"/>
        <v>2627.0250000000001</v>
      </c>
      <c r="J223" s="6">
        <f t="shared" si="47"/>
        <v>0.2915069327471197</v>
      </c>
      <c r="N223" s="8">
        <v>29109.81</v>
      </c>
      <c r="O223" s="8">
        <v>10508.1</v>
      </c>
      <c r="P223" s="2">
        <f t="shared" si="51"/>
        <v>508.58000000000175</v>
      </c>
      <c r="Q223" s="2">
        <f t="shared" si="52"/>
        <v>35.800000000001091</v>
      </c>
      <c r="R223" s="4" t="s">
        <v>221</v>
      </c>
      <c r="S223" s="7">
        <f t="shared" si="53"/>
        <v>14.206145251396263</v>
      </c>
      <c r="T223" s="7">
        <f t="shared" si="54"/>
        <v>6.4031512836665723</v>
      </c>
      <c r="U223" s="5">
        <f t="shared" si="60"/>
        <v>1821.3500000000022</v>
      </c>
      <c r="V223" s="5">
        <f t="shared" si="55"/>
        <v>477.10000000000036</v>
      </c>
      <c r="W223" s="6">
        <f t="shared" si="56"/>
        <v>3.8175434919304148</v>
      </c>
      <c r="X223" s="6">
        <f t="shared" si="57"/>
        <v>2.7702258257915324</v>
      </c>
      <c r="Y223" s="6">
        <f t="shared" si="58"/>
        <v>186.21584924844205</v>
      </c>
      <c r="Z223" s="6">
        <f t="shared" si="59"/>
        <v>13.108119475980978</v>
      </c>
    </row>
    <row r="224" spans="1:26" x14ac:dyDescent="0.25">
      <c r="A224" s="4" t="s">
        <v>222</v>
      </c>
      <c r="B224" s="2">
        <v>27121.187999999998</v>
      </c>
      <c r="C224" s="2">
        <v>6799.8890000000001</v>
      </c>
      <c r="D224" s="2">
        <v>39087.135999999999</v>
      </c>
      <c r="E224" s="2">
        <f t="shared" si="48"/>
        <v>73008.212999999989</v>
      </c>
      <c r="F224" s="2">
        <v>10638.4</v>
      </c>
      <c r="G224" s="2">
        <f t="shared" si="49"/>
        <v>652719.89999999979</v>
      </c>
      <c r="H224" s="5">
        <f t="shared" si="61"/>
        <v>1014.9959999999846</v>
      </c>
      <c r="I224" s="5">
        <f t="shared" si="50"/>
        <v>2659.6</v>
      </c>
      <c r="J224" s="6">
        <f t="shared" si="47"/>
        <v>0.38163483230560408</v>
      </c>
      <c r="N224" s="8">
        <v>29463.72</v>
      </c>
      <c r="O224" s="8">
        <v>10638.4</v>
      </c>
      <c r="P224" s="2">
        <f t="shared" si="51"/>
        <v>353.90999999999985</v>
      </c>
      <c r="Q224" s="2">
        <f t="shared" si="52"/>
        <v>130.29999999999927</v>
      </c>
      <c r="R224" s="4" t="s">
        <v>222</v>
      </c>
      <c r="S224" s="7">
        <f t="shared" si="53"/>
        <v>2.7161166538756856</v>
      </c>
      <c r="T224" s="7">
        <f t="shared" si="54"/>
        <v>6.6915213286559112</v>
      </c>
      <c r="U224" s="5">
        <f t="shared" si="60"/>
        <v>1788.8199999999997</v>
      </c>
      <c r="V224" s="5">
        <f t="shared" si="55"/>
        <v>360.10000000000036</v>
      </c>
      <c r="W224" s="6">
        <f t="shared" si="56"/>
        <v>4.9675645653984946</v>
      </c>
      <c r="X224" s="6">
        <f t="shared" si="57"/>
        <v>2.7695630921943151</v>
      </c>
      <c r="Y224" s="6">
        <f t="shared" si="58"/>
        <v>127.75492766871368</v>
      </c>
      <c r="Z224" s="6">
        <f t="shared" si="59"/>
        <v>47.03587656532256</v>
      </c>
    </row>
    <row r="225" spans="1:26" x14ac:dyDescent="0.25">
      <c r="A225" s="4" t="s">
        <v>223</v>
      </c>
      <c r="B225" s="2">
        <v>27715.003000000001</v>
      </c>
      <c r="C225" s="2">
        <v>7081.15</v>
      </c>
      <c r="D225" s="2">
        <v>39560.409</v>
      </c>
      <c r="E225" s="2">
        <f t="shared" si="48"/>
        <v>74356.562000000005</v>
      </c>
      <c r="F225" s="2">
        <v>10639.5</v>
      </c>
      <c r="G225" s="2">
        <f t="shared" si="49"/>
        <v>663359.39999999979</v>
      </c>
      <c r="H225" s="5">
        <f t="shared" si="61"/>
        <v>1348.3490000000165</v>
      </c>
      <c r="I225" s="5">
        <f t="shared" si="50"/>
        <v>2659.875</v>
      </c>
      <c r="J225" s="6">
        <f t="shared" si="47"/>
        <v>0.50692194182058048</v>
      </c>
      <c r="N225" s="8">
        <v>30203.08</v>
      </c>
      <c r="O225" s="8">
        <v>10639.5</v>
      </c>
      <c r="P225" s="2">
        <f t="shared" si="51"/>
        <v>739.36000000000058</v>
      </c>
      <c r="Q225" s="2">
        <f>(O225-O224)</f>
        <v>1.1000000000003638</v>
      </c>
      <c r="R225" s="4" t="s">
        <v>223</v>
      </c>
      <c r="S225" s="7">
        <f>P225/Q225/100</f>
        <v>6.7214545454523273</v>
      </c>
      <c r="T225" s="7">
        <f t="shared" si="54"/>
        <v>6.9422389473198853</v>
      </c>
      <c r="U225" s="5">
        <f t="shared" si="60"/>
        <v>2075.84</v>
      </c>
      <c r="V225" s="5">
        <f t="shared" si="55"/>
        <v>282.10000000000036</v>
      </c>
      <c r="W225" s="6">
        <f t="shared" si="56"/>
        <v>7.3585253456221107</v>
      </c>
      <c r="X225" s="6">
        <f t="shared" si="57"/>
        <v>2.8387687391324783</v>
      </c>
      <c r="Y225" s="6">
        <f t="shared" si="58"/>
        <v>266.95907454998911</v>
      </c>
      <c r="Z225" s="6">
        <f t="shared" si="59"/>
        <v>0.3971745590849991</v>
      </c>
    </row>
    <row r="226" spans="1:26" x14ac:dyDescent="0.25">
      <c r="A226" s="4" t="s">
        <v>224</v>
      </c>
      <c r="B226" s="2">
        <v>27944.322</v>
      </c>
      <c r="C226" s="2">
        <v>7153.5079999999998</v>
      </c>
      <c r="D226" s="2">
        <v>40386.824000000001</v>
      </c>
      <c r="E226" s="2">
        <f t="shared" si="48"/>
        <v>75484.65400000001</v>
      </c>
      <c r="F226" s="2">
        <v>10701.3</v>
      </c>
      <c r="G226" s="2">
        <f t="shared" si="49"/>
        <v>674060.69999999984</v>
      </c>
      <c r="H226" s="5">
        <f t="shared" si="61"/>
        <v>1128.0920000000042</v>
      </c>
      <c r="I226" s="5">
        <f t="shared" si="50"/>
        <v>2675.3249999999998</v>
      </c>
      <c r="J226" s="6">
        <f t="shared" si="47"/>
        <v>0.42166540513769513</v>
      </c>
      <c r="N226" s="8">
        <v>30682.84</v>
      </c>
      <c r="O226" s="8">
        <v>10701.3</v>
      </c>
      <c r="P226" s="2">
        <f t="shared" si="51"/>
        <v>479.7599999999984</v>
      </c>
      <c r="Q226" s="2">
        <f t="shared" si="52"/>
        <v>61.799999999999272</v>
      </c>
      <c r="R226" s="4" t="s">
        <v>224</v>
      </c>
      <c r="S226" s="7">
        <f t="shared" si="53"/>
        <v>7.7631067961165705</v>
      </c>
      <c r="T226" s="7">
        <f t="shared" si="54"/>
        <v>7.8517058117102119</v>
      </c>
      <c r="U226" s="5">
        <f t="shared" si="60"/>
        <v>2081.6100000000006</v>
      </c>
      <c r="V226" s="5">
        <f t="shared" si="55"/>
        <v>229</v>
      </c>
      <c r="W226" s="6">
        <f t="shared" si="56"/>
        <v>9.0900000000000034</v>
      </c>
      <c r="X226" s="6">
        <f t="shared" si="57"/>
        <v>2.8672067879603413</v>
      </c>
      <c r="Y226" s="6">
        <f t="shared" si="58"/>
        <v>169.00284739172238</v>
      </c>
      <c r="Z226" s="6">
        <f t="shared" si="59"/>
        <v>21.770001602485316</v>
      </c>
    </row>
    <row r="227" spans="1:26" x14ac:dyDescent="0.25">
      <c r="A227" s="4" t="s">
        <v>225</v>
      </c>
      <c r="B227" s="2">
        <v>28279.244999999999</v>
      </c>
      <c r="C227" s="2">
        <v>7180.982</v>
      </c>
      <c r="D227" s="2">
        <v>41060.188999999998</v>
      </c>
      <c r="E227" s="2">
        <f t="shared" si="48"/>
        <v>76520.415999999997</v>
      </c>
      <c r="F227" s="2">
        <v>10834.4</v>
      </c>
      <c r="G227" s="2">
        <f t="shared" si="49"/>
        <v>684895.09999999986</v>
      </c>
      <c r="H227" s="5">
        <f t="shared" si="61"/>
        <v>1035.7619999999879</v>
      </c>
      <c r="I227" s="5">
        <f t="shared" si="50"/>
        <v>2708.6</v>
      </c>
      <c r="J227" s="6">
        <f t="shared" si="47"/>
        <v>0.38239754854906149</v>
      </c>
      <c r="N227" s="8">
        <v>31185.119999999999</v>
      </c>
      <c r="O227" s="8">
        <v>10834.4</v>
      </c>
      <c r="P227" s="2">
        <f t="shared" si="51"/>
        <v>502.27999999999884</v>
      </c>
      <c r="Q227" s="2">
        <f t="shared" si="52"/>
        <v>133.10000000000036</v>
      </c>
      <c r="R227" s="4" t="s">
        <v>225</v>
      </c>
      <c r="S227" s="7">
        <f t="shared" si="53"/>
        <v>3.7737039819684259</v>
      </c>
      <c r="T227" s="7">
        <f t="shared" si="54"/>
        <v>5.2435954943532526</v>
      </c>
      <c r="U227" s="5">
        <f t="shared" si="60"/>
        <v>2075.3099999999977</v>
      </c>
      <c r="V227" s="5">
        <f t="shared" si="55"/>
        <v>326.29999999999927</v>
      </c>
      <c r="W227" s="6">
        <f t="shared" si="56"/>
        <v>6.3601287159056152</v>
      </c>
      <c r="X227" s="6">
        <f t="shared" si="57"/>
        <v>2.8783430554530014</v>
      </c>
      <c r="Y227" s="6">
        <f t="shared" si="58"/>
        <v>175.18094687453925</v>
      </c>
      <c r="Z227" s="6">
        <f t="shared" si="59"/>
        <v>46.421486081471073</v>
      </c>
    </row>
    <row r="228" spans="1:26" x14ac:dyDescent="0.25">
      <c r="A228" s="4" t="s">
        <v>226</v>
      </c>
      <c r="B228" s="2">
        <v>28851.454000000002</v>
      </c>
      <c r="C228" s="2">
        <v>7535.8109999999997</v>
      </c>
      <c r="D228" s="2">
        <v>40949.055999999997</v>
      </c>
      <c r="E228" s="2">
        <f t="shared" si="48"/>
        <v>77336.320999999996</v>
      </c>
      <c r="F228" s="2">
        <v>10934.8</v>
      </c>
      <c r="G228" s="2">
        <f t="shared" si="49"/>
        <v>695829.89999999991</v>
      </c>
      <c r="H228" s="5">
        <f t="shared" si="61"/>
        <v>815.90499999999884</v>
      </c>
      <c r="I228" s="5">
        <f t="shared" si="50"/>
        <v>2733.7</v>
      </c>
      <c r="J228" s="6">
        <f t="shared" si="47"/>
        <v>0.29846179171086767</v>
      </c>
      <c r="N228" s="8">
        <v>31697.66</v>
      </c>
      <c r="O228" s="8">
        <v>10934.8</v>
      </c>
      <c r="P228" s="2">
        <f t="shared" si="51"/>
        <v>512.54000000000087</v>
      </c>
      <c r="Q228" s="2">
        <f t="shared" si="52"/>
        <v>100.39999999999964</v>
      </c>
      <c r="R228" s="4" t="s">
        <v>226</v>
      </c>
      <c r="S228" s="7">
        <f t="shared" si="53"/>
        <v>5.1049800796813019</v>
      </c>
      <c r="T228" s="7">
        <f t="shared" si="54"/>
        <v>5.840811350804656</v>
      </c>
      <c r="U228" s="5">
        <f t="shared" si="60"/>
        <v>2233.9399999999987</v>
      </c>
      <c r="V228" s="5">
        <f t="shared" si="55"/>
        <v>296.39999999999964</v>
      </c>
      <c r="W228" s="6">
        <f t="shared" si="56"/>
        <v>7.5369095816464284</v>
      </c>
      <c r="X228" s="6">
        <f t="shared" si="57"/>
        <v>2.8987873577934669</v>
      </c>
      <c r="Y228" s="6">
        <f t="shared" si="58"/>
        <v>178.06772512018583</v>
      </c>
      <c r="Z228" s="6">
        <f t="shared" si="59"/>
        <v>34.881179229068096</v>
      </c>
    </row>
    <row r="229" spans="1:26" x14ac:dyDescent="0.25">
      <c r="A229" s="4" t="s">
        <v>227</v>
      </c>
      <c r="B229" s="2">
        <v>29486.123</v>
      </c>
      <c r="C229" s="2">
        <v>7939.415</v>
      </c>
      <c r="D229" s="2">
        <v>41211.81</v>
      </c>
      <c r="E229" s="2">
        <f t="shared" si="48"/>
        <v>78637.347999999998</v>
      </c>
      <c r="F229" s="2">
        <v>11037.1</v>
      </c>
      <c r="G229" s="2">
        <f t="shared" si="49"/>
        <v>706866.99999999988</v>
      </c>
      <c r="H229" s="5">
        <f t="shared" si="61"/>
        <v>1301.0270000000019</v>
      </c>
      <c r="I229" s="5">
        <f t="shared" si="50"/>
        <v>2759.2750000000001</v>
      </c>
      <c r="J229" s="6">
        <f t="shared" si="47"/>
        <v>0.47151045111487683</v>
      </c>
      <c r="N229" s="8">
        <v>32239.75</v>
      </c>
      <c r="O229" s="8">
        <v>11037.1</v>
      </c>
      <c r="P229" s="2">
        <f t="shared" si="51"/>
        <v>542.09000000000015</v>
      </c>
      <c r="Q229" s="2">
        <f t="shared" si="52"/>
        <v>102.30000000000109</v>
      </c>
      <c r="R229" s="4" t="s">
        <v>227</v>
      </c>
      <c r="S229" s="7">
        <f t="shared" si="53"/>
        <v>5.2990224828933954</v>
      </c>
      <c r="T229" s="7">
        <f t="shared" si="54"/>
        <v>5.4852033351649236</v>
      </c>
      <c r="U229" s="5">
        <f t="shared" si="60"/>
        <v>2036.6699999999983</v>
      </c>
      <c r="V229" s="5">
        <f t="shared" si="55"/>
        <v>397.60000000000036</v>
      </c>
      <c r="W229" s="6">
        <f t="shared" si="56"/>
        <v>5.1224094567404332</v>
      </c>
      <c r="X229" s="6">
        <f t="shared" si="57"/>
        <v>2.9210345108769511</v>
      </c>
      <c r="Y229" s="6">
        <f t="shared" si="58"/>
        <v>187.00578313982803</v>
      </c>
      <c r="Z229" s="6">
        <f t="shared" si="59"/>
        <v>35.290618928968634</v>
      </c>
    </row>
    <row r="230" spans="1:26" x14ac:dyDescent="0.25">
      <c r="A230" s="4" t="s">
        <v>228</v>
      </c>
      <c r="B230" s="2">
        <v>30037.705000000002</v>
      </c>
      <c r="C230" s="2">
        <v>8140.6719999999996</v>
      </c>
      <c r="D230" s="2">
        <v>41732.923000000003</v>
      </c>
      <c r="E230" s="2">
        <f t="shared" si="48"/>
        <v>79911.3</v>
      </c>
      <c r="F230" s="2">
        <v>11103.8</v>
      </c>
      <c r="G230" s="2">
        <f t="shared" si="49"/>
        <v>717970.79999999993</v>
      </c>
      <c r="H230" s="5">
        <f t="shared" si="61"/>
        <v>1273.9520000000048</v>
      </c>
      <c r="I230" s="5">
        <f t="shared" si="50"/>
        <v>2775.95</v>
      </c>
      <c r="J230" s="6">
        <f t="shared" si="47"/>
        <v>0.45892469244763229</v>
      </c>
      <c r="N230" s="8">
        <v>32985.68</v>
      </c>
      <c r="O230" s="8">
        <v>11103.8</v>
      </c>
      <c r="P230" s="2">
        <f t="shared" si="51"/>
        <v>745.93000000000029</v>
      </c>
      <c r="Q230" s="2">
        <f t="shared" si="52"/>
        <v>66.699999999998909</v>
      </c>
      <c r="R230" s="4" t="s">
        <v>228</v>
      </c>
      <c r="S230" s="7">
        <f t="shared" si="53"/>
        <v>11.183358320839767</v>
      </c>
      <c r="T230" s="7">
        <f t="shared" si="54"/>
        <v>6.3402662163457233</v>
      </c>
      <c r="U230" s="5">
        <f t="shared" si="60"/>
        <v>2302.84</v>
      </c>
      <c r="V230" s="5">
        <f t="shared" si="55"/>
        <v>402.5</v>
      </c>
      <c r="W230" s="6">
        <f t="shared" si="56"/>
        <v>5.7213416149068328</v>
      </c>
      <c r="X230" s="6">
        <f t="shared" si="57"/>
        <v>2.9706658981609904</v>
      </c>
      <c r="Y230" s="6">
        <f t="shared" si="58"/>
        <v>255.36500757605143</v>
      </c>
      <c r="Z230" s="6">
        <f t="shared" si="59"/>
        <v>22.83437588690942</v>
      </c>
    </row>
    <row r="231" spans="1:26" x14ac:dyDescent="0.25">
      <c r="A231" s="4" t="s">
        <v>229</v>
      </c>
      <c r="B231" s="2">
        <v>30513.776000000002</v>
      </c>
      <c r="C231" s="2">
        <v>8335.8089999999993</v>
      </c>
      <c r="D231" s="2">
        <v>42320.076000000001</v>
      </c>
      <c r="E231" s="2">
        <f t="shared" si="48"/>
        <v>81169.660999999993</v>
      </c>
      <c r="F231" s="2">
        <v>11230.1</v>
      </c>
      <c r="G231" s="2">
        <f t="shared" si="49"/>
        <v>729200.89999999991</v>
      </c>
      <c r="H231" s="5">
        <f t="shared" si="61"/>
        <v>1258.3609999999899</v>
      </c>
      <c r="I231" s="5">
        <f t="shared" si="50"/>
        <v>2807.5250000000001</v>
      </c>
      <c r="J231" s="6">
        <f t="shared" si="47"/>
        <v>0.44821007827178383</v>
      </c>
      <c r="N231" s="8">
        <v>33548.720000000001</v>
      </c>
      <c r="O231" s="8">
        <v>11230.1</v>
      </c>
      <c r="P231" s="2">
        <f t="shared" si="51"/>
        <v>563.04000000000087</v>
      </c>
      <c r="Q231" s="2">
        <f t="shared" si="52"/>
        <v>126.30000000000109</v>
      </c>
      <c r="R231" s="4" t="s">
        <v>229</v>
      </c>
      <c r="S231" s="7">
        <f t="shared" si="53"/>
        <v>4.4579572446555504</v>
      </c>
      <c r="T231" s="7">
        <f t="shared" si="54"/>
        <v>6.5113295320175029</v>
      </c>
      <c r="U231" s="5">
        <f t="shared" si="60"/>
        <v>2363.6000000000022</v>
      </c>
      <c r="V231" s="5">
        <f t="shared" si="55"/>
        <v>395.70000000000073</v>
      </c>
      <c r="W231" s="6">
        <f t="shared" si="56"/>
        <v>5.9732120293151318</v>
      </c>
      <c r="X231" s="6">
        <f t="shared" si="57"/>
        <v>2.9873928103934961</v>
      </c>
      <c r="Y231" s="6">
        <f t="shared" si="58"/>
        <v>189.53326267641015</v>
      </c>
      <c r="Z231" s="6">
        <f t="shared" si="59"/>
        <v>42.515720154928196</v>
      </c>
    </row>
    <row r="232" spans="1:26" x14ac:dyDescent="0.25">
      <c r="A232" s="4" t="s">
        <v>230</v>
      </c>
      <c r="B232" s="2">
        <v>30912.445</v>
      </c>
      <c r="C232" s="2">
        <v>8425.4519999999993</v>
      </c>
      <c r="D232" s="2">
        <v>44252.858</v>
      </c>
      <c r="E232" s="2">
        <f t="shared" si="48"/>
        <v>83590.755000000005</v>
      </c>
      <c r="F232" s="2">
        <v>11370.7</v>
      </c>
      <c r="G232" s="2">
        <f t="shared" si="49"/>
        <v>740571.59999999986</v>
      </c>
      <c r="H232" s="5">
        <f t="shared" si="61"/>
        <v>2421.0940000000119</v>
      </c>
      <c r="I232" s="5">
        <f t="shared" si="50"/>
        <v>2842.6750000000002</v>
      </c>
      <c r="J232" s="6">
        <f t="shared" si="47"/>
        <v>0.85169567396906498</v>
      </c>
      <c r="N232" s="8">
        <v>34493.01</v>
      </c>
      <c r="O232" s="8">
        <v>11370.7</v>
      </c>
      <c r="P232" s="2">
        <f t="shared" si="51"/>
        <v>944.29000000000087</v>
      </c>
      <c r="Q232" s="2">
        <f t="shared" si="52"/>
        <v>140.60000000000036</v>
      </c>
      <c r="R232" s="4" t="s">
        <v>230</v>
      </c>
      <c r="S232" s="7">
        <f t="shared" si="53"/>
        <v>6.716145092460871</v>
      </c>
      <c r="T232" s="7">
        <f t="shared" si="54"/>
        <v>6.914120785212396</v>
      </c>
      <c r="U232" s="5">
        <f t="shared" si="60"/>
        <v>2795.3500000000022</v>
      </c>
      <c r="V232" s="5">
        <f t="shared" si="55"/>
        <v>435.90000000000146</v>
      </c>
      <c r="W232" s="6">
        <f t="shared" si="56"/>
        <v>6.4128240422114997</v>
      </c>
      <c r="X232" s="6">
        <f t="shared" si="57"/>
        <v>3.0334992568619348</v>
      </c>
      <c r="Y232" s="6">
        <f t="shared" si="58"/>
        <v>316.09167589702406</v>
      </c>
      <c r="Z232" s="6">
        <f t="shared" si="59"/>
        <v>47.064450148917871</v>
      </c>
    </row>
    <row r="233" spans="1:26" x14ac:dyDescent="0.25">
      <c r="A233" s="4" t="s">
        <v>231</v>
      </c>
      <c r="B233" s="2">
        <v>31277.248</v>
      </c>
      <c r="C233" s="2">
        <v>8519.125</v>
      </c>
      <c r="D233" s="2">
        <v>45303.481</v>
      </c>
      <c r="E233" s="2">
        <f t="shared" si="48"/>
        <v>85099.853999999992</v>
      </c>
      <c r="F233" s="2">
        <v>11625.1</v>
      </c>
      <c r="G233" s="2">
        <f t="shared" si="49"/>
        <v>752196.69999999984</v>
      </c>
      <c r="H233" s="5">
        <f t="shared" si="61"/>
        <v>1509.0989999999874</v>
      </c>
      <c r="I233" s="5">
        <f t="shared" si="50"/>
        <v>2906.2750000000001</v>
      </c>
      <c r="J233" s="6">
        <f t="shared" si="47"/>
        <v>0.51925540425458272</v>
      </c>
      <c r="N233" s="8">
        <v>35150.17</v>
      </c>
      <c r="O233" s="8">
        <v>11625.1</v>
      </c>
      <c r="P233" s="2">
        <f t="shared" si="51"/>
        <v>657.15999999999622</v>
      </c>
      <c r="Q233" s="2">
        <f t="shared" si="52"/>
        <v>254.39999999999964</v>
      </c>
      <c r="R233" s="4" t="s">
        <v>231</v>
      </c>
      <c r="S233" s="7">
        <f t="shared" si="53"/>
        <v>2.5831761006289198</v>
      </c>
      <c r="T233" s="7">
        <f t="shared" si="54"/>
        <v>6.2351591896462768</v>
      </c>
      <c r="U233" s="5">
        <f t="shared" si="60"/>
        <v>2910.4199999999983</v>
      </c>
      <c r="V233" s="5">
        <f t="shared" si="55"/>
        <v>588</v>
      </c>
      <c r="W233" s="6">
        <f t="shared" si="56"/>
        <v>4.9496938775510175</v>
      </c>
      <c r="X233" s="6">
        <f t="shared" si="57"/>
        <v>3.0236445277890081</v>
      </c>
      <c r="Y233" s="6">
        <f t="shared" si="58"/>
        <v>216.63430393578167</v>
      </c>
      <c r="Z233" s="6">
        <f t="shared" si="59"/>
        <v>83.863544526847491</v>
      </c>
    </row>
    <row r="234" spans="1:26" x14ac:dyDescent="0.25">
      <c r="A234" s="4" t="s">
        <v>232</v>
      </c>
      <c r="B234" s="2">
        <v>31618.986000000001</v>
      </c>
      <c r="C234" s="2">
        <v>8628.7039999999997</v>
      </c>
      <c r="D234" s="2">
        <v>46155.311000000002</v>
      </c>
      <c r="E234" s="2">
        <f t="shared" si="48"/>
        <v>86403.001000000004</v>
      </c>
      <c r="F234" s="2">
        <v>11816.8</v>
      </c>
      <c r="G234" s="2">
        <f t="shared" si="49"/>
        <v>764013.49999999988</v>
      </c>
      <c r="H234" s="5">
        <f t="shared" si="61"/>
        <v>1303.1470000000118</v>
      </c>
      <c r="I234" s="5">
        <f t="shared" si="50"/>
        <v>2954.2</v>
      </c>
      <c r="J234" s="6">
        <f t="shared" si="47"/>
        <v>0.4411167151851641</v>
      </c>
      <c r="N234" s="8">
        <v>35887.879999999997</v>
      </c>
      <c r="O234" s="8">
        <v>11816.8</v>
      </c>
      <c r="P234" s="2">
        <f t="shared" si="51"/>
        <v>737.70999999999913</v>
      </c>
      <c r="Q234" s="2">
        <f t="shared" si="52"/>
        <v>191.69999999999891</v>
      </c>
      <c r="R234" s="4" t="s">
        <v>232</v>
      </c>
      <c r="S234" s="7">
        <f t="shared" si="53"/>
        <v>3.84825247782996</v>
      </c>
      <c r="T234" s="7">
        <f t="shared" si="54"/>
        <v>4.4013827288938252</v>
      </c>
      <c r="U234" s="5">
        <f t="shared" si="60"/>
        <v>2902.1999999999971</v>
      </c>
      <c r="V234" s="5">
        <f t="shared" si="55"/>
        <v>713</v>
      </c>
      <c r="W234" s="6">
        <f t="shared" si="56"/>
        <v>4.0704067321178083</v>
      </c>
      <c r="X234" s="6">
        <f t="shared" si="57"/>
        <v>3.0370218671721618</v>
      </c>
      <c r="Y234" s="6">
        <f t="shared" si="58"/>
        <v>243.98039955425509</v>
      </c>
      <c r="Z234" s="6">
        <f t="shared" si="59"/>
        <v>63.400309870478225</v>
      </c>
    </row>
    <row r="235" spans="1:26" x14ac:dyDescent="0.25">
      <c r="A235" s="4" t="s">
        <v>233</v>
      </c>
      <c r="B235" s="2">
        <v>32950.644</v>
      </c>
      <c r="C235" s="2">
        <v>9474.5020000000004</v>
      </c>
      <c r="D235" s="2">
        <v>47450.531999999999</v>
      </c>
      <c r="E235" s="2">
        <f t="shared" si="48"/>
        <v>89875.678</v>
      </c>
      <c r="F235" s="2">
        <v>11988.4</v>
      </c>
      <c r="G235" s="2">
        <f t="shared" si="49"/>
        <v>776001.89999999991</v>
      </c>
      <c r="H235" s="5">
        <f t="shared" si="61"/>
        <v>3472.676999999996</v>
      </c>
      <c r="I235" s="5">
        <f t="shared" si="50"/>
        <v>2997.1</v>
      </c>
      <c r="J235" s="6">
        <f t="shared" si="47"/>
        <v>1.1586790564212059</v>
      </c>
      <c r="N235" s="8">
        <v>37349.35</v>
      </c>
      <c r="O235" s="8">
        <v>11988.4</v>
      </c>
      <c r="P235" s="2">
        <f t="shared" si="51"/>
        <v>1461.4700000000012</v>
      </c>
      <c r="Q235" s="2">
        <f t="shared" si="52"/>
        <v>171.60000000000036</v>
      </c>
      <c r="R235" s="4" t="s">
        <v>233</v>
      </c>
      <c r="S235" s="7">
        <f t="shared" si="53"/>
        <v>8.5167249417249309</v>
      </c>
      <c r="T235" s="7">
        <f t="shared" si="54"/>
        <v>5.4160746531611705</v>
      </c>
      <c r="U235" s="5">
        <f t="shared" si="60"/>
        <v>3800.6299999999974</v>
      </c>
      <c r="V235" s="5">
        <f t="shared" si="55"/>
        <v>758.29999999999927</v>
      </c>
      <c r="W235" s="6">
        <f t="shared" si="56"/>
        <v>5.0120400896742732</v>
      </c>
      <c r="X235" s="6">
        <f t="shared" si="57"/>
        <v>3.115457442194121</v>
      </c>
      <c r="Y235" s="6">
        <f t="shared" si="58"/>
        <v>481.21813537049314</v>
      </c>
      <c r="Z235" s="6">
        <f t="shared" si="59"/>
        <v>56.502721252969089</v>
      </c>
    </row>
    <row r="236" spans="1:26" x14ac:dyDescent="0.25">
      <c r="A236" s="4" t="s">
        <v>234</v>
      </c>
      <c r="B236" s="2">
        <v>33681.065999999999</v>
      </c>
      <c r="C236" s="2">
        <v>9765.366</v>
      </c>
      <c r="D236" s="2">
        <v>48246.705999999998</v>
      </c>
      <c r="E236" s="2">
        <f t="shared" si="48"/>
        <v>91693.138000000006</v>
      </c>
      <c r="F236" s="2">
        <v>12181.4</v>
      </c>
      <c r="G236" s="2">
        <f t="shared" si="49"/>
        <v>788183.29999999993</v>
      </c>
      <c r="H236" s="5">
        <f t="shared" si="61"/>
        <v>1817.4600000000064</v>
      </c>
      <c r="I236" s="5">
        <f t="shared" si="50"/>
        <v>3045.35</v>
      </c>
      <c r="J236" s="6">
        <f t="shared" si="47"/>
        <v>0.5967983975569332</v>
      </c>
      <c r="N236" s="8">
        <v>38172.5</v>
      </c>
      <c r="O236" s="8">
        <v>12181.4</v>
      </c>
      <c r="P236" s="2">
        <f t="shared" si="51"/>
        <v>823.15000000000146</v>
      </c>
      <c r="Q236" s="2">
        <f t="shared" si="52"/>
        <v>193</v>
      </c>
      <c r="R236" s="4" t="s">
        <v>234</v>
      </c>
      <c r="S236" s="7">
        <f t="shared" si="53"/>
        <v>4.265025906735759</v>
      </c>
      <c r="T236" s="7">
        <f t="shared" si="54"/>
        <v>4.8032948567298925</v>
      </c>
      <c r="U236" s="5">
        <f t="shared" si="60"/>
        <v>3679.489999999998</v>
      </c>
      <c r="V236" s="5">
        <f t="shared" si="55"/>
        <v>810.69999999999891</v>
      </c>
      <c r="W236" s="6">
        <f t="shared" si="56"/>
        <v>4.5386579499198261</v>
      </c>
      <c r="X236" s="6">
        <f t="shared" si="57"/>
        <v>3.1336710066166451</v>
      </c>
      <c r="Y236" s="6">
        <f t="shared" si="58"/>
        <v>264.21481123500189</v>
      </c>
      <c r="Z236" s="6">
        <f t="shared" si="59"/>
        <v>61.949169128780021</v>
      </c>
    </row>
    <row r="237" spans="1:26" x14ac:dyDescent="0.25">
      <c r="A237" s="4" t="s">
        <v>235</v>
      </c>
      <c r="B237" s="2">
        <v>34414.148000000001</v>
      </c>
      <c r="C237" s="2">
        <v>10029.369000000001</v>
      </c>
      <c r="D237" s="2">
        <v>49424.892999999996</v>
      </c>
      <c r="E237" s="2">
        <f t="shared" si="48"/>
        <v>93868.41</v>
      </c>
      <c r="F237" s="2">
        <v>12367.7</v>
      </c>
      <c r="G237" s="2">
        <f t="shared" si="49"/>
        <v>800550.99999999988</v>
      </c>
      <c r="H237" s="5">
        <f t="shared" si="61"/>
        <v>2175.2719999999972</v>
      </c>
      <c r="I237" s="5">
        <f t="shared" si="50"/>
        <v>3091.9250000000002</v>
      </c>
      <c r="J237" s="6">
        <f t="shared" si="47"/>
        <v>0.70353323576736082</v>
      </c>
      <c r="N237" s="8">
        <v>38970.559999999998</v>
      </c>
      <c r="O237" s="8">
        <v>12367.7</v>
      </c>
      <c r="P237" s="2">
        <f t="shared" si="51"/>
        <v>798.05999999999767</v>
      </c>
      <c r="Q237" s="2">
        <f t="shared" si="52"/>
        <v>186.30000000000109</v>
      </c>
      <c r="R237" s="4" t="s">
        <v>235</v>
      </c>
      <c r="S237" s="7">
        <f t="shared" si="53"/>
        <v>4.2837359098228287</v>
      </c>
      <c r="T237" s="7">
        <f t="shared" si="54"/>
        <v>5.2284348090283697</v>
      </c>
      <c r="U237" s="5">
        <f t="shared" si="60"/>
        <v>3820.3899999999994</v>
      </c>
      <c r="V237" s="5">
        <f t="shared" si="55"/>
        <v>742.60000000000036</v>
      </c>
      <c r="W237" s="6">
        <f t="shared" si="56"/>
        <v>5.1446135200646346</v>
      </c>
      <c r="X237" s="6">
        <f t="shared" si="57"/>
        <v>3.1509949303427471</v>
      </c>
      <c r="Y237" s="6">
        <f t="shared" si="58"/>
        <v>254.67255443054481</v>
      </c>
      <c r="Z237" s="6">
        <f t="shared" si="59"/>
        <v>59.451039884734122</v>
      </c>
    </row>
    <row r="238" spans="1:26" x14ac:dyDescent="0.25">
      <c r="A238" s="4" t="s">
        <v>236</v>
      </c>
      <c r="B238" s="2">
        <v>35190.873</v>
      </c>
      <c r="C238" s="2">
        <v>10184.513000000001</v>
      </c>
      <c r="D238" s="2">
        <v>50912.614000000001</v>
      </c>
      <c r="E238" s="2">
        <f t="shared" si="48"/>
        <v>96288</v>
      </c>
      <c r="F238" s="2">
        <v>12562.2</v>
      </c>
      <c r="G238" s="2">
        <f t="shared" si="49"/>
        <v>813113.19999999984</v>
      </c>
      <c r="H238" s="5">
        <f t="shared" si="61"/>
        <v>2419.5899999999965</v>
      </c>
      <c r="I238" s="5">
        <f t="shared" si="50"/>
        <v>3140.55</v>
      </c>
      <c r="J238" s="6">
        <f t="shared" si="47"/>
        <v>0.77043511486841365</v>
      </c>
      <c r="N238" s="8">
        <v>39986.19</v>
      </c>
      <c r="O238" s="8">
        <v>12562.2</v>
      </c>
      <c r="P238" s="2">
        <f t="shared" si="51"/>
        <v>1015.6300000000047</v>
      </c>
      <c r="Q238" s="2">
        <f t="shared" si="52"/>
        <v>194.5</v>
      </c>
      <c r="R238" s="4" t="s">
        <v>236</v>
      </c>
      <c r="S238" s="7">
        <f t="shared" si="53"/>
        <v>5.2217480719794587</v>
      </c>
      <c r="T238" s="7">
        <f t="shared" si="54"/>
        <v>5.5718087075657445</v>
      </c>
      <c r="U238" s="5">
        <f t="shared" si="60"/>
        <v>4098.3100000000049</v>
      </c>
      <c r="V238" s="5">
        <f t="shared" si="55"/>
        <v>745.40000000000146</v>
      </c>
      <c r="W238" s="6">
        <f t="shared" si="56"/>
        <v>5.4981352294070254</v>
      </c>
      <c r="X238" s="6">
        <f t="shared" si="57"/>
        <v>3.1830563117925204</v>
      </c>
      <c r="Y238" s="6">
        <f t="shared" si="58"/>
        <v>322.32041702762444</v>
      </c>
      <c r="Z238" s="6">
        <f t="shared" si="59"/>
        <v>61.726535364131294</v>
      </c>
    </row>
    <row r="239" spans="1:26" x14ac:dyDescent="0.25">
      <c r="A239" s="4" t="s">
        <v>237</v>
      </c>
      <c r="B239" s="2">
        <v>36020.025000000001</v>
      </c>
      <c r="C239" s="2">
        <v>10408.157999999999</v>
      </c>
      <c r="D239" s="2">
        <v>51610.972000000002</v>
      </c>
      <c r="E239" s="2">
        <f t="shared" si="48"/>
        <v>98039.154999999999</v>
      </c>
      <c r="F239" s="2">
        <v>12813.7</v>
      </c>
      <c r="G239" s="2">
        <f t="shared" si="49"/>
        <v>825926.89999999979</v>
      </c>
      <c r="H239" s="5">
        <f t="shared" si="61"/>
        <v>1751.1549999999988</v>
      </c>
      <c r="I239" s="5">
        <f t="shared" si="50"/>
        <v>3203.4250000000002</v>
      </c>
      <c r="J239" s="6">
        <f t="shared" si="47"/>
        <v>0.54665085026182869</v>
      </c>
      <c r="N239" s="8">
        <v>40773.42</v>
      </c>
      <c r="O239" s="8">
        <v>12813.7</v>
      </c>
      <c r="P239" s="2">
        <f t="shared" si="51"/>
        <v>787.22999999999593</v>
      </c>
      <c r="Q239" s="2">
        <f t="shared" si="52"/>
        <v>251.5</v>
      </c>
      <c r="R239" s="4" t="s">
        <v>237</v>
      </c>
      <c r="S239" s="7">
        <f t="shared" si="53"/>
        <v>3.1301391650099242</v>
      </c>
      <c r="T239" s="7">
        <f t="shared" si="54"/>
        <v>4.2251622633869932</v>
      </c>
      <c r="U239" s="5">
        <f t="shared" si="60"/>
        <v>3424.0699999999997</v>
      </c>
      <c r="V239" s="5">
        <f t="shared" si="55"/>
        <v>825.30000000000109</v>
      </c>
      <c r="W239" s="6">
        <f t="shared" si="56"/>
        <v>4.1488791954440751</v>
      </c>
      <c r="X239" s="6">
        <f t="shared" si="57"/>
        <v>3.182017684197382</v>
      </c>
      <c r="Y239" s="6">
        <f t="shared" si="58"/>
        <v>247.31890450177795</v>
      </c>
      <c r="Z239" s="6">
        <f t="shared" si="59"/>
        <v>79.012111431471723</v>
      </c>
    </row>
    <row r="240" spans="1:26" x14ac:dyDescent="0.25">
      <c r="A240" s="4" t="s">
        <v>238</v>
      </c>
      <c r="B240" s="2">
        <v>36752.205000000002</v>
      </c>
      <c r="C240" s="2">
        <v>10522.966</v>
      </c>
      <c r="D240" s="2">
        <v>52737.784</v>
      </c>
      <c r="E240" s="2">
        <f t="shared" si="48"/>
        <v>100012.955</v>
      </c>
      <c r="F240" s="2">
        <v>12974.1</v>
      </c>
      <c r="G240" s="2">
        <f t="shared" si="49"/>
        <v>838900.99999999977</v>
      </c>
      <c r="H240" s="5">
        <f t="shared" si="61"/>
        <v>1973.8000000000029</v>
      </c>
      <c r="I240" s="5">
        <f t="shared" si="50"/>
        <v>3243.5250000000001</v>
      </c>
      <c r="J240" s="6">
        <f t="shared" si="47"/>
        <v>0.60853546681465465</v>
      </c>
      <c r="N240" s="8">
        <v>41693.410000000003</v>
      </c>
      <c r="O240" s="8">
        <v>12974.1</v>
      </c>
      <c r="P240" s="2">
        <f t="shared" si="51"/>
        <v>919.99000000000524</v>
      </c>
      <c r="Q240" s="2">
        <f t="shared" si="52"/>
        <v>160.39999999999964</v>
      </c>
      <c r="R240" s="4" t="s">
        <v>238</v>
      </c>
      <c r="S240" s="7">
        <f t="shared" si="53"/>
        <v>5.735598503740694</v>
      </c>
      <c r="T240" s="7">
        <f t="shared" si="54"/>
        <v>4.5928054126382261</v>
      </c>
      <c r="U240" s="5">
        <f t="shared" si="60"/>
        <v>3520.9100000000035</v>
      </c>
      <c r="V240" s="5">
        <f t="shared" si="55"/>
        <v>792.70000000000073</v>
      </c>
      <c r="W240" s="6">
        <f t="shared" si="56"/>
        <v>4.4416677179260757</v>
      </c>
      <c r="X240" s="6">
        <f t="shared" si="57"/>
        <v>3.2135878403896996</v>
      </c>
      <c r="Y240" s="6">
        <f t="shared" si="58"/>
        <v>289.12158614607432</v>
      </c>
      <c r="Z240" s="6">
        <f t="shared" si="59"/>
        <v>50.408267935336198</v>
      </c>
    </row>
    <row r="241" spans="1:26" x14ac:dyDescent="0.25">
      <c r="A241" s="4" t="s">
        <v>239</v>
      </c>
      <c r="B241" s="2">
        <v>37536.271000000001</v>
      </c>
      <c r="C241" s="2">
        <v>10636.922</v>
      </c>
      <c r="D241" s="2">
        <v>53913.913</v>
      </c>
      <c r="E241" s="2">
        <f t="shared" si="48"/>
        <v>102087.106</v>
      </c>
      <c r="F241" s="2">
        <v>13205.4</v>
      </c>
      <c r="G241" s="2">
        <f t="shared" si="49"/>
        <v>852106.39999999979</v>
      </c>
      <c r="H241" s="5">
        <f t="shared" si="61"/>
        <v>2074.150999999998</v>
      </c>
      <c r="I241" s="5">
        <f t="shared" si="50"/>
        <v>3301.35</v>
      </c>
      <c r="J241" s="6">
        <f t="shared" si="47"/>
        <v>0.62827358504854014</v>
      </c>
      <c r="N241" s="8">
        <v>42339.83</v>
      </c>
      <c r="O241" s="8">
        <v>13205.4</v>
      </c>
      <c r="P241" s="2">
        <f t="shared" si="51"/>
        <v>646.41999999999825</v>
      </c>
      <c r="Q241" s="2">
        <f t="shared" si="52"/>
        <v>231.29999999999927</v>
      </c>
      <c r="R241" s="4" t="s">
        <v>239</v>
      </c>
      <c r="S241" s="7">
        <f t="shared" si="53"/>
        <v>2.7947254647643764</v>
      </c>
      <c r="T241" s="7">
        <f t="shared" si="54"/>
        <v>4.2205528013736133</v>
      </c>
      <c r="U241" s="5">
        <f t="shared" si="60"/>
        <v>3369.2700000000041</v>
      </c>
      <c r="V241" s="5">
        <f t="shared" si="55"/>
        <v>837.69999999999891</v>
      </c>
      <c r="W241" s="6">
        <f t="shared" si="56"/>
        <v>4.0220484660379716</v>
      </c>
      <c r="X241" s="6">
        <f t="shared" si="57"/>
        <v>3.2062512305571964</v>
      </c>
      <c r="Y241" s="6">
        <f t="shared" si="58"/>
        <v>201.15211785267689</v>
      </c>
      <c r="Z241" s="6">
        <f t="shared" si="59"/>
        <v>71.975627083512492</v>
      </c>
    </row>
    <row r="242" spans="1:26" x14ac:dyDescent="0.25">
      <c r="A242" s="4" t="s">
        <v>240</v>
      </c>
      <c r="B242" s="2">
        <v>38338.951999999997</v>
      </c>
      <c r="C242" s="2">
        <v>10827.178</v>
      </c>
      <c r="D242" s="2">
        <v>54934.883000000002</v>
      </c>
      <c r="E242" s="2">
        <f t="shared" si="48"/>
        <v>104101.01300000001</v>
      </c>
      <c r="F242" s="2">
        <v>13381.6</v>
      </c>
      <c r="G242" s="2">
        <f t="shared" si="49"/>
        <v>865487.99999999977</v>
      </c>
      <c r="H242" s="5">
        <f t="shared" si="61"/>
        <v>2013.9070000000065</v>
      </c>
      <c r="I242" s="5">
        <f t="shared" si="50"/>
        <v>3345.4</v>
      </c>
      <c r="J242" s="6">
        <f t="shared" si="47"/>
        <v>0.60199288575357401</v>
      </c>
      <c r="N242" s="8">
        <v>43336.480000000003</v>
      </c>
      <c r="O242" s="8">
        <v>13381.6</v>
      </c>
      <c r="P242" s="2">
        <f t="shared" si="51"/>
        <v>996.65000000000146</v>
      </c>
      <c r="Q242" s="2">
        <f t="shared" si="52"/>
        <v>176.20000000000073</v>
      </c>
      <c r="R242" s="4" t="s">
        <v>240</v>
      </c>
      <c r="S242" s="7">
        <f t="shared" si="53"/>
        <v>5.6563564131668409</v>
      </c>
      <c r="T242" s="7">
        <f t="shared" si="54"/>
        <v>4.3292048866704587</v>
      </c>
      <c r="U242" s="5">
        <f t="shared" si="60"/>
        <v>3350.2900000000009</v>
      </c>
      <c r="V242" s="5">
        <f t="shared" si="55"/>
        <v>819.39999999999964</v>
      </c>
      <c r="W242" s="6">
        <f t="shared" si="56"/>
        <v>4.0887112521357123</v>
      </c>
      <c r="X242" s="6">
        <f t="shared" si="57"/>
        <v>3.2385125844443117</v>
      </c>
      <c r="Y242" s="6">
        <f t="shared" si="58"/>
        <v>310.84588459613605</v>
      </c>
      <c r="Z242" s="6">
        <f t="shared" si="59"/>
        <v>54.955144600250158</v>
      </c>
    </row>
    <row r="243" spans="1:26" x14ac:dyDescent="0.25">
      <c r="A243" s="4" t="s">
        <v>241</v>
      </c>
      <c r="B243" s="2">
        <v>39037.678999999996</v>
      </c>
      <c r="C243" s="2">
        <v>10835.319</v>
      </c>
      <c r="D243" s="2">
        <v>56766.141000000003</v>
      </c>
      <c r="E243" s="2">
        <f t="shared" si="48"/>
        <v>106639.139</v>
      </c>
      <c r="F243" s="2">
        <v>13648.9</v>
      </c>
      <c r="G243" s="2">
        <f t="shared" si="49"/>
        <v>879136.89999999979</v>
      </c>
      <c r="H243" s="5">
        <f t="shared" si="61"/>
        <v>2538.1259999999893</v>
      </c>
      <c r="I243" s="5">
        <f t="shared" si="50"/>
        <v>3412.2249999999999</v>
      </c>
      <c r="J243" s="6">
        <f t="shared" si="47"/>
        <v>0.74383312940969293</v>
      </c>
      <c r="N243" s="8">
        <v>44416.94</v>
      </c>
      <c r="O243" s="8">
        <v>13648.9</v>
      </c>
      <c r="P243" s="2">
        <f t="shared" si="51"/>
        <v>1080.4599999999991</v>
      </c>
      <c r="Q243" s="2">
        <f t="shared" si="52"/>
        <v>267.29999999999927</v>
      </c>
      <c r="R243" s="4" t="s">
        <v>241</v>
      </c>
      <c r="S243" s="7">
        <f t="shared" si="53"/>
        <v>4.0421249532360717</v>
      </c>
      <c r="T243" s="7">
        <f t="shared" si="54"/>
        <v>4.5572013337269963</v>
      </c>
      <c r="U243" s="5">
        <f t="shared" si="60"/>
        <v>3643.5200000000041</v>
      </c>
      <c r="V243" s="5">
        <f t="shared" si="55"/>
        <v>835.19999999999891</v>
      </c>
      <c r="W243" s="6">
        <f t="shared" si="56"/>
        <v>4.3624521072797044</v>
      </c>
      <c r="X243" s="6">
        <f t="shared" si="57"/>
        <v>3.2542505256833887</v>
      </c>
      <c r="Y243" s="6">
        <f t="shared" si="58"/>
        <v>333.62847042491654</v>
      </c>
      <c r="Z243" s="6">
        <f t="shared" si="59"/>
        <v>82.537891402347171</v>
      </c>
    </row>
    <row r="244" spans="1:26" x14ac:dyDescent="0.25">
      <c r="A244" s="4" t="s">
        <v>242</v>
      </c>
      <c r="B244" s="2">
        <v>39854.519999999997</v>
      </c>
      <c r="C244" s="2">
        <v>11014.052</v>
      </c>
      <c r="D244" s="2">
        <v>57632.584000000003</v>
      </c>
      <c r="E244" s="2">
        <f t="shared" si="48"/>
        <v>108501.156</v>
      </c>
      <c r="F244" s="2">
        <v>13799.8</v>
      </c>
      <c r="G244" s="2">
        <f t="shared" si="49"/>
        <v>892936.69999999984</v>
      </c>
      <c r="H244" s="5">
        <f t="shared" si="61"/>
        <v>1862.0170000000071</v>
      </c>
      <c r="I244" s="5">
        <f t="shared" si="50"/>
        <v>3449.95</v>
      </c>
      <c r="J244" s="6">
        <f t="shared" si="47"/>
        <v>0.53972289453470546</v>
      </c>
      <c r="N244" s="8">
        <v>45536.14</v>
      </c>
      <c r="O244" s="8">
        <v>13799.8</v>
      </c>
      <c r="P244" s="2">
        <f t="shared" si="51"/>
        <v>1119.1999999999971</v>
      </c>
      <c r="Q244" s="2">
        <f t="shared" si="52"/>
        <v>150.89999999999964</v>
      </c>
      <c r="R244" s="4" t="s">
        <v>242</v>
      </c>
      <c r="S244" s="7">
        <f t="shared" si="53"/>
        <v>7.4168323392975468</v>
      </c>
      <c r="T244" s="7">
        <f t="shared" si="54"/>
        <v>4.9775097926162086</v>
      </c>
      <c r="U244" s="5">
        <f t="shared" si="60"/>
        <v>3842.7299999999959</v>
      </c>
      <c r="V244" s="5">
        <f t="shared" si="55"/>
        <v>825.69999999999891</v>
      </c>
      <c r="W244" s="6">
        <f t="shared" si="56"/>
        <v>4.6539057769165568</v>
      </c>
      <c r="X244" s="6">
        <f t="shared" si="57"/>
        <v>3.2997681125813418</v>
      </c>
      <c r="Y244" s="6">
        <f t="shared" si="58"/>
        <v>343.91943434194161</v>
      </c>
      <c r="Z244" s="6">
        <f t="shared" si="59"/>
        <v>46.370123876160648</v>
      </c>
    </row>
    <row r="245" spans="1:26" x14ac:dyDescent="0.25">
      <c r="A245" s="4" t="s">
        <v>243</v>
      </c>
      <c r="B245" s="2">
        <v>40561.084999999999</v>
      </c>
      <c r="C245" s="2">
        <v>11123.637000000001</v>
      </c>
      <c r="D245" s="2">
        <v>59074.887000000002</v>
      </c>
      <c r="E245" s="2">
        <f t="shared" si="48"/>
        <v>110759.609</v>
      </c>
      <c r="F245" s="2">
        <v>13908.5</v>
      </c>
      <c r="G245" s="2">
        <f t="shared" si="49"/>
        <v>906845.19999999984</v>
      </c>
      <c r="H245" s="5">
        <f t="shared" si="61"/>
        <v>2258.4529999999941</v>
      </c>
      <c r="I245" s="5">
        <f t="shared" si="50"/>
        <v>3477.125</v>
      </c>
      <c r="J245" s="6">
        <f t="shared" si="47"/>
        <v>0.64951734550814078</v>
      </c>
      <c r="N245" s="8">
        <v>46392.160000000003</v>
      </c>
      <c r="O245" s="8">
        <v>13908.5</v>
      </c>
      <c r="P245" s="2">
        <f t="shared" si="51"/>
        <v>856.02000000000407</v>
      </c>
      <c r="Q245" s="2">
        <f t="shared" si="52"/>
        <v>108.70000000000073</v>
      </c>
      <c r="R245" s="4" t="s">
        <v>243</v>
      </c>
      <c r="S245" s="7">
        <f t="shared" si="53"/>
        <v>7.8750689972400956</v>
      </c>
      <c r="T245" s="7">
        <f t="shared" si="54"/>
        <v>6.2475956757351385</v>
      </c>
      <c r="U245" s="5">
        <f t="shared" si="60"/>
        <v>4052.3300000000017</v>
      </c>
      <c r="V245" s="5">
        <f t="shared" si="55"/>
        <v>703.10000000000036</v>
      </c>
      <c r="W245" s="6">
        <f t="shared" si="56"/>
        <v>5.7635187028872137</v>
      </c>
      <c r="X245" s="6">
        <f t="shared" si="57"/>
        <v>3.3355257576302262</v>
      </c>
      <c r="Y245" s="6">
        <f t="shared" si="58"/>
        <v>259.41822903742076</v>
      </c>
      <c r="Z245" s="6">
        <f t="shared" si="59"/>
        <v>32.941708717515581</v>
      </c>
    </row>
    <row r="246" spans="1:26" x14ac:dyDescent="0.25">
      <c r="A246" s="4" t="s">
        <v>244</v>
      </c>
      <c r="B246" s="2">
        <v>41187.938000000002</v>
      </c>
      <c r="C246" s="2">
        <v>11153.022000000001</v>
      </c>
      <c r="D246" s="2">
        <v>60600.235999999997</v>
      </c>
      <c r="E246" s="2">
        <f t="shared" si="48"/>
        <v>112941.196</v>
      </c>
      <c r="F246" s="2">
        <v>14066.4</v>
      </c>
      <c r="G246" s="2">
        <f t="shared" si="49"/>
        <v>920911.59999999986</v>
      </c>
      <c r="H246" s="5">
        <f t="shared" si="61"/>
        <v>2181.5869999999995</v>
      </c>
      <c r="I246" s="5">
        <f t="shared" si="50"/>
        <v>3516.6</v>
      </c>
      <c r="J246" s="6">
        <f t="shared" si="47"/>
        <v>0.62036825342660518</v>
      </c>
      <c r="N246" s="8">
        <v>47450.47</v>
      </c>
      <c r="O246" s="8">
        <v>14066.4</v>
      </c>
      <c r="P246" s="2">
        <f t="shared" si="51"/>
        <v>1058.3099999999977</v>
      </c>
      <c r="Q246" s="2">
        <f t="shared" si="52"/>
        <v>157.89999999999964</v>
      </c>
      <c r="R246" s="4" t="s">
        <v>244</v>
      </c>
      <c r="S246" s="7">
        <f t="shared" si="53"/>
        <v>6.7024065864471192</v>
      </c>
      <c r="T246" s="7">
        <f t="shared" si="54"/>
        <v>6.5091082190552081</v>
      </c>
      <c r="U246" s="5">
        <f t="shared" si="60"/>
        <v>4113.989999999998</v>
      </c>
      <c r="V246" s="5">
        <f t="shared" si="55"/>
        <v>684.79999999999927</v>
      </c>
      <c r="W246" s="6">
        <f t="shared" si="56"/>
        <v>6.0075788551401903</v>
      </c>
      <c r="X246" s="6">
        <f t="shared" si="57"/>
        <v>3.3733201103338453</v>
      </c>
      <c r="Y246" s="6">
        <f t="shared" si="58"/>
        <v>317.28431344865095</v>
      </c>
      <c r="Z246" s="6">
        <f t="shared" si="59"/>
        <v>47.338863937354823</v>
      </c>
    </row>
    <row r="247" spans="1:26" x14ac:dyDescent="0.25">
      <c r="A247" s="4" t="s">
        <v>245</v>
      </c>
      <c r="B247" s="2">
        <v>41999.91</v>
      </c>
      <c r="C247" s="2">
        <v>11318.642</v>
      </c>
      <c r="D247" s="2">
        <v>62362.858999999997</v>
      </c>
      <c r="E247" s="2">
        <f t="shared" si="48"/>
        <v>115681.41099999999</v>
      </c>
      <c r="F247" s="2">
        <v>14233.2</v>
      </c>
      <c r="G247" s="2">
        <f t="shared" si="49"/>
        <v>935144.79999999981</v>
      </c>
      <c r="H247" s="5">
        <f t="shared" si="61"/>
        <v>2740.2149999999965</v>
      </c>
      <c r="I247" s="5">
        <f t="shared" si="50"/>
        <v>3558.3</v>
      </c>
      <c r="J247" s="6">
        <f t="shared" si="47"/>
        <v>0.77009105471713923</v>
      </c>
      <c r="N247" s="8">
        <v>48677.14</v>
      </c>
      <c r="O247" s="8">
        <v>14233.2</v>
      </c>
      <c r="P247" s="2">
        <f t="shared" si="51"/>
        <v>1226.6699999999983</v>
      </c>
      <c r="Q247" s="2">
        <f t="shared" si="52"/>
        <v>166.80000000000109</v>
      </c>
      <c r="R247" s="4" t="s">
        <v>245</v>
      </c>
      <c r="S247" s="7">
        <f t="shared" si="53"/>
        <v>7.3541366906474233</v>
      </c>
      <c r="T247" s="7">
        <f t="shared" si="54"/>
        <v>7.3371111534080455</v>
      </c>
      <c r="U247" s="5">
        <f t="shared" si="60"/>
        <v>4260.1999999999971</v>
      </c>
      <c r="V247" s="5">
        <f t="shared" si="55"/>
        <v>584.30000000000109</v>
      </c>
      <c r="W247" s="6">
        <f t="shared" si="56"/>
        <v>7.291117576587351</v>
      </c>
      <c r="X247" s="6">
        <f t="shared" si="57"/>
        <v>3.4199716156591631</v>
      </c>
      <c r="Y247" s="6">
        <f t="shared" si="58"/>
        <v>363.63877719230123</v>
      </c>
      <c r="Z247" s="6">
        <f t="shared" si="59"/>
        <v>49.446834140947715</v>
      </c>
    </row>
    <row r="248" spans="1:26" x14ac:dyDescent="0.25">
      <c r="A248" s="4" t="s">
        <v>246</v>
      </c>
      <c r="B248" s="2">
        <v>42703.014000000003</v>
      </c>
      <c r="C248" s="2">
        <v>11322.050999999999</v>
      </c>
      <c r="D248" s="2">
        <v>64397.152000000002</v>
      </c>
      <c r="E248" s="2">
        <f t="shared" si="48"/>
        <v>118422.217</v>
      </c>
      <c r="F248" s="2">
        <v>14422.3</v>
      </c>
      <c r="G248" s="2">
        <f t="shared" si="49"/>
        <v>949567.09999999986</v>
      </c>
      <c r="H248" s="5">
        <f t="shared" si="61"/>
        <v>2740.8060000000114</v>
      </c>
      <c r="I248" s="5">
        <f t="shared" si="50"/>
        <v>3605.5749999999998</v>
      </c>
      <c r="J248" s="6">
        <f t="shared" si="47"/>
        <v>0.76015781116743142</v>
      </c>
      <c r="N248" s="8">
        <v>49901.57</v>
      </c>
      <c r="O248" s="8">
        <v>14422.3</v>
      </c>
      <c r="P248" s="2">
        <f t="shared" si="51"/>
        <v>1224.4300000000003</v>
      </c>
      <c r="Q248" s="2">
        <f t="shared" si="52"/>
        <v>189.09999999999854</v>
      </c>
      <c r="R248" s="4" t="s">
        <v>246</v>
      </c>
      <c r="S248" s="7">
        <f t="shared" si="53"/>
        <v>6.4750396615547841</v>
      </c>
      <c r="T248" s="7">
        <f t="shared" si="54"/>
        <v>7.1016629839723553</v>
      </c>
      <c r="U248" s="5">
        <f t="shared" si="60"/>
        <v>4365.43</v>
      </c>
      <c r="V248" s="5">
        <f t="shared" si="55"/>
        <v>622.5</v>
      </c>
      <c r="W248" s="6">
        <f t="shared" si="56"/>
        <v>7.012738955823294</v>
      </c>
      <c r="X248" s="6">
        <f t="shared" si="57"/>
        <v>3.4600285668721358</v>
      </c>
      <c r="Y248" s="6">
        <f t="shared" si="58"/>
        <v>358.02343925711341</v>
      </c>
      <c r="Z248" s="6">
        <f t="shared" si="59"/>
        <v>55.29285656470325</v>
      </c>
    </row>
    <row r="249" spans="1:26" x14ac:dyDescent="0.25">
      <c r="A249" s="4" t="s">
        <v>247</v>
      </c>
      <c r="B249" s="2">
        <v>43535.836000000003</v>
      </c>
      <c r="C249" s="2">
        <v>11504.766</v>
      </c>
      <c r="D249" s="2">
        <v>65912.697</v>
      </c>
      <c r="E249" s="2">
        <f t="shared" si="48"/>
        <v>120953.299</v>
      </c>
      <c r="F249" s="2">
        <v>14569.7</v>
      </c>
      <c r="G249" s="2">
        <f t="shared" si="49"/>
        <v>964136.79999999981</v>
      </c>
      <c r="H249" s="5">
        <f t="shared" si="61"/>
        <v>2531.0819999999949</v>
      </c>
      <c r="I249" s="5">
        <f t="shared" si="50"/>
        <v>3642.4250000000002</v>
      </c>
      <c r="J249" s="6">
        <f t="shared" si="47"/>
        <v>0.69488925647061905</v>
      </c>
      <c r="N249" s="8">
        <v>51300.480000000003</v>
      </c>
      <c r="O249" s="8">
        <v>14569.7</v>
      </c>
      <c r="P249" s="2">
        <f t="shared" si="51"/>
        <v>1398.9100000000035</v>
      </c>
      <c r="Q249" s="2">
        <f t="shared" si="52"/>
        <v>147.40000000000146</v>
      </c>
      <c r="R249" s="4" t="s">
        <v>247</v>
      </c>
      <c r="S249" s="7">
        <f t="shared" si="53"/>
        <v>9.4905698778832406</v>
      </c>
      <c r="T249" s="7">
        <f t="shared" si="54"/>
        <v>7.505538204133142</v>
      </c>
      <c r="U249" s="5">
        <f t="shared" si="60"/>
        <v>4908.32</v>
      </c>
      <c r="V249" s="5">
        <f t="shared" si="55"/>
        <v>661.20000000000073</v>
      </c>
      <c r="W249" s="6">
        <f t="shared" si="56"/>
        <v>7.4233514821536515</v>
      </c>
      <c r="X249" s="6">
        <f t="shared" si="57"/>
        <v>3.5210388683363418</v>
      </c>
      <c r="Y249" s="6">
        <f t="shared" si="58"/>
        <v>404.30591047536279</v>
      </c>
      <c r="Z249" s="6">
        <f t="shared" si="59"/>
        <v>42.600804343430895</v>
      </c>
    </row>
    <row r="250" spans="1:26" x14ac:dyDescent="0.25">
      <c r="A250" s="4" t="s">
        <v>248</v>
      </c>
      <c r="B250" s="2">
        <v>44379.366000000002</v>
      </c>
      <c r="C250" s="2">
        <v>11728.208000000001</v>
      </c>
      <c r="D250" s="2">
        <v>66533.051999999996</v>
      </c>
      <c r="E250" s="2">
        <f t="shared" si="48"/>
        <v>122640.62599999999</v>
      </c>
      <c r="F250" s="2">
        <v>14685.3</v>
      </c>
      <c r="G250" s="2">
        <f t="shared" si="49"/>
        <v>978822.09999999986</v>
      </c>
      <c r="H250" s="5">
        <f t="shared" si="61"/>
        <v>1687.3269999999902</v>
      </c>
      <c r="I250" s="5">
        <f t="shared" si="50"/>
        <v>3671.3249999999998</v>
      </c>
      <c r="J250" s="6">
        <f t="shared" si="47"/>
        <v>0.45959619483428743</v>
      </c>
      <c r="N250" s="8">
        <v>52427.27</v>
      </c>
      <c r="O250" s="8">
        <v>14685.3</v>
      </c>
      <c r="P250" s="2">
        <f t="shared" si="51"/>
        <v>1126.7899999999936</v>
      </c>
      <c r="Q250" s="2">
        <f t="shared" si="52"/>
        <v>115.59999999999854</v>
      </c>
      <c r="R250" s="4" t="s">
        <v>248</v>
      </c>
      <c r="S250" s="7">
        <f t="shared" si="53"/>
        <v>9.7473183391004135</v>
      </c>
      <c r="T250" s="7">
        <f t="shared" si="54"/>
        <v>8.2667661422964649</v>
      </c>
      <c r="U250" s="5">
        <f t="shared" si="60"/>
        <v>4976.7999999999956</v>
      </c>
      <c r="V250" s="5">
        <f t="shared" si="55"/>
        <v>618.89999999999964</v>
      </c>
      <c r="W250" s="6">
        <f t="shared" si="56"/>
        <v>8.0413637098077206</v>
      </c>
      <c r="X250" s="6">
        <f t="shared" si="57"/>
        <v>3.5700510033843367</v>
      </c>
      <c r="Y250" s="6">
        <f t="shared" si="58"/>
        <v>320.0163480536616</v>
      </c>
      <c r="Z250" s="6">
        <f t="shared" si="59"/>
        <v>32.831219512955414</v>
      </c>
    </row>
    <row r="251" spans="1:26" x14ac:dyDescent="0.25">
      <c r="A251" s="4" t="s">
        <v>249</v>
      </c>
      <c r="B251" s="2">
        <v>45202.595000000001</v>
      </c>
      <c r="C251" s="2">
        <v>12157.662</v>
      </c>
      <c r="D251" s="2">
        <v>66897.947</v>
      </c>
      <c r="E251" s="2">
        <f t="shared" si="48"/>
        <v>124258.204</v>
      </c>
      <c r="F251" s="2">
        <v>14668.4</v>
      </c>
      <c r="G251" s="2">
        <f t="shared" si="49"/>
        <v>993490.49999999988</v>
      </c>
      <c r="H251" s="5">
        <f t="shared" si="61"/>
        <v>1617.5780000000086</v>
      </c>
      <c r="I251" s="5">
        <f t="shared" si="50"/>
        <v>3667.1</v>
      </c>
      <c r="J251" s="6">
        <f t="shared" si="47"/>
        <v>0.44110550571296353</v>
      </c>
      <c r="N251" s="8">
        <v>53379.48</v>
      </c>
      <c r="O251" s="8">
        <v>14668.4</v>
      </c>
      <c r="P251" s="2">
        <f t="shared" si="51"/>
        <v>952.2100000000064</v>
      </c>
      <c r="Q251" s="2">
        <f t="shared" si="52"/>
        <v>-16.899999999999636</v>
      </c>
      <c r="R251" s="4" t="s">
        <v>249</v>
      </c>
      <c r="S251" s="7">
        <f t="shared" si="53"/>
        <v>-56.343786982250116</v>
      </c>
      <c r="T251" s="7">
        <f t="shared" si="54"/>
        <v>-7.6577147759279196</v>
      </c>
      <c r="U251" s="5">
        <f t="shared" si="60"/>
        <v>4702.3400000000038</v>
      </c>
      <c r="V251" s="5">
        <f t="shared" si="55"/>
        <v>435.19999999999891</v>
      </c>
      <c r="W251" s="6">
        <f t="shared" si="56"/>
        <v>10.805009191176506</v>
      </c>
      <c r="X251" s="6">
        <f t="shared" si="57"/>
        <v>3.6390799269177281</v>
      </c>
      <c r="Y251" s="6">
        <f t="shared" si="58"/>
        <v>266.72167963352075</v>
      </c>
      <c r="Z251" s="6">
        <f t="shared" si="59"/>
        <v>-4.733825926850562</v>
      </c>
    </row>
    <row r="252" spans="1:26" x14ac:dyDescent="0.25">
      <c r="A252" s="4" t="s">
        <v>250</v>
      </c>
      <c r="B252" s="2">
        <v>45469.326000000001</v>
      </c>
      <c r="C252" s="2">
        <v>12319.923000000001</v>
      </c>
      <c r="D252" s="2">
        <v>67174.892999999996</v>
      </c>
      <c r="E252" s="2">
        <f t="shared" si="48"/>
        <v>124964.14199999999</v>
      </c>
      <c r="F252" s="2">
        <v>14813</v>
      </c>
      <c r="G252" s="2">
        <f t="shared" si="49"/>
        <v>1008303.4999999999</v>
      </c>
      <c r="H252" s="5">
        <f t="shared" si="61"/>
        <v>705.93799999999464</v>
      </c>
      <c r="I252" s="5">
        <f t="shared" si="50"/>
        <v>3703.25</v>
      </c>
      <c r="J252" s="6">
        <f t="shared" si="47"/>
        <v>0.19062661175993914</v>
      </c>
      <c r="N252" s="8">
        <v>53768.57</v>
      </c>
      <c r="O252" s="8">
        <v>14813</v>
      </c>
      <c r="P252" s="2">
        <f t="shared" si="51"/>
        <v>389.08999999999651</v>
      </c>
      <c r="Q252" s="2">
        <f t="shared" si="52"/>
        <v>144.60000000000036</v>
      </c>
      <c r="R252" s="4" t="s">
        <v>250</v>
      </c>
      <c r="S252" s="7">
        <f t="shared" si="53"/>
        <v>2.6908022130013522</v>
      </c>
      <c r="T252" s="7">
        <f t="shared" si="54"/>
        <v>-8.6037741380662762</v>
      </c>
      <c r="U252" s="5">
        <f t="shared" si="60"/>
        <v>3867</v>
      </c>
      <c r="V252" s="5">
        <f t="shared" si="55"/>
        <v>390.70000000000073</v>
      </c>
      <c r="W252" s="6">
        <f t="shared" si="56"/>
        <v>9.8976196570258335</v>
      </c>
      <c r="X252" s="6">
        <f t="shared" si="57"/>
        <v>3.629823128333221</v>
      </c>
      <c r="Y252" s="6">
        <f t="shared" si="58"/>
        <v>106.91988299623654</v>
      </c>
      <c r="Z252" s="6">
        <f t="shared" si="59"/>
        <v>39.735318515654427</v>
      </c>
    </row>
    <row r="253" spans="1:26" x14ac:dyDescent="0.25">
      <c r="A253" s="4" t="s">
        <v>251</v>
      </c>
      <c r="B253" s="2">
        <v>46469.072</v>
      </c>
      <c r="C253" s="2">
        <v>13129.339</v>
      </c>
      <c r="D253" s="2">
        <v>66487.722999999998</v>
      </c>
      <c r="E253" s="2">
        <f t="shared" si="48"/>
        <v>126086.13399999999</v>
      </c>
      <c r="F253" s="2">
        <v>14843</v>
      </c>
      <c r="G253" s="2">
        <f t="shared" si="49"/>
        <v>1023146.4999999999</v>
      </c>
      <c r="H253" s="5">
        <f t="shared" si="61"/>
        <v>1121.9919999999984</v>
      </c>
      <c r="I253" s="5">
        <f t="shared" si="50"/>
        <v>3710.75</v>
      </c>
      <c r="J253" s="6">
        <f t="shared" si="47"/>
        <v>0.30236259516270253</v>
      </c>
      <c r="N253" s="8">
        <v>54585.67</v>
      </c>
      <c r="O253" s="8">
        <v>14843</v>
      </c>
      <c r="P253" s="2">
        <f t="shared" si="51"/>
        <v>817.09999999999854</v>
      </c>
      <c r="Q253" s="2">
        <f t="shared" si="52"/>
        <v>30</v>
      </c>
      <c r="R253" s="4" t="s">
        <v>251</v>
      </c>
      <c r="S253" s="7">
        <f t="shared" si="53"/>
        <v>27.236666666666618</v>
      </c>
      <c r="T253" s="7">
        <f t="shared" si="54"/>
        <v>-4.1672499408704331</v>
      </c>
      <c r="U253" s="5">
        <f t="shared" si="60"/>
        <v>3285.1899999999951</v>
      </c>
      <c r="V253" s="5">
        <f t="shared" si="55"/>
        <v>273.29999999999927</v>
      </c>
      <c r="W253" s="6">
        <f t="shared" si="56"/>
        <v>12.020453713867559</v>
      </c>
      <c r="X253" s="6">
        <f t="shared" si="57"/>
        <v>3.6775362123559927</v>
      </c>
      <c r="Y253" s="6">
        <f t="shared" si="58"/>
        <v>225.1073870850569</v>
      </c>
      <c r="Z253" s="6">
        <f t="shared" si="59"/>
        <v>8.2648655153001087</v>
      </c>
    </row>
    <row r="254" spans="1:26" x14ac:dyDescent="0.25">
      <c r="A254" s="4" t="s">
        <v>252</v>
      </c>
      <c r="B254" s="2">
        <v>47470.601000000002</v>
      </c>
      <c r="C254" s="2">
        <v>14178.806</v>
      </c>
      <c r="D254" s="2">
        <v>65340.082999999999</v>
      </c>
      <c r="E254" s="2">
        <f t="shared" si="48"/>
        <v>126989.49</v>
      </c>
      <c r="F254" s="2">
        <v>14549.9</v>
      </c>
      <c r="G254" s="2">
        <f t="shared" si="49"/>
        <v>1037696.3999999999</v>
      </c>
      <c r="H254" s="5">
        <f t="shared" si="61"/>
        <v>903.35600000001432</v>
      </c>
      <c r="I254" s="5">
        <f t="shared" si="50"/>
        <v>3637.4749999999999</v>
      </c>
      <c r="J254" s="6">
        <f t="shared" si="47"/>
        <v>0.24834699894845033</v>
      </c>
      <c r="N254" s="8">
        <v>54523.54</v>
      </c>
      <c r="O254" s="8">
        <v>14549.9</v>
      </c>
      <c r="P254" s="2">
        <f t="shared" si="51"/>
        <v>-62.129999999997381</v>
      </c>
      <c r="Q254" s="2">
        <f t="shared" si="52"/>
        <v>-293.10000000000036</v>
      </c>
      <c r="R254" s="4" t="s">
        <v>252</v>
      </c>
      <c r="S254" s="7">
        <f t="shared" si="53"/>
        <v>0.21197543500510851</v>
      </c>
      <c r="T254" s="7">
        <f t="shared" si="54"/>
        <v>-6.5510856668942585</v>
      </c>
      <c r="U254" s="5">
        <f t="shared" si="60"/>
        <v>2096.2700000000041</v>
      </c>
      <c r="V254" s="5">
        <f t="shared" si="55"/>
        <v>-135.39999999999964</v>
      </c>
      <c r="W254" s="6">
        <f t="shared" si="56"/>
        <v>-15.482053175775551</v>
      </c>
      <c r="X254" s="6">
        <f t="shared" si="57"/>
        <v>3.7473480917394624</v>
      </c>
      <c r="Y254" s="6">
        <f t="shared" si="58"/>
        <v>-16.894463143897678</v>
      </c>
      <c r="Z254" s="6">
        <f t="shared" si="59"/>
        <v>-79.700098945382649</v>
      </c>
    </row>
    <row r="255" spans="1:26" x14ac:dyDescent="0.25">
      <c r="A255" s="4" t="s">
        <v>253</v>
      </c>
      <c r="B255" s="2">
        <v>47831.074000000001</v>
      </c>
      <c r="C255" s="2">
        <v>14860.130999999999</v>
      </c>
      <c r="D255" s="2">
        <v>64613.419000000002</v>
      </c>
      <c r="E255" s="2">
        <f t="shared" si="48"/>
        <v>127304.62400000001</v>
      </c>
      <c r="F255" s="2">
        <v>14383.9</v>
      </c>
      <c r="G255" s="2">
        <f t="shared" si="49"/>
        <v>1052080.2999999998</v>
      </c>
      <c r="H255" s="5">
        <f t="shared" si="61"/>
        <v>315.13400000000547</v>
      </c>
      <c r="I255" s="5">
        <f t="shared" si="50"/>
        <v>3595.9749999999999</v>
      </c>
      <c r="J255" s="6">
        <f t="shared" si="47"/>
        <v>8.7635203248077498E-2</v>
      </c>
      <c r="N255" s="8">
        <v>54668.86</v>
      </c>
      <c r="O255" s="8">
        <v>14383.9</v>
      </c>
      <c r="P255" s="2">
        <f t="shared" si="51"/>
        <v>145.31999999999971</v>
      </c>
      <c r="Q255" s="2">
        <f t="shared" si="52"/>
        <v>-166</v>
      </c>
      <c r="R255" s="4" t="s">
        <v>253</v>
      </c>
      <c r="S255" s="7">
        <f t="shared" si="53"/>
        <v>-0.87542168674698617</v>
      </c>
      <c r="T255" s="7">
        <f t="shared" si="54"/>
        <v>7.3160056569815231</v>
      </c>
      <c r="U255" s="5">
        <f t="shared" si="60"/>
        <v>1289.3799999999974</v>
      </c>
      <c r="V255" s="5">
        <f t="shared" si="55"/>
        <v>-284.5</v>
      </c>
      <c r="W255" s="6">
        <f t="shared" si="56"/>
        <v>-4.5320913884006941</v>
      </c>
      <c r="X255" s="6">
        <f t="shared" si="57"/>
        <v>3.8006980026279384</v>
      </c>
      <c r="Y255" s="6">
        <f t="shared" si="58"/>
        <v>38.779423859859349</v>
      </c>
      <c r="Z255" s="6">
        <f t="shared" si="59"/>
        <v>-44.297993123703996</v>
      </c>
    </row>
    <row r="256" spans="1:26" x14ac:dyDescent="0.25">
      <c r="A256" s="4" t="s">
        <v>254</v>
      </c>
      <c r="B256" s="2">
        <v>48099.870999999999</v>
      </c>
      <c r="C256" s="2">
        <v>15279.941999999999</v>
      </c>
      <c r="D256" s="2">
        <v>65187.093999999997</v>
      </c>
      <c r="E256" s="2">
        <f t="shared" si="48"/>
        <v>128566.90699999999</v>
      </c>
      <c r="F256" s="2">
        <v>14340.4</v>
      </c>
      <c r="G256" s="2">
        <f t="shared" si="49"/>
        <v>1066420.6999999997</v>
      </c>
      <c r="H256" s="5">
        <f t="shared" si="61"/>
        <v>1262.2829999999813</v>
      </c>
      <c r="I256" s="5">
        <f t="shared" si="50"/>
        <v>3585.1</v>
      </c>
      <c r="J256" s="6">
        <f t="shared" si="47"/>
        <v>0.35209143399067844</v>
      </c>
      <c r="N256" s="8">
        <v>54624.45</v>
      </c>
      <c r="O256" s="8">
        <v>14340.4</v>
      </c>
      <c r="P256" s="2">
        <f t="shared" si="51"/>
        <v>-44.410000000003492</v>
      </c>
      <c r="Q256" s="2">
        <f t="shared" si="52"/>
        <v>-43.5</v>
      </c>
      <c r="R256" s="4" t="s">
        <v>254</v>
      </c>
      <c r="S256" s="7">
        <f t="shared" si="53"/>
        <v>1.0209195402299653</v>
      </c>
      <c r="T256" s="7">
        <f t="shared" si="54"/>
        <v>6.8985349887886764</v>
      </c>
      <c r="U256" s="5">
        <f t="shared" si="60"/>
        <v>855.87999999999738</v>
      </c>
      <c r="V256" s="5">
        <f t="shared" si="55"/>
        <v>-472.60000000000036</v>
      </c>
      <c r="W256" s="6">
        <f t="shared" si="56"/>
        <v>-1.8110029623360067</v>
      </c>
      <c r="X256" s="6">
        <f t="shared" si="57"/>
        <v>3.8091301497866166</v>
      </c>
      <c r="Y256" s="6">
        <f t="shared" si="58"/>
        <v>-11.684695803059551</v>
      </c>
      <c r="Z256" s="6">
        <f t="shared" si="59"/>
        <v>-11.445266098469951</v>
      </c>
    </row>
    <row r="257" spans="1:26" x14ac:dyDescent="0.25">
      <c r="A257" s="4" t="s">
        <v>255</v>
      </c>
      <c r="B257" s="2">
        <v>48308.18</v>
      </c>
      <c r="C257" s="2">
        <v>15603.431</v>
      </c>
      <c r="D257" s="2">
        <v>65974.587</v>
      </c>
      <c r="E257" s="2">
        <f t="shared" si="48"/>
        <v>129886.198</v>
      </c>
      <c r="F257" s="2">
        <v>14384.1</v>
      </c>
      <c r="G257" s="2">
        <f t="shared" si="49"/>
        <v>1080804.7999999998</v>
      </c>
      <c r="H257" s="5">
        <f t="shared" si="61"/>
        <v>1319.291000000012</v>
      </c>
      <c r="I257" s="5">
        <f t="shared" si="50"/>
        <v>3596.0250000000001</v>
      </c>
      <c r="J257" s="6">
        <f t="shared" si="47"/>
        <v>0.3668748131617583</v>
      </c>
      <c r="N257" s="8">
        <v>54577.98</v>
      </c>
      <c r="O257" s="8">
        <v>14384.1</v>
      </c>
      <c r="P257" s="2">
        <f t="shared" si="51"/>
        <v>-46.469999999993888</v>
      </c>
      <c r="Q257" s="2">
        <f t="shared" si="52"/>
        <v>43.700000000000728</v>
      </c>
      <c r="R257" s="4" t="s">
        <v>255</v>
      </c>
      <c r="S257" s="7">
        <f t="shared" si="53"/>
        <v>-1.0633867276886295</v>
      </c>
      <c r="T257" s="7">
        <f t="shared" si="54"/>
        <v>-0.17647835980013546</v>
      </c>
      <c r="U257" s="5">
        <f t="shared" si="60"/>
        <v>-7.6899999999950523</v>
      </c>
      <c r="V257" s="5">
        <f t="shared" si="55"/>
        <v>-458.89999999999964</v>
      </c>
      <c r="W257" s="6">
        <f t="shared" si="56"/>
        <v>1.6757463499662364E-2</v>
      </c>
      <c r="X257" s="6">
        <f t="shared" si="57"/>
        <v>3.7943270694725428</v>
      </c>
      <c r="Y257" s="6">
        <f t="shared" si="58"/>
        <v>-12.199635657657192</v>
      </c>
      <c r="Z257" s="6">
        <f t="shared" si="59"/>
        <v>11.472435511936697</v>
      </c>
    </row>
    <row r="258" spans="1:26" x14ac:dyDescent="0.25">
      <c r="A258" s="4" t="s">
        <v>256</v>
      </c>
      <c r="B258" s="2">
        <v>48499.324000000001</v>
      </c>
      <c r="C258" s="2">
        <v>15798.912</v>
      </c>
      <c r="D258" s="2">
        <v>66415.474000000002</v>
      </c>
      <c r="E258" s="2">
        <f t="shared" si="48"/>
        <v>130713.71</v>
      </c>
      <c r="F258" s="2">
        <v>14566.5</v>
      </c>
      <c r="G258" s="2">
        <f t="shared" si="49"/>
        <v>1095371.2999999998</v>
      </c>
      <c r="H258" s="5">
        <f t="shared" si="61"/>
        <v>827.51200000000244</v>
      </c>
      <c r="I258" s="5">
        <f t="shared" si="50"/>
        <v>3641.625</v>
      </c>
      <c r="J258" s="6">
        <f t="shared" ref="J258:J283" si="62">H258/I258</f>
        <v>0.22723701644183639</v>
      </c>
      <c r="N258" s="8">
        <v>54314.01</v>
      </c>
      <c r="O258" s="8">
        <v>14566.5</v>
      </c>
      <c r="P258" s="2">
        <f t="shared" si="51"/>
        <v>-263.97000000000116</v>
      </c>
      <c r="Q258" s="2">
        <f t="shared" si="52"/>
        <v>182.39999999999964</v>
      </c>
      <c r="R258" s="4" t="s">
        <v>256</v>
      </c>
      <c r="S258" s="7">
        <f t="shared" si="53"/>
        <v>-1.4472039473684304</v>
      </c>
      <c r="T258" s="7">
        <f t="shared" si="54"/>
        <v>-0.59127320539352013</v>
      </c>
      <c r="U258" s="5">
        <f t="shared" si="60"/>
        <v>-209.52999999999884</v>
      </c>
      <c r="V258" s="5">
        <f t="shared" si="55"/>
        <v>16.600000000000364</v>
      </c>
      <c r="W258" s="6">
        <f t="shared" si="56"/>
        <v>-12.622289156626159</v>
      </c>
      <c r="X258" s="6">
        <f t="shared" si="57"/>
        <v>3.728693234476367</v>
      </c>
      <c r="Y258" s="6">
        <f t="shared" si="58"/>
        <v>-69.56964836368104</v>
      </c>
      <c r="Z258" s="6">
        <f t="shared" si="59"/>
        <v>48.071765206407321</v>
      </c>
    </row>
    <row r="259" spans="1:26" x14ac:dyDescent="0.25">
      <c r="A259" s="4" t="s">
        <v>257</v>
      </c>
      <c r="B259" s="2">
        <v>49013.148999999998</v>
      </c>
      <c r="C259" s="2">
        <v>16359.343000000001</v>
      </c>
      <c r="D259" s="2">
        <v>65969.525999999998</v>
      </c>
      <c r="E259" s="2">
        <f t="shared" ref="E259:E283" si="63">SUM(B259:D259)</f>
        <v>131342.01799999998</v>
      </c>
      <c r="F259" s="2">
        <v>14681.1</v>
      </c>
      <c r="G259" s="2">
        <f t="shared" ref="G259:G283" si="64">G258+F259</f>
        <v>1110052.3999999999</v>
      </c>
      <c r="H259" s="5">
        <f t="shared" si="61"/>
        <v>628.30799999997544</v>
      </c>
      <c r="I259" s="5">
        <f>F259/4</f>
        <v>3670.2750000000001</v>
      </c>
      <c r="J259" s="6">
        <f t="shared" si="62"/>
        <v>0.17118826245989072</v>
      </c>
      <c r="N259" s="8">
        <v>53953.07</v>
      </c>
      <c r="O259" s="8">
        <v>14681.1</v>
      </c>
      <c r="P259" s="2">
        <f t="shared" ref="P259:P282" si="65">(N259-N258)</f>
        <v>-360.94000000000233</v>
      </c>
      <c r="Q259" s="2">
        <f t="shared" ref="Q259:Q282" si="66">(O259-O258)</f>
        <v>114.60000000000036</v>
      </c>
      <c r="R259" s="4" t="s">
        <v>257</v>
      </c>
      <c r="S259" s="7">
        <f t="shared" ref="S259:S282" si="67">P259/Q259</f>
        <v>-3.1495636998254901</v>
      </c>
      <c r="T259" s="7">
        <f t="shared" si="54"/>
        <v>-1.1598087086631461</v>
      </c>
      <c r="U259" s="5">
        <f t="shared" si="60"/>
        <v>-715.79000000000087</v>
      </c>
      <c r="V259" s="5">
        <f t="shared" si="55"/>
        <v>297.20000000000073</v>
      </c>
      <c r="W259" s="6">
        <f t="shared" si="56"/>
        <v>-2.4084454912516793</v>
      </c>
      <c r="X259" s="6">
        <f t="shared" si="57"/>
        <v>3.6750018731566434</v>
      </c>
      <c r="Y259" s="6">
        <f t="shared" si="58"/>
        <v>-96.800669109131036</v>
      </c>
      <c r="Z259" s="6">
        <f t="shared" si="59"/>
        <v>30.734628137381225</v>
      </c>
    </row>
    <row r="260" spans="1:26" x14ac:dyDescent="0.25">
      <c r="A260" s="4" t="s">
        <v>258</v>
      </c>
      <c r="B260" s="2">
        <v>49789.277000000002</v>
      </c>
      <c r="C260" s="2">
        <v>17158.708999999999</v>
      </c>
      <c r="D260" s="2">
        <v>65214.103000000003</v>
      </c>
      <c r="E260" s="2">
        <f t="shared" si="63"/>
        <v>132162.08900000001</v>
      </c>
      <c r="F260" s="2">
        <v>14888.6</v>
      </c>
      <c r="G260" s="2">
        <f t="shared" si="64"/>
        <v>1124941</v>
      </c>
      <c r="H260" s="5">
        <f t="shared" si="61"/>
        <v>820.07100000002538</v>
      </c>
      <c r="I260" s="5">
        <f>F260/4</f>
        <v>3722.15</v>
      </c>
      <c r="J260" s="6">
        <f t="shared" si="62"/>
        <v>0.22032185699126186</v>
      </c>
      <c r="N260" s="8">
        <v>54026.63</v>
      </c>
      <c r="O260" s="8">
        <v>14888.6</v>
      </c>
      <c r="P260" s="2">
        <f t="shared" si="65"/>
        <v>73.559999999997672</v>
      </c>
      <c r="Q260" s="2">
        <f t="shared" si="66"/>
        <v>207.5</v>
      </c>
      <c r="R260" s="4" t="s">
        <v>258</v>
      </c>
      <c r="S260" s="7">
        <f t="shared" si="67"/>
        <v>0.35450602409637433</v>
      </c>
      <c r="T260" s="7">
        <f t="shared" si="54"/>
        <v>-1.326412087696544</v>
      </c>
      <c r="U260" s="5">
        <f t="shared" si="60"/>
        <v>-597.81999999999971</v>
      </c>
      <c r="V260" s="5">
        <f t="shared" si="55"/>
        <v>548.20000000000073</v>
      </c>
      <c r="W260" s="6">
        <f t="shared" si="56"/>
        <v>-1.0905144107989766</v>
      </c>
      <c r="X260" s="6">
        <f t="shared" si="57"/>
        <v>3.6287246618217961</v>
      </c>
      <c r="Y260" s="6">
        <f t="shared" si="58"/>
        <v>20.016316328245377</v>
      </c>
      <c r="Z260" s="6">
        <f t="shared" si="59"/>
        <v>56.462556254908201</v>
      </c>
    </row>
    <row r="261" spans="1:26" x14ac:dyDescent="0.25">
      <c r="A261" s="4" t="s">
        <v>259</v>
      </c>
      <c r="B261" s="2">
        <v>50271.114999999998</v>
      </c>
      <c r="C261" s="2">
        <v>17607.272000000001</v>
      </c>
      <c r="D261" s="2">
        <v>66204.154999999999</v>
      </c>
      <c r="E261" s="2">
        <f t="shared" si="63"/>
        <v>134082.54200000002</v>
      </c>
      <c r="F261" s="2">
        <v>15057.7</v>
      </c>
      <c r="G261" s="2">
        <f t="shared" si="64"/>
        <v>1139998.7</v>
      </c>
      <c r="H261" s="5">
        <f t="shared" si="61"/>
        <v>1920.4530000000086</v>
      </c>
      <c r="I261" s="5">
        <f>F261/4</f>
        <v>3764.4250000000002</v>
      </c>
      <c r="J261" s="6">
        <f t="shared" si="62"/>
        <v>0.51015839072368518</v>
      </c>
      <c r="N261" s="8">
        <v>54375.49</v>
      </c>
      <c r="O261" s="8">
        <v>15057.7</v>
      </c>
      <c r="P261" s="2">
        <f t="shared" si="65"/>
        <v>348.86000000000058</v>
      </c>
      <c r="Q261" s="2">
        <f t="shared" si="66"/>
        <v>169.10000000000036</v>
      </c>
      <c r="R261" s="4" t="s">
        <v>259</v>
      </c>
      <c r="S261" s="7">
        <f t="shared" si="67"/>
        <v>2.0630396215257236</v>
      </c>
      <c r="T261" s="7">
        <f t="shared" si="54"/>
        <v>-0.54480550039295561</v>
      </c>
      <c r="U261" s="5">
        <f t="shared" si="60"/>
        <v>-202.49000000000524</v>
      </c>
      <c r="V261" s="5">
        <f t="shared" si="55"/>
        <v>673.60000000000036</v>
      </c>
      <c r="W261" s="6">
        <f t="shared" si="56"/>
        <v>-0.30060866983373685</v>
      </c>
      <c r="X261" s="6">
        <f t="shared" si="57"/>
        <v>3.6111418078458195</v>
      </c>
      <c r="Y261" s="6">
        <f t="shared" si="58"/>
        <v>96.138459792883793</v>
      </c>
      <c r="Z261" s="6">
        <f t="shared" si="59"/>
        <v>46.600394287039663</v>
      </c>
    </row>
    <row r="262" spans="1:26" x14ac:dyDescent="0.25">
      <c r="A262" s="4" t="s">
        <v>260</v>
      </c>
      <c r="B262" s="2">
        <v>50617.271000000001</v>
      </c>
      <c r="C262" s="2">
        <v>17933.932000000001</v>
      </c>
      <c r="D262" s="2">
        <v>67551.464000000007</v>
      </c>
      <c r="E262" s="2">
        <f t="shared" si="63"/>
        <v>136102.66700000002</v>
      </c>
      <c r="F262" s="2">
        <v>15230.2</v>
      </c>
      <c r="G262" s="2">
        <f t="shared" si="64"/>
        <v>1155228.8999999999</v>
      </c>
      <c r="H262" s="5">
        <f t="shared" si="61"/>
        <v>2020.125</v>
      </c>
      <c r="I262" s="5">
        <f>F262/4</f>
        <v>3807.55</v>
      </c>
      <c r="J262" s="6">
        <f t="shared" si="62"/>
        <v>0.53055770771230837</v>
      </c>
      <c r="N262" s="8">
        <v>54663.65</v>
      </c>
      <c r="O262" s="8">
        <v>15230.2</v>
      </c>
      <c r="P262" s="2">
        <f t="shared" si="65"/>
        <v>288.16000000000349</v>
      </c>
      <c r="Q262" s="2">
        <f t="shared" si="66"/>
        <v>172.5</v>
      </c>
      <c r="R262" s="4" t="s">
        <v>260</v>
      </c>
      <c r="S262" s="7">
        <f t="shared" si="67"/>
        <v>1.6704927536232086</v>
      </c>
      <c r="T262" s="7">
        <f t="shared" ref="T262:T283" si="68">AVERAGE(S259:S262)</f>
        <v>0.23461867485495413</v>
      </c>
      <c r="U262" s="5">
        <f t="shared" si="60"/>
        <v>349.63999999999942</v>
      </c>
      <c r="V262" s="5">
        <f t="shared" ref="V262:V282" si="69">O262-O258</f>
        <v>663.70000000000073</v>
      </c>
      <c r="W262" s="6">
        <f t="shared" ref="W262:W282" si="70">U262/V262</f>
        <v>0.52680427904173432</v>
      </c>
      <c r="X262" s="6">
        <f t="shared" si="57"/>
        <v>3.5891616656380085</v>
      </c>
      <c r="Y262" s="6">
        <f t="shared" si="58"/>
        <v>79.797475517003207</v>
      </c>
      <c r="Z262" s="6">
        <f t="shared" si="59"/>
        <v>47.768824703924508</v>
      </c>
    </row>
    <row r="263" spans="1:26" x14ac:dyDescent="0.25">
      <c r="A263" s="4" t="s">
        <v>261</v>
      </c>
      <c r="B263" s="2">
        <v>50969.578999999998</v>
      </c>
      <c r="C263" s="2">
        <v>18181.831999999999</v>
      </c>
      <c r="D263" s="2">
        <v>68666.161999999997</v>
      </c>
      <c r="E263" s="2">
        <f t="shared" si="63"/>
        <v>137817.57299999997</v>
      </c>
      <c r="F263" s="2">
        <v>15238.4</v>
      </c>
      <c r="G263" s="2">
        <f t="shared" si="64"/>
        <v>1170467.2999999998</v>
      </c>
      <c r="H263" s="5">
        <f t="shared" si="61"/>
        <v>1714.905999999959</v>
      </c>
      <c r="I263" s="5">
        <f>F263/4</f>
        <v>3809.6</v>
      </c>
      <c r="J263" s="6">
        <f t="shared" si="62"/>
        <v>0.4501538219235508</v>
      </c>
      <c r="N263" s="8">
        <v>54910.52</v>
      </c>
      <c r="O263" s="8">
        <v>15238.4</v>
      </c>
      <c r="P263" s="2">
        <f t="shared" si="65"/>
        <v>246.86999999999534</v>
      </c>
      <c r="Q263" s="2">
        <f t="shared" si="66"/>
        <v>8.1999999999989086</v>
      </c>
      <c r="R263" s="4" t="s">
        <v>261</v>
      </c>
      <c r="S263" s="7">
        <f t="shared" si="67"/>
        <v>30.106097560979048</v>
      </c>
      <c r="T263" s="7">
        <f t="shared" si="68"/>
        <v>8.5485339900560895</v>
      </c>
      <c r="U263" s="5">
        <f t="shared" si="60"/>
        <v>957.44999999999709</v>
      </c>
      <c r="V263" s="5">
        <f t="shared" si="69"/>
        <v>557.29999999999927</v>
      </c>
      <c r="W263" s="6">
        <f t="shared" si="70"/>
        <v>1.7180154315449458</v>
      </c>
      <c r="X263" s="6">
        <f t="shared" ref="X263:X283" si="71">N263/O263</f>
        <v>3.603430806383872</v>
      </c>
      <c r="Y263" s="6">
        <f t="shared" si="58"/>
        <v>68.782078657388027</v>
      </c>
      <c r="Z263" s="6">
        <f t="shared" si="59"/>
        <v>2.2846560740086579</v>
      </c>
    </row>
    <row r="264" spans="1:26" x14ac:dyDescent="0.25">
      <c r="A264" s="4" t="s">
        <v>262</v>
      </c>
      <c r="B264" s="2">
        <v>51338.207999999999</v>
      </c>
      <c r="C264" s="2">
        <v>18518.66</v>
      </c>
      <c r="D264" s="2">
        <v>69805.176000000007</v>
      </c>
      <c r="E264" s="2">
        <f t="shared" si="63"/>
        <v>139662.04399999999</v>
      </c>
      <c r="F264" s="2">
        <v>15460.9</v>
      </c>
      <c r="G264" s="2">
        <f t="shared" si="64"/>
        <v>1185928.1999999997</v>
      </c>
      <c r="H264" s="5">
        <f t="shared" si="61"/>
        <v>1844.4710000000196</v>
      </c>
      <c r="I264" s="5">
        <f t="shared" ref="I264:I283" si="72">F264/4</f>
        <v>3865.2249999999999</v>
      </c>
      <c r="J264" s="6">
        <f t="shared" si="62"/>
        <v>0.47719628223454508</v>
      </c>
      <c r="N264" s="8">
        <v>55046.84</v>
      </c>
      <c r="O264" s="8">
        <v>15460.9</v>
      </c>
      <c r="P264" s="2">
        <f t="shared" si="65"/>
        <v>136.31999999999971</v>
      </c>
      <c r="Q264" s="2">
        <f t="shared" si="66"/>
        <v>222.5</v>
      </c>
      <c r="R264" s="4" t="s">
        <v>262</v>
      </c>
      <c r="S264" s="7">
        <f t="shared" si="67"/>
        <v>0.61267415730336949</v>
      </c>
      <c r="T264" s="7">
        <f t="shared" si="68"/>
        <v>8.6130760233578361</v>
      </c>
      <c r="U264" s="5">
        <f t="shared" si="60"/>
        <v>1020.2099999999991</v>
      </c>
      <c r="V264" s="5">
        <f t="shared" si="69"/>
        <v>572.29999999999927</v>
      </c>
      <c r="W264" s="6">
        <f t="shared" si="70"/>
        <v>1.7826489603354891</v>
      </c>
      <c r="X264" s="6">
        <f t="shared" si="71"/>
        <v>3.5603904041808692</v>
      </c>
      <c r="Y264" s="6">
        <f t="shared" ref="Y264:Y283" si="73">(N264-N263)/$X263</f>
        <v>37.83061402441637</v>
      </c>
      <c r="Z264" s="6">
        <f t="shared" ref="Z264:Z283" si="74">(O264-O263)/$X263</f>
        <v>61.746710830638648</v>
      </c>
    </row>
    <row r="265" spans="1:26" x14ac:dyDescent="0.25">
      <c r="A265" s="4" t="s">
        <v>263</v>
      </c>
      <c r="B265" s="2">
        <v>52073.048999999999</v>
      </c>
      <c r="C265" s="2">
        <v>19228.241000000002</v>
      </c>
      <c r="D265" s="2">
        <v>67814.051999999996</v>
      </c>
      <c r="E265" s="2">
        <f t="shared" si="63"/>
        <v>139115.342</v>
      </c>
      <c r="F265" s="2">
        <v>15587.1</v>
      </c>
      <c r="G265" s="2">
        <f t="shared" si="64"/>
        <v>1201515.2999999998</v>
      </c>
      <c r="H265" s="5">
        <f t="shared" si="61"/>
        <v>-546.70199999999022</v>
      </c>
      <c r="I265" s="5">
        <f t="shared" si="72"/>
        <v>3896.7750000000001</v>
      </c>
      <c r="J265" s="6">
        <f t="shared" si="62"/>
        <v>-0.14029601401158398</v>
      </c>
      <c r="N265" s="8">
        <v>55392.81</v>
      </c>
      <c r="O265" s="8">
        <v>15587.1</v>
      </c>
      <c r="P265" s="2">
        <f t="shared" si="65"/>
        <v>345.97000000000116</v>
      </c>
      <c r="Q265" s="2">
        <f t="shared" si="66"/>
        <v>126.20000000000073</v>
      </c>
      <c r="R265" s="4" t="s">
        <v>263</v>
      </c>
      <c r="S265" s="7">
        <f t="shared" si="67"/>
        <v>2.7414421553090267</v>
      </c>
      <c r="T265" s="7">
        <f t="shared" si="68"/>
        <v>8.7826766568036625</v>
      </c>
      <c r="U265" s="5">
        <f t="shared" si="60"/>
        <v>1017.3199999999997</v>
      </c>
      <c r="V265" s="5">
        <f t="shared" si="69"/>
        <v>529.39999999999964</v>
      </c>
      <c r="W265" s="6">
        <f t="shared" si="70"/>
        <v>1.9216471477143944</v>
      </c>
      <c r="X265" s="6">
        <f t="shared" si="71"/>
        <v>3.5537598398675825</v>
      </c>
      <c r="Y265" s="6">
        <f t="shared" si="73"/>
        <v>97.171927998047082</v>
      </c>
      <c r="Z265" s="6">
        <f t="shared" si="74"/>
        <v>35.445551097937887</v>
      </c>
    </row>
    <row r="266" spans="1:26" x14ac:dyDescent="0.25">
      <c r="A266" s="4" t="s">
        <v>264</v>
      </c>
      <c r="B266" s="2">
        <v>52501.684999999998</v>
      </c>
      <c r="C266" s="2">
        <v>19414.701000000001</v>
      </c>
      <c r="D266" s="2">
        <v>68946.894</v>
      </c>
      <c r="E266" s="2">
        <f t="shared" si="63"/>
        <v>140863.28</v>
      </c>
      <c r="F266" s="2">
        <v>15785.3</v>
      </c>
      <c r="G266" s="2">
        <f t="shared" si="64"/>
        <v>1217300.5999999999</v>
      </c>
      <c r="H266" s="5">
        <f t="shared" si="61"/>
        <v>1747.9379999999946</v>
      </c>
      <c r="I266" s="5">
        <f t="shared" si="72"/>
        <v>3946.3249999999998</v>
      </c>
      <c r="J266" s="6">
        <f t="shared" si="62"/>
        <v>0.44292804064540925</v>
      </c>
      <c r="N266" s="8">
        <v>55624.37</v>
      </c>
      <c r="O266" s="8">
        <v>15785.3</v>
      </c>
      <c r="P266" s="2">
        <f t="shared" si="65"/>
        <v>231.56000000000495</v>
      </c>
      <c r="Q266" s="2">
        <f t="shared" si="66"/>
        <v>198.19999999999891</v>
      </c>
      <c r="R266" s="4" t="s">
        <v>264</v>
      </c>
      <c r="S266" s="7">
        <f t="shared" si="67"/>
        <v>1.168314833501545</v>
      </c>
      <c r="T266" s="7">
        <f t="shared" si="68"/>
        <v>8.6571321767732474</v>
      </c>
      <c r="U266" s="5">
        <f t="shared" si="60"/>
        <v>960.72000000000116</v>
      </c>
      <c r="V266" s="5">
        <f t="shared" si="69"/>
        <v>555.09999999999854</v>
      </c>
      <c r="W266" s="6">
        <f t="shared" si="70"/>
        <v>1.730715186452898</v>
      </c>
      <c r="X266" s="6">
        <f t="shared" si="71"/>
        <v>3.5238082266412425</v>
      </c>
      <c r="Y266" s="6">
        <f t="shared" si="73"/>
        <v>65.159158309536522</v>
      </c>
      <c r="Z266" s="6">
        <f t="shared" si="74"/>
        <v>55.771917330064738</v>
      </c>
    </row>
    <row r="267" spans="1:26" x14ac:dyDescent="0.25">
      <c r="A267" s="4" t="s">
        <v>265</v>
      </c>
      <c r="B267" s="2">
        <v>53023.618000000002</v>
      </c>
      <c r="C267" s="2">
        <v>19700.348999999998</v>
      </c>
      <c r="D267" s="2">
        <v>70368.494000000006</v>
      </c>
      <c r="E267" s="2">
        <f t="shared" si="63"/>
        <v>143092.46100000001</v>
      </c>
      <c r="F267" s="2">
        <v>15973.9</v>
      </c>
      <c r="G267" s="2">
        <f t="shared" si="64"/>
        <v>1233274.4999999998</v>
      </c>
      <c r="H267" s="5">
        <f t="shared" si="61"/>
        <v>2229.1810000000114</v>
      </c>
      <c r="I267" s="5">
        <f t="shared" si="72"/>
        <v>3993.4749999999999</v>
      </c>
      <c r="J267" s="6">
        <f t="shared" si="62"/>
        <v>0.55820582324917811</v>
      </c>
      <c r="N267" s="8">
        <v>56034.28</v>
      </c>
      <c r="O267" s="8">
        <v>15973.9</v>
      </c>
      <c r="P267" s="2">
        <f t="shared" si="65"/>
        <v>409.90999999999622</v>
      </c>
      <c r="Q267" s="2">
        <f t="shared" si="66"/>
        <v>188.60000000000036</v>
      </c>
      <c r="R267" s="4" t="s">
        <v>265</v>
      </c>
      <c r="S267" s="7">
        <f t="shared" si="67"/>
        <v>2.1734358430540586</v>
      </c>
      <c r="T267" s="7">
        <f t="shared" si="68"/>
        <v>1.6739667472919999</v>
      </c>
      <c r="U267" s="5">
        <f t="shared" ref="U267:U282" si="75">N267-N263</f>
        <v>1123.760000000002</v>
      </c>
      <c r="V267" s="5">
        <f t="shared" si="69"/>
        <v>735.5</v>
      </c>
      <c r="W267" s="6">
        <f t="shared" si="70"/>
        <v>1.5278857919782489</v>
      </c>
      <c r="X267" s="6">
        <f t="shared" si="71"/>
        <v>3.5078647042988877</v>
      </c>
      <c r="Y267" s="6">
        <f t="shared" si="73"/>
        <v>116.32585363213893</v>
      </c>
      <c r="Z267" s="6">
        <f t="shared" si="74"/>
        <v>53.521641323758011</v>
      </c>
    </row>
    <row r="268" spans="1:26" x14ac:dyDescent="0.25">
      <c r="A268" s="4" t="s">
        <v>266</v>
      </c>
      <c r="B268" s="2">
        <v>53733.900999999998</v>
      </c>
      <c r="C268" s="2">
        <v>20141.989000000001</v>
      </c>
      <c r="D268" s="2">
        <v>70490.159</v>
      </c>
      <c r="E268" s="2">
        <f t="shared" si="63"/>
        <v>144366.049</v>
      </c>
      <c r="F268" s="2">
        <v>16121.9</v>
      </c>
      <c r="G268" s="2">
        <f t="shared" si="64"/>
        <v>1249396.3999999997</v>
      </c>
      <c r="H268" s="5">
        <f t="shared" si="61"/>
        <v>1273.5879999999888</v>
      </c>
      <c r="I268" s="5">
        <f t="shared" si="72"/>
        <v>4030.4749999999999</v>
      </c>
      <c r="J268" s="6">
        <f t="shared" si="62"/>
        <v>0.31598955458103295</v>
      </c>
      <c r="N268" s="8">
        <v>56378.73</v>
      </c>
      <c r="O268" s="8">
        <v>16121.9</v>
      </c>
      <c r="P268" s="2">
        <f t="shared" si="65"/>
        <v>344.45000000000437</v>
      </c>
      <c r="Q268" s="2">
        <f t="shared" si="66"/>
        <v>148</v>
      </c>
      <c r="R268" s="4" t="s">
        <v>266</v>
      </c>
      <c r="S268" s="7">
        <f t="shared" si="67"/>
        <v>2.3273648648648946</v>
      </c>
      <c r="T268" s="7">
        <f t="shared" si="68"/>
        <v>2.1026394241823816</v>
      </c>
      <c r="U268" s="5">
        <f t="shared" si="75"/>
        <v>1331.8900000000067</v>
      </c>
      <c r="V268" s="5">
        <f t="shared" si="69"/>
        <v>661</v>
      </c>
      <c r="W268" s="6">
        <f t="shared" si="70"/>
        <v>2.0149621785174081</v>
      </c>
      <c r="X268" s="6">
        <f t="shared" si="71"/>
        <v>3.4970276456248954</v>
      </c>
      <c r="Y268" s="6">
        <f t="shared" si="73"/>
        <v>98.193638876060675</v>
      </c>
      <c r="Z268" s="6">
        <f t="shared" si="74"/>
        <v>42.190908850796333</v>
      </c>
    </row>
    <row r="269" spans="1:26" x14ac:dyDescent="0.25">
      <c r="A269" s="4" t="s">
        <v>267</v>
      </c>
      <c r="B269" s="2">
        <v>54185.726000000002</v>
      </c>
      <c r="C269" s="2">
        <v>20368.317999999999</v>
      </c>
      <c r="D269" s="2">
        <v>71678.548999999999</v>
      </c>
      <c r="E269" s="2">
        <f t="shared" si="63"/>
        <v>146232.59299999999</v>
      </c>
      <c r="F269" s="2">
        <v>16227.9</v>
      </c>
      <c r="G269" s="2">
        <f t="shared" si="64"/>
        <v>1265624.2999999996</v>
      </c>
      <c r="H269" s="5">
        <f t="shared" si="61"/>
        <v>1866.5439999999944</v>
      </c>
      <c r="I269" s="5">
        <f t="shared" si="72"/>
        <v>4056.9749999999999</v>
      </c>
      <c r="J269" s="6">
        <f t="shared" si="62"/>
        <v>0.4600826970834167</v>
      </c>
      <c r="N269" s="8">
        <v>56989.440000000002</v>
      </c>
      <c r="O269" s="8">
        <v>16227.9</v>
      </c>
      <c r="P269" s="2">
        <f t="shared" si="65"/>
        <v>610.70999999999913</v>
      </c>
      <c r="Q269" s="2">
        <f t="shared" si="66"/>
        <v>106</v>
      </c>
      <c r="R269" s="4" t="s">
        <v>267</v>
      </c>
      <c r="S269" s="7">
        <f t="shared" si="67"/>
        <v>5.7614150943396147</v>
      </c>
      <c r="T269" s="7">
        <f t="shared" si="68"/>
        <v>2.8576326589400285</v>
      </c>
      <c r="U269" s="5">
        <f t="shared" si="75"/>
        <v>1596.6300000000047</v>
      </c>
      <c r="V269" s="5">
        <f t="shared" si="69"/>
        <v>640.79999999999927</v>
      </c>
      <c r="W269" s="6">
        <f t="shared" si="70"/>
        <v>2.4916198501872762</v>
      </c>
      <c r="X269" s="6">
        <f t="shared" si="71"/>
        <v>3.511818534745716</v>
      </c>
      <c r="Y269" s="6">
        <f t="shared" si="73"/>
        <v>174.63688077046052</v>
      </c>
      <c r="Z269" s="6">
        <f t="shared" si="74"/>
        <v>30.311456111196545</v>
      </c>
    </row>
    <row r="270" spans="1:26" x14ac:dyDescent="0.25">
      <c r="A270" s="4" t="s">
        <v>268</v>
      </c>
      <c r="B270" s="2">
        <v>54922.582999999999</v>
      </c>
      <c r="C270" s="2">
        <v>20737.324000000001</v>
      </c>
      <c r="D270" s="2">
        <v>72545.851999999999</v>
      </c>
      <c r="E270" s="2">
        <f t="shared" si="63"/>
        <v>148205.75900000002</v>
      </c>
      <c r="F270" s="2">
        <v>16297.3</v>
      </c>
      <c r="G270" s="2">
        <f t="shared" si="64"/>
        <v>1281921.5999999996</v>
      </c>
      <c r="H270" s="5">
        <f t="shared" si="61"/>
        <v>1973.1660000000265</v>
      </c>
      <c r="I270" s="5">
        <f t="shared" si="72"/>
        <v>4074.3249999999998</v>
      </c>
      <c r="J270" s="6">
        <f t="shared" si="62"/>
        <v>0.48429273560651803</v>
      </c>
      <c r="N270" s="8">
        <v>57510.02</v>
      </c>
      <c r="O270" s="8">
        <v>16297.3</v>
      </c>
      <c r="P270" s="2">
        <f t="shared" si="65"/>
        <v>520.57999999999447</v>
      </c>
      <c r="Q270" s="2">
        <f t="shared" si="66"/>
        <v>69.399999999999636</v>
      </c>
      <c r="R270" s="4" t="s">
        <v>268</v>
      </c>
      <c r="S270" s="7">
        <f t="shared" si="67"/>
        <v>7.501152737752121</v>
      </c>
      <c r="T270" s="7">
        <f t="shared" si="68"/>
        <v>4.4408421350026721</v>
      </c>
      <c r="U270" s="5">
        <f t="shared" si="75"/>
        <v>1885.6499999999942</v>
      </c>
      <c r="V270" s="5">
        <f t="shared" si="69"/>
        <v>512</v>
      </c>
      <c r="W270" s="6">
        <f t="shared" si="70"/>
        <v>3.6829101562499886</v>
      </c>
      <c r="X270" s="6">
        <f t="shared" si="71"/>
        <v>3.5288066121382071</v>
      </c>
      <c r="Y270" s="6">
        <f t="shared" si="73"/>
        <v>148.23658877855107</v>
      </c>
      <c r="Z270" s="6">
        <f t="shared" si="74"/>
        <v>19.761841141095509</v>
      </c>
    </row>
    <row r="271" spans="1:26" x14ac:dyDescent="0.25">
      <c r="A271" s="4" t="s">
        <v>269</v>
      </c>
      <c r="B271" s="2">
        <v>55374.553999999996</v>
      </c>
      <c r="C271" s="2">
        <v>20971.219000000001</v>
      </c>
      <c r="D271" s="2">
        <v>73707.710000000006</v>
      </c>
      <c r="E271" s="2">
        <f t="shared" si="63"/>
        <v>150053.48300000001</v>
      </c>
      <c r="F271" s="2">
        <v>16440.7</v>
      </c>
      <c r="G271" s="2">
        <f t="shared" si="64"/>
        <v>1298362.2999999996</v>
      </c>
      <c r="H271" s="5">
        <f t="shared" si="61"/>
        <v>1847.7239999999874</v>
      </c>
      <c r="I271" s="5">
        <f t="shared" si="72"/>
        <v>4110.1750000000002</v>
      </c>
      <c r="J271" s="6">
        <f t="shared" si="62"/>
        <v>0.44954874184188931</v>
      </c>
      <c r="N271" s="8">
        <v>57956.480000000003</v>
      </c>
      <c r="O271" s="8">
        <v>16440.7</v>
      </c>
      <c r="P271" s="2">
        <f t="shared" si="65"/>
        <v>446.4600000000064</v>
      </c>
      <c r="Q271" s="2">
        <f t="shared" si="66"/>
        <v>143.40000000000146</v>
      </c>
      <c r="R271" s="4" t="s">
        <v>269</v>
      </c>
      <c r="S271" s="7">
        <f t="shared" si="67"/>
        <v>3.1133891213389253</v>
      </c>
      <c r="T271" s="7">
        <f t="shared" si="68"/>
        <v>4.6758304545738891</v>
      </c>
      <c r="U271" s="5">
        <f t="shared" si="75"/>
        <v>1922.2000000000044</v>
      </c>
      <c r="V271" s="5">
        <f t="shared" si="69"/>
        <v>466.80000000000109</v>
      </c>
      <c r="W271" s="6">
        <f t="shared" si="70"/>
        <v>4.117823479005998</v>
      </c>
      <c r="X271" s="6">
        <f t="shared" si="71"/>
        <v>3.5251832342905107</v>
      </c>
      <c r="Y271" s="6">
        <f t="shared" si="73"/>
        <v>126.51869288169442</v>
      </c>
      <c r="Z271" s="6">
        <f t="shared" si="74"/>
        <v>40.63696761016643</v>
      </c>
    </row>
    <row r="272" spans="1:26" x14ac:dyDescent="0.25">
      <c r="A272" s="4" t="s">
        <v>270</v>
      </c>
      <c r="B272" s="2">
        <v>55655.324999999997</v>
      </c>
      <c r="C272" s="2">
        <v>21057.524000000001</v>
      </c>
      <c r="D272" s="2">
        <v>74753.209000000003</v>
      </c>
      <c r="E272" s="2">
        <f t="shared" si="63"/>
        <v>151466.05800000002</v>
      </c>
      <c r="F272" s="2">
        <v>16526.8</v>
      </c>
      <c r="G272" s="2">
        <f t="shared" si="64"/>
        <v>1314889.0999999996</v>
      </c>
      <c r="H272" s="5">
        <f t="shared" si="61"/>
        <v>1412.5750000000116</v>
      </c>
      <c r="I272" s="5">
        <f t="shared" si="72"/>
        <v>4131.7</v>
      </c>
      <c r="J272" s="6">
        <f t="shared" si="62"/>
        <v>0.34188711668320831</v>
      </c>
      <c r="N272" s="8">
        <v>58124.86</v>
      </c>
      <c r="O272" s="8">
        <v>16526.8</v>
      </c>
      <c r="P272" s="2">
        <f t="shared" si="65"/>
        <v>168.37999999999738</v>
      </c>
      <c r="Q272" s="2">
        <f t="shared" si="66"/>
        <v>86.099999999998545</v>
      </c>
      <c r="R272" s="4" t="s">
        <v>270</v>
      </c>
      <c r="S272" s="7">
        <f t="shared" si="67"/>
        <v>1.9556329849012801</v>
      </c>
      <c r="T272" s="7">
        <f t="shared" si="68"/>
        <v>4.5828974845829862</v>
      </c>
      <c r="U272" s="5">
        <f t="shared" si="75"/>
        <v>1746.1299999999974</v>
      </c>
      <c r="V272" s="5">
        <f t="shared" si="69"/>
        <v>404.89999999999964</v>
      </c>
      <c r="W272" s="6">
        <f t="shared" si="70"/>
        <v>4.3124969128179771</v>
      </c>
      <c r="X272" s="6">
        <f t="shared" si="71"/>
        <v>3.5170063170123678</v>
      </c>
      <c r="Y272" s="6">
        <f t="shared" si="73"/>
        <v>47.764893002472839</v>
      </c>
      <c r="Z272" s="6">
        <f t="shared" si="74"/>
        <v>24.424262308545586</v>
      </c>
    </row>
    <row r="273" spans="1:26" x14ac:dyDescent="0.25">
      <c r="A273" s="4" t="s">
        <v>271</v>
      </c>
      <c r="B273" s="2">
        <v>56063.743000000002</v>
      </c>
      <c r="C273" s="2">
        <v>21148.226999999999</v>
      </c>
      <c r="D273" s="2">
        <v>76187.987999999998</v>
      </c>
      <c r="E273" s="2">
        <f t="shared" si="63"/>
        <v>153399.95799999998</v>
      </c>
      <c r="F273" s="2">
        <v>16727.5</v>
      </c>
      <c r="G273" s="2">
        <f t="shared" si="64"/>
        <v>1331616.5999999996</v>
      </c>
      <c r="H273" s="5">
        <f t="shared" si="61"/>
        <v>1933.8999999999651</v>
      </c>
      <c r="I273" s="5">
        <f t="shared" si="72"/>
        <v>4181.875</v>
      </c>
      <c r="J273" s="6">
        <f t="shared" si="62"/>
        <v>0.4624480645643318</v>
      </c>
      <c r="N273" s="8">
        <v>58462.61</v>
      </c>
      <c r="O273" s="8">
        <v>16727.5</v>
      </c>
      <c r="P273" s="2">
        <f t="shared" si="65"/>
        <v>337.75</v>
      </c>
      <c r="Q273" s="2">
        <f t="shared" si="66"/>
        <v>200.70000000000073</v>
      </c>
      <c r="R273" s="4" t="s">
        <v>271</v>
      </c>
      <c r="S273" s="7">
        <f t="shared" si="67"/>
        <v>1.6828599900348717</v>
      </c>
      <c r="T273" s="7">
        <f t="shared" si="68"/>
        <v>3.5632587085067997</v>
      </c>
      <c r="U273" s="5">
        <f t="shared" si="75"/>
        <v>1473.1699999999983</v>
      </c>
      <c r="V273" s="5">
        <f t="shared" si="69"/>
        <v>499.60000000000036</v>
      </c>
      <c r="W273" s="6">
        <f t="shared" si="70"/>
        <v>2.948698959167328</v>
      </c>
      <c r="X273" s="6">
        <f t="shared" si="71"/>
        <v>3.4949998505455091</v>
      </c>
      <c r="Y273" s="6">
        <f t="shared" si="73"/>
        <v>96.033378833084498</v>
      </c>
      <c r="Z273" s="6">
        <f t="shared" si="74"/>
        <v>57.065578480533318</v>
      </c>
    </row>
    <row r="274" spans="1:26" x14ac:dyDescent="0.25">
      <c r="A274" s="4" t="s">
        <v>272</v>
      </c>
      <c r="B274" s="2">
        <v>56424.936999999998</v>
      </c>
      <c r="C274" s="2">
        <v>21219.252</v>
      </c>
      <c r="D274" s="2">
        <v>77624.259999999995</v>
      </c>
      <c r="E274" s="2">
        <f t="shared" si="63"/>
        <v>155268.44899999999</v>
      </c>
      <c r="F274" s="2">
        <v>16957.599999999999</v>
      </c>
      <c r="G274" s="2">
        <f t="shared" si="64"/>
        <v>1348574.1999999997</v>
      </c>
      <c r="H274" s="5">
        <f t="shared" si="61"/>
        <v>1868.4910000000091</v>
      </c>
      <c r="I274" s="5">
        <f t="shared" si="72"/>
        <v>4239.3999999999996</v>
      </c>
      <c r="J274" s="6">
        <f t="shared" si="62"/>
        <v>0.44074420908619361</v>
      </c>
      <c r="N274" s="8">
        <v>59282.96</v>
      </c>
      <c r="O274" s="8">
        <v>16957.599999999999</v>
      </c>
      <c r="P274" s="2">
        <f t="shared" si="65"/>
        <v>820.34999999999854</v>
      </c>
      <c r="Q274" s="2">
        <f t="shared" si="66"/>
        <v>230.09999999999854</v>
      </c>
      <c r="R274" s="4" t="s">
        <v>272</v>
      </c>
      <c r="S274" s="7">
        <f t="shared" si="67"/>
        <v>3.5651890482399118</v>
      </c>
      <c r="T274" s="7">
        <f t="shared" si="68"/>
        <v>2.5792677861287472</v>
      </c>
      <c r="U274" s="5">
        <f t="shared" si="75"/>
        <v>1772.9400000000023</v>
      </c>
      <c r="V274" s="5">
        <f t="shared" si="69"/>
        <v>660.29999999999927</v>
      </c>
      <c r="W274" s="6">
        <f t="shared" si="70"/>
        <v>2.685052248977744</v>
      </c>
      <c r="X274" s="6">
        <f t="shared" si="71"/>
        <v>3.4959522573949147</v>
      </c>
      <c r="Y274" s="6">
        <f t="shared" si="73"/>
        <v>234.72104008014651</v>
      </c>
      <c r="Z274" s="6">
        <f t="shared" si="74"/>
        <v>65.836912686586786</v>
      </c>
    </row>
    <row r="275" spans="1:26" x14ac:dyDescent="0.25">
      <c r="A275" s="4" t="s">
        <v>273</v>
      </c>
      <c r="B275" s="2">
        <v>57094.131999999998</v>
      </c>
      <c r="C275" s="2">
        <v>21528.088</v>
      </c>
      <c r="D275" s="2">
        <v>78247.578999999998</v>
      </c>
      <c r="E275" s="2">
        <f t="shared" si="63"/>
        <v>156869.799</v>
      </c>
      <c r="F275" s="2">
        <v>16984.3</v>
      </c>
      <c r="G275" s="2">
        <f t="shared" si="64"/>
        <v>1365558.4999999998</v>
      </c>
      <c r="H275" s="5">
        <f t="shared" si="61"/>
        <v>1601.3500000000058</v>
      </c>
      <c r="I275" s="5">
        <f t="shared" si="72"/>
        <v>4246.0749999999998</v>
      </c>
      <c r="J275" s="6">
        <f t="shared" si="62"/>
        <v>0.37713653197364766</v>
      </c>
      <c r="N275" s="8">
        <v>59742.68</v>
      </c>
      <c r="O275" s="8">
        <v>16984.3</v>
      </c>
      <c r="P275" s="2">
        <f t="shared" si="65"/>
        <v>459.72000000000116</v>
      </c>
      <c r="Q275" s="2">
        <f t="shared" si="66"/>
        <v>26.700000000000728</v>
      </c>
      <c r="R275" s="4" t="s">
        <v>273</v>
      </c>
      <c r="S275" s="7">
        <f t="shared" si="67"/>
        <v>17.217977528089463</v>
      </c>
      <c r="T275" s="7">
        <f t="shared" si="68"/>
        <v>6.1054148878163819</v>
      </c>
      <c r="U275" s="5">
        <f t="shared" si="75"/>
        <v>1786.1999999999971</v>
      </c>
      <c r="V275" s="5">
        <f t="shared" si="69"/>
        <v>543.59999999999854</v>
      </c>
      <c r="W275" s="6">
        <f t="shared" si="70"/>
        <v>3.2858719646799153</v>
      </c>
      <c r="X275" s="6">
        <f t="shared" si="71"/>
        <v>3.5175238308320038</v>
      </c>
      <c r="Y275" s="6">
        <f t="shared" si="73"/>
        <v>131.50065165437115</v>
      </c>
      <c r="Z275" s="6">
        <f t="shared" si="74"/>
        <v>7.6374040702423143</v>
      </c>
    </row>
    <row r="276" spans="1:26" x14ac:dyDescent="0.25">
      <c r="A276" s="4" t="s">
        <v>274</v>
      </c>
      <c r="B276" s="2">
        <v>57645.332000000002</v>
      </c>
      <c r="C276" s="2">
        <v>21586.417000000001</v>
      </c>
      <c r="D276" s="2">
        <v>79853.012000000002</v>
      </c>
      <c r="E276" s="2">
        <f t="shared" si="63"/>
        <v>159084.761</v>
      </c>
      <c r="F276" s="2">
        <v>17270</v>
      </c>
      <c r="G276" s="2">
        <f t="shared" si="64"/>
        <v>1382828.4999999998</v>
      </c>
      <c r="H276" s="5">
        <f t="shared" si="61"/>
        <v>2214.9619999999995</v>
      </c>
      <c r="I276" s="5">
        <f t="shared" si="72"/>
        <v>4317.5</v>
      </c>
      <c r="J276" s="6">
        <f t="shared" si="62"/>
        <v>0.51301957151129118</v>
      </c>
      <c r="N276" s="8">
        <v>60438.07</v>
      </c>
      <c r="O276" s="8">
        <v>17270</v>
      </c>
      <c r="P276" s="2">
        <f t="shared" si="65"/>
        <v>695.38999999999942</v>
      </c>
      <c r="Q276" s="2">
        <f t="shared" si="66"/>
        <v>285.70000000000073</v>
      </c>
      <c r="R276" s="4" t="s">
        <v>274</v>
      </c>
      <c r="S276" s="7">
        <f t="shared" si="67"/>
        <v>2.4339866993349584</v>
      </c>
      <c r="T276" s="7">
        <f t="shared" si="68"/>
        <v>6.2250033164248011</v>
      </c>
      <c r="U276" s="5">
        <f t="shared" si="75"/>
        <v>2313.2099999999991</v>
      </c>
      <c r="V276" s="5">
        <f t="shared" si="69"/>
        <v>743.20000000000073</v>
      </c>
      <c r="W276" s="6">
        <f t="shared" si="70"/>
        <v>3.1124999999999958</v>
      </c>
      <c r="X276" s="6">
        <f t="shared" si="71"/>
        <v>3.4995987261146495</v>
      </c>
      <c r="Y276" s="6">
        <f t="shared" si="73"/>
        <v>197.69304585934194</v>
      </c>
      <c r="Z276" s="6">
        <f t="shared" si="74"/>
        <v>81.221908859796912</v>
      </c>
    </row>
    <row r="277" spans="1:26" x14ac:dyDescent="0.25">
      <c r="A277" s="4" t="s">
        <v>275</v>
      </c>
      <c r="B277" s="2">
        <v>58314.497000000003</v>
      </c>
      <c r="C277" s="2">
        <v>21814.366000000002</v>
      </c>
      <c r="D277" s="2">
        <v>80325.338000000003</v>
      </c>
      <c r="E277" s="2">
        <f t="shared" si="63"/>
        <v>160454.201</v>
      </c>
      <c r="F277" s="2">
        <v>17522.099999999999</v>
      </c>
      <c r="G277" s="2">
        <f t="shared" si="64"/>
        <v>1400350.5999999999</v>
      </c>
      <c r="H277" s="5">
        <f t="shared" si="61"/>
        <v>1369.4400000000023</v>
      </c>
      <c r="I277" s="5">
        <f t="shared" si="72"/>
        <v>4380.5249999999996</v>
      </c>
      <c r="J277" s="6">
        <f t="shared" si="62"/>
        <v>0.31262006266372239</v>
      </c>
      <c r="N277" s="8">
        <v>60981.61</v>
      </c>
      <c r="O277" s="8">
        <v>17522.099999999999</v>
      </c>
      <c r="P277" s="2">
        <f t="shared" si="65"/>
        <v>543.54000000000087</v>
      </c>
      <c r="Q277" s="2">
        <f t="shared" si="66"/>
        <v>252.09999999999854</v>
      </c>
      <c r="R277" s="4" t="s">
        <v>275</v>
      </c>
      <c r="S277" s="7">
        <f t="shared" si="67"/>
        <v>2.1560491868306388</v>
      </c>
      <c r="T277" s="7">
        <f t="shared" si="68"/>
        <v>6.3433006156237433</v>
      </c>
      <c r="U277" s="5">
        <f t="shared" si="75"/>
        <v>2519</v>
      </c>
      <c r="V277" s="5">
        <f t="shared" si="69"/>
        <v>794.59999999999854</v>
      </c>
      <c r="W277" s="6">
        <f t="shared" si="70"/>
        <v>3.1701485023911462</v>
      </c>
      <c r="X277" s="6">
        <f t="shared" si="71"/>
        <v>3.4802683468305742</v>
      </c>
      <c r="Y277" s="6">
        <f t="shared" si="73"/>
        <v>155.31494966665903</v>
      </c>
      <c r="Z277" s="6">
        <f t="shared" si="74"/>
        <v>72.036830428237948</v>
      </c>
    </row>
    <row r="278" spans="1:26" x14ac:dyDescent="0.25">
      <c r="A278" s="4" t="s">
        <v>276</v>
      </c>
      <c r="B278" s="2">
        <v>58929.135999999999</v>
      </c>
      <c r="C278" s="2">
        <v>21986.91</v>
      </c>
      <c r="D278" s="2">
        <v>80950.233999999997</v>
      </c>
      <c r="E278" s="2">
        <f t="shared" si="63"/>
        <v>161866.28</v>
      </c>
      <c r="F278" s="2">
        <v>17615.900000000001</v>
      </c>
      <c r="G278" s="2">
        <f t="shared" si="64"/>
        <v>1417966.4999999998</v>
      </c>
      <c r="H278" s="5">
        <f t="shared" si="61"/>
        <v>1412.0789999999979</v>
      </c>
      <c r="I278" s="5">
        <f t="shared" si="72"/>
        <v>4403.9750000000004</v>
      </c>
      <c r="J278" s="6">
        <f t="shared" si="62"/>
        <v>0.32063737873171344</v>
      </c>
      <c r="N278" s="8">
        <v>61545.34</v>
      </c>
      <c r="O278" s="8">
        <v>17615.900000000001</v>
      </c>
      <c r="P278" s="2">
        <f t="shared" si="65"/>
        <v>563.72999999999593</v>
      </c>
      <c r="Q278" s="2">
        <f t="shared" si="66"/>
        <v>93.80000000000291</v>
      </c>
      <c r="R278" s="4" t="s">
        <v>276</v>
      </c>
      <c r="S278" s="7">
        <f t="shared" si="67"/>
        <v>6.0099147121532885</v>
      </c>
      <c r="T278" s="7">
        <f t="shared" si="68"/>
        <v>6.9544820316020877</v>
      </c>
      <c r="U278" s="5">
        <f t="shared" si="75"/>
        <v>2262.3799999999974</v>
      </c>
      <c r="V278" s="5">
        <f t="shared" si="69"/>
        <v>658.30000000000291</v>
      </c>
      <c r="W278" s="6">
        <f t="shared" si="70"/>
        <v>3.4367005924350407</v>
      </c>
      <c r="X278" s="6">
        <f t="shared" si="71"/>
        <v>3.4937380434720899</v>
      </c>
      <c r="Y278" s="6">
        <f t="shared" si="73"/>
        <v>161.9788889306125</v>
      </c>
      <c r="Z278" s="6">
        <f t="shared" si="74"/>
        <v>26.95194469283528</v>
      </c>
    </row>
    <row r="279" spans="1:26" x14ac:dyDescent="0.25">
      <c r="A279" s="4" t="s">
        <v>277</v>
      </c>
      <c r="B279" s="2">
        <v>59432.32</v>
      </c>
      <c r="C279" s="2">
        <v>22136.901999999998</v>
      </c>
      <c r="D279" s="2">
        <v>81373.987999999998</v>
      </c>
      <c r="E279" s="2">
        <f t="shared" si="63"/>
        <v>162943.21</v>
      </c>
      <c r="F279" s="2">
        <v>17649.3</v>
      </c>
      <c r="G279" s="2">
        <f t="shared" si="64"/>
        <v>1435615.7999999998</v>
      </c>
      <c r="H279" s="5">
        <f t="shared" si="61"/>
        <v>1076.929999999993</v>
      </c>
      <c r="I279" s="5">
        <f t="shared" si="72"/>
        <v>4412.3249999999998</v>
      </c>
      <c r="J279" s="6">
        <f t="shared" si="62"/>
        <v>0.24407313604505404</v>
      </c>
      <c r="N279" s="8">
        <v>61839.06</v>
      </c>
      <c r="O279" s="8">
        <v>17649.3</v>
      </c>
      <c r="P279" s="2">
        <f t="shared" si="65"/>
        <v>293.72000000000116</v>
      </c>
      <c r="Q279" s="2">
        <f t="shared" si="66"/>
        <v>33.399999999997817</v>
      </c>
      <c r="R279" s="4" t="s">
        <v>277</v>
      </c>
      <c r="S279" s="7">
        <f t="shared" si="67"/>
        <v>8.7940119760485143</v>
      </c>
      <c r="T279" s="7">
        <f t="shared" si="68"/>
        <v>4.84849064359185</v>
      </c>
      <c r="U279" s="5">
        <f t="shared" si="75"/>
        <v>2096.3799999999974</v>
      </c>
      <c r="V279" s="5">
        <f t="shared" si="69"/>
        <v>665</v>
      </c>
      <c r="W279" s="6">
        <f t="shared" si="70"/>
        <v>3.1524511278195448</v>
      </c>
      <c r="X279" s="6">
        <f t="shared" si="71"/>
        <v>3.5037684214104807</v>
      </c>
      <c r="Y279" s="6">
        <f t="shared" si="73"/>
        <v>84.070412934594586</v>
      </c>
      <c r="Z279" s="6">
        <f t="shared" si="74"/>
        <v>9.5599611603406789</v>
      </c>
    </row>
    <row r="280" spans="1:26" x14ac:dyDescent="0.25">
      <c r="A280" s="4" t="s">
        <v>278</v>
      </c>
      <c r="B280" s="2">
        <v>60099.228000000003</v>
      </c>
      <c r="C280" s="2">
        <v>22430.553</v>
      </c>
      <c r="D280" s="2">
        <v>81710.695000000007</v>
      </c>
      <c r="E280" s="2">
        <f t="shared" si="63"/>
        <v>164240.47600000002</v>
      </c>
      <c r="F280" s="2">
        <v>17913.7</v>
      </c>
      <c r="G280" s="2">
        <f t="shared" si="64"/>
        <v>1453529.4999999998</v>
      </c>
      <c r="H280" s="5">
        <f t="shared" si="61"/>
        <v>1297.2660000000324</v>
      </c>
      <c r="I280" s="5">
        <f t="shared" si="72"/>
        <v>4478.4250000000002</v>
      </c>
      <c r="J280" s="6">
        <f t="shared" si="62"/>
        <v>0.2896701407302863</v>
      </c>
      <c r="N280" s="8">
        <v>62392.480000000003</v>
      </c>
      <c r="O280" s="8">
        <v>17913.7</v>
      </c>
      <c r="P280" s="2">
        <f t="shared" si="65"/>
        <v>553.42000000000553</v>
      </c>
      <c r="Q280" s="2">
        <f t="shared" si="66"/>
        <v>264.40000000000146</v>
      </c>
      <c r="R280" s="4" t="s">
        <v>278</v>
      </c>
      <c r="S280" s="7">
        <f t="shared" si="67"/>
        <v>2.0931164901664241</v>
      </c>
      <c r="T280" s="7">
        <f t="shared" si="68"/>
        <v>4.7632730912997161</v>
      </c>
      <c r="U280" s="5">
        <f t="shared" si="75"/>
        <v>1954.4100000000035</v>
      </c>
      <c r="V280" s="5">
        <f t="shared" si="69"/>
        <v>643.70000000000073</v>
      </c>
      <c r="W280" s="6">
        <f t="shared" si="70"/>
        <v>3.0362125213608846</v>
      </c>
      <c r="X280" s="6">
        <f t="shared" si="71"/>
        <v>3.4829476880823056</v>
      </c>
      <c r="Y280" s="6">
        <f t="shared" si="73"/>
        <v>157.94993659347503</v>
      </c>
      <c r="Z280" s="6">
        <f t="shared" si="74"/>
        <v>75.461608245662632</v>
      </c>
    </row>
    <row r="281" spans="1:26" x14ac:dyDescent="0.25">
      <c r="A281" s="4" t="s">
        <v>279</v>
      </c>
      <c r="B281" s="2">
        <v>60799.817000000003</v>
      </c>
      <c r="C281" s="2">
        <v>22838.442999999999</v>
      </c>
      <c r="D281" s="2">
        <v>80961.03</v>
      </c>
      <c r="E281" s="2">
        <f t="shared" si="63"/>
        <v>164599.29</v>
      </c>
      <c r="F281" s="2">
        <v>18060.2</v>
      </c>
      <c r="G281" s="2">
        <f t="shared" si="64"/>
        <v>1471589.6999999997</v>
      </c>
      <c r="H281" s="5">
        <f t="shared" si="61"/>
        <v>358.81399999998393</v>
      </c>
      <c r="I281" s="5">
        <f t="shared" si="72"/>
        <v>4515.05</v>
      </c>
      <c r="J281" s="6">
        <f t="shared" si="62"/>
        <v>7.9470659239650479E-2</v>
      </c>
      <c r="N281" s="8">
        <v>62594.8</v>
      </c>
      <c r="O281" s="8">
        <v>18060.2</v>
      </c>
      <c r="P281" s="2">
        <f t="shared" si="65"/>
        <v>202.31999999999971</v>
      </c>
      <c r="Q281" s="2">
        <f t="shared" si="66"/>
        <v>146.5</v>
      </c>
      <c r="R281" s="4" t="s">
        <v>279</v>
      </c>
      <c r="S281" s="7">
        <f t="shared" si="67"/>
        <v>1.381023890784981</v>
      </c>
      <c r="T281" s="7">
        <f t="shared" si="68"/>
        <v>4.5695167672883015</v>
      </c>
      <c r="U281" s="5">
        <f t="shared" si="75"/>
        <v>1613.1900000000023</v>
      </c>
      <c r="V281" s="5">
        <f t="shared" si="69"/>
        <v>538.10000000000218</v>
      </c>
      <c r="W281" s="6">
        <f t="shared" si="70"/>
        <v>2.9979371863965727</v>
      </c>
      <c r="X281" s="6">
        <f t="shared" si="71"/>
        <v>3.4658973876258292</v>
      </c>
      <c r="Y281" s="6">
        <f t="shared" si="73"/>
        <v>58.088727744112674</v>
      </c>
      <c r="Z281" s="6">
        <f t="shared" si="74"/>
        <v>42.062073025467171</v>
      </c>
    </row>
    <row r="282" spans="1:26" x14ac:dyDescent="0.25">
      <c r="A282" s="4" t="s">
        <v>280</v>
      </c>
      <c r="B282" s="2">
        <v>61591.334000000003</v>
      </c>
      <c r="C282" s="2">
        <v>23189.404999999999</v>
      </c>
      <c r="D282" s="2">
        <v>81133.784</v>
      </c>
      <c r="E282" s="2">
        <f t="shared" si="63"/>
        <v>165914.52299999999</v>
      </c>
      <c r="F282" s="2">
        <v>18164.8</v>
      </c>
      <c r="G282" s="2">
        <f t="shared" si="64"/>
        <v>1489754.4999999998</v>
      </c>
      <c r="H282" s="5">
        <f t="shared" si="61"/>
        <v>1315.2329999999783</v>
      </c>
      <c r="I282" s="5">
        <f t="shared" si="72"/>
        <v>4541.2</v>
      </c>
      <c r="J282" s="6">
        <f t="shared" si="62"/>
        <v>0.28962234651633456</v>
      </c>
      <c r="N282" s="8">
        <v>63467.76</v>
      </c>
      <c r="O282" s="8">
        <v>18164.8</v>
      </c>
      <c r="P282" s="2">
        <f t="shared" si="65"/>
        <v>872.95999999999913</v>
      </c>
      <c r="Q282" s="2">
        <f t="shared" si="66"/>
        <v>104.59999999999854</v>
      </c>
      <c r="R282" s="4" t="s">
        <v>280</v>
      </c>
      <c r="S282" s="7">
        <f t="shared" si="67"/>
        <v>8.3456978967496305</v>
      </c>
      <c r="T282" s="7">
        <f t="shared" si="68"/>
        <v>5.1534625634373876</v>
      </c>
      <c r="U282" s="5">
        <f t="shared" si="75"/>
        <v>1922.4200000000055</v>
      </c>
      <c r="V282" s="5">
        <f t="shared" si="69"/>
        <v>548.89999999999782</v>
      </c>
      <c r="W282" s="6">
        <f t="shared" si="70"/>
        <v>3.5023137183458064</v>
      </c>
      <c r="X282" s="6">
        <f t="shared" si="71"/>
        <v>3.4939971813617547</v>
      </c>
      <c r="Y282" s="6">
        <f t="shared" si="73"/>
        <v>251.87127671947164</v>
      </c>
      <c r="Z282" s="6">
        <f t="shared" si="74"/>
        <v>30.179774038737623</v>
      </c>
    </row>
    <row r="283" spans="1:26" x14ac:dyDescent="0.25">
      <c r="A283" s="4" t="s">
        <v>281</v>
      </c>
      <c r="B283" s="2">
        <v>62322.699000000001</v>
      </c>
      <c r="C283" s="2">
        <v>23525.847000000002</v>
      </c>
      <c r="D283" s="2">
        <v>81575.156000000003</v>
      </c>
      <c r="E283" s="2">
        <f t="shared" si="63"/>
        <v>167423.70199999999</v>
      </c>
      <c r="F283" s="2">
        <v>18229.5</v>
      </c>
      <c r="G283" s="2">
        <f t="shared" si="64"/>
        <v>1507983.9999999998</v>
      </c>
      <c r="H283" s="5">
        <f t="shared" si="61"/>
        <v>1509.1790000000037</v>
      </c>
      <c r="I283" s="5">
        <f t="shared" si="72"/>
        <v>4557.375</v>
      </c>
      <c r="J283" s="6">
        <f t="shared" si="62"/>
        <v>0.33115093666858747</v>
      </c>
      <c r="N283" s="8">
        <v>64154.5</v>
      </c>
      <c r="O283" s="8">
        <v>18229.5</v>
      </c>
      <c r="P283" s="2">
        <f>(N283-N282)</f>
        <v>686.73999999999796</v>
      </c>
      <c r="Q283" s="2">
        <f>(O283-O282)</f>
        <v>64.700000000000728</v>
      </c>
      <c r="R283" s="4" t="s">
        <v>281</v>
      </c>
      <c r="S283" s="7">
        <f>P283/Q283</f>
        <v>10.614219474497531</v>
      </c>
      <c r="T283" s="7">
        <f t="shared" si="68"/>
        <v>5.6085144380496414</v>
      </c>
      <c r="U283" s="5">
        <f>N283-N279</f>
        <v>2315.4400000000023</v>
      </c>
      <c r="V283" s="5">
        <f>O283-O279</f>
        <v>580.20000000000073</v>
      </c>
      <c r="W283" s="6">
        <f>U283/V283</f>
        <v>3.9907618062736976</v>
      </c>
      <c r="X283" s="6">
        <f t="shared" si="71"/>
        <v>3.5192682190954221</v>
      </c>
      <c r="Y283" s="6">
        <f t="shared" si="73"/>
        <v>196.54852718923689</v>
      </c>
      <c r="Z283" s="6">
        <f t="shared" si="74"/>
        <v>18.517473438482991</v>
      </c>
    </row>
    <row r="285" spans="1:26" x14ac:dyDescent="0.25">
      <c r="E285" s="5">
        <f>B283-B282</f>
        <v>731.36499999999796</v>
      </c>
      <c r="F285" s="5">
        <f>F283-F282</f>
        <v>64.700000000000728</v>
      </c>
      <c r="G285" s="5"/>
      <c r="H285">
        <f>E285/F285</f>
        <v>11.303941267387787</v>
      </c>
      <c r="N28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1"/>
  <sheetViews>
    <sheetView topLeftCell="A241" workbookViewId="0">
      <selection activeCell="F249" sqref="F249:F277"/>
    </sheetView>
  </sheetViews>
  <sheetFormatPr defaultRowHeight="15" x14ac:dyDescent="0.25"/>
  <sheetData>
    <row r="2" spans="1:6" x14ac:dyDescent="0.25">
      <c r="A2" s="4" t="s">
        <v>6</v>
      </c>
      <c r="B2" s="2">
        <v>4.1775000000000091</v>
      </c>
      <c r="D2" s="6">
        <v>1.6082771030139449</v>
      </c>
      <c r="E2" s="6">
        <v>2.8077336724749333</v>
      </c>
      <c r="F2" s="6">
        <v>2.150747516916772</v>
      </c>
    </row>
    <row r="3" spans="1:6" x14ac:dyDescent="0.25">
      <c r="A3" s="4" t="s">
        <v>7</v>
      </c>
      <c r="B3" s="2">
        <v>4.1775000000000091</v>
      </c>
      <c r="D3" s="6">
        <v>1.487854792266557</v>
      </c>
      <c r="E3" s="6">
        <v>2.8122125042705903</v>
      </c>
      <c r="F3" s="6">
        <v>2.5580867782712562</v>
      </c>
    </row>
    <row r="4" spans="1:6" x14ac:dyDescent="0.25">
      <c r="A4" s="4" t="s">
        <v>8</v>
      </c>
      <c r="B4" s="2">
        <v>4.1775000000000091</v>
      </c>
      <c r="C4" s="2">
        <v>3.2000000000000171</v>
      </c>
      <c r="D4" s="6">
        <v>1.4854851806739748</v>
      </c>
      <c r="E4" s="6">
        <v>2.8233635767897858</v>
      </c>
      <c r="F4" s="6">
        <v>6.8936704927003714</v>
      </c>
    </row>
    <row r="5" spans="1:6" x14ac:dyDescent="0.25">
      <c r="A5" s="4" t="s">
        <v>9</v>
      </c>
      <c r="B5" s="2">
        <v>3.9724999999999682</v>
      </c>
      <c r="C5" s="2">
        <v>3.7999999999999829</v>
      </c>
      <c r="D5" s="6">
        <v>1.4796181527389045</v>
      </c>
      <c r="E5" s="6">
        <v>2.7631182695133787</v>
      </c>
      <c r="F5" s="6">
        <v>4.1038131630280681</v>
      </c>
    </row>
    <row r="6" spans="1:6" x14ac:dyDescent="0.25">
      <c r="A6" s="4" t="s">
        <v>10</v>
      </c>
      <c r="B6" s="2">
        <v>3.972500000000025</v>
      </c>
      <c r="C6" s="2">
        <v>10.200000000000017</v>
      </c>
      <c r="D6" s="6">
        <v>1.4376872839031887</v>
      </c>
      <c r="E6" s="6">
        <v>2.7960669218209997</v>
      </c>
      <c r="F6" s="6">
        <v>4.7158334490120959</v>
      </c>
    </row>
    <row r="7" spans="1:6" x14ac:dyDescent="0.25">
      <c r="A7" s="4" t="s">
        <v>11</v>
      </c>
      <c r="B7" s="2">
        <v>3.972500000000025</v>
      </c>
      <c r="C7" s="2">
        <v>5.8999999999999773</v>
      </c>
      <c r="D7" s="6">
        <v>1.4207456799398948</v>
      </c>
      <c r="E7" s="6">
        <v>2.8366461699483398</v>
      </c>
      <c r="F7" s="6">
        <v>4.7128671420161083</v>
      </c>
    </row>
    <row r="8" spans="1:6" x14ac:dyDescent="0.25">
      <c r="A8" s="4" t="s">
        <v>12</v>
      </c>
      <c r="B8" s="2">
        <v>3.9724999999999682</v>
      </c>
      <c r="C8" s="2">
        <v>6.6999999999999886</v>
      </c>
      <c r="D8" s="6">
        <v>1.4004213997801394</v>
      </c>
      <c r="E8" s="6">
        <v>2.875361746482862</v>
      </c>
      <c r="F8" s="6">
        <v>0.86858001152408548</v>
      </c>
    </row>
    <row r="9" spans="1:6" x14ac:dyDescent="0.25">
      <c r="A9" s="4" t="s">
        <v>13</v>
      </c>
      <c r="B9" s="2">
        <v>4.2724999999999795</v>
      </c>
      <c r="C9" s="2">
        <v>6.6000000000000227</v>
      </c>
      <c r="D9" s="6">
        <v>1.3815652951699464</v>
      </c>
      <c r="E9" s="6">
        <v>3.0741585922280175</v>
      </c>
      <c r="F9" s="6">
        <v>-3.8134676509791938</v>
      </c>
    </row>
    <row r="10" spans="1:6" x14ac:dyDescent="0.25">
      <c r="A10" s="4" t="s">
        <v>14</v>
      </c>
      <c r="B10" s="2">
        <v>4.2724999999999795</v>
      </c>
      <c r="C10" s="2">
        <v>1.1999999999999886</v>
      </c>
      <c r="D10" s="6">
        <v>1.3898111863199145</v>
      </c>
      <c r="E10" s="6">
        <v>2.983440354469201</v>
      </c>
      <c r="F10" s="6">
        <v>-2.5836698213074456</v>
      </c>
    </row>
    <row r="11" spans="1:6" x14ac:dyDescent="0.25">
      <c r="A11" s="4" t="s">
        <v>15</v>
      </c>
      <c r="B11" s="2">
        <v>4.2725000000000364</v>
      </c>
      <c r="C11" s="2">
        <v>-5.3000000000000114</v>
      </c>
      <c r="D11" s="6">
        <v>1.4320715323166304</v>
      </c>
      <c r="E11" s="6">
        <v>2.9118138035694381</v>
      </c>
      <c r="F11" s="6">
        <v>1.0904393413016096</v>
      </c>
    </row>
    <row r="12" spans="1:6" x14ac:dyDescent="0.25">
      <c r="A12" s="4" t="s">
        <v>16</v>
      </c>
      <c r="B12" s="2">
        <v>4.2724999999999795</v>
      </c>
      <c r="C12" s="2">
        <v>-3.6999999999999886</v>
      </c>
      <c r="D12" s="6">
        <v>1.4672984909827014</v>
      </c>
      <c r="E12" s="6">
        <v>2.8979041414611308</v>
      </c>
      <c r="F12" s="6">
        <v>-1.5600186133085232</v>
      </c>
    </row>
    <row r="13" spans="1:6" x14ac:dyDescent="0.25">
      <c r="A13" s="4" t="s">
        <v>17</v>
      </c>
      <c r="B13" s="2">
        <v>7.3774999999999977</v>
      </c>
      <c r="C13" s="2">
        <v>1.6000000000000227</v>
      </c>
      <c r="D13" s="6">
        <v>1.4743413830954994</v>
      </c>
      <c r="E13" s="6">
        <v>4.9097578644925211</v>
      </c>
      <c r="F13" s="6">
        <v>6.7881437096338431</v>
      </c>
    </row>
    <row r="14" spans="1:6" x14ac:dyDescent="0.25">
      <c r="A14" s="4" t="s">
        <v>18</v>
      </c>
      <c r="B14" s="2">
        <v>7.3774999999999977</v>
      </c>
      <c r="C14" s="2">
        <v>-2.3000000000000114</v>
      </c>
      <c r="D14" s="6">
        <v>1.5026199261992619</v>
      </c>
      <c r="E14" s="6">
        <v>5.0038966442548301</v>
      </c>
      <c r="F14" s="6">
        <v>6.4435131305213016</v>
      </c>
    </row>
    <row r="15" spans="1:6" x14ac:dyDescent="0.25">
      <c r="A15" s="4" t="s">
        <v>19</v>
      </c>
      <c r="B15" s="2">
        <v>7.3774999999999977</v>
      </c>
      <c r="C15" s="2">
        <v>10.199999999999989</v>
      </c>
      <c r="D15" s="6">
        <v>1.4743509957325747</v>
      </c>
      <c r="E15" s="6">
        <v>5.0825050655860071</v>
      </c>
      <c r="F15" s="6">
        <v>12.262770608936767</v>
      </c>
    </row>
    <row r="16" spans="1:6" x14ac:dyDescent="0.25">
      <c r="A16" s="4" t="s">
        <v>20</v>
      </c>
      <c r="B16" s="2">
        <v>7.3775000000000546</v>
      </c>
      <c r="C16" s="2">
        <v>9.5</v>
      </c>
      <c r="D16" s="6">
        <v>1.451547987616099</v>
      </c>
      <c r="E16" s="6">
        <v>5.3010329748394742</v>
      </c>
      <c r="F16" s="6">
        <v>8.4787785975066612</v>
      </c>
    </row>
    <row r="17" spans="1:6" x14ac:dyDescent="0.25">
      <c r="A17" s="4" t="s">
        <v>21</v>
      </c>
      <c r="B17" s="2">
        <v>6.0849999999999795</v>
      </c>
      <c r="C17" s="2">
        <v>17.800000000000011</v>
      </c>
      <c r="D17" s="6">
        <v>1.3917098865478119</v>
      </c>
      <c r="E17" s="6">
        <v>4.4628720919582197</v>
      </c>
      <c r="F17" s="6">
        <v>11.808092141417818</v>
      </c>
    </row>
    <row r="18" spans="1:6" x14ac:dyDescent="0.25">
      <c r="A18" s="4" t="s">
        <v>22</v>
      </c>
      <c r="B18" s="2">
        <v>6.0849999999999795</v>
      </c>
      <c r="C18" s="2">
        <v>11.800000000000011</v>
      </c>
      <c r="D18" s="6">
        <v>1.3634717452388385</v>
      </c>
      <c r="E18" s="6">
        <v>4.6227888122311018</v>
      </c>
      <c r="F18" s="6">
        <v>6.1535890516141585</v>
      </c>
    </row>
    <row r="19" spans="1:6" x14ac:dyDescent="0.25">
      <c r="A19" s="4" t="s">
        <v>23</v>
      </c>
      <c r="B19" s="2">
        <v>6.0850000000000364</v>
      </c>
      <c r="C19" s="2">
        <v>16.099999999999966</v>
      </c>
      <c r="D19" s="6">
        <v>1.3163049940546969</v>
      </c>
      <c r="E19" s="6">
        <v>4.6699247031567035</v>
      </c>
      <c r="F19" s="6">
        <v>5.6023747465971709</v>
      </c>
    </row>
    <row r="20" spans="1:6" x14ac:dyDescent="0.25">
      <c r="A20" s="4" t="s">
        <v>24</v>
      </c>
      <c r="B20" s="2">
        <v>6.0849999999999795</v>
      </c>
      <c r="C20" s="2">
        <v>8.1000000000000227</v>
      </c>
      <c r="D20" s="6">
        <v>1.3030188679245283</v>
      </c>
      <c r="E20" s="6">
        <v>4.705100280235162</v>
      </c>
      <c r="F20" s="6">
        <v>3.7115006319028607</v>
      </c>
    </row>
    <row r="21" spans="1:6" x14ac:dyDescent="0.25">
      <c r="A21" s="4" t="s">
        <v>25</v>
      </c>
      <c r="B21" s="2">
        <v>8.6700000000000159</v>
      </c>
      <c r="C21" s="2">
        <v>7.3000000000000114</v>
      </c>
      <c r="D21" s="6">
        <v>1.293277430358158</v>
      </c>
      <c r="E21" s="6">
        <v>6.7056825575847094</v>
      </c>
      <c r="F21" s="6">
        <v>2.7843664598967335</v>
      </c>
    </row>
    <row r="22" spans="1:6" x14ac:dyDescent="0.25">
      <c r="A22" s="4" t="s">
        <v>26</v>
      </c>
      <c r="B22" s="2">
        <v>11.019999999999982</v>
      </c>
      <c r="C22" s="2">
        <v>4.8000000000000114</v>
      </c>
      <c r="D22" s="6">
        <v>1.2929332585530005</v>
      </c>
      <c r="E22" s="6">
        <v>8.4503949077129281</v>
      </c>
      <c r="F22" s="6">
        <v>0.92018819321737144</v>
      </c>
    </row>
    <row r="23" spans="1:6" x14ac:dyDescent="0.25">
      <c r="A23" s="4" t="s">
        <v>27</v>
      </c>
      <c r="B23" s="2">
        <v>7.9200000000000159</v>
      </c>
      <c r="C23" s="2">
        <v>3.5999999999999659</v>
      </c>
      <c r="D23" s="6">
        <v>1.3040810660744031</v>
      </c>
      <c r="E23" s="6">
        <v>5.9537971918876869</v>
      </c>
      <c r="F23" s="6">
        <v>5.036671866874709</v>
      </c>
    </row>
    <row r="24" spans="1:6" x14ac:dyDescent="0.25">
      <c r="A24" s="4" t="s">
        <v>28</v>
      </c>
      <c r="B24" s="2">
        <v>9.2299999999999613</v>
      </c>
      <c r="C24" s="2">
        <v>1.1999999999999886</v>
      </c>
      <c r="D24" s="6">
        <v>1.3302434975096846</v>
      </c>
      <c r="E24" s="6">
        <v>6.952673583399811</v>
      </c>
      <c r="F24" s="6">
        <v>9.8678249125176229</v>
      </c>
    </row>
    <row r="25" spans="1:6" x14ac:dyDescent="0.25">
      <c r="A25" s="4" t="s">
        <v>29</v>
      </c>
      <c r="B25" s="2">
        <v>8.2700000000000387</v>
      </c>
      <c r="C25" s="2">
        <v>6.7000000000000455</v>
      </c>
      <c r="D25" s="6">
        <v>1.3275468622656887</v>
      </c>
      <c r="E25" s="6">
        <v>6.3316408917453595</v>
      </c>
      <c r="F25" s="6">
        <v>5.5889937738501789</v>
      </c>
    </row>
    <row r="26" spans="1:6" x14ac:dyDescent="0.25">
      <c r="A26" s="4" t="s">
        <v>30</v>
      </c>
      <c r="B26" s="2">
        <v>8.7800000000000296</v>
      </c>
      <c r="C26" s="2">
        <v>13.099999999999966</v>
      </c>
      <c r="D26" s="6">
        <v>1.3061385099685205</v>
      </c>
      <c r="E26" s="6">
        <v>6.7389019499377909</v>
      </c>
      <c r="F26" s="6">
        <v>2.9166090443922088</v>
      </c>
    </row>
    <row r="27" spans="1:6" x14ac:dyDescent="0.25">
      <c r="A27" s="4" t="s">
        <v>31</v>
      </c>
      <c r="B27" s="2">
        <v>11.589999999999918</v>
      </c>
      <c r="C27" s="2">
        <v>7.3000000000000114</v>
      </c>
      <c r="D27" s="6">
        <v>1.3028828828828829</v>
      </c>
      <c r="E27" s="6">
        <v>8.8295116030681964</v>
      </c>
      <c r="F27" s="6">
        <v>-0.45709292164289528</v>
      </c>
    </row>
    <row r="28" spans="1:6" x14ac:dyDescent="0.25">
      <c r="A28" s="4" t="s">
        <v>32</v>
      </c>
      <c r="B28" s="2">
        <v>4.6299999999999955</v>
      </c>
      <c r="C28" s="2">
        <v>3.8000000000000114</v>
      </c>
      <c r="D28" s="6">
        <v>1.312643385164415</v>
      </c>
      <c r="E28" s="6">
        <v>3.4443176206935813</v>
      </c>
      <c r="F28" s="6">
        <v>-3.8683480837163287</v>
      </c>
    </row>
    <row r="29" spans="1:6" x14ac:dyDescent="0.25">
      <c r="A29" s="4" t="s">
        <v>33</v>
      </c>
      <c r="B29" s="2">
        <v>4.0400000000000773</v>
      </c>
      <c r="C29" s="2">
        <v>-0.60000000000002274</v>
      </c>
      <c r="D29" s="6">
        <v>1.3442430431452641</v>
      </c>
      <c r="E29" s="6">
        <v>2.9396615019674113</v>
      </c>
      <c r="F29" s="6">
        <v>-0.43658339138130692</v>
      </c>
    </row>
    <row r="30" spans="1:6" x14ac:dyDescent="0.25">
      <c r="A30" s="4" t="s">
        <v>34</v>
      </c>
      <c r="B30" s="2">
        <v>7.1999999999999318</v>
      </c>
      <c r="C30" s="2">
        <v>-5.1999999999999886</v>
      </c>
      <c r="D30" s="6">
        <v>1.3743078913324709</v>
      </c>
      <c r="E30" s="6">
        <v>5.1913828216961067</v>
      </c>
      <c r="F30" s="6">
        <v>0.5768203135218033</v>
      </c>
    </row>
    <row r="31" spans="1:6" x14ac:dyDescent="0.25">
      <c r="A31" s="4" t="s">
        <v>35</v>
      </c>
      <c r="B31" s="2">
        <v>6.2100000000000364</v>
      </c>
      <c r="C31" s="2">
        <v>-0.60000000000002274</v>
      </c>
      <c r="D31" s="6">
        <v>1.3869137082145635</v>
      </c>
      <c r="E31" s="6">
        <v>4.4272911635110228</v>
      </c>
      <c r="F31" s="6">
        <v>3.4933537361037099</v>
      </c>
    </row>
    <row r="32" spans="1:6" x14ac:dyDescent="0.25">
      <c r="A32" s="4" t="s">
        <v>36</v>
      </c>
      <c r="B32" s="2">
        <v>9.9600000000000364</v>
      </c>
      <c r="C32" s="2">
        <v>0.80000000000001137</v>
      </c>
      <c r="D32" s="6">
        <v>1.4026635634859064</v>
      </c>
      <c r="E32" s="6">
        <v>7.1093580255915105</v>
      </c>
      <c r="F32" s="6">
        <v>6.2099814078961684</v>
      </c>
    </row>
    <row r="33" spans="1:6" x14ac:dyDescent="0.25">
      <c r="A33" s="4" t="s">
        <v>37</v>
      </c>
      <c r="B33" s="2">
        <v>8</v>
      </c>
      <c r="C33" s="2">
        <v>4.9000000000000341</v>
      </c>
      <c r="D33" s="6">
        <v>1.40097037793667</v>
      </c>
      <c r="E33" s="6">
        <v>5.7331089548497971</v>
      </c>
      <c r="F33" s="6">
        <v>9.6746213613090326</v>
      </c>
    </row>
    <row r="34" spans="1:6" x14ac:dyDescent="0.25">
      <c r="A34" s="4" t="s">
        <v>38</v>
      </c>
      <c r="B34" s="2">
        <v>11.649999999999977</v>
      </c>
      <c r="C34" s="2">
        <v>8.6999999999999886</v>
      </c>
      <c r="D34" s="6">
        <v>1.3954034474144392</v>
      </c>
      <c r="E34" s="6">
        <v>8.5085424829679663</v>
      </c>
      <c r="F34" s="6">
        <v>6.1349147516678855</v>
      </c>
    </row>
    <row r="35" spans="1:6" x14ac:dyDescent="0.25">
      <c r="A35" s="4" t="s">
        <v>39</v>
      </c>
      <c r="B35" s="2">
        <v>10.25</v>
      </c>
      <c r="C35" s="2">
        <v>13.5</v>
      </c>
      <c r="D35" s="6">
        <v>1.3692121797970034</v>
      </c>
      <c r="E35" s="6">
        <v>7.4841326115905433</v>
      </c>
      <c r="F35" s="6">
        <v>6.3523857288622088</v>
      </c>
    </row>
    <row r="36" spans="1:6" x14ac:dyDescent="0.25">
      <c r="A36" s="4" t="s">
        <v>40</v>
      </c>
      <c r="B36" s="2">
        <v>11.649999999999977</v>
      </c>
      <c r="C36" s="2">
        <v>8.3999999999999773</v>
      </c>
      <c r="D36" s="6">
        <v>1.3695641875888205</v>
      </c>
      <c r="E36" s="6">
        <v>8.5304258428493576</v>
      </c>
      <c r="F36" s="6">
        <v>5.0523552202284092</v>
      </c>
    </row>
    <row r="37" spans="1:6" x14ac:dyDescent="0.25">
      <c r="A37" s="4" t="s">
        <v>41</v>
      </c>
      <c r="B37" s="2">
        <v>8.2899999999999636</v>
      </c>
      <c r="C37" s="2">
        <v>8.6999999999999886</v>
      </c>
      <c r="D37" s="6">
        <v>1.3656996983058716</v>
      </c>
      <c r="E37" s="6">
        <v>6.0476263476246546</v>
      </c>
      <c r="F37" s="6">
        <v>1.9696732374652075</v>
      </c>
    </row>
    <row r="38" spans="1:6" x14ac:dyDescent="0.25">
      <c r="A38" s="4" t="s">
        <v>42</v>
      </c>
      <c r="B38" s="2">
        <v>5.7700000000000955</v>
      </c>
      <c r="C38" s="2">
        <v>6.9000000000000341</v>
      </c>
      <c r="D38" s="6">
        <v>1.3707857469164002</v>
      </c>
      <c r="E38" s="6">
        <v>4.1775171756353213</v>
      </c>
      <c r="F38" s="6">
        <v>4.5612405903816535</v>
      </c>
    </row>
    <row r="39" spans="1:6" x14ac:dyDescent="0.25">
      <c r="A39" s="4" t="s">
        <v>43</v>
      </c>
      <c r="B39" s="2">
        <v>7.25</v>
      </c>
      <c r="C39" s="2">
        <v>2.6999999999999886</v>
      </c>
      <c r="D39" s="6">
        <v>1.3812031782065832</v>
      </c>
      <c r="E39" s="6">
        <v>5.2741008482717078</v>
      </c>
      <c r="F39" s="6">
        <v>3.7828033670362506</v>
      </c>
    </row>
    <row r="40" spans="1:6" x14ac:dyDescent="0.25">
      <c r="A40" s="4" t="s">
        <v>44</v>
      </c>
      <c r="B40" s="2">
        <v>8.4699999999999136</v>
      </c>
      <c r="C40" s="2">
        <v>6.3000000000000114</v>
      </c>
      <c r="D40" s="6">
        <v>1.3746418979409132</v>
      </c>
      <c r="E40" s="6">
        <v>6.1605947476827376</v>
      </c>
      <c r="F40" s="6">
        <v>6.7642893923789984</v>
      </c>
    </row>
    <row r="41" spans="1:6" x14ac:dyDescent="0.25">
      <c r="A41" s="4" t="s">
        <v>45</v>
      </c>
      <c r="B41" s="2">
        <v>9.8300000000000409</v>
      </c>
      <c r="C41" s="2">
        <v>5.1999999999999886</v>
      </c>
      <c r="D41" s="6">
        <v>1.3748672566371682</v>
      </c>
      <c r="E41" s="6">
        <v>7.1987728405645557</v>
      </c>
      <c r="F41" s="6">
        <v>6.8106396151831303</v>
      </c>
    </row>
    <row r="42" spans="1:6" x14ac:dyDescent="0.25">
      <c r="A42" s="4" t="s">
        <v>46</v>
      </c>
      <c r="B42" s="2">
        <v>5.0499999999999545</v>
      </c>
      <c r="C42" s="2">
        <v>9.3000000000000114</v>
      </c>
      <c r="D42" s="6">
        <v>1.3655105137654453</v>
      </c>
      <c r="E42" s="6">
        <v>3.7148372776440097</v>
      </c>
      <c r="F42" s="6">
        <v>1.6183449526370006</v>
      </c>
    </row>
    <row r="43" spans="1:6" x14ac:dyDescent="0.25">
      <c r="A43" s="4" t="s">
        <v>47</v>
      </c>
      <c r="B43" s="2">
        <v>10.360000000000014</v>
      </c>
      <c r="C43" s="2">
        <v>9.3000000000000114</v>
      </c>
      <c r="D43" s="6">
        <v>1.3594135146621333</v>
      </c>
      <c r="E43" s="6">
        <v>7.5965942399851221</v>
      </c>
      <c r="F43" s="6">
        <v>5.4994649420741641</v>
      </c>
    </row>
    <row r="44" spans="1:6" x14ac:dyDescent="0.25">
      <c r="A44" s="4" t="s">
        <v>48</v>
      </c>
      <c r="B44" s="2">
        <v>6.2000000000000455</v>
      </c>
      <c r="C44" s="2">
        <v>2.1999999999999886</v>
      </c>
      <c r="D44" s="6">
        <v>1.3637690355329948</v>
      </c>
      <c r="E44" s="6">
        <v>4.5453102342975225</v>
      </c>
      <c r="F44" s="6">
        <v>-3.3723269480271862</v>
      </c>
    </row>
    <row r="45" spans="1:6" x14ac:dyDescent="0.25">
      <c r="A45" s="4" t="s">
        <v>49</v>
      </c>
      <c r="B45" s="2">
        <v>8.7099999999999227</v>
      </c>
      <c r="C45" s="2">
        <v>7.5</v>
      </c>
      <c r="D45" s="6">
        <v>1.3640433062669164</v>
      </c>
      <c r="E45" s="6">
        <v>6.2649837453692649</v>
      </c>
      <c r="F45" s="6">
        <v>-5.2507900506539738</v>
      </c>
    </row>
    <row r="46" spans="1:6" x14ac:dyDescent="0.25">
      <c r="A46" s="4" t="s">
        <v>50</v>
      </c>
      <c r="B46" s="2">
        <v>11.32000000000005</v>
      </c>
      <c r="C46" s="2">
        <v>-4.6000000000000227</v>
      </c>
      <c r="D46" s="6">
        <v>1.3902669749842338</v>
      </c>
      <c r="E46" s="6">
        <v>7.9131540459063716</v>
      </c>
      <c r="F46" s="6">
        <v>3.0757842581261619</v>
      </c>
    </row>
    <row r="47" spans="1:6" x14ac:dyDescent="0.25">
      <c r="A47" s="4" t="s">
        <v>51</v>
      </c>
      <c r="B47" s="2">
        <v>4.8700000000000045</v>
      </c>
      <c r="C47" s="2">
        <v>-7.3000000000000114</v>
      </c>
      <c r="D47" s="6">
        <v>1.430529461998292</v>
      </c>
      <c r="E47" s="6">
        <v>3.3792245149549474</v>
      </c>
      <c r="F47" s="6">
        <v>9.6450145293375051</v>
      </c>
    </row>
    <row r="48" spans="1:6" x14ac:dyDescent="0.25">
      <c r="A48" s="4" t="s">
        <v>52</v>
      </c>
      <c r="B48" s="2">
        <v>16.480000000000018</v>
      </c>
      <c r="C48" s="2">
        <v>4.4000000000000341</v>
      </c>
      <c r="D48" s="6">
        <v>1.4411590524534688</v>
      </c>
      <c r="E48" s="6">
        <v>11.687892167577425</v>
      </c>
      <c r="F48" s="6">
        <v>9.7162695810564585</v>
      </c>
    </row>
    <row r="49" spans="1:6" x14ac:dyDescent="0.25">
      <c r="A49" s="4" t="s">
        <v>53</v>
      </c>
      <c r="B49" s="2">
        <v>12.419999999999959</v>
      </c>
      <c r="C49" s="2">
        <v>13.899999999999977</v>
      </c>
      <c r="D49" s="6">
        <v>1.4100061639613726</v>
      </c>
      <c r="E49" s="6">
        <v>8.8440339817568319</v>
      </c>
      <c r="F49" s="6">
        <v>7.6192563288887936</v>
      </c>
    </row>
    <row r="50" spans="1:6" x14ac:dyDescent="0.25">
      <c r="A50" s="4" t="s">
        <v>54</v>
      </c>
      <c r="B50" s="2">
        <v>16.840000000000032</v>
      </c>
      <c r="C50" s="2">
        <v>13.699999999999989</v>
      </c>
      <c r="D50" s="6">
        <v>1.4043365307753799</v>
      </c>
      <c r="E50" s="6">
        <v>12.035131091379455</v>
      </c>
      <c r="F50" s="6">
        <v>9.3622456827239215</v>
      </c>
    </row>
    <row r="51" spans="1:6" x14ac:dyDescent="0.25">
      <c r="A51" s="4" t="s">
        <v>55</v>
      </c>
      <c r="B51" s="2">
        <v>15.819999999999936</v>
      </c>
      <c r="C51" s="2">
        <v>10.700000000000045</v>
      </c>
      <c r="D51" s="6">
        <v>1.3992369399334768</v>
      </c>
      <c r="E51" s="6">
        <v>11.329176628095968</v>
      </c>
      <c r="F51" s="6">
        <v>0.71613000177598063</v>
      </c>
    </row>
    <row r="52" spans="1:6" x14ac:dyDescent="0.25">
      <c r="A52" s="4" t="s">
        <v>56</v>
      </c>
      <c r="B52" s="2">
        <v>13.010000000000105</v>
      </c>
      <c r="C52" s="2">
        <v>13.100000000000023</v>
      </c>
      <c r="D52" s="6">
        <v>1.3963945059137732</v>
      </c>
      <c r="E52" s="6">
        <v>9.1371498107808868</v>
      </c>
      <c r="F52" s="6">
        <v>2.8795014776480019</v>
      </c>
    </row>
    <row r="53" spans="1:6" x14ac:dyDescent="0.25">
      <c r="A53" s="4" t="s">
        <v>57</v>
      </c>
      <c r="B53" s="2">
        <v>9.6999999999999318</v>
      </c>
      <c r="C53" s="2">
        <v>1</v>
      </c>
      <c r="D53" s="6">
        <v>1.4238575780654987</v>
      </c>
      <c r="E53" s="6">
        <v>6.7482584579794995</v>
      </c>
      <c r="F53" s="6">
        <v>9.7397544754343972</v>
      </c>
    </row>
    <row r="54" spans="1:6" x14ac:dyDescent="0.25">
      <c r="A54" s="4" t="s">
        <v>58</v>
      </c>
      <c r="B54" s="2">
        <v>11.920000000000073</v>
      </c>
      <c r="C54" s="2">
        <v>4.0999999999999091</v>
      </c>
      <c r="D54" s="6">
        <v>1.4374078972227473</v>
      </c>
      <c r="E54" s="6">
        <v>8.4048902040181162</v>
      </c>
      <c r="F54" s="6">
        <v>-0.4230649431552076</v>
      </c>
    </row>
    <row r="55" spans="1:6" x14ac:dyDescent="0.25">
      <c r="A55" s="4" t="s">
        <v>59</v>
      </c>
      <c r="B55" s="2">
        <v>9.9399999999999409</v>
      </c>
      <c r="C55" s="2">
        <v>14</v>
      </c>
      <c r="D55" s="6">
        <v>1.4182219768083932</v>
      </c>
      <c r="E55" s="6">
        <v>6.8943791217217525</v>
      </c>
      <c r="F55" s="6">
        <v>2.2888783804508659</v>
      </c>
    </row>
    <row r="56" spans="1:6" x14ac:dyDescent="0.25">
      <c r="A56" s="4" t="s">
        <v>60</v>
      </c>
      <c r="B56" s="2">
        <v>11.269999999999982</v>
      </c>
      <c r="C56" s="2">
        <v>-0.59999999999990905</v>
      </c>
      <c r="D56" s="6">
        <v>1.4417541920029482</v>
      </c>
      <c r="E56" s="6">
        <v>7.7657437088265597</v>
      </c>
      <c r="F56" s="6">
        <v>-3.3764103081854508</v>
      </c>
    </row>
    <row r="57" spans="1:6" x14ac:dyDescent="0.25">
      <c r="A57" s="4" t="s">
        <v>61</v>
      </c>
      <c r="B57" s="2">
        <v>7.5299999999999727</v>
      </c>
      <c r="C57" s="2">
        <v>3.2999999999999545</v>
      </c>
      <c r="D57" s="6">
        <v>1.4512454212454213</v>
      </c>
      <c r="E57" s="6">
        <v>5.0699720027374919</v>
      </c>
      <c r="F57" s="6">
        <v>3.2318546630995773</v>
      </c>
    </row>
    <row r="58" spans="1:6" x14ac:dyDescent="0.25">
      <c r="A58" s="4" t="s">
        <v>62</v>
      </c>
      <c r="B58" s="2">
        <v>11.670000000000073</v>
      </c>
      <c r="C58" s="2">
        <v>-4.8999999999999773</v>
      </c>
      <c r="D58" s="6">
        <v>1.4852153021622621</v>
      </c>
      <c r="E58" s="6">
        <v>7.8535627111122555</v>
      </c>
      <c r="F58" s="6">
        <v>7.7391577701619862</v>
      </c>
    </row>
    <row r="59" spans="1:6" x14ac:dyDescent="0.25">
      <c r="A59" s="4" t="s">
        <v>63</v>
      </c>
      <c r="B59" s="2">
        <v>15.149999999999977</v>
      </c>
      <c r="C59" s="2">
        <v>4.7999999999999545</v>
      </c>
      <c r="D59" s="6">
        <v>1.4859498076570801</v>
      </c>
      <c r="E59" s="6">
        <v>10.262635960381584</v>
      </c>
      <c r="F59" s="6">
        <v>7.3159385064106912</v>
      </c>
    </row>
    <row r="60" spans="1:6" x14ac:dyDescent="0.25">
      <c r="A60" s="4" t="s">
        <v>64</v>
      </c>
      <c r="B60" s="2">
        <v>16.960000000000036</v>
      </c>
      <c r="C60" s="2">
        <v>11.5</v>
      </c>
      <c r="D60" s="6">
        <v>1.4762289199856478</v>
      </c>
      <c r="E60" s="6">
        <v>11.499608591885467</v>
      </c>
      <c r="F60" s="6">
        <v>9.085775656324568</v>
      </c>
    </row>
    <row r="61" spans="1:6" x14ac:dyDescent="0.25">
      <c r="A61" s="4" t="s">
        <v>65</v>
      </c>
      <c r="B61" s="2">
        <v>12.939999999999941</v>
      </c>
      <c r="C61" s="2">
        <v>10.800000000000068</v>
      </c>
      <c r="D61" s="6">
        <v>1.4748328053502286</v>
      </c>
      <c r="E61" s="6">
        <v>8.8026387199400737</v>
      </c>
      <c r="F61" s="6">
        <v>9.2516141106016825</v>
      </c>
    </row>
    <row r="62" spans="1:6" x14ac:dyDescent="0.25">
      <c r="A62" s="4" t="s">
        <v>66</v>
      </c>
      <c r="B62" s="2">
        <v>14.700000000000045</v>
      </c>
      <c r="C62" s="2">
        <v>13.399999999999977</v>
      </c>
      <c r="D62" s="6">
        <v>1.4700137551581842</v>
      </c>
      <c r="E62" s="6">
        <v>10.081161424127236</v>
      </c>
      <c r="F62" s="6">
        <v>5.0748703767715027</v>
      </c>
    </row>
    <row r="63" spans="1:6" x14ac:dyDescent="0.25">
      <c r="A63" s="4" t="s">
        <v>67</v>
      </c>
      <c r="B63" s="2">
        <v>13.230000000000018</v>
      </c>
      <c r="C63" s="2">
        <v>13.600000000000023</v>
      </c>
      <c r="D63" s="6">
        <v>1.458165322580645</v>
      </c>
      <c r="E63" s="6">
        <v>9.0328552005438603</v>
      </c>
      <c r="F63" s="6">
        <v>4.779288465896216</v>
      </c>
    </row>
    <row r="64" spans="1:6" x14ac:dyDescent="0.25">
      <c r="A64" s="4" t="s">
        <v>68</v>
      </c>
      <c r="B64" s="2">
        <v>20.360000000000014</v>
      </c>
      <c r="C64" s="2">
        <v>7.3999999999999773</v>
      </c>
      <c r="D64" s="6">
        <v>1.4646531695984069</v>
      </c>
      <c r="E64" s="6">
        <v>13.854700110512049</v>
      </c>
      <c r="F64" s="6">
        <v>2.3817018854023644</v>
      </c>
    </row>
    <row r="65" spans="1:6" x14ac:dyDescent="0.25">
      <c r="A65" s="4" t="s">
        <v>69</v>
      </c>
      <c r="B65" s="2">
        <v>13.049999999999955</v>
      </c>
      <c r="C65" s="2">
        <v>7</v>
      </c>
      <c r="D65" s="6">
        <v>1.4695374015748031</v>
      </c>
      <c r="E65" s="6">
        <v>8.7328556303823142</v>
      </c>
      <c r="F65" s="6">
        <v>6.4241696591318549</v>
      </c>
    </row>
    <row r="66" spans="1:6" x14ac:dyDescent="0.25">
      <c r="A66" s="4" t="s">
        <v>70</v>
      </c>
      <c r="B66" s="2">
        <v>19.919999999999959</v>
      </c>
      <c r="C66" s="2">
        <v>3.5</v>
      </c>
      <c r="D66" s="6">
        <v>1.4943565486870005</v>
      </c>
      <c r="E66" s="6">
        <v>13.34874090654726</v>
      </c>
      <c r="F66" s="6">
        <v>6.0980693900391119</v>
      </c>
    </row>
    <row r="67" spans="1:6" x14ac:dyDescent="0.25">
      <c r="A67" s="4" t="s">
        <v>71</v>
      </c>
      <c r="B67" s="2">
        <v>15.480000000000018</v>
      </c>
      <c r="C67" s="2">
        <v>9.6000000000000227</v>
      </c>
      <c r="D67" s="6">
        <v>1.4922755741127347</v>
      </c>
      <c r="E67" s="6">
        <v>10.304125753297665</v>
      </c>
      <c r="F67" s="6">
        <v>8.7864638206414387</v>
      </c>
    </row>
    <row r="68" spans="1:6" x14ac:dyDescent="0.25">
      <c r="A68" s="4" t="s">
        <v>72</v>
      </c>
      <c r="B68" s="2">
        <v>20.870000000000005</v>
      </c>
      <c r="C68" s="2">
        <v>9.0999999999999091</v>
      </c>
      <c r="D68" s="6">
        <v>1.5023108578664135</v>
      </c>
      <c r="E68" s="6">
        <v>13.954584093547854</v>
      </c>
      <c r="F68" s="6">
        <v>6.5527035992701634</v>
      </c>
    </row>
    <row r="69" spans="1:6" x14ac:dyDescent="0.25">
      <c r="A69" s="4" t="s">
        <v>73</v>
      </c>
      <c r="B69" s="2">
        <v>15.220000000000027</v>
      </c>
      <c r="C69" s="2">
        <v>13.200000000000045</v>
      </c>
      <c r="D69" s="6">
        <v>1.4955658914728682</v>
      </c>
      <c r="E69" s="6">
        <v>10.112587391299954</v>
      </c>
      <c r="F69" s="6">
        <v>10.830169150998005</v>
      </c>
    </row>
    <row r="70" spans="1:6" x14ac:dyDescent="0.25">
      <c r="A70" s="4" t="s">
        <v>74</v>
      </c>
      <c r="B70" s="2">
        <v>20.189999999999941</v>
      </c>
      <c r="C70" s="2">
        <v>9.7999999999999545</v>
      </c>
      <c r="D70" s="6">
        <v>1.5050549786194258</v>
      </c>
      <c r="E70" s="6">
        <v>13.539625073696163</v>
      </c>
      <c r="F70" s="6">
        <v>6.5049214073725725</v>
      </c>
    </row>
    <row r="71" spans="1:6" x14ac:dyDescent="0.25">
      <c r="A71" s="4" t="s">
        <v>75</v>
      </c>
      <c r="B71" s="2">
        <v>17.850000000000023</v>
      </c>
      <c r="C71" s="2">
        <v>16.300000000000068</v>
      </c>
      <c r="D71" s="6">
        <v>1.4911786618983758</v>
      </c>
      <c r="E71" s="6">
        <v>11.9032637229166</v>
      </c>
      <c r="F71" s="6">
        <v>8.0021940994397216</v>
      </c>
    </row>
    <row r="72" spans="1:6" x14ac:dyDescent="0.25">
      <c r="A72" s="4" t="s">
        <v>76</v>
      </c>
      <c r="B72" s="2">
        <v>22.430000000000064</v>
      </c>
      <c r="C72" s="2">
        <v>9.6999999999999318</v>
      </c>
      <c r="D72" s="6">
        <v>1.4995887191539365</v>
      </c>
      <c r="E72" s="6">
        <v>14.959523282343582</v>
      </c>
      <c r="F72" s="6">
        <v>3.7348787508303238</v>
      </c>
    </row>
    <row r="73" spans="1:6" x14ac:dyDescent="0.25">
      <c r="A73" s="4" t="s">
        <v>77</v>
      </c>
      <c r="B73" s="2">
        <v>18.659999999999854</v>
      </c>
      <c r="C73" s="2">
        <v>12</v>
      </c>
      <c r="D73" s="6">
        <v>1.4993793302540417</v>
      </c>
      <c r="E73" s="6">
        <v>12.280572936298434</v>
      </c>
      <c r="F73" s="6">
        <v>13.688955898982329</v>
      </c>
    </row>
    <row r="74" spans="1:6" x14ac:dyDescent="0.25">
      <c r="A74" s="4" t="s">
        <v>78</v>
      </c>
      <c r="B74" s="2">
        <v>21.040000000000191</v>
      </c>
      <c r="C74" s="2">
        <v>5.6000000000000227</v>
      </c>
      <c r="D74" s="6">
        <v>1.5194730813287516</v>
      </c>
      <c r="E74" s="6">
        <v>14.012897968255274</v>
      </c>
      <c r="F74" s="6">
        <v>8.7913618432018517</v>
      </c>
    </row>
    <row r="75" spans="1:6" x14ac:dyDescent="0.25">
      <c r="A75" s="4" t="s">
        <v>79</v>
      </c>
      <c r="B75" s="2">
        <v>13.899999999999864</v>
      </c>
      <c r="C75" s="2">
        <v>20.800000000000068</v>
      </c>
      <c r="D75" s="6">
        <v>1.5014738598442712</v>
      </c>
      <c r="E75" s="6">
        <v>9.2473067490234353</v>
      </c>
      <c r="F75" s="6">
        <v>11.841874829684848</v>
      </c>
    </row>
    <row r="76" spans="1:6" x14ac:dyDescent="0.25">
      <c r="A76" s="4" t="s">
        <v>80</v>
      </c>
      <c r="B76" s="2">
        <v>26.850000000000136</v>
      </c>
      <c r="C76" s="2">
        <v>13.199999999999932</v>
      </c>
      <c r="D76" s="6">
        <v>1.5031403604587659</v>
      </c>
      <c r="E76" s="6">
        <v>18.068595263724529</v>
      </c>
      <c r="F76" s="6">
        <v>15.410459275206302</v>
      </c>
    </row>
    <row r="77" spans="1:6" x14ac:dyDescent="0.25">
      <c r="A77" s="4" t="s">
        <v>81</v>
      </c>
      <c r="B77" s="2">
        <v>20.929999999999836</v>
      </c>
      <c r="C77" s="2">
        <v>17.800000000000068</v>
      </c>
      <c r="D77" s="6">
        <v>1.4860037323380431</v>
      </c>
      <c r="E77" s="6">
        <v>14.173330705557634</v>
      </c>
      <c r="F77" s="6">
        <v>16.387702010248276</v>
      </c>
    </row>
    <row r="78" spans="1:6" x14ac:dyDescent="0.25">
      <c r="A78" s="4" t="s">
        <v>82</v>
      </c>
      <c r="B78" s="2">
        <v>24.029999999999973</v>
      </c>
      <c r="C78" s="2">
        <v>22.899999999999977</v>
      </c>
      <c r="D78" s="6">
        <v>1.4767171129220025</v>
      </c>
      <c r="E78" s="6">
        <v>16.479828484921452</v>
      </c>
      <c r="F78" s="6">
        <v>6.7894424469714538</v>
      </c>
    </row>
    <row r="79" spans="1:6" x14ac:dyDescent="0.25">
      <c r="A79" s="4" t="s">
        <v>83</v>
      </c>
      <c r="B79" s="2">
        <v>12.940000000000055</v>
      </c>
      <c r="C79" s="2">
        <v>24.199999999999932</v>
      </c>
      <c r="D79" s="6">
        <v>1.4581462435720556</v>
      </c>
      <c r="E79" s="6">
        <v>8.8025282106168365</v>
      </c>
      <c r="F79" s="6">
        <v>9.2514979647903921</v>
      </c>
    </row>
    <row r="80" spans="1:6" x14ac:dyDescent="0.25">
      <c r="A80" s="4" t="s">
        <v>84</v>
      </c>
      <c r="B80" s="2">
        <v>24.610000000000127</v>
      </c>
      <c r="C80" s="2">
        <v>9.9000000000000909</v>
      </c>
      <c r="D80" s="6">
        <v>1.4700322101090186</v>
      </c>
      <c r="E80" s="6">
        <v>16.839554833062486</v>
      </c>
      <c r="F80" s="6">
        <v>9.6480180067525474</v>
      </c>
    </row>
    <row r="81" spans="1:6" x14ac:dyDescent="0.25">
      <c r="A81" s="4" t="s">
        <v>85</v>
      </c>
      <c r="B81" s="2">
        <v>15.329999999999927</v>
      </c>
      <c r="C81" s="2">
        <v>13.599999999999909</v>
      </c>
      <c r="D81" s="6">
        <v>1.4614400584795322</v>
      </c>
      <c r="E81" s="6">
        <v>10.455346523330233</v>
      </c>
      <c r="F81" s="6">
        <v>7.5704074630767364</v>
      </c>
    </row>
    <row r="82" spans="1:6" x14ac:dyDescent="0.25">
      <c r="A82" s="4" t="s">
        <v>86</v>
      </c>
      <c r="B82" s="2">
        <v>10.009999999999991</v>
      </c>
      <c r="C82" s="2">
        <v>14.100000000000023</v>
      </c>
      <c r="D82" s="6">
        <v>1.4662354773026711</v>
      </c>
      <c r="E82" s="6">
        <v>6.8322132489975651</v>
      </c>
      <c r="F82" s="6">
        <v>3.4809478091795971</v>
      </c>
    </row>
    <row r="83" spans="1:6" x14ac:dyDescent="0.25">
      <c r="A83" s="4" t="s">
        <v>87</v>
      </c>
      <c r="B83" s="2">
        <v>26.259999999999991</v>
      </c>
      <c r="C83" s="2">
        <v>11.100000000000023</v>
      </c>
      <c r="D83" s="6">
        <v>1.4651182033096928</v>
      </c>
      <c r="E83" s="6">
        <v>17.887063625450175</v>
      </c>
      <c r="F83" s="6">
        <v>10.557863145258104</v>
      </c>
    </row>
    <row r="84" spans="1:6" x14ac:dyDescent="0.25">
      <c r="A84" s="4" t="s">
        <v>88</v>
      </c>
      <c r="B84" s="2">
        <v>44.380000000000109</v>
      </c>
      <c r="C84" s="2">
        <v>5.1000000000000227</v>
      </c>
      <c r="D84" s="6">
        <v>1.4681001057455059</v>
      </c>
      <c r="E84" s="6">
        <v>30.146507180033936</v>
      </c>
      <c r="F84" s="6">
        <v>11.276070734307408</v>
      </c>
    </row>
    <row r="85" spans="1:6" x14ac:dyDescent="0.25">
      <c r="A85" s="4" t="s">
        <v>89</v>
      </c>
      <c r="B85" s="2">
        <v>13.379999999999882</v>
      </c>
      <c r="C85" s="2">
        <v>15.5</v>
      </c>
      <c r="D85" s="6">
        <v>1.4721440110777753</v>
      </c>
      <c r="E85" s="6">
        <v>8.9514869635037915</v>
      </c>
      <c r="F85" s="6">
        <v>18.665656672777114</v>
      </c>
    </row>
    <row r="86" spans="1:6" x14ac:dyDescent="0.25">
      <c r="A86" s="4" t="s">
        <v>90</v>
      </c>
      <c r="B86" s="2">
        <v>26.3900000000001</v>
      </c>
      <c r="C86" s="2">
        <v>16.600000000000023</v>
      </c>
      <c r="D86" s="6">
        <v>1.494723731884058</v>
      </c>
      <c r="E86" s="6">
        <v>18.030422490851347</v>
      </c>
      <c r="F86" s="6">
        <v>17.217379566860593</v>
      </c>
    </row>
    <row r="87" spans="1:6" x14ac:dyDescent="0.25">
      <c r="A87" s="4" t="s">
        <v>91</v>
      </c>
      <c r="B87" s="2">
        <v>29.490000000000009</v>
      </c>
      <c r="C87" s="2">
        <v>27.899999999999977</v>
      </c>
      <c r="D87" s="6">
        <v>1.463637361431237</v>
      </c>
      <c r="E87" s="6">
        <v>20.30390761153312</v>
      </c>
      <c r="F87" s="6">
        <v>11.016023119177003</v>
      </c>
    </row>
    <row r="88" spans="1:6" x14ac:dyDescent="0.25">
      <c r="A88" s="4" t="s">
        <v>92</v>
      </c>
      <c r="B88" s="2">
        <v>36.049999999999955</v>
      </c>
      <c r="C88" s="2">
        <v>25.199999999999932</v>
      </c>
      <c r="D88" s="6">
        <v>1.4524297767809464</v>
      </c>
      <c r="E88" s="6">
        <v>24.708805959406906</v>
      </c>
      <c r="F88" s="6">
        <v>12.200187131135788</v>
      </c>
    </row>
    <row r="89" spans="1:6" x14ac:dyDescent="0.25">
      <c r="A89" s="4" t="s">
        <v>93</v>
      </c>
      <c r="B89" s="2">
        <v>16.490000000000009</v>
      </c>
      <c r="C89" s="2">
        <v>16</v>
      </c>
      <c r="D89" s="6">
        <v>1.4589940144912319</v>
      </c>
      <c r="E89" s="6">
        <v>11.222385211687543</v>
      </c>
      <c r="F89" s="6">
        <v>17.218092532182787</v>
      </c>
    </row>
    <row r="90" spans="1:6" x14ac:dyDescent="0.25">
      <c r="A90" s="4" t="s">
        <v>94</v>
      </c>
      <c r="B90" s="2">
        <v>25.519999999999982</v>
      </c>
      <c r="C90" s="2">
        <v>17.800000000000068</v>
      </c>
      <c r="D90" s="6">
        <v>1.4693845995258221</v>
      </c>
      <c r="E90" s="6">
        <v>17.616966031873712</v>
      </c>
      <c r="F90" s="6">
        <v>11.045119769199827</v>
      </c>
    </row>
    <row r="91" spans="1:6" x14ac:dyDescent="0.25">
      <c r="A91" s="4" t="s">
        <v>95</v>
      </c>
      <c r="B91" s="2">
        <v>28.470000000000027</v>
      </c>
      <c r="C91" s="2">
        <v>25.299999999999955</v>
      </c>
      <c r="D91" s="6">
        <v>1.4486035764516778</v>
      </c>
      <c r="E91" s="6">
        <v>19.622039442301681</v>
      </c>
      <c r="F91" s="6">
        <v>14.197892957900059</v>
      </c>
    </row>
    <row r="92" spans="1:6" x14ac:dyDescent="0.25">
      <c r="A92" s="4" t="s">
        <v>96</v>
      </c>
      <c r="B92" s="2">
        <v>42.369999999999891</v>
      </c>
      <c r="C92" s="2">
        <v>16</v>
      </c>
      <c r="D92" s="6">
        <v>1.4509195175004945</v>
      </c>
      <c r="E92" s="6">
        <v>29.229870381635429</v>
      </c>
      <c r="F92" s="6">
        <v>6.0018851149452495</v>
      </c>
    </row>
    <row r="93" spans="1:6" x14ac:dyDescent="0.25">
      <c r="A93" s="4" t="s">
        <v>97</v>
      </c>
      <c r="B93" s="2">
        <v>23.519999999999982</v>
      </c>
      <c r="C93" s="2">
        <v>20.600000000000023</v>
      </c>
      <c r="D93" s="6">
        <v>1.4495445736434109</v>
      </c>
      <c r="E93" s="6">
        <v>15.911892348696602</v>
      </c>
      <c r="F93" s="6">
        <v>8.6595332509913234</v>
      </c>
    </row>
    <row r="94" spans="1:6" x14ac:dyDescent="0.25">
      <c r="A94" s="4" t="s">
        <v>98</v>
      </c>
      <c r="B94" s="2">
        <v>26.680000000000064</v>
      </c>
      <c r="C94" s="2">
        <v>8.7000000000000455</v>
      </c>
      <c r="D94" s="6">
        <v>1.4781397136542711</v>
      </c>
      <c r="E94" s="6">
        <v>17.99655530086698</v>
      </c>
      <c r="F94" s="6">
        <v>11.197257046266476</v>
      </c>
    </row>
    <row r="95" spans="1:6" x14ac:dyDescent="0.25">
      <c r="A95" s="4" t="s">
        <v>99</v>
      </c>
      <c r="B95" s="2">
        <v>29.3599999999999</v>
      </c>
      <c r="C95" s="2">
        <v>12.799999999999955</v>
      </c>
      <c r="D95" s="6">
        <v>1.4825059326056003</v>
      </c>
      <c r="E95" s="6">
        <v>19.778492917846958</v>
      </c>
      <c r="F95" s="6">
        <v>12.395240793201195</v>
      </c>
    </row>
    <row r="96" spans="1:6" x14ac:dyDescent="0.25">
      <c r="A96" s="4" t="s">
        <v>100</v>
      </c>
      <c r="B96" s="2">
        <v>32.100000000000136</v>
      </c>
      <c r="C96" s="2">
        <v>16.599999999999909</v>
      </c>
      <c r="D96" s="6">
        <v>1.4844407064760303</v>
      </c>
      <c r="E96" s="6">
        <v>21.59695523716524</v>
      </c>
      <c r="F96" s="6">
        <v>2.0184070315107614</v>
      </c>
    </row>
    <row r="97" spans="1:6" x14ac:dyDescent="0.25">
      <c r="A97" s="4" t="s">
        <v>101</v>
      </c>
      <c r="B97" s="2">
        <v>28.420000000000073</v>
      </c>
      <c r="C97" s="2">
        <v>18.400000000000091</v>
      </c>
      <c r="D97" s="6">
        <v>1.4863206247129075</v>
      </c>
      <c r="E97" s="6">
        <v>18.800716381003223</v>
      </c>
      <c r="F97" s="6">
        <v>30.628894033794726</v>
      </c>
    </row>
    <row r="98" spans="1:6" x14ac:dyDescent="0.25">
      <c r="A98" s="4" t="s">
        <v>102</v>
      </c>
      <c r="B98" s="2">
        <v>37.409999999999854</v>
      </c>
      <c r="C98" s="2">
        <v>3</v>
      </c>
      <c r="D98" s="6">
        <v>1.5116445258818141</v>
      </c>
      <c r="E98" s="6">
        <v>25.360822936402858</v>
      </c>
      <c r="F98" s="6">
        <v>14.642977156543902</v>
      </c>
    </row>
    <row r="99" spans="1:6" x14ac:dyDescent="0.25">
      <c r="A99" s="4" t="s">
        <v>103</v>
      </c>
      <c r="B99" s="2">
        <v>42.930000000000064</v>
      </c>
      <c r="C99" s="2">
        <v>46.299999999999955</v>
      </c>
      <c r="D99" s="6">
        <v>1.4751098611355249</v>
      </c>
      <c r="E99" s="6">
        <v>29.008819261098431</v>
      </c>
      <c r="F99" s="6">
        <v>14.122625729255821</v>
      </c>
    </row>
    <row r="100" spans="1:6" x14ac:dyDescent="0.25">
      <c r="A100" s="4" t="s">
        <v>104</v>
      </c>
      <c r="B100" s="2">
        <v>47.099999999999909</v>
      </c>
      <c r="C100" s="2">
        <v>21.600000000000136</v>
      </c>
      <c r="D100" s="6">
        <v>1.4798947731585301</v>
      </c>
      <c r="E100" s="6">
        <v>31.609426173580726</v>
      </c>
      <c r="F100" s="6">
        <v>8.925803993813652</v>
      </c>
    </row>
    <row r="101" spans="1:6" x14ac:dyDescent="0.25">
      <c r="A101" s="4" t="s">
        <v>105</v>
      </c>
      <c r="B101" s="2">
        <v>41.170000000000073</v>
      </c>
      <c r="C101" s="2">
        <v>20.899999999999864</v>
      </c>
      <c r="D101" s="6">
        <v>1.4900618486825383</v>
      </c>
      <c r="E101" s="6">
        <v>27.212298014198584</v>
      </c>
      <c r="F101" s="6">
        <v>26.571153271090171</v>
      </c>
    </row>
    <row r="102" spans="1:6" x14ac:dyDescent="0.25">
      <c r="A102" s="4" t="s">
        <v>106</v>
      </c>
      <c r="B102" s="2">
        <v>41.730000000000018</v>
      </c>
      <c r="C102" s="2">
        <v>13.299999999999955</v>
      </c>
      <c r="D102" s="6">
        <v>1.5129189008042896</v>
      </c>
      <c r="E102" s="6">
        <v>27.875881298761779</v>
      </c>
      <c r="F102" s="6">
        <v>24.248609900432566</v>
      </c>
    </row>
    <row r="103" spans="1:6" x14ac:dyDescent="0.25">
      <c r="A103" s="4" t="s">
        <v>107</v>
      </c>
      <c r="B103" s="2">
        <v>45.369999999999891</v>
      </c>
      <c r="C103" s="2">
        <v>40.200000000000045</v>
      </c>
      <c r="D103" s="6">
        <v>1.4969930296644514</v>
      </c>
      <c r="E103" s="6">
        <v>30.509782815875226</v>
      </c>
      <c r="F103" s="6">
        <v>15.937444406794048</v>
      </c>
    </row>
    <row r="104" spans="1:6" x14ac:dyDescent="0.25">
      <c r="A104" s="4" t="s">
        <v>108</v>
      </c>
      <c r="B104" s="2">
        <v>66.870000000000118</v>
      </c>
      <c r="C104" s="2">
        <v>36.299999999999955</v>
      </c>
      <c r="D104" s="6">
        <v>1.4870640107078184</v>
      </c>
      <c r="E104" s="6">
        <v>44.732357853047247</v>
      </c>
      <c r="F104" s="6">
        <v>25.553702257909436</v>
      </c>
    </row>
    <row r="105" spans="1:6" x14ac:dyDescent="0.25">
      <c r="A105" s="4" t="s">
        <v>109</v>
      </c>
      <c r="B105" s="2">
        <v>59.900000000000091</v>
      </c>
      <c r="C105" s="2">
        <v>23.700000000000045</v>
      </c>
      <c r="D105" s="6">
        <v>1.4948910187045912</v>
      </c>
      <c r="E105" s="6">
        <v>39.874260355029641</v>
      </c>
      <c r="F105" s="6">
        <v>32.418639053254466</v>
      </c>
    </row>
    <row r="106" spans="1:6" x14ac:dyDescent="0.25">
      <c r="A106" s="4" t="s">
        <v>110</v>
      </c>
      <c r="B106" s="2">
        <v>58.519999999999982</v>
      </c>
      <c r="C106" s="2">
        <v>38.200000000000045</v>
      </c>
      <c r="D106" s="6">
        <v>1.5022222222222223</v>
      </c>
      <c r="E106" s="6">
        <v>39.206236231476169</v>
      </c>
      <c r="F106" s="6">
        <v>24.721635627844595</v>
      </c>
    </row>
    <row r="107" spans="1:6" x14ac:dyDescent="0.25">
      <c r="A107" s="4" t="s">
        <v>111</v>
      </c>
      <c r="B107" s="2">
        <v>57.7199999999998</v>
      </c>
      <c r="C107" s="2">
        <v>48.700000000000045</v>
      </c>
      <c r="D107" s="6">
        <v>1.4926196856666909</v>
      </c>
      <c r="E107" s="6">
        <v>38.607456897771854</v>
      </c>
      <c r="F107" s="6">
        <v>12.842397304872209</v>
      </c>
    </row>
    <row r="108" spans="1:6" x14ac:dyDescent="0.25">
      <c r="A108" s="4" t="s">
        <v>112</v>
      </c>
      <c r="B108" s="2">
        <v>55.070000000000164</v>
      </c>
      <c r="C108" s="2">
        <v>36.899999999999864</v>
      </c>
      <c r="D108" s="6">
        <v>1.4950479683972913</v>
      </c>
      <c r="E108" s="6">
        <v>36.344024619907323</v>
      </c>
      <c r="F108" s="6">
        <v>27.916329061595668</v>
      </c>
    </row>
    <row r="109" spans="1:6" x14ac:dyDescent="0.25">
      <c r="A109" s="4" t="s">
        <v>113</v>
      </c>
      <c r="B109" s="2">
        <v>47.360000000000127</v>
      </c>
      <c r="C109" s="2">
        <v>19.200000000000045</v>
      </c>
      <c r="D109" s="6">
        <v>1.5152422048997773</v>
      </c>
      <c r="E109" s="6">
        <v>31.382097241697625</v>
      </c>
      <c r="F109" s="6">
        <v>10.337008381978166</v>
      </c>
    </row>
    <row r="110" spans="1:6" x14ac:dyDescent="0.25">
      <c r="A110" s="4" t="s">
        <v>114</v>
      </c>
      <c r="B110" s="2">
        <v>69.879999999999654</v>
      </c>
      <c r="C110" s="2">
        <v>42.299999999999955</v>
      </c>
      <c r="D110" s="6">
        <v>1.5091406936650666</v>
      </c>
      <c r="E110" s="6">
        <v>45.820689352629479</v>
      </c>
      <c r="F110" s="6">
        <v>25.900361039337053</v>
      </c>
    </row>
    <row r="111" spans="1:6" x14ac:dyDescent="0.25">
      <c r="A111" s="4" t="s">
        <v>115</v>
      </c>
      <c r="B111" s="2">
        <v>65.710000000000036</v>
      </c>
      <c r="C111" s="2">
        <v>15.600000000000136</v>
      </c>
      <c r="D111" s="6">
        <v>1.5250752659396536</v>
      </c>
      <c r="E111" s="6">
        <v>42.909616456897716</v>
      </c>
      <c r="F111" s="6">
        <v>19.06803835856665</v>
      </c>
    </row>
    <row r="112" spans="1:6" x14ac:dyDescent="0.25">
      <c r="A112" s="4" t="s">
        <v>116</v>
      </c>
      <c r="B112" s="2">
        <v>52.610000000000127</v>
      </c>
      <c r="C112" s="2">
        <v>39.5</v>
      </c>
      <c r="D112" s="6">
        <v>1.5313583626645808</v>
      </c>
      <c r="E112" s="6">
        <v>34.05647504057778</v>
      </c>
      <c r="F112" s="6">
        <v>25.634602007353614</v>
      </c>
    </row>
    <row r="113" spans="1:6" x14ac:dyDescent="0.25">
      <c r="A113" s="4" t="s">
        <v>117</v>
      </c>
      <c r="B113" s="2">
        <v>39.800000000000182</v>
      </c>
      <c r="C113" s="2">
        <v>29.200000000000045</v>
      </c>
      <c r="D113" s="6">
        <v>1.5447870026864525</v>
      </c>
      <c r="E113" s="6">
        <v>25.853476676946137</v>
      </c>
      <c r="F113" s="6">
        <v>10.783108362746271</v>
      </c>
    </row>
    <row r="114" spans="1:6" x14ac:dyDescent="0.25">
      <c r="A114" s="4" t="s">
        <v>118</v>
      </c>
      <c r="B114" s="2">
        <v>48.419999999999618</v>
      </c>
      <c r="C114" s="2">
        <v>39.599999999999909</v>
      </c>
      <c r="D114" s="6">
        <v>1.5394447910168434</v>
      </c>
      <c r="E114" s="6">
        <v>31.274214864826888</v>
      </c>
      <c r="F114" s="6">
        <v>23.768920012921196</v>
      </c>
    </row>
    <row r="115" spans="1:6" x14ac:dyDescent="0.25">
      <c r="A115" s="4" t="s">
        <v>119</v>
      </c>
      <c r="B115" s="2">
        <v>51.640000000000327</v>
      </c>
      <c r="C115" s="2">
        <v>16.599999999999909</v>
      </c>
      <c r="D115" s="6">
        <v>1.5482403062484567</v>
      </c>
      <c r="E115" s="6">
        <v>33.46563743422233</v>
      </c>
      <c r="F115" s="6">
        <v>37.198442849038436</v>
      </c>
    </row>
    <row r="116" spans="1:6" x14ac:dyDescent="0.25">
      <c r="A116" s="4" t="s">
        <v>120</v>
      </c>
      <c r="B116" s="2">
        <v>76.149999999999636</v>
      </c>
      <c r="C116" s="2">
        <v>36.800000000000182</v>
      </c>
      <c r="D116" s="6">
        <v>1.5430753441197775</v>
      </c>
      <c r="E116" s="6">
        <v>50.048462373302307</v>
      </c>
      <c r="F116" s="6">
        <v>34.241955215352192</v>
      </c>
    </row>
    <row r="117" spans="1:6" x14ac:dyDescent="0.25">
      <c r="A117" s="4" t="s">
        <v>121</v>
      </c>
      <c r="B117" s="2">
        <v>68.040000000000418</v>
      </c>
      <c r="C117" s="2">
        <v>57.399999999999864</v>
      </c>
      <c r="D117" s="6">
        <v>1.5215252654918896</v>
      </c>
      <c r="E117" s="6">
        <v>44.770296675535171</v>
      </c>
      <c r="F117" s="6">
        <v>38.558779911615822</v>
      </c>
    </row>
    <row r="118" spans="1:6" x14ac:dyDescent="0.25">
      <c r="A118" s="4" t="s">
        <v>122</v>
      </c>
      <c r="B118" s="2">
        <v>75.25</v>
      </c>
      <c r="C118" s="2">
        <v>52.100000000000136</v>
      </c>
      <c r="D118" s="6">
        <v>1.5197576306699132</v>
      </c>
      <c r="E118" s="6">
        <v>49.892660387094892</v>
      </c>
      <c r="F118" s="6">
        <v>21.48202254540703</v>
      </c>
    </row>
    <row r="119" spans="1:6" x14ac:dyDescent="0.25">
      <c r="A119" s="4" t="s">
        <v>123</v>
      </c>
      <c r="B119" s="2">
        <v>71.669999999999618</v>
      </c>
      <c r="C119" s="2">
        <v>58.599999999999909</v>
      </c>
      <c r="D119" s="6">
        <v>1.50823787338997</v>
      </c>
      <c r="E119" s="6">
        <v>47.075560924362065</v>
      </c>
      <c r="F119" s="6">
        <v>22.069748110207474</v>
      </c>
    </row>
    <row r="120" spans="1:6" x14ac:dyDescent="0.25">
      <c r="A120" s="4" t="s">
        <v>124</v>
      </c>
      <c r="B120" s="2">
        <v>88.7800000000002</v>
      </c>
      <c r="C120" s="2">
        <v>32.400000000000091</v>
      </c>
      <c r="D120" s="6">
        <v>1.5224460121708223</v>
      </c>
      <c r="E120" s="6">
        <v>57.901331631421115</v>
      </c>
      <c r="F120" s="6">
        <v>31.239848897781823</v>
      </c>
    </row>
    <row r="121" spans="1:6" x14ac:dyDescent="0.25">
      <c r="A121" s="4" t="s">
        <v>125</v>
      </c>
      <c r="B121" s="2">
        <v>74.5300000000002</v>
      </c>
      <c r="C121" s="2">
        <v>33.599999999999909</v>
      </c>
      <c r="D121" s="6">
        <v>1.5332980692938376</v>
      </c>
      <c r="E121" s="6">
        <v>48.358131937285066</v>
      </c>
      <c r="F121" s="6">
        <v>35.102306961050729</v>
      </c>
    </row>
    <row r="122" spans="1:6" x14ac:dyDescent="0.25">
      <c r="A122" s="4" t="s">
        <v>126</v>
      </c>
      <c r="B122" s="2">
        <v>92.7199999999998</v>
      </c>
      <c r="C122" s="2">
        <v>47.900000000000091</v>
      </c>
      <c r="D122" s="6">
        <v>1.5412092447379282</v>
      </c>
      <c r="E122" s="6">
        <v>60.334420854275329</v>
      </c>
      <c r="F122" s="6">
        <v>44.053497539197991</v>
      </c>
    </row>
    <row r="123" spans="1:6" x14ac:dyDescent="0.25">
      <c r="A123" s="4" t="s">
        <v>127</v>
      </c>
      <c r="B123" s="2">
        <v>108.71000000000004</v>
      </c>
      <c r="C123" s="2">
        <v>54.099999999999909</v>
      </c>
      <c r="D123" s="6">
        <v>1.5367678795483062</v>
      </c>
      <c r="E123" s="6">
        <v>70.993188640549292</v>
      </c>
      <c r="F123" s="6">
        <v>40.61978045664781</v>
      </c>
    </row>
    <row r="124" spans="1:6" x14ac:dyDescent="0.25">
      <c r="A124" s="4" t="s">
        <v>128</v>
      </c>
      <c r="B124" s="2">
        <v>120.88999999999987</v>
      </c>
      <c r="C124" s="2">
        <v>67.699999999999818</v>
      </c>
      <c r="D124" s="6">
        <v>1.5312736627511894</v>
      </c>
      <c r="E124" s="6">
        <v>78.621618905204244</v>
      </c>
      <c r="F124" s="6">
        <v>30.11151423038249</v>
      </c>
    </row>
    <row r="125" spans="1:6" x14ac:dyDescent="0.25">
      <c r="A125" s="4" t="s">
        <v>129</v>
      </c>
      <c r="B125" s="2">
        <v>104.22000000000025</v>
      </c>
      <c r="C125" s="2">
        <v>62.200000000000273</v>
      </c>
      <c r="D125" s="6">
        <v>1.5376177911797964</v>
      </c>
      <c r="E125" s="6">
        <v>66.784833039331431</v>
      </c>
      <c r="F125" s="6">
        <v>25.632252173990125</v>
      </c>
    </row>
    <row r="126" spans="1:6" x14ac:dyDescent="0.25">
      <c r="A126" s="4" t="s">
        <v>130</v>
      </c>
      <c r="B126" s="2">
        <v>130.89999999999964</v>
      </c>
      <c r="C126" s="2">
        <v>46.299999999999727</v>
      </c>
      <c r="D126" s="6">
        <v>1.5605339604371282</v>
      </c>
      <c r="E126" s="6">
        <v>82.876504564933612</v>
      </c>
      <c r="F126" s="6">
        <v>80.977119433575609</v>
      </c>
    </row>
    <row r="127" spans="1:6" x14ac:dyDescent="0.25">
      <c r="A127" s="4" t="s">
        <v>131</v>
      </c>
      <c r="B127" s="2">
        <v>122.47000000000025</v>
      </c>
      <c r="C127" s="2">
        <v>40</v>
      </c>
      <c r="D127" s="6">
        <v>1.579458505002943</v>
      </c>
      <c r="E127" s="6">
        <v>79.06267582091219</v>
      </c>
      <c r="F127" s="6">
        <v>40.218867507494352</v>
      </c>
    </row>
    <row r="128" spans="1:6" x14ac:dyDescent="0.25">
      <c r="A128" s="4" t="s">
        <v>132</v>
      </c>
      <c r="B128" s="2">
        <v>142.36000000000013</v>
      </c>
      <c r="C128" s="2">
        <v>127.90000000000009</v>
      </c>
      <c r="D128" s="6">
        <v>1.5490242232303346</v>
      </c>
      <c r="E128" s="6">
        <v>91.265287339120107</v>
      </c>
      <c r="F128" s="6">
        <v>53.402630200538589</v>
      </c>
    </row>
    <row r="129" spans="1:6" x14ac:dyDescent="0.25">
      <c r="A129" s="4" t="s">
        <v>133</v>
      </c>
      <c r="B129" s="2">
        <v>100.7199999999998</v>
      </c>
      <c r="C129" s="2">
        <v>62.300000000000182</v>
      </c>
      <c r="D129" s="6">
        <v>1.5598482637875692</v>
      </c>
      <c r="E129" s="6">
        <v>64.363841947542269</v>
      </c>
      <c r="F129" s="6">
        <v>31.568445117241861</v>
      </c>
    </row>
    <row r="130" spans="1:6" x14ac:dyDescent="0.25">
      <c r="A130" s="4" t="s">
        <v>134</v>
      </c>
      <c r="B130" s="2">
        <v>136.31999999999971</v>
      </c>
      <c r="C130" s="2">
        <v>83.299999999999727</v>
      </c>
      <c r="D130" s="6">
        <v>1.5648537587623883</v>
      </c>
      <c r="E130" s="6">
        <v>86.601684316185512</v>
      </c>
      <c r="F130" s="6">
        <v>40.848652446675146</v>
      </c>
    </row>
    <row r="131" spans="1:6" x14ac:dyDescent="0.25">
      <c r="A131" s="4" t="s">
        <v>135</v>
      </c>
      <c r="B131" s="2">
        <v>149.69000000000051</v>
      </c>
      <c r="C131" s="2">
        <v>49.400000000000091</v>
      </c>
      <c r="D131" s="6">
        <v>1.5741033338600094</v>
      </c>
      <c r="E131" s="6">
        <v>94.285391816214542</v>
      </c>
      <c r="F131" s="6">
        <v>46.925390408898124</v>
      </c>
    </row>
    <row r="132" spans="1:6" x14ac:dyDescent="0.25">
      <c r="A132" s="4" t="s">
        <v>136</v>
      </c>
      <c r="B132" s="2">
        <v>126.42000000000007</v>
      </c>
      <c r="C132" s="2">
        <v>64.300000000000182</v>
      </c>
      <c r="D132" s="6">
        <v>1.5876266420124041</v>
      </c>
      <c r="E132" s="6">
        <v>79.042654547753386</v>
      </c>
      <c r="F132" s="6">
        <v>37.70188316112565</v>
      </c>
    </row>
    <row r="133" spans="1:6" x14ac:dyDescent="0.25">
      <c r="A133" s="4" t="s">
        <v>137</v>
      </c>
      <c r="B133" s="2">
        <v>118.65999999999985</v>
      </c>
      <c r="C133" s="2">
        <v>74.5</v>
      </c>
      <c r="D133" s="6">
        <v>1.5993896045536249</v>
      </c>
      <c r="E133" s="6">
        <v>73.68505286042064</v>
      </c>
      <c r="F133" s="6">
        <v>40.860243369422705</v>
      </c>
    </row>
    <row r="134" spans="1:6" x14ac:dyDescent="0.25">
      <c r="A134" s="4" t="s">
        <v>138</v>
      </c>
      <c r="B134" s="2">
        <v>94.260000000000218</v>
      </c>
      <c r="C134" s="2">
        <v>60.299999999999727</v>
      </c>
      <c r="D134" s="6">
        <v>1.6103673050866081</v>
      </c>
      <c r="E134" s="6">
        <v>58.368652971929393</v>
      </c>
      <c r="F134" s="6">
        <v>2.1053831965262551</v>
      </c>
    </row>
    <row r="135" spans="1:6" x14ac:dyDescent="0.25">
      <c r="A135" s="4" t="s">
        <v>139</v>
      </c>
      <c r="B135" s="2">
        <v>109.38999999999942</v>
      </c>
      <c r="C135" s="2">
        <v>65.800000000000182</v>
      </c>
      <c r="D135" s="6">
        <v>1.6149079206150545</v>
      </c>
      <c r="E135" s="6">
        <v>66.433364278199775</v>
      </c>
      <c r="F135" s="6">
        <v>36.499179021115474</v>
      </c>
    </row>
    <row r="136" spans="1:6" x14ac:dyDescent="0.25">
      <c r="A136" s="4" t="s">
        <v>140</v>
      </c>
      <c r="B136" s="2">
        <v>147.65000000000055</v>
      </c>
      <c r="C136" s="2">
        <v>3.4000000000000909</v>
      </c>
      <c r="D136" s="6">
        <v>1.6466123790135363</v>
      </c>
      <c r="E136" s="6">
        <v>89.470818307788477</v>
      </c>
      <c r="F136" s="6">
        <v>80.896405310462015</v>
      </c>
    </row>
    <row r="137" spans="1:6" x14ac:dyDescent="0.25">
      <c r="A137" s="4" t="s">
        <v>141</v>
      </c>
      <c r="B137" s="2">
        <v>104.10999999999967</v>
      </c>
      <c r="C137" s="2">
        <v>60.099999999999909</v>
      </c>
      <c r="D137" s="6">
        <v>1.6502587412587413</v>
      </c>
      <c r="E137" s="6">
        <v>64.02882961915914</v>
      </c>
      <c r="F137" s="6">
        <v>85.056067009218594</v>
      </c>
    </row>
    <row r="138" spans="1:6" x14ac:dyDescent="0.25">
      <c r="A138" s="4" t="s">
        <v>142</v>
      </c>
      <c r="B138" s="2">
        <v>157.72000000000025</v>
      </c>
      <c r="C138" s="2">
        <v>133.5</v>
      </c>
      <c r="D138" s="6">
        <v>1.6259863036579256</v>
      </c>
      <c r="E138" s="6">
        <v>99.355827416272916</v>
      </c>
      <c r="F138" s="6">
        <v>22.363250528009655</v>
      </c>
    </row>
    <row r="139" spans="1:6" x14ac:dyDescent="0.25">
      <c r="A139" s="4" t="s">
        <v>143</v>
      </c>
      <c r="B139" s="2">
        <v>142.69999999999982</v>
      </c>
      <c r="C139" s="2">
        <v>138.30000000000018</v>
      </c>
      <c r="D139" s="6">
        <v>1.5874257615428826</v>
      </c>
      <c r="E139" s="6">
        <v>88.117435009611484</v>
      </c>
      <c r="F139" s="6">
        <v>57.983371740732288</v>
      </c>
    </row>
    <row r="140" spans="1:6" x14ac:dyDescent="0.25">
      <c r="A140" s="4" t="s">
        <v>144</v>
      </c>
      <c r="B140" s="2">
        <v>140.47000000000025</v>
      </c>
      <c r="C140" s="2">
        <v>35.5</v>
      </c>
      <c r="D140" s="6">
        <v>1.6194297982508761</v>
      </c>
      <c r="E140" s="6">
        <v>86.894483224328283</v>
      </c>
      <c r="F140" s="6">
        <v>13.794738918648346</v>
      </c>
    </row>
    <row r="141" spans="1:6" x14ac:dyDescent="0.25">
      <c r="A141" s="4" t="s">
        <v>145</v>
      </c>
      <c r="B141" s="2">
        <v>89.119999999999891</v>
      </c>
      <c r="C141" s="2">
        <v>93.899999999999636</v>
      </c>
      <c r="D141" s="6">
        <v>1.6165583220900284</v>
      </c>
      <c r="E141" s="6">
        <v>54.065859999002221</v>
      </c>
      <c r="F141" s="6">
        <v>-5.8846369164083523</v>
      </c>
    </row>
    <row r="142" spans="1:6" x14ac:dyDescent="0.25">
      <c r="A142" s="4" t="s">
        <v>146</v>
      </c>
      <c r="B142" s="2">
        <v>145.65999999999985</v>
      </c>
      <c r="C142" s="2">
        <v>22.300000000000182</v>
      </c>
      <c r="D142" s="6">
        <v>1.648359981726816</v>
      </c>
      <c r="E142" s="6">
        <v>86.678331585328309</v>
      </c>
      <c r="F142" s="6">
        <v>34.216696870495554</v>
      </c>
    </row>
    <row r="143" spans="1:6" x14ac:dyDescent="0.25">
      <c r="A143" s="4" t="s">
        <v>147</v>
      </c>
      <c r="B143" s="2">
        <v>135.97000000000025</v>
      </c>
      <c r="C143" s="2">
        <v>-9.6999999999998181</v>
      </c>
      <c r="D143" s="6">
        <v>1.6804661249923636</v>
      </c>
      <c r="E143" s="6">
        <v>80.209531676928606</v>
      </c>
      <c r="F143" s="6">
        <v>21.118638185143904</v>
      </c>
    </row>
    <row r="144" spans="1:6" x14ac:dyDescent="0.25">
      <c r="A144" s="4" t="s">
        <v>148</v>
      </c>
      <c r="B144" s="2">
        <v>159.98999999999978</v>
      </c>
      <c r="C144" s="2">
        <v>57.5</v>
      </c>
      <c r="D144" s="6">
        <v>1.6951850628883618</v>
      </c>
      <c r="E144" s="6">
        <v>93.15049073686599</v>
      </c>
      <c r="F144" s="6">
        <v>23.696637121010543</v>
      </c>
    </row>
    <row r="145" spans="1:6" x14ac:dyDescent="0.25">
      <c r="A145" s="4" t="s">
        <v>149</v>
      </c>
      <c r="B145" s="2">
        <v>145.4399999999996</v>
      </c>
      <c r="C145" s="2">
        <v>35.799999999999727</v>
      </c>
      <c r="D145" s="6">
        <v>1.7175432865076774</v>
      </c>
      <c r="E145" s="6">
        <v>83.395522561343711</v>
      </c>
      <c r="F145" s="6">
        <v>41.571612937963671</v>
      </c>
    </row>
    <row r="146" spans="1:6" x14ac:dyDescent="0.25">
      <c r="A146" s="4" t="s">
        <v>150</v>
      </c>
      <c r="B146" s="2">
        <v>193.46000000000004</v>
      </c>
      <c r="C146" s="2">
        <v>40.700000000000273</v>
      </c>
      <c r="D146" s="6">
        <v>1.7439785198661892</v>
      </c>
      <c r="E146" s="6">
        <v>110.58406785172876</v>
      </c>
      <c r="F146" s="6">
        <v>59.161847527416136</v>
      </c>
    </row>
    <row r="147" spans="1:6" x14ac:dyDescent="0.25">
      <c r="A147" s="4" t="s">
        <v>151</v>
      </c>
      <c r="B147" s="2">
        <v>192.82000000000062</v>
      </c>
      <c r="C147" s="2">
        <v>72.5</v>
      </c>
      <c r="D147" s="6">
        <v>1.7494382668160788</v>
      </c>
      <c r="E147" s="6">
        <v>110.0007984680115</v>
      </c>
      <c r="F147" s="6">
        <v>61.897555408044859</v>
      </c>
    </row>
    <row r="148" spans="1:6" x14ac:dyDescent="0.25">
      <c r="A148" s="4" t="s">
        <v>152</v>
      </c>
      <c r="B148" s="2">
        <v>176.61999999999989</v>
      </c>
      <c r="C148" s="2">
        <v>103.5</v>
      </c>
      <c r="D148" s="6">
        <v>1.7528963669847646</v>
      </c>
      <c r="E148" s="6">
        <v>100.71801292694033</v>
      </c>
      <c r="F148" s="6">
        <v>59.192219124767213</v>
      </c>
    </row>
    <row r="149" spans="1:6" x14ac:dyDescent="0.25">
      <c r="A149" s="4" t="s">
        <v>153</v>
      </c>
      <c r="B149" s="2">
        <v>228.67999999999938</v>
      </c>
      <c r="C149" s="2">
        <v>108.5</v>
      </c>
      <c r="D149" s="6">
        <v>1.7536088616851284</v>
      </c>
      <c r="E149" s="6">
        <v>130.51132276023159</v>
      </c>
      <c r="F149" s="6">
        <v>66.602551015038941</v>
      </c>
    </row>
    <row r="150" spans="1:6" x14ac:dyDescent="0.25">
      <c r="A150" s="4" t="s">
        <v>154</v>
      </c>
      <c r="B150" s="2">
        <v>263.14000000000033</v>
      </c>
      <c r="C150" s="2">
        <v>103.79999999999973</v>
      </c>
      <c r="D150" s="6">
        <v>1.7521851373778352</v>
      </c>
      <c r="E150" s="6">
        <v>149.64996286418196</v>
      </c>
      <c r="F150" s="6">
        <v>58.122011874741005</v>
      </c>
    </row>
    <row r="151" spans="1:6" x14ac:dyDescent="0.25">
      <c r="A151" s="4" t="s">
        <v>155</v>
      </c>
      <c r="B151" s="2">
        <v>239.5</v>
      </c>
      <c r="C151" s="2">
        <v>116.70000000000027</v>
      </c>
      <c r="D151" s="6">
        <v>1.7583699652422815</v>
      </c>
      <c r="E151" s="6">
        <v>134.61479234358399</v>
      </c>
      <c r="F151" s="6">
        <v>40.693573969417507</v>
      </c>
    </row>
    <row r="152" spans="1:6" x14ac:dyDescent="0.25">
      <c r="A152" s="4" t="s">
        <v>156</v>
      </c>
      <c r="B152" s="2">
        <v>252.17000000000007</v>
      </c>
      <c r="C152" s="2">
        <v>102.19999999999982</v>
      </c>
      <c r="D152" s="6">
        <v>1.7791506849315069</v>
      </c>
      <c r="E152" s="6">
        <v>139.61113048048236</v>
      </c>
      <c r="F152" s="6">
        <v>33.329063944660639</v>
      </c>
    </row>
    <row r="153" spans="1:6" x14ac:dyDescent="0.25">
      <c r="A153" s="4" t="s">
        <v>157</v>
      </c>
      <c r="B153" s="2">
        <v>284.0600000000004</v>
      </c>
      <c r="C153" s="2">
        <v>72.400000000000091</v>
      </c>
      <c r="D153" s="6">
        <v>1.8062313451093603</v>
      </c>
      <c r="E153" s="6">
        <v>154.31217138007295</v>
      </c>
      <c r="F153" s="6">
        <v>48.565472510661287</v>
      </c>
    </row>
    <row r="154" spans="1:6" x14ac:dyDescent="0.25">
      <c r="A154" s="4" t="s">
        <v>158</v>
      </c>
      <c r="B154" s="2">
        <v>276.05999999999949</v>
      </c>
      <c r="C154" s="2">
        <v>60.200000000000273</v>
      </c>
      <c r="D154" s="6">
        <v>1.8408139647024784</v>
      </c>
      <c r="E154" s="6">
        <v>147.70340521933241</v>
      </c>
      <c r="F154" s="6">
        <v>34.938174168015834</v>
      </c>
    </row>
    <row r="155" spans="1:6" x14ac:dyDescent="0.25">
      <c r="A155" s="4" t="s">
        <v>159</v>
      </c>
      <c r="B155" s="2">
        <v>287.22999999999956</v>
      </c>
      <c r="C155" s="2">
        <v>89.399999999999636</v>
      </c>
      <c r="D155" s="6">
        <v>1.8690158130752892</v>
      </c>
      <c r="E155" s="6">
        <v>150.79164925784718</v>
      </c>
      <c r="F155" s="6">
        <v>48.456182245933022</v>
      </c>
    </row>
    <row r="156" spans="1:6" x14ac:dyDescent="0.25">
      <c r="A156" s="4" t="s">
        <v>160</v>
      </c>
      <c r="B156" s="2">
        <v>525.45000000000073</v>
      </c>
      <c r="C156" s="2">
        <v>65.300000000000182</v>
      </c>
      <c r="D156" s="6">
        <v>1.9048137042977011</v>
      </c>
      <c r="E156" s="6">
        <v>272.23039124955392</v>
      </c>
      <c r="F156" s="6">
        <v>30.308265083450149</v>
      </c>
    </row>
    <row r="157" spans="1:6" x14ac:dyDescent="0.25">
      <c r="A157" s="4" t="s">
        <v>161</v>
      </c>
      <c r="B157" s="2">
        <v>237.57999999999993</v>
      </c>
      <c r="C157" s="2">
        <v>92.300000000000182</v>
      </c>
      <c r="D157" s="6">
        <v>1.9301665680608016</v>
      </c>
      <c r="E157" s="6">
        <v>117.45067563967065</v>
      </c>
      <c r="F157" s="6">
        <v>31.243718749167297</v>
      </c>
    </row>
    <row r="158" spans="1:6" x14ac:dyDescent="0.25">
      <c r="A158" s="4" t="s">
        <v>162</v>
      </c>
      <c r="B158" s="2">
        <v>316.06999999999971</v>
      </c>
      <c r="C158" s="2">
        <v>58.5</v>
      </c>
      <c r="D158" s="6">
        <v>2.0228065841773146</v>
      </c>
      <c r="E158" s="6">
        <v>154.39853385597488</v>
      </c>
      <c r="F158" s="6">
        <v>19.002445556355781</v>
      </c>
    </row>
    <row r="159" spans="1:6" x14ac:dyDescent="0.25">
      <c r="A159" s="4" t="s">
        <v>163</v>
      </c>
      <c r="B159" s="2">
        <v>321.04000000000087</v>
      </c>
      <c r="C159" s="2">
        <v>63.199999999999818</v>
      </c>
      <c r="D159" s="6">
        <v>2.047104931027611</v>
      </c>
      <c r="E159" s="6">
        <v>152.94830030298922</v>
      </c>
      <c r="F159" s="6">
        <v>30.681131757764025</v>
      </c>
    </row>
    <row r="160" spans="1:6" x14ac:dyDescent="0.25">
      <c r="A160" s="4" t="s">
        <v>164</v>
      </c>
      <c r="B160" s="2">
        <v>356.0099999999984</v>
      </c>
      <c r="C160" s="2">
        <v>38.899999999999636</v>
      </c>
      <c r="D160" s="6">
        <v>2.099009922725676</v>
      </c>
      <c r="E160" s="6">
        <v>166.41863060273442</v>
      </c>
      <c r="F160" s="6">
        <v>23.279255650167382</v>
      </c>
    </row>
    <row r="161" spans="1:6" x14ac:dyDescent="0.25">
      <c r="A161" s="4" t="s">
        <v>165</v>
      </c>
      <c r="B161" s="2">
        <v>245.13000000000102</v>
      </c>
      <c r="C161" s="2">
        <v>64.400000000000546</v>
      </c>
      <c r="D161" s="6">
        <v>2.1392436574595202</v>
      </c>
      <c r="E161" s="6">
        <v>111.79513540122291</v>
      </c>
      <c r="F161" s="6">
        <v>30.465120731047524</v>
      </c>
    </row>
    <row r="162" spans="1:6" x14ac:dyDescent="0.25">
      <c r="A162" s="4" t="s">
        <v>166</v>
      </c>
      <c r="B162" s="2">
        <v>288.45999999999913</v>
      </c>
      <c r="C162" s="2">
        <v>49.799999999999272</v>
      </c>
      <c r="D162" s="6">
        <v>2.1926714353021803</v>
      </c>
      <c r="E162" s="6">
        <v>130.31835964588427</v>
      </c>
      <c r="F162" s="6">
        <v>38.536213262823217</v>
      </c>
    </row>
    <row r="163" spans="1:6" x14ac:dyDescent="0.25">
      <c r="A163" s="4" t="s">
        <v>167</v>
      </c>
      <c r="B163" s="2">
        <v>257.65000000000146</v>
      </c>
      <c r="C163" s="2">
        <v>66.800000000000182</v>
      </c>
      <c r="D163" s="6">
        <v>2.2135023858789746</v>
      </c>
      <c r="E163" s="6">
        <v>115.32247575902518</v>
      </c>
      <c r="F163" s="6">
        <v>35.359889714585435</v>
      </c>
    </row>
    <row r="164" spans="1:6" x14ac:dyDescent="0.25">
      <c r="A164" s="4" t="s">
        <v>168</v>
      </c>
      <c r="B164" s="2">
        <v>217.98999999999978</v>
      </c>
      <c r="C164" s="2">
        <v>85.300000000000182</v>
      </c>
      <c r="D164" s="6">
        <v>2.2341698641501604</v>
      </c>
      <c r="E164" s="6">
        <v>96.853041787174519</v>
      </c>
      <c r="F164" s="6">
        <v>54.293507529669803</v>
      </c>
    </row>
    <row r="165" spans="1:6" x14ac:dyDescent="0.25">
      <c r="A165" s="4" t="s">
        <v>169</v>
      </c>
      <c r="B165" s="2">
        <v>246.88999999999942</v>
      </c>
      <c r="C165" s="2">
        <v>79</v>
      </c>
      <c r="D165" s="6">
        <v>2.2507295173961843</v>
      </c>
      <c r="E165" s="6">
        <v>110.24969598201915</v>
      </c>
      <c r="F165" s="6">
        <v>30.321010803107367</v>
      </c>
    </row>
    <row r="166" spans="1:6" x14ac:dyDescent="0.25">
      <c r="A166" s="4" t="s">
        <v>170</v>
      </c>
      <c r="B166" s="2">
        <v>279.85000000000036</v>
      </c>
      <c r="C166" s="2">
        <v>122.19999999999982</v>
      </c>
      <c r="D166" s="6">
        <v>2.2393712545045497</v>
      </c>
      <c r="E166" s="6">
        <v>123.93705642137442</v>
      </c>
      <c r="F166" s="6">
        <v>51.86002968355497</v>
      </c>
    </row>
    <row r="167" spans="1:6" x14ac:dyDescent="0.25">
      <c r="A167" s="4" t="s">
        <v>171</v>
      </c>
      <c r="B167" s="2">
        <v>239.34000000000015</v>
      </c>
      <c r="C167" s="2">
        <v>67.900000000000546</v>
      </c>
      <c r="D167" s="6">
        <v>2.2580010214905903</v>
      </c>
      <c r="E167" s="6">
        <v>105.85743156993593</v>
      </c>
      <c r="F167" s="6">
        <v>40.602123414891494</v>
      </c>
    </row>
    <row r="168" spans="1:6" x14ac:dyDescent="0.25">
      <c r="A168" s="4" t="s">
        <v>172</v>
      </c>
      <c r="B168" s="2">
        <v>340.89999999999964</v>
      </c>
      <c r="C168" s="2">
        <v>117.09999999999945</v>
      </c>
      <c r="D168" s="6">
        <v>2.2609654934039982</v>
      </c>
      <c r="E168" s="6">
        <v>150.37740442841823</v>
      </c>
      <c r="F168" s="6">
        <v>49.934649989137391</v>
      </c>
    </row>
    <row r="169" spans="1:6" x14ac:dyDescent="0.25">
      <c r="A169" s="4" t="s">
        <v>173</v>
      </c>
      <c r="B169" s="2">
        <v>294.70999999999913</v>
      </c>
      <c r="C169" s="2">
        <v>91.800000000000182</v>
      </c>
      <c r="D169" s="6">
        <v>2.2669629210302857</v>
      </c>
      <c r="E169" s="6">
        <v>129.11529138374357</v>
      </c>
      <c r="F169" s="6">
        <v>50.251175466442973</v>
      </c>
    </row>
    <row r="170" spans="1:6" x14ac:dyDescent="0.25">
      <c r="A170" s="4" t="s">
        <v>174</v>
      </c>
      <c r="B170" s="2">
        <v>231.15000000000146</v>
      </c>
      <c r="C170" s="2">
        <v>113.19999999999982</v>
      </c>
      <c r="D170" s="6">
        <v>2.2825336708112403</v>
      </c>
      <c r="E170" s="6">
        <v>101.00562320050533</v>
      </c>
      <c r="F170" s="6">
        <v>44.133973364702463</v>
      </c>
    </row>
    <row r="171" spans="1:6" x14ac:dyDescent="0.25">
      <c r="A171" s="4" t="s">
        <v>175</v>
      </c>
      <c r="B171" s="2">
        <v>196.53999999999905</v>
      </c>
      <c r="C171" s="2">
        <v>114.69999999999982</v>
      </c>
      <c r="D171" s="6">
        <v>2.28848644932518</v>
      </c>
      <c r="E171" s="6">
        <v>85.882004544843625</v>
      </c>
      <c r="F171" s="6">
        <v>36.355870449430583</v>
      </c>
    </row>
    <row r="172" spans="1:6" x14ac:dyDescent="0.25">
      <c r="A172" s="4" t="s">
        <v>176</v>
      </c>
      <c r="B172" s="2">
        <v>274.01000000000022</v>
      </c>
      <c r="C172" s="2">
        <v>101</v>
      </c>
      <c r="D172" s="6">
        <v>2.2884887356975341</v>
      </c>
      <c r="E172" s="6">
        <v>119.67784190189403</v>
      </c>
      <c r="F172" s="6">
        <v>22.624401337608184</v>
      </c>
    </row>
    <row r="173" spans="1:6" x14ac:dyDescent="0.25">
      <c r="A173" s="4" t="s">
        <v>177</v>
      </c>
      <c r="B173" s="2">
        <v>264.03000000000065</v>
      </c>
      <c r="C173" s="2">
        <v>83.200000000000728</v>
      </c>
      <c r="D173" s="6">
        <v>2.2895633447720427</v>
      </c>
      <c r="E173" s="6">
        <v>113.97658481561071</v>
      </c>
      <c r="F173" s="6">
        <v>54.996087207926486</v>
      </c>
    </row>
    <row r="174" spans="1:6" x14ac:dyDescent="0.25">
      <c r="A174" s="4" t="s">
        <v>178</v>
      </c>
      <c r="B174" s="2">
        <v>226.59000000000015</v>
      </c>
      <c r="C174" s="2">
        <v>51.799999999999272</v>
      </c>
      <c r="D174" s="6">
        <v>2.3165284380747475</v>
      </c>
      <c r="E174" s="6">
        <v>98.03786910278366</v>
      </c>
      <c r="F174" s="6">
        <v>36.300707082057933</v>
      </c>
    </row>
    <row r="175" spans="1:6" x14ac:dyDescent="0.25">
      <c r="A175" s="4" t="s">
        <v>179</v>
      </c>
      <c r="B175" s="2">
        <v>206.70999999999913</v>
      </c>
      <c r="C175" s="2">
        <v>127.40000000000055</v>
      </c>
      <c r="D175" s="6">
        <v>2.3112497453656551</v>
      </c>
      <c r="E175" s="6">
        <v>89.225329041952563</v>
      </c>
      <c r="F175" s="6">
        <v>23.654143638425992</v>
      </c>
    </row>
    <row r="176" spans="1:6" x14ac:dyDescent="0.25">
      <c r="A176" s="4" t="s">
        <v>180</v>
      </c>
      <c r="B176" s="2">
        <v>240.88999999999942</v>
      </c>
      <c r="C176" s="2">
        <v>83.899999999999636</v>
      </c>
      <c r="D176" s="6">
        <v>2.3167188310710163</v>
      </c>
      <c r="E176" s="6">
        <v>103.38865786234858</v>
      </c>
      <c r="F176" s="6">
        <v>-2.6610057650651497</v>
      </c>
    </row>
    <row r="177" spans="1:6" x14ac:dyDescent="0.25">
      <c r="A177" s="4" t="s">
        <v>181</v>
      </c>
      <c r="B177" s="2">
        <v>145.80000000000109</v>
      </c>
      <c r="C177" s="2">
        <v>54.800000000000182</v>
      </c>
      <c r="D177" s="6">
        <v>2.3299460983497804</v>
      </c>
      <c r="E177" s="6">
        <v>61.458373748189665</v>
      </c>
      <c r="F177" s="6">
        <v>13.320196230745854</v>
      </c>
    </row>
    <row r="178" spans="1:6" x14ac:dyDescent="0.25">
      <c r="A178" s="4" t="s">
        <v>182</v>
      </c>
      <c r="B178" s="2">
        <v>159.63999999999942</v>
      </c>
      <c r="C178" s="2">
        <v>-6.1999999999998181</v>
      </c>
      <c r="D178" s="6">
        <v>2.3723374230073215</v>
      </c>
      <c r="E178" s="6">
        <v>66.962074111020812</v>
      </c>
      <c r="F178" s="6">
        <v>37.205812914354901</v>
      </c>
    </row>
    <row r="179" spans="1:6" x14ac:dyDescent="0.25">
      <c r="A179" s="4" t="s">
        <v>183</v>
      </c>
      <c r="B179" s="2">
        <v>181.01000000000022</v>
      </c>
      <c r="C179" s="2">
        <v>31.599999999999454</v>
      </c>
      <c r="D179" s="6">
        <v>2.3840360699598673</v>
      </c>
      <c r="E179" s="6">
        <v>76.195467408121104</v>
      </c>
      <c r="F179" s="6">
        <v>31.486774002140194</v>
      </c>
    </row>
    <row r="180" spans="1:6" x14ac:dyDescent="0.25">
      <c r="A180" s="4" t="s">
        <v>184</v>
      </c>
      <c r="B180" s="2">
        <v>237.30999999999949</v>
      </c>
      <c r="C180" s="2">
        <v>88.700000000000728</v>
      </c>
      <c r="D180" s="6">
        <v>2.3756006250406925</v>
      </c>
      <c r="E180" s="6">
        <v>99.872324856606056</v>
      </c>
      <c r="F180" s="6">
        <v>25.62987056494617</v>
      </c>
    </row>
    <row r="181" spans="1:6" x14ac:dyDescent="0.25">
      <c r="A181" s="4" t="s">
        <v>185</v>
      </c>
      <c r="B181" s="2">
        <v>196.45000000000073</v>
      </c>
      <c r="C181" s="2">
        <v>74.799999999999272</v>
      </c>
      <c r="D181" s="6">
        <v>2.3761337321497491</v>
      </c>
      <c r="E181" s="6">
        <v>82.166359489671294</v>
      </c>
      <c r="F181" s="6">
        <v>42.452967616195501</v>
      </c>
    </row>
    <row r="182" spans="1:6" x14ac:dyDescent="0.25">
      <c r="A182" s="4" t="s">
        <v>186</v>
      </c>
      <c r="B182" s="2">
        <v>221.90999999999985</v>
      </c>
      <c r="C182" s="2">
        <v>60.900000000000546</v>
      </c>
      <c r="D182" s="6">
        <v>2.3908811491726785</v>
      </c>
      <c r="E182" s="6">
        <v>93.097235085153898</v>
      </c>
      <c r="F182" s="6">
        <v>46.777259753930274</v>
      </c>
    </row>
    <row r="183" spans="1:6" x14ac:dyDescent="0.25">
      <c r="A183" s="4" t="s">
        <v>187</v>
      </c>
      <c r="B183" s="2">
        <v>234.19000000000051</v>
      </c>
      <c r="C183" s="2">
        <v>101.5</v>
      </c>
      <c r="D183" s="6">
        <v>2.3836368480441323</v>
      </c>
      <c r="E183" s="6">
        <v>98.528310226797245</v>
      </c>
      <c r="F183" s="6">
        <v>39.631781132261246</v>
      </c>
    </row>
    <row r="184" spans="1:6" x14ac:dyDescent="0.25">
      <c r="A184" s="4" t="s">
        <v>188</v>
      </c>
      <c r="B184" s="2">
        <v>168.25</v>
      </c>
      <c r="C184" s="2">
        <v>111.5</v>
      </c>
      <c r="D184" s="6">
        <v>2.37688030436055</v>
      </c>
      <c r="E184" s="6">
        <v>70.739577009768524</v>
      </c>
      <c r="F184" s="6">
        <v>46.711245205261868</v>
      </c>
    </row>
    <row r="185" spans="1:6" x14ac:dyDescent="0.25">
      <c r="A185" s="4" t="s">
        <v>189</v>
      </c>
      <c r="B185" s="2">
        <v>219.10999999999876</v>
      </c>
      <c r="C185" s="2">
        <v>94.199999999999818</v>
      </c>
      <c r="D185" s="6">
        <v>2.3784422682760193</v>
      </c>
      <c r="E185" s="6">
        <v>92.681830962253784</v>
      </c>
      <c r="F185" s="6">
        <v>21.403407634019523</v>
      </c>
    </row>
    <row r="186" spans="1:6" x14ac:dyDescent="0.25">
      <c r="A186" s="4" t="s">
        <v>190</v>
      </c>
      <c r="B186" s="2">
        <v>283.82000000000153</v>
      </c>
      <c r="C186" s="2">
        <v>111.10000000000036</v>
      </c>
      <c r="D186" s="6">
        <v>2.3641095317725753</v>
      </c>
      <c r="E186" s="6">
        <v>119.30964326227547</v>
      </c>
      <c r="F186" s="6">
        <v>34.218183924844041</v>
      </c>
    </row>
    <row r="187" spans="1:6" x14ac:dyDescent="0.25">
      <c r="A187" s="4" t="s">
        <v>191</v>
      </c>
      <c r="B187" s="2">
        <v>340.93999999999869</v>
      </c>
      <c r="C187" s="2">
        <v>50.599999999999454</v>
      </c>
      <c r="D187" s="6">
        <v>2.3788521383480039</v>
      </c>
      <c r="E187" s="6">
        <v>142.53007010557099</v>
      </c>
      <c r="F187" s="6">
        <v>31.186552560202848</v>
      </c>
    </row>
    <row r="188" spans="1:6" x14ac:dyDescent="0.25">
      <c r="A188" s="4" t="s">
        <v>192</v>
      </c>
      <c r="B188" s="2">
        <v>324.86999999999898</v>
      </c>
      <c r="C188" s="2">
        <v>81.400000000000546</v>
      </c>
      <c r="D188" s="6">
        <v>2.3920566358205457</v>
      </c>
      <c r="E188" s="6">
        <v>134.48877359208913</v>
      </c>
      <c r="F188" s="6">
        <v>53.23746816862981</v>
      </c>
    </row>
    <row r="189" spans="1:6" x14ac:dyDescent="0.25">
      <c r="A189" s="4" t="s">
        <v>193</v>
      </c>
      <c r="B189" s="2">
        <v>272.80000000000291</v>
      </c>
      <c r="C189" s="2">
        <v>74.599999999999454</v>
      </c>
      <c r="D189" s="6">
        <v>2.4155919585180037</v>
      </c>
      <c r="E189" s="6">
        <v>112.8384976415384</v>
      </c>
      <c r="F189" s="6">
        <v>42.810793643325141</v>
      </c>
    </row>
    <row r="190" spans="1:6" x14ac:dyDescent="0.25">
      <c r="A190" s="4" t="s">
        <v>194</v>
      </c>
      <c r="B190" s="2">
        <v>262.06999999999971</v>
      </c>
      <c r="C190" s="2">
        <v>128.60000000000036</v>
      </c>
      <c r="D190" s="6">
        <v>2.4176146058468886</v>
      </c>
      <c r="E190" s="6">
        <v>108.25857236301317</v>
      </c>
      <c r="F190" s="6">
        <v>55.147553746946521</v>
      </c>
    </row>
    <row r="191" spans="1:6" x14ac:dyDescent="0.25">
      <c r="A191" s="4" t="s">
        <v>195</v>
      </c>
      <c r="B191" s="2">
        <v>274.03999999999724</v>
      </c>
      <c r="C191" s="2">
        <v>103.5</v>
      </c>
      <c r="D191" s="6">
        <v>2.4207782744559507</v>
      </c>
      <c r="E191" s="6">
        <v>113.59768495683699</v>
      </c>
      <c r="F191" s="6">
        <v>34.198690004886679</v>
      </c>
    </row>
    <row r="192" spans="1:6" x14ac:dyDescent="0.25">
      <c r="A192" s="4" t="s">
        <v>196</v>
      </c>
      <c r="B192" s="2">
        <v>323.61000000000058</v>
      </c>
      <c r="C192" s="2">
        <v>133.5</v>
      </c>
      <c r="D192" s="6">
        <v>2.4123731051748329</v>
      </c>
      <c r="E192" s="6">
        <v>133.58091498138026</v>
      </c>
      <c r="F192" s="6">
        <v>51.350285293049126</v>
      </c>
    </row>
    <row r="193" spans="1:6" x14ac:dyDescent="0.25">
      <c r="A193" s="4" t="s">
        <v>197</v>
      </c>
      <c r="B193" s="2">
        <v>267.76000000000204</v>
      </c>
      <c r="C193" s="2">
        <v>82.5</v>
      </c>
      <c r="D193" s="6">
        <v>2.4225766086802767</v>
      </c>
      <c r="E193" s="6">
        <v>110.39139481845255</v>
      </c>
      <c r="F193" s="6">
        <v>28.282229177419435</v>
      </c>
    </row>
    <row r="194" spans="1:6" x14ac:dyDescent="0.25">
      <c r="A194" s="4" t="s">
        <v>198</v>
      </c>
      <c r="B194" s="2">
        <v>363.12999999999738</v>
      </c>
      <c r="C194" s="2">
        <v>124.39999999999964</v>
      </c>
      <c r="D194" s="6">
        <v>2.4255513796193506</v>
      </c>
      <c r="E194" s="6">
        <v>148.88565208271643</v>
      </c>
      <c r="F194" s="6">
        <v>24.436386043923338</v>
      </c>
    </row>
    <row r="195" spans="1:6" x14ac:dyDescent="0.25">
      <c r="A195" s="4" t="s">
        <v>199</v>
      </c>
      <c r="B195" s="2">
        <v>306.80000000000291</v>
      </c>
      <c r="C195" s="2">
        <v>68.600000000000364</v>
      </c>
      <c r="D195" s="6">
        <v>2.4389858587465043</v>
      </c>
      <c r="E195" s="6">
        <v>124.33028224966428</v>
      </c>
      <c r="F195" s="6">
        <v>41.17326165764608</v>
      </c>
    </row>
    <row r="196" spans="1:6" x14ac:dyDescent="0.25">
      <c r="A196" s="4" t="s">
        <v>200</v>
      </c>
      <c r="B196" s="2">
        <v>340.11999999999898</v>
      </c>
      <c r="C196" s="2">
        <v>59.599999999999454</v>
      </c>
      <c r="D196" s="6">
        <v>2.4676208760141485</v>
      </c>
      <c r="E196" s="6">
        <v>137.42782421677731</v>
      </c>
      <c r="F196" s="6">
        <v>37.577289345408467</v>
      </c>
    </row>
    <row r="197" spans="1:6" x14ac:dyDescent="0.25">
      <c r="A197" s="4" t="s">
        <v>201</v>
      </c>
      <c r="B197" s="2">
        <v>356.32999999999811</v>
      </c>
      <c r="C197" s="2">
        <v>101.60000000000036</v>
      </c>
      <c r="D197" s="6">
        <v>2.4748991111399468</v>
      </c>
      <c r="E197" s="6">
        <v>143.16210046602885</v>
      </c>
      <c r="F197" s="6">
        <v>37.605513438723719</v>
      </c>
    </row>
    <row r="198" spans="1:6" x14ac:dyDescent="0.25">
      <c r="A198" s="4" t="s">
        <v>202</v>
      </c>
      <c r="B198" s="2">
        <v>395.43000000000029</v>
      </c>
      <c r="C198" s="2">
        <v>93</v>
      </c>
      <c r="D198" s="6">
        <v>2.4889967305596512</v>
      </c>
      <c r="E198" s="6">
        <v>157.8798869052257</v>
      </c>
      <c r="F198" s="6">
        <v>67.235599106896117</v>
      </c>
    </row>
    <row r="199" spans="1:6" x14ac:dyDescent="0.25">
      <c r="A199" s="4" t="s">
        <v>203</v>
      </c>
      <c r="B199" s="2">
        <v>307.87000000000262</v>
      </c>
      <c r="C199" s="2">
        <v>93.600000000000364</v>
      </c>
      <c r="D199" s="6">
        <v>2.5046255590325726</v>
      </c>
      <c r="E199" s="6">
        <v>123.08118820572106</v>
      </c>
      <c r="F199" s="6">
        <v>38.978841231876125</v>
      </c>
    </row>
    <row r="200" spans="1:6" x14ac:dyDescent="0.25">
      <c r="A200" s="4" t="s">
        <v>204</v>
      </c>
      <c r="B200" s="2">
        <v>353.65999999999985</v>
      </c>
      <c r="C200" s="2">
        <v>168.39999999999964</v>
      </c>
      <c r="D200" s="6">
        <v>2.5013570675432608</v>
      </c>
      <c r="E200" s="6">
        <v>140.94534049478904</v>
      </c>
      <c r="F200" s="6">
        <v>51.052135150660341</v>
      </c>
    </row>
    <row r="201" spans="1:6" x14ac:dyDescent="0.25">
      <c r="A201" s="4" t="s">
        <v>205</v>
      </c>
      <c r="B201" s="2">
        <v>295.37999999999738</v>
      </c>
      <c r="C201" s="2">
        <v>97.5</v>
      </c>
      <c r="D201" s="6">
        <v>2.5091996568206891</v>
      </c>
      <c r="E201" s="6">
        <v>117.53662440903717</v>
      </c>
      <c r="F201" s="6">
        <v>45.760416436588102</v>
      </c>
    </row>
    <row r="202" spans="1:6" x14ac:dyDescent="0.25">
      <c r="A202" s="4" t="s">
        <v>206</v>
      </c>
      <c r="B202" s="2">
        <v>415.61000000000058</v>
      </c>
      <c r="C202" s="2">
        <v>128.10000000000036</v>
      </c>
      <c r="D202" s="6">
        <v>2.5130890178711494</v>
      </c>
      <c r="E202" s="6">
        <v>165.32823181009039</v>
      </c>
      <c r="F202" s="6">
        <v>59.589925952579065</v>
      </c>
    </row>
    <row r="203" spans="1:6" x14ac:dyDescent="0.25">
      <c r="A203" s="4" t="s">
        <v>207</v>
      </c>
      <c r="B203" s="2">
        <v>394.2400000000016</v>
      </c>
      <c r="C203" s="2">
        <v>115</v>
      </c>
      <c r="D203" s="6">
        <v>2.5138477285440541</v>
      </c>
      <c r="E203" s="6">
        <v>156.54307387075735</v>
      </c>
      <c r="F203" s="6">
        <v>55.550872652492913</v>
      </c>
    </row>
    <row r="204" spans="1:6" x14ac:dyDescent="0.25">
      <c r="A204" s="4" t="s">
        <v>208</v>
      </c>
      <c r="B204" s="2">
        <v>395.72999999999956</v>
      </c>
      <c r="C204" s="2">
        <v>149.79999999999927</v>
      </c>
      <c r="D204" s="6">
        <v>2.518412282650639</v>
      </c>
      <c r="E204" s="6">
        <v>156.83440967195492</v>
      </c>
      <c r="F204" s="6">
        <v>38.244562033062103</v>
      </c>
    </row>
    <row r="205" spans="1:6" x14ac:dyDescent="0.25">
      <c r="A205" s="4" t="s">
        <v>209</v>
      </c>
      <c r="B205" s="2">
        <v>553.97999999999956</v>
      </c>
      <c r="C205" s="2">
        <v>139.89999999999964</v>
      </c>
      <c r="D205" s="6">
        <v>2.523234542902506</v>
      </c>
      <c r="E205" s="6">
        <v>218.05451624432621</v>
      </c>
      <c r="F205" s="6">
        <v>39.91250216104374</v>
      </c>
    </row>
    <row r="206" spans="1:6" x14ac:dyDescent="0.25">
      <c r="A206" s="4" t="s">
        <v>210</v>
      </c>
      <c r="B206" s="2">
        <v>625.56000000000131</v>
      </c>
      <c r="C206" s="2">
        <v>96.5</v>
      </c>
      <c r="D206" s="6">
        <v>2.5405573319071952</v>
      </c>
      <c r="E206" s="6">
        <v>243.04015757942395</v>
      </c>
      <c r="F206" s="6">
        <v>40.794194874735375</v>
      </c>
    </row>
    <row r="207" spans="1:6" x14ac:dyDescent="0.25">
      <c r="A207" s="4" t="s">
        <v>211</v>
      </c>
      <c r="B207" s="2">
        <v>481.38999999999942</v>
      </c>
      <c r="C207" s="2">
        <v>101.40000000000146</v>
      </c>
      <c r="D207" s="6">
        <v>2.5738956320235777</v>
      </c>
      <c r="E207" s="6">
        <v>184.20088523622161</v>
      </c>
      <c r="F207" s="6">
        <v>58.085324536983194</v>
      </c>
    </row>
    <row r="208" spans="1:6" x14ac:dyDescent="0.25">
      <c r="A208" s="4" t="s">
        <v>212</v>
      </c>
      <c r="B208" s="2">
        <v>524.20000000000073</v>
      </c>
      <c r="C208" s="2">
        <v>105</v>
      </c>
      <c r="D208" s="6">
        <v>2.6133967781026604</v>
      </c>
      <c r="E208" s="6">
        <v>199.8738249907978</v>
      </c>
      <c r="F208" s="6">
        <v>68.327717356640704</v>
      </c>
    </row>
    <row r="209" spans="1:6" x14ac:dyDescent="0.25">
      <c r="A209" s="4" t="s">
        <v>213</v>
      </c>
      <c r="B209" s="2">
        <v>602.53999999999724</v>
      </c>
      <c r="C209" s="2">
        <v>151.79999999999927</v>
      </c>
      <c r="D209" s="6">
        <v>2.6226545673208332</v>
      </c>
      <c r="E209" s="6">
        <v>229.23613800576013</v>
      </c>
      <c r="F209" s="6">
        <v>46.186588697678701</v>
      </c>
    </row>
    <row r="210" spans="1:6" x14ac:dyDescent="0.25">
      <c r="A210" s="4" t="s">
        <v>214</v>
      </c>
      <c r="B210" s="2">
        <v>502.01000000000204</v>
      </c>
      <c r="C210" s="2">
        <v>179.20000000000073</v>
      </c>
      <c r="D210" s="6">
        <v>2.6284686404237751</v>
      </c>
      <c r="E210" s="6">
        <v>188.83404324533174</v>
      </c>
      <c r="F210" s="6">
        <v>41.339537763514279</v>
      </c>
    </row>
    <row r="211" spans="1:6" x14ac:dyDescent="0.25">
      <c r="A211" s="4" t="s">
        <v>215</v>
      </c>
      <c r="B211" s="2">
        <v>636.11999999999898</v>
      </c>
      <c r="C211" s="2">
        <v>121.39999999999964</v>
      </c>
      <c r="D211" s="6">
        <v>2.6584719120153273</v>
      </c>
      <c r="E211" s="6">
        <v>237.32021957413946</v>
      </c>
      <c r="F211" s="6">
        <v>57.938486606086499</v>
      </c>
    </row>
    <row r="212" spans="1:6" x14ac:dyDescent="0.25">
      <c r="A212" s="4" t="s">
        <v>216</v>
      </c>
      <c r="B212" s="2">
        <v>491.09000000000015</v>
      </c>
      <c r="C212" s="2">
        <v>109.89999999999964</v>
      </c>
      <c r="D212" s="6">
        <v>2.6804290049178614</v>
      </c>
      <c r="E212" s="6">
        <v>181.67893347726624</v>
      </c>
      <c r="F212" s="6">
        <v>79.095391837422284</v>
      </c>
    </row>
    <row r="213" spans="1:6" x14ac:dyDescent="0.25">
      <c r="A213" s="4" t="s">
        <v>217</v>
      </c>
      <c r="B213" s="2">
        <v>544.38999999999942</v>
      </c>
      <c r="C213" s="2">
        <v>155.29999999999927</v>
      </c>
      <c r="D213" s="6">
        <v>2.7030651853834828</v>
      </c>
      <c r="E213" s="6">
        <v>202.051130549688</v>
      </c>
      <c r="F213" s="6">
        <v>38.933785695296059</v>
      </c>
    </row>
    <row r="214" spans="1:6" x14ac:dyDescent="0.25">
      <c r="A214" s="4" t="s">
        <v>218</v>
      </c>
      <c r="B214" s="2">
        <v>386.44000000000233</v>
      </c>
      <c r="C214" s="2">
        <v>213.80000000000109</v>
      </c>
      <c r="D214" s="6">
        <v>2.6943180100945989</v>
      </c>
      <c r="E214" s="6">
        <v>142.0519750839741</v>
      </c>
      <c r="F214" s="6">
        <v>90.905324082047613</v>
      </c>
    </row>
    <row r="215" spans="1:6" x14ac:dyDescent="0.25">
      <c r="A215" s="4" t="s">
        <v>219</v>
      </c>
      <c r="B215" s="2">
        <v>452.34000000000015</v>
      </c>
      <c r="C215" s="2">
        <v>104.89999999999964</v>
      </c>
      <c r="D215" s="6">
        <v>2.7204127205662445</v>
      </c>
      <c r="E215" s="6">
        <v>167.99649581389639</v>
      </c>
      <c r="F215" s="6">
        <v>29.377288806825089</v>
      </c>
    </row>
    <row r="216" spans="1:6" x14ac:dyDescent="0.25">
      <c r="A216" s="4" t="s">
        <v>220</v>
      </c>
      <c r="B216" s="2">
        <v>473.98999999999796</v>
      </c>
      <c r="C216" s="2">
        <v>247.29999999999927</v>
      </c>
      <c r="D216" s="6">
        <v>2.6925561620112277</v>
      </c>
      <c r="E216" s="6">
        <v>174.53913096343538</v>
      </c>
      <c r="F216" s="6">
        <v>42.310061705307596</v>
      </c>
    </row>
    <row r="217" spans="1:6" x14ac:dyDescent="0.25">
      <c r="A217" s="4" t="s">
        <v>221</v>
      </c>
      <c r="B217" s="2">
        <v>508.58000000000175</v>
      </c>
      <c r="C217" s="2">
        <v>79.100000000000364</v>
      </c>
      <c r="D217" s="6">
        <v>2.7156660938073265</v>
      </c>
      <c r="E217" s="6">
        <v>186.21584924844205</v>
      </c>
      <c r="F217" s="6">
        <v>13.108119475980978</v>
      </c>
    </row>
    <row r="218" spans="1:6" x14ac:dyDescent="0.25">
      <c r="A218" s="4" t="s">
        <v>222</v>
      </c>
      <c r="B218" s="2">
        <v>353.90999999999985</v>
      </c>
      <c r="C218" s="2">
        <v>114.89999999999964</v>
      </c>
      <c r="D218" s="6">
        <v>2.7311316520726105</v>
      </c>
      <c r="E218" s="6">
        <v>127.75492766871368</v>
      </c>
      <c r="F218" s="6">
        <v>47.03587656532256</v>
      </c>
    </row>
    <row r="219" spans="1:6" x14ac:dyDescent="0.25">
      <c r="A219" s="4" t="s">
        <v>223</v>
      </c>
      <c r="B219" s="2">
        <v>739.36000000000058</v>
      </c>
      <c r="C219" s="2">
        <v>35.800000000001091</v>
      </c>
      <c r="D219" s="6">
        <v>2.7702258257915324</v>
      </c>
      <c r="E219" s="6">
        <v>266.95907454998911</v>
      </c>
      <c r="F219" s="6">
        <v>0.3971745590849991</v>
      </c>
    </row>
    <row r="220" spans="1:6" x14ac:dyDescent="0.25">
      <c r="A220" s="4" t="s">
        <v>224</v>
      </c>
      <c r="B220" s="2">
        <v>479.7599999999984</v>
      </c>
      <c r="C220" s="2">
        <v>130.29999999999927</v>
      </c>
      <c r="D220" s="6">
        <v>2.7695630921943151</v>
      </c>
      <c r="E220" s="6">
        <v>169.00284739172238</v>
      </c>
      <c r="F220" s="6">
        <v>21.770001602485316</v>
      </c>
    </row>
    <row r="221" spans="1:6" x14ac:dyDescent="0.25">
      <c r="A221" s="4" t="s">
        <v>225</v>
      </c>
      <c r="B221" s="2">
        <v>502.27999999999884</v>
      </c>
      <c r="C221" s="2">
        <v>1.1000000000003638</v>
      </c>
      <c r="D221" s="6">
        <v>2.8387687391324783</v>
      </c>
      <c r="E221" s="6">
        <v>175.18094687453925</v>
      </c>
      <c r="F221" s="6">
        <v>46.421486081471073</v>
      </c>
    </row>
    <row r="222" spans="1:6" x14ac:dyDescent="0.25">
      <c r="A222" s="4" t="s">
        <v>226</v>
      </c>
      <c r="B222" s="2">
        <v>512.54000000000087</v>
      </c>
      <c r="C222" s="2">
        <v>61.799999999999272</v>
      </c>
      <c r="D222" s="6">
        <v>2.8672067879603413</v>
      </c>
      <c r="E222" s="6">
        <v>178.06772512018583</v>
      </c>
      <c r="F222" s="6">
        <v>34.881179229068096</v>
      </c>
    </row>
    <row r="223" spans="1:6" x14ac:dyDescent="0.25">
      <c r="A223" s="4" t="s">
        <v>227</v>
      </c>
      <c r="B223" s="2">
        <v>542.09000000000015</v>
      </c>
      <c r="C223" s="2">
        <v>133.10000000000036</v>
      </c>
      <c r="D223" s="6">
        <v>2.8783430554530014</v>
      </c>
      <c r="E223" s="6">
        <v>187.00578313982803</v>
      </c>
      <c r="F223" s="6">
        <v>35.290618928968634</v>
      </c>
    </row>
    <row r="224" spans="1:6" x14ac:dyDescent="0.25">
      <c r="A224" s="4" t="s">
        <v>228</v>
      </c>
      <c r="B224" s="2">
        <v>745.93000000000029</v>
      </c>
      <c r="C224" s="2">
        <v>100.39999999999964</v>
      </c>
      <c r="D224" s="6">
        <v>2.8987873577934669</v>
      </c>
      <c r="E224" s="6">
        <v>255.36500757605143</v>
      </c>
      <c r="F224" s="6">
        <v>22.83437588690942</v>
      </c>
    </row>
    <row r="225" spans="1:6" x14ac:dyDescent="0.25">
      <c r="A225" s="4" t="s">
        <v>229</v>
      </c>
      <c r="B225" s="2">
        <v>563.04000000000087</v>
      </c>
      <c r="C225" s="2">
        <v>102.30000000000109</v>
      </c>
      <c r="D225" s="6">
        <v>2.9210345108769511</v>
      </c>
      <c r="E225" s="6">
        <v>189.53326267641015</v>
      </c>
      <c r="F225" s="6">
        <v>42.515720154928196</v>
      </c>
    </row>
    <row r="226" spans="1:6" x14ac:dyDescent="0.25">
      <c r="A226" s="4" t="s">
        <v>230</v>
      </c>
      <c r="B226" s="2">
        <v>944.29000000000087</v>
      </c>
      <c r="C226" s="2">
        <v>66.699999999998909</v>
      </c>
      <c r="D226" s="6">
        <v>2.9706658981609904</v>
      </c>
      <c r="E226" s="6">
        <v>316.09167589702406</v>
      </c>
      <c r="F226" s="6">
        <v>47.064450148917871</v>
      </c>
    </row>
    <row r="227" spans="1:6" x14ac:dyDescent="0.25">
      <c r="A227" s="4" t="s">
        <v>231</v>
      </c>
      <c r="B227" s="2">
        <v>657.15999999999622</v>
      </c>
      <c r="C227" s="2">
        <v>126.30000000000109</v>
      </c>
      <c r="D227" s="6">
        <v>2.9873928103934961</v>
      </c>
      <c r="E227" s="6">
        <v>216.63430393578167</v>
      </c>
      <c r="F227" s="6">
        <v>83.863544526847491</v>
      </c>
    </row>
    <row r="228" spans="1:6" x14ac:dyDescent="0.25">
      <c r="A228" s="4" t="s">
        <v>232</v>
      </c>
      <c r="B228" s="2">
        <v>737.70999999999913</v>
      </c>
      <c r="C228" s="2">
        <v>140.60000000000036</v>
      </c>
      <c r="D228" s="6">
        <v>3.0334992568619348</v>
      </c>
      <c r="E228" s="6">
        <v>243.98039955425509</v>
      </c>
      <c r="F228" s="6">
        <v>63.400309870478225</v>
      </c>
    </row>
    <row r="229" spans="1:6" x14ac:dyDescent="0.25">
      <c r="A229" s="4" t="s">
        <v>233</v>
      </c>
      <c r="B229" s="2">
        <v>1461.4700000000012</v>
      </c>
      <c r="C229" s="2">
        <v>254.39999999999964</v>
      </c>
      <c r="D229" s="6">
        <v>3.0236445277890081</v>
      </c>
      <c r="E229" s="6">
        <v>481.21813537049314</v>
      </c>
      <c r="F229" s="6">
        <v>56.502721252969089</v>
      </c>
    </row>
    <row r="230" spans="1:6" x14ac:dyDescent="0.25">
      <c r="A230" s="4" t="s">
        <v>234</v>
      </c>
      <c r="B230" s="2">
        <v>823.15000000000146</v>
      </c>
      <c r="C230" s="2">
        <v>191.69999999999891</v>
      </c>
      <c r="D230" s="6">
        <v>3.0370218671721618</v>
      </c>
      <c r="E230" s="6">
        <v>264.21481123500189</v>
      </c>
      <c r="F230" s="6">
        <v>61.949169128780021</v>
      </c>
    </row>
    <row r="231" spans="1:6" x14ac:dyDescent="0.25">
      <c r="A231" s="4" t="s">
        <v>235</v>
      </c>
      <c r="B231" s="2">
        <v>798.05999999999767</v>
      </c>
      <c r="C231" s="2">
        <v>171.60000000000036</v>
      </c>
      <c r="D231" s="6">
        <v>3.115457442194121</v>
      </c>
      <c r="E231" s="6">
        <v>254.67255443054481</v>
      </c>
      <c r="F231" s="6">
        <v>59.451039884734122</v>
      </c>
    </row>
    <row r="232" spans="1:6" x14ac:dyDescent="0.25">
      <c r="A232" s="4" t="s">
        <v>236</v>
      </c>
      <c r="B232" s="2">
        <v>1015.6300000000047</v>
      </c>
      <c r="C232" s="2">
        <v>193</v>
      </c>
      <c r="D232" s="6">
        <v>3.1336710066166451</v>
      </c>
      <c r="E232" s="6">
        <v>322.32041702762444</v>
      </c>
      <c r="F232" s="6">
        <v>61.726535364131294</v>
      </c>
    </row>
    <row r="233" spans="1:6" x14ac:dyDescent="0.25">
      <c r="A233" s="4" t="s">
        <v>237</v>
      </c>
      <c r="B233" s="2">
        <v>787.22999999999593</v>
      </c>
      <c r="C233" s="2">
        <v>186.30000000000109</v>
      </c>
      <c r="D233" s="6">
        <v>3.1509949303427471</v>
      </c>
      <c r="E233" s="6">
        <v>247.31890450177795</v>
      </c>
      <c r="F233" s="6">
        <v>79.012111431471723</v>
      </c>
    </row>
    <row r="234" spans="1:6" x14ac:dyDescent="0.25">
      <c r="A234" s="4" t="s">
        <v>238</v>
      </c>
      <c r="B234" s="2">
        <v>919.99000000000524</v>
      </c>
      <c r="C234" s="2">
        <v>194.5</v>
      </c>
      <c r="D234" s="6">
        <v>3.1830563117925204</v>
      </c>
      <c r="E234" s="6">
        <v>289.12158614607432</v>
      </c>
      <c r="F234" s="6">
        <v>50.408267935336198</v>
      </c>
    </row>
    <row r="235" spans="1:6" x14ac:dyDescent="0.25">
      <c r="A235" s="4" t="s">
        <v>239</v>
      </c>
      <c r="B235" s="2">
        <v>646.41999999999825</v>
      </c>
      <c r="C235" s="2">
        <v>251.5</v>
      </c>
      <c r="D235" s="6">
        <v>3.182017684197382</v>
      </c>
      <c r="E235" s="6">
        <v>201.15211785267689</v>
      </c>
      <c r="F235" s="6">
        <v>71.975627083512492</v>
      </c>
    </row>
    <row r="236" spans="1:6" x14ac:dyDescent="0.25">
      <c r="A236" s="4" t="s">
        <v>240</v>
      </c>
      <c r="B236" s="2">
        <v>996.65000000000146</v>
      </c>
      <c r="C236" s="2">
        <v>160.39999999999964</v>
      </c>
      <c r="D236" s="6">
        <v>3.2135878403896996</v>
      </c>
      <c r="E236" s="6">
        <v>310.84588459613605</v>
      </c>
      <c r="F236" s="6">
        <v>54.955144600250158</v>
      </c>
    </row>
    <row r="237" spans="1:6" x14ac:dyDescent="0.25">
      <c r="A237" s="4" t="s">
        <v>241</v>
      </c>
      <c r="B237" s="2">
        <v>1080.4599999999991</v>
      </c>
      <c r="C237" s="2">
        <v>231.29999999999927</v>
      </c>
      <c r="D237" s="6">
        <v>3.2062512305571964</v>
      </c>
      <c r="E237" s="6">
        <v>333.62847042491654</v>
      </c>
      <c r="F237" s="6">
        <v>82.537891402347171</v>
      </c>
    </row>
    <row r="238" spans="1:6" x14ac:dyDescent="0.25">
      <c r="A238" s="4" t="s">
        <v>242</v>
      </c>
      <c r="B238" s="2">
        <v>1119.1999999999971</v>
      </c>
      <c r="C238" s="2">
        <v>176.20000000000073</v>
      </c>
      <c r="D238" s="6">
        <v>3.2385125844443117</v>
      </c>
      <c r="E238" s="6">
        <v>343.91943434194161</v>
      </c>
      <c r="F238" s="6">
        <v>46.370123876160648</v>
      </c>
    </row>
    <row r="239" spans="1:6" x14ac:dyDescent="0.25">
      <c r="A239" s="4" t="s">
        <v>243</v>
      </c>
      <c r="B239" s="2">
        <v>856.02000000000407</v>
      </c>
      <c r="C239" s="2">
        <v>267.29999999999927</v>
      </c>
      <c r="D239" s="6">
        <v>3.2542505256833887</v>
      </c>
      <c r="E239" s="6">
        <v>259.41822903742076</v>
      </c>
      <c r="F239" s="6">
        <v>32.941708717515581</v>
      </c>
    </row>
    <row r="240" spans="1:6" x14ac:dyDescent="0.25">
      <c r="A240" s="4" t="s">
        <v>244</v>
      </c>
      <c r="B240" s="2">
        <v>1058.3099999999977</v>
      </c>
      <c r="C240" s="2">
        <v>150.89999999999964</v>
      </c>
      <c r="D240" s="6">
        <v>3.2997681125813418</v>
      </c>
      <c r="E240" s="6">
        <v>317.28431344865095</v>
      </c>
      <c r="F240" s="6">
        <v>47.338863937354823</v>
      </c>
    </row>
    <row r="241" spans="1:6" x14ac:dyDescent="0.25">
      <c r="A241" s="4" t="s">
        <v>245</v>
      </c>
      <c r="B241" s="2">
        <v>1226.6699999999983</v>
      </c>
      <c r="C241" s="2">
        <v>108.70000000000073</v>
      </c>
      <c r="D241" s="6">
        <v>3.3355257576302262</v>
      </c>
      <c r="E241" s="6">
        <v>363.63877719230123</v>
      </c>
      <c r="F241" s="6">
        <v>49.446834140947715</v>
      </c>
    </row>
    <row r="242" spans="1:6" x14ac:dyDescent="0.25">
      <c r="A242" s="4" t="s">
        <v>246</v>
      </c>
      <c r="B242" s="2">
        <v>1224.4300000000003</v>
      </c>
      <c r="C242" s="2">
        <v>157.89999999999964</v>
      </c>
      <c r="D242" s="6">
        <v>3.3733201103338453</v>
      </c>
      <c r="E242" s="6">
        <v>358.02343925711341</v>
      </c>
      <c r="F242" s="6">
        <v>55.29285656470325</v>
      </c>
    </row>
    <row r="243" spans="1:6" x14ac:dyDescent="0.25">
      <c r="A243" s="4" t="s">
        <v>247</v>
      </c>
      <c r="B243" s="2">
        <v>1398.9100000000035</v>
      </c>
      <c r="C243" s="2">
        <v>166.80000000000109</v>
      </c>
      <c r="D243" s="6">
        <v>3.4199716156591631</v>
      </c>
      <c r="E243" s="6">
        <v>404.30591047536279</v>
      </c>
      <c r="F243" s="6">
        <v>42.600804343430895</v>
      </c>
    </row>
    <row r="244" spans="1:6" x14ac:dyDescent="0.25">
      <c r="A244" s="4" t="s">
        <v>248</v>
      </c>
      <c r="B244" s="2">
        <v>1126.7899999999936</v>
      </c>
      <c r="C244" s="2">
        <v>189.09999999999854</v>
      </c>
      <c r="D244" s="6">
        <v>3.4600285668721358</v>
      </c>
      <c r="E244" s="6">
        <v>320.0163480536616</v>
      </c>
      <c r="F244" s="6">
        <v>32.831219512955414</v>
      </c>
    </row>
    <row r="245" spans="1:6" x14ac:dyDescent="0.25">
      <c r="A245" s="4" t="s">
        <v>249</v>
      </c>
      <c r="B245" s="2">
        <v>952.2100000000064</v>
      </c>
      <c r="C245" s="2">
        <v>147.40000000000146</v>
      </c>
      <c r="D245" s="6">
        <v>3.5210388683363418</v>
      </c>
      <c r="E245" s="6">
        <v>266.72167963352075</v>
      </c>
      <c r="F245" s="6">
        <v>-4.733825926850562</v>
      </c>
    </row>
    <row r="246" spans="1:6" x14ac:dyDescent="0.25">
      <c r="A246" s="4" t="s">
        <v>250</v>
      </c>
      <c r="B246" s="2">
        <v>389.08999999999651</v>
      </c>
      <c r="C246" s="2">
        <v>115.59999999999854</v>
      </c>
      <c r="D246" s="6">
        <v>3.5700510033843367</v>
      </c>
      <c r="E246" s="6">
        <v>106.91988299623654</v>
      </c>
      <c r="F246" s="6">
        <v>39.735318515654427</v>
      </c>
    </row>
    <row r="247" spans="1:6" x14ac:dyDescent="0.25">
      <c r="A247" s="4" t="s">
        <v>251</v>
      </c>
      <c r="B247" s="2">
        <v>817.09999999999854</v>
      </c>
      <c r="C247" s="2">
        <v>-16.899999999999636</v>
      </c>
      <c r="D247" s="6">
        <v>3.6390799269177281</v>
      </c>
      <c r="E247" s="6">
        <v>225.1073870850569</v>
      </c>
      <c r="F247" s="6">
        <v>8.2648655153001087</v>
      </c>
    </row>
    <row r="248" spans="1:6" x14ac:dyDescent="0.25">
      <c r="A248" s="4" t="s">
        <v>252</v>
      </c>
      <c r="B248" s="2">
        <v>-62.129999999997381</v>
      </c>
      <c r="C248" s="2">
        <v>144.60000000000036</v>
      </c>
      <c r="D248" s="6">
        <v>3.629823128333221</v>
      </c>
      <c r="E248" s="6">
        <v>-16.894463143897678</v>
      </c>
      <c r="F248" s="6">
        <v>-79.700098945382649</v>
      </c>
    </row>
    <row r="249" spans="1:6" x14ac:dyDescent="0.25">
      <c r="A249" s="4" t="s">
        <v>253</v>
      </c>
      <c r="B249" s="2">
        <v>145.31999999999971</v>
      </c>
      <c r="C249" s="2">
        <v>30</v>
      </c>
      <c r="D249" s="6">
        <v>3.6775362123559927</v>
      </c>
      <c r="E249" s="6">
        <v>38.779423859859349</v>
      </c>
      <c r="F249" s="6">
        <v>-44.297993123703996</v>
      </c>
    </row>
    <row r="250" spans="1:6" x14ac:dyDescent="0.25">
      <c r="A250" s="4" t="s">
        <v>254</v>
      </c>
      <c r="B250" s="2">
        <v>-44.410000000003492</v>
      </c>
      <c r="C250" s="2">
        <v>-293.10000000000036</v>
      </c>
      <c r="D250" s="6">
        <v>3.7473480917394624</v>
      </c>
      <c r="E250" s="6">
        <v>-11.684695803059551</v>
      </c>
      <c r="F250" s="6">
        <v>-11.445266098469951</v>
      </c>
    </row>
    <row r="251" spans="1:6" x14ac:dyDescent="0.25">
      <c r="A251" s="4" t="s">
        <v>255</v>
      </c>
      <c r="B251" s="2">
        <v>-46.469999999993888</v>
      </c>
      <c r="C251" s="2">
        <v>-166</v>
      </c>
      <c r="D251" s="6">
        <v>3.8006980026279384</v>
      </c>
      <c r="E251" s="6">
        <v>-12.199635657657192</v>
      </c>
      <c r="F251" s="6">
        <v>11.472435511936697</v>
      </c>
    </row>
    <row r="252" spans="1:6" x14ac:dyDescent="0.25">
      <c r="A252" s="4" t="s">
        <v>256</v>
      </c>
      <c r="B252" s="2">
        <v>-263.97000000000116</v>
      </c>
      <c r="C252" s="2">
        <v>-43.5</v>
      </c>
      <c r="D252" s="6">
        <v>3.8091301497866166</v>
      </c>
      <c r="E252" s="6">
        <v>-69.56964836368104</v>
      </c>
      <c r="F252" s="6">
        <v>48.071765206407321</v>
      </c>
    </row>
    <row r="253" spans="1:6" x14ac:dyDescent="0.25">
      <c r="A253" s="4" t="s">
        <v>257</v>
      </c>
      <c r="B253" s="2">
        <v>-360.94000000000233</v>
      </c>
      <c r="C253" s="2">
        <v>43.700000000000728</v>
      </c>
      <c r="D253" s="6">
        <v>3.7943270694725428</v>
      </c>
      <c r="E253" s="6">
        <v>-96.800669109131036</v>
      </c>
      <c r="F253" s="6">
        <v>30.734628137381225</v>
      </c>
    </row>
    <row r="254" spans="1:6" x14ac:dyDescent="0.25">
      <c r="A254" s="4" t="s">
        <v>258</v>
      </c>
      <c r="B254" s="2">
        <v>73.559999999997672</v>
      </c>
      <c r="C254" s="2">
        <v>182.39999999999964</v>
      </c>
      <c r="D254" s="6">
        <v>3.728693234476367</v>
      </c>
      <c r="E254" s="6">
        <v>20.016316328245377</v>
      </c>
      <c r="F254" s="6">
        <v>56.462556254908201</v>
      </c>
    </row>
    <row r="255" spans="1:6" x14ac:dyDescent="0.25">
      <c r="A255" s="4" t="s">
        <v>259</v>
      </c>
      <c r="B255" s="2">
        <v>348.86000000000058</v>
      </c>
      <c r="C255" s="2">
        <v>114.60000000000036</v>
      </c>
      <c r="D255" s="6">
        <v>3.6750018731566434</v>
      </c>
      <c r="E255" s="6">
        <v>96.138459792883793</v>
      </c>
      <c r="F255" s="6">
        <v>46.600394287039663</v>
      </c>
    </row>
    <row r="256" spans="1:6" x14ac:dyDescent="0.25">
      <c r="A256" s="4" t="s">
        <v>260</v>
      </c>
      <c r="B256" s="2">
        <v>288.16000000000349</v>
      </c>
      <c r="C256" s="2">
        <v>207.5</v>
      </c>
      <c r="D256" s="6">
        <v>3.6287246618217961</v>
      </c>
      <c r="E256" s="6">
        <v>79.797475517003207</v>
      </c>
      <c r="F256" s="6">
        <v>47.768824703924508</v>
      </c>
    </row>
    <row r="257" spans="1:6" x14ac:dyDescent="0.25">
      <c r="A257" s="4" t="s">
        <v>261</v>
      </c>
      <c r="B257" s="2">
        <v>246.86999999999534</v>
      </c>
      <c r="C257" s="2">
        <v>169.10000000000036</v>
      </c>
      <c r="D257" s="6">
        <v>3.6111418078458195</v>
      </c>
      <c r="E257" s="6">
        <v>68.782078657388027</v>
      </c>
      <c r="F257" s="6">
        <v>2.2846560740086579</v>
      </c>
    </row>
    <row r="258" spans="1:6" x14ac:dyDescent="0.25">
      <c r="A258" s="4" t="s">
        <v>262</v>
      </c>
      <c r="B258" s="2">
        <v>136.31999999999971</v>
      </c>
      <c r="C258" s="2">
        <v>172.5</v>
      </c>
      <c r="D258" s="6">
        <v>3.5891616656380085</v>
      </c>
      <c r="E258" s="6">
        <v>37.83061402441637</v>
      </c>
      <c r="F258" s="6">
        <v>61.746710830638648</v>
      </c>
    </row>
    <row r="259" spans="1:6" x14ac:dyDescent="0.25">
      <c r="A259" s="4" t="s">
        <v>263</v>
      </c>
      <c r="B259" s="2">
        <v>345.97000000000116</v>
      </c>
      <c r="C259" s="2">
        <v>8.1999999999989086</v>
      </c>
      <c r="D259" s="6">
        <v>3.603430806383872</v>
      </c>
      <c r="E259" s="6">
        <v>97.171927998047082</v>
      </c>
      <c r="F259" s="6">
        <v>35.445551097937887</v>
      </c>
    </row>
    <row r="260" spans="1:6" x14ac:dyDescent="0.25">
      <c r="A260" s="4" t="s">
        <v>264</v>
      </c>
      <c r="B260" s="2">
        <v>231.56000000000495</v>
      </c>
      <c r="C260" s="2">
        <v>222.5</v>
      </c>
      <c r="D260" s="6">
        <v>3.5603904041808692</v>
      </c>
      <c r="E260" s="6">
        <v>65.159158309536522</v>
      </c>
      <c r="F260" s="6">
        <v>55.771917330064738</v>
      </c>
    </row>
    <row r="261" spans="1:6" x14ac:dyDescent="0.25">
      <c r="A261" s="4" t="s">
        <v>265</v>
      </c>
      <c r="B261" s="2">
        <v>409.90999999999622</v>
      </c>
      <c r="C261" s="2">
        <v>126.20000000000073</v>
      </c>
      <c r="D261" s="6">
        <v>3.5537598398675825</v>
      </c>
      <c r="E261" s="6">
        <v>116.32585363213893</v>
      </c>
      <c r="F261" s="6">
        <v>53.521641323758011</v>
      </c>
    </row>
    <row r="262" spans="1:6" x14ac:dyDescent="0.25">
      <c r="A262" s="4" t="s">
        <v>266</v>
      </c>
      <c r="B262" s="2">
        <v>344.45000000000437</v>
      </c>
      <c r="C262" s="2">
        <v>198.19999999999891</v>
      </c>
      <c r="D262" s="6">
        <v>3.5238082266412425</v>
      </c>
      <c r="E262" s="6">
        <v>98.193638876060675</v>
      </c>
      <c r="F262" s="6">
        <v>42.190908850796333</v>
      </c>
    </row>
    <row r="263" spans="1:6" x14ac:dyDescent="0.25">
      <c r="A263" s="4" t="s">
        <v>267</v>
      </c>
      <c r="B263" s="2">
        <v>610.70999999999913</v>
      </c>
      <c r="C263" s="2">
        <v>188.60000000000036</v>
      </c>
      <c r="D263" s="6">
        <v>3.5078647042988877</v>
      </c>
      <c r="E263" s="6">
        <v>174.63688077046052</v>
      </c>
      <c r="F263" s="6">
        <v>30.311456111196545</v>
      </c>
    </row>
    <row r="264" spans="1:6" x14ac:dyDescent="0.25">
      <c r="A264" s="4" t="s">
        <v>268</v>
      </c>
      <c r="B264" s="2">
        <v>520.57999999999447</v>
      </c>
      <c r="C264" s="2">
        <v>148</v>
      </c>
      <c r="D264" s="6">
        <v>3.4970276456248954</v>
      </c>
      <c r="E264" s="6">
        <v>148.23658877855107</v>
      </c>
      <c r="F264" s="6">
        <v>19.761841141095509</v>
      </c>
    </row>
    <row r="265" spans="1:6" x14ac:dyDescent="0.25">
      <c r="A265" s="4" t="s">
        <v>269</v>
      </c>
      <c r="B265" s="2">
        <v>446.4600000000064</v>
      </c>
      <c r="C265" s="2">
        <v>106</v>
      </c>
      <c r="D265" s="6">
        <v>3.511818534745716</v>
      </c>
      <c r="E265" s="6">
        <v>126.51869288169442</v>
      </c>
      <c r="F265" s="6">
        <v>40.63696761016643</v>
      </c>
    </row>
    <row r="266" spans="1:6" x14ac:dyDescent="0.25">
      <c r="A266" s="4" t="s">
        <v>270</v>
      </c>
      <c r="B266" s="2">
        <v>168.37999999999738</v>
      </c>
      <c r="C266" s="2">
        <v>69.399999999999636</v>
      </c>
      <c r="D266" s="6">
        <v>3.5288066121382071</v>
      </c>
      <c r="E266" s="6">
        <v>47.764893002472839</v>
      </c>
      <c r="F266" s="6">
        <v>24.424262308545586</v>
      </c>
    </row>
    <row r="267" spans="1:6" x14ac:dyDescent="0.25">
      <c r="A267" s="4" t="s">
        <v>271</v>
      </c>
      <c r="B267" s="2">
        <v>337.75</v>
      </c>
      <c r="C267" s="2">
        <v>143.40000000000146</v>
      </c>
      <c r="D267" s="6">
        <v>3.5251832342905107</v>
      </c>
      <c r="E267" s="6">
        <v>96.033378833084498</v>
      </c>
      <c r="F267" s="6">
        <v>57.065578480533318</v>
      </c>
    </row>
    <row r="268" spans="1:6" x14ac:dyDescent="0.25">
      <c r="A268" s="4" t="s">
        <v>272</v>
      </c>
      <c r="B268" s="2">
        <v>820.34999999999854</v>
      </c>
      <c r="C268" s="2">
        <v>86.099999999998545</v>
      </c>
      <c r="D268" s="6">
        <v>3.5170063170123678</v>
      </c>
      <c r="E268" s="6">
        <v>234.72104008014651</v>
      </c>
      <c r="F268" s="6">
        <v>65.836912686586786</v>
      </c>
    </row>
    <row r="269" spans="1:6" x14ac:dyDescent="0.25">
      <c r="A269" s="4" t="s">
        <v>273</v>
      </c>
      <c r="B269" s="2">
        <v>459.72000000000116</v>
      </c>
      <c r="C269" s="2">
        <v>200.70000000000073</v>
      </c>
      <c r="D269" s="6">
        <v>3.4949998505455091</v>
      </c>
      <c r="E269" s="6">
        <v>131.50065165437115</v>
      </c>
      <c r="F269" s="6">
        <v>7.6374040702423143</v>
      </c>
    </row>
    <row r="270" spans="1:6" x14ac:dyDescent="0.25">
      <c r="A270" s="4" t="s">
        <v>274</v>
      </c>
      <c r="B270" s="2">
        <v>695.38999999999942</v>
      </c>
      <c r="C270" s="2">
        <v>230.09999999999854</v>
      </c>
      <c r="D270" s="6">
        <v>3.4959522573949147</v>
      </c>
      <c r="E270" s="6">
        <v>197.69304585934194</v>
      </c>
      <c r="F270" s="6">
        <v>81.221908859796912</v>
      </c>
    </row>
    <row r="271" spans="1:6" x14ac:dyDescent="0.25">
      <c r="A271" s="4" t="s">
        <v>275</v>
      </c>
      <c r="B271" s="2">
        <v>543.54000000000087</v>
      </c>
      <c r="C271" s="2">
        <v>26.700000000000728</v>
      </c>
      <c r="D271" s="6">
        <v>3.5175238308320038</v>
      </c>
      <c r="E271" s="6">
        <v>155.31494966665903</v>
      </c>
      <c r="F271" s="6">
        <v>72.036830428237948</v>
      </c>
    </row>
    <row r="272" spans="1:6" x14ac:dyDescent="0.25">
      <c r="A272" s="4" t="s">
        <v>276</v>
      </c>
      <c r="B272" s="2">
        <v>563.72999999999593</v>
      </c>
      <c r="C272" s="2">
        <v>285.70000000000073</v>
      </c>
      <c r="D272" s="6">
        <v>3.4995987261146495</v>
      </c>
      <c r="E272" s="6">
        <v>161.9788889306125</v>
      </c>
      <c r="F272" s="6">
        <v>26.95194469283528</v>
      </c>
    </row>
    <row r="273" spans="1:6" x14ac:dyDescent="0.25">
      <c r="A273" s="4" t="s">
        <v>277</v>
      </c>
      <c r="B273" s="2">
        <v>293.72000000000116</v>
      </c>
      <c r="C273" s="2">
        <v>252.09999999999854</v>
      </c>
      <c r="D273" s="6">
        <v>3.4802683468305742</v>
      </c>
      <c r="E273" s="6">
        <v>84.070412934594586</v>
      </c>
      <c r="F273" s="6">
        <v>9.5599611603406789</v>
      </c>
    </row>
    <row r="274" spans="1:6" x14ac:dyDescent="0.25">
      <c r="A274" s="4" t="s">
        <v>278</v>
      </c>
      <c r="B274" s="2">
        <v>553.42000000000553</v>
      </c>
      <c r="C274" s="2">
        <v>93.80000000000291</v>
      </c>
      <c r="D274" s="6">
        <v>3.4937380434720899</v>
      </c>
      <c r="E274" s="6">
        <v>157.94993659347503</v>
      </c>
      <c r="F274" s="6">
        <v>75.461608245662632</v>
      </c>
    </row>
    <row r="275" spans="1:6" x14ac:dyDescent="0.25">
      <c r="A275" s="4" t="s">
        <v>279</v>
      </c>
      <c r="B275" s="2">
        <v>202.31999999999971</v>
      </c>
      <c r="C275" s="2">
        <v>33.399999999997817</v>
      </c>
      <c r="D275" s="6">
        <v>3.5037684214104807</v>
      </c>
      <c r="E275" s="6">
        <v>58.088727744112674</v>
      </c>
      <c r="F275" s="6">
        <v>42.062073025467171</v>
      </c>
    </row>
    <row r="276" spans="1:6" x14ac:dyDescent="0.25">
      <c r="A276" s="4" t="s">
        <v>280</v>
      </c>
      <c r="B276" s="2">
        <v>872.95999999999913</v>
      </c>
      <c r="C276" s="2">
        <v>264.40000000000146</v>
      </c>
      <c r="D276" s="6">
        <v>3.4829476880823056</v>
      </c>
      <c r="E276" s="6">
        <v>251.87127671947164</v>
      </c>
      <c r="F276" s="6">
        <v>30.179774038737623</v>
      </c>
    </row>
    <row r="277" spans="1:6" x14ac:dyDescent="0.25">
      <c r="A277" s="4" t="s">
        <v>281</v>
      </c>
      <c r="B277" s="2">
        <v>686.73999999999796</v>
      </c>
      <c r="C277" s="2">
        <v>146.5</v>
      </c>
      <c r="D277" s="6">
        <v>3.4658973876258292</v>
      </c>
      <c r="E277" s="6">
        <v>196.54852718923689</v>
      </c>
      <c r="F277" s="6">
        <v>18.517473438482991</v>
      </c>
    </row>
    <row r="278" spans="1:6" x14ac:dyDescent="0.25">
      <c r="B278" s="2">
        <f>B277*0.1699+25.469</f>
        <v>142.14612599999964</v>
      </c>
      <c r="C278" s="2">
        <v>104.59999999999854</v>
      </c>
      <c r="D278" s="6">
        <v>3.4939971813617547</v>
      </c>
    </row>
    <row r="279" spans="1:6" x14ac:dyDescent="0.25">
      <c r="B279" s="2">
        <f>B278*0.1699+25.469</f>
        <v>49.619626807399939</v>
      </c>
      <c r="C279" s="2">
        <v>64.700000000000728</v>
      </c>
      <c r="D279" s="6">
        <v>3.5192682190954221</v>
      </c>
    </row>
    <row r="280" spans="1:6" x14ac:dyDescent="0.25">
      <c r="B280" s="2">
        <f>B279*0.1699+25.469</f>
        <v>33.899374594577253</v>
      </c>
    </row>
    <row r="281" spans="1:6" x14ac:dyDescent="0.25">
      <c r="B281" s="2">
        <f>B280*0.1699+25.469</f>
        <v>31.228503743618678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Chart2</vt:lpstr>
      <vt:lpstr>Chart3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2016-06-13T23:14:14Z</dcterms:created>
  <dcterms:modified xsi:type="dcterms:W3CDTF">2016-06-16T14:57:17Z</dcterms:modified>
</cp:coreProperties>
</file>