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hare\BFagan\Bank Debt\"/>
    </mc:Choice>
  </mc:AlternateContent>
  <bookViews>
    <workbookView xWindow="0" yWindow="0" windowWidth="25200" windowHeight="11985"/>
  </bookViews>
  <sheets>
    <sheet name="Final Version 10-11-2016" sheetId="29" r:id="rId1"/>
    <sheet name="Final Version 9-12-2016" sheetId="28" r:id="rId2"/>
    <sheet name="Final Version 8-1-2016" sheetId="24" r:id="rId3"/>
    <sheet name="Final Version 8-1-2016 (NG)" sheetId="25" r:id="rId4"/>
    <sheet name="Final Version 7-20-2016" sheetId="23" r:id="rId5"/>
    <sheet name="Final Version 5-24-2016 (NG)" sheetId="26" r:id="rId6"/>
    <sheet name="Final Version 5-24-2016" sheetId="22" r:id="rId7"/>
    <sheet name="Final Version 5-4-2016" sheetId="21" r:id="rId8"/>
    <sheet name="Final Version 4-14-2016" sheetId="20" r:id="rId9"/>
    <sheet name="Final Version 3-23-2016" sheetId="19" r:id="rId10"/>
    <sheet name="Final Version 3-17-2016 (NG)" sheetId="27" r:id="rId11"/>
    <sheet name="Final Version 3-17-2016" sheetId="18" r:id="rId12"/>
    <sheet name="Final Version 1-21-2016" sheetId="17" r:id="rId13"/>
    <sheet name="Final Version 11-30-2015" sheetId="16" r:id="rId14"/>
    <sheet name="Final Version 11-12-2015" sheetId="14" r:id="rId15"/>
    <sheet name="Final Version 10-29-2015" sheetId="15" r:id="rId16"/>
    <sheet name="Final Version 9-30-2015" sheetId="13" r:id="rId17"/>
    <sheet name="Final Version 7-31-2015" sheetId="12" r:id="rId18"/>
    <sheet name="Data" sheetId="2" r:id="rId19"/>
  </sheets>
  <calcPr calcId="152511"/>
</workbook>
</file>

<file path=xl/calcChain.xml><?xml version="1.0" encoding="utf-8"?>
<calcChain xmlns="http://schemas.openxmlformats.org/spreadsheetml/2006/main">
  <c r="B12" i="29" l="1"/>
  <c r="F21" i="29" s="1"/>
  <c r="D5" i="29"/>
  <c r="C5" i="29"/>
  <c r="B5" i="29"/>
  <c r="C20" i="29" s="1"/>
  <c r="F29" i="29"/>
  <c r="E29" i="29"/>
  <c r="D29" i="29"/>
  <c r="C29" i="29"/>
  <c r="B29" i="29"/>
  <c r="F24" i="29"/>
  <c r="E24" i="29"/>
  <c r="D24" i="29"/>
  <c r="C24" i="29"/>
  <c r="B24" i="29"/>
  <c r="F20" i="29"/>
  <c r="E20" i="29"/>
  <c r="D20" i="29"/>
  <c r="B20" i="29"/>
  <c r="C21" i="29" l="1"/>
  <c r="C22" i="29" s="1"/>
  <c r="C25" i="29" s="1"/>
  <c r="C27" i="29" s="1"/>
  <c r="B21" i="29"/>
  <c r="B22" i="29" s="1"/>
  <c r="B25" i="29" s="1"/>
  <c r="B27" i="29" s="1"/>
  <c r="F22" i="29"/>
  <c r="F30" i="29" s="1"/>
  <c r="F32" i="29" s="1"/>
  <c r="D21" i="29"/>
  <c r="D22" i="29" s="1"/>
  <c r="E21" i="29"/>
  <c r="E22" i="29" s="1"/>
  <c r="F29" i="28"/>
  <c r="E29" i="28"/>
  <c r="D29" i="28"/>
  <c r="C29" i="28"/>
  <c r="B29" i="28"/>
  <c r="F24" i="28"/>
  <c r="E24" i="28"/>
  <c r="D24" i="28"/>
  <c r="C24" i="28"/>
  <c r="B24" i="28"/>
  <c r="F20" i="28"/>
  <c r="E20" i="28"/>
  <c r="D20" i="28"/>
  <c r="B20" i="28"/>
  <c r="B12" i="28"/>
  <c r="F21" i="28" s="1"/>
  <c r="C20" i="28"/>
  <c r="F25" i="29" l="1"/>
  <c r="F27" i="29" s="1"/>
  <c r="C30" i="29"/>
  <c r="C32" i="29" s="1"/>
  <c r="B30" i="29"/>
  <c r="B32" i="29" s="1"/>
  <c r="D25" i="29"/>
  <c r="D27" i="29" s="1"/>
  <c r="D30" i="29"/>
  <c r="D32" i="29" s="1"/>
  <c r="E25" i="29"/>
  <c r="E27" i="29" s="1"/>
  <c r="E30" i="29"/>
  <c r="E32" i="29" s="1"/>
  <c r="F22" i="28"/>
  <c r="F30" i="28" s="1"/>
  <c r="F32" i="28" s="1"/>
  <c r="C21" i="28"/>
  <c r="B21" i="28"/>
  <c r="B22" i="28" s="1"/>
  <c r="B30" i="28" s="1"/>
  <c r="B32" i="28" s="1"/>
  <c r="C22" i="28"/>
  <c r="D21" i="28"/>
  <c r="D22" i="28" s="1"/>
  <c r="E21" i="28"/>
  <c r="E22" i="28" s="1"/>
  <c r="F28" i="27"/>
  <c r="E28" i="27"/>
  <c r="D28" i="27"/>
  <c r="C28" i="27"/>
  <c r="B28" i="27"/>
  <c r="F23" i="27"/>
  <c r="E23" i="27"/>
  <c r="D23" i="27"/>
  <c r="C23" i="27"/>
  <c r="B23" i="27"/>
  <c r="F19" i="27"/>
  <c r="E19" i="27"/>
  <c r="D19" i="27"/>
  <c r="C19" i="27"/>
  <c r="B19" i="27"/>
  <c r="B11" i="27"/>
  <c r="B20" i="27" s="1"/>
  <c r="F28" i="26"/>
  <c r="E28" i="26"/>
  <c r="D28" i="26"/>
  <c r="C28" i="26"/>
  <c r="B28" i="26"/>
  <c r="F23" i="26"/>
  <c r="E23" i="26"/>
  <c r="D23" i="26"/>
  <c r="C23" i="26"/>
  <c r="B23" i="26"/>
  <c r="C20" i="26"/>
  <c r="F19" i="26"/>
  <c r="E19" i="26"/>
  <c r="D19" i="26"/>
  <c r="C19" i="26"/>
  <c r="B19" i="26"/>
  <c r="B11" i="26"/>
  <c r="E20" i="26" s="1"/>
  <c r="F29" i="25"/>
  <c r="E29" i="25"/>
  <c r="D29" i="25"/>
  <c r="C29" i="25"/>
  <c r="B29" i="25"/>
  <c r="F24" i="25"/>
  <c r="E24" i="25"/>
  <c r="D24" i="25"/>
  <c r="C24" i="25"/>
  <c r="B24" i="25"/>
  <c r="F21" i="25"/>
  <c r="F20" i="25"/>
  <c r="E20" i="25"/>
  <c r="D20" i="25"/>
  <c r="B20" i="25"/>
  <c r="B12" i="25"/>
  <c r="E21" i="25" s="1"/>
  <c r="D5" i="25"/>
  <c r="C5" i="25"/>
  <c r="B5" i="25"/>
  <c r="C20" i="25" s="1"/>
  <c r="D5" i="24"/>
  <c r="C5" i="24"/>
  <c r="B5" i="24"/>
  <c r="F25" i="28" l="1"/>
  <c r="F27" i="28" s="1"/>
  <c r="C21" i="25"/>
  <c r="B20" i="26"/>
  <c r="B25" i="28"/>
  <c r="B27" i="28" s="1"/>
  <c r="E30" i="28"/>
  <c r="E32" i="28" s="1"/>
  <c r="E25" i="28"/>
  <c r="E27" i="28" s="1"/>
  <c r="D25" i="28"/>
  <c r="D27" i="28" s="1"/>
  <c r="D30" i="28"/>
  <c r="D32" i="28" s="1"/>
  <c r="C30" i="28"/>
  <c r="C32" i="28" s="1"/>
  <c r="C25" i="28"/>
  <c r="C27" i="28" s="1"/>
  <c r="B21" i="27"/>
  <c r="B29" i="27"/>
  <c r="B31" i="27" s="1"/>
  <c r="B24" i="27"/>
  <c r="B26" i="27" s="1"/>
  <c r="C20" i="27"/>
  <c r="C21" i="27" s="1"/>
  <c r="D20" i="27"/>
  <c r="D21" i="27" s="1"/>
  <c r="E20" i="27"/>
  <c r="E21" i="27" s="1"/>
  <c r="F20" i="27"/>
  <c r="F21" i="27" s="1"/>
  <c r="B21" i="26"/>
  <c r="B24" i="26" s="1"/>
  <c r="B26" i="26" s="1"/>
  <c r="C21" i="26"/>
  <c r="C24" i="26" s="1"/>
  <c r="C26" i="26" s="1"/>
  <c r="E21" i="26"/>
  <c r="E24" i="26" s="1"/>
  <c r="E26" i="26" s="1"/>
  <c r="F20" i="26"/>
  <c r="F21" i="26" s="1"/>
  <c r="F24" i="26" s="1"/>
  <c r="F26" i="26" s="1"/>
  <c r="D20" i="26"/>
  <c r="D21" i="26" s="1"/>
  <c r="D29" i="26" s="1"/>
  <c r="D31" i="26" s="1"/>
  <c r="E22" i="25"/>
  <c r="E25" i="25" s="1"/>
  <c r="E27" i="25" s="1"/>
  <c r="F22" i="25"/>
  <c r="F30" i="25" s="1"/>
  <c r="F32" i="25" s="1"/>
  <c r="B21" i="25"/>
  <c r="B22" i="25"/>
  <c r="C22" i="25"/>
  <c r="B25" i="25"/>
  <c r="B27" i="25" s="1"/>
  <c r="B30" i="25"/>
  <c r="B32" i="25" s="1"/>
  <c r="D21" i="25"/>
  <c r="D22" i="25" s="1"/>
  <c r="F29" i="24"/>
  <c r="E29" i="24"/>
  <c r="D29" i="24"/>
  <c r="C29" i="24"/>
  <c r="B29" i="24"/>
  <c r="F24" i="24"/>
  <c r="E24" i="24"/>
  <c r="D24" i="24"/>
  <c r="C24" i="24"/>
  <c r="B24" i="24"/>
  <c r="F20" i="24"/>
  <c r="E20" i="24"/>
  <c r="D20" i="24"/>
  <c r="C20" i="24"/>
  <c r="B20" i="24"/>
  <c r="B12" i="24"/>
  <c r="C21" i="24" s="1"/>
  <c r="C24" i="27" l="1"/>
  <c r="C26" i="27" s="1"/>
  <c r="C29" i="27"/>
  <c r="C31" i="27" s="1"/>
  <c r="D24" i="27"/>
  <c r="D26" i="27" s="1"/>
  <c r="D29" i="27"/>
  <c r="D31" i="27" s="1"/>
  <c r="E24" i="27"/>
  <c r="E26" i="27" s="1"/>
  <c r="E29" i="27"/>
  <c r="E31" i="27" s="1"/>
  <c r="F24" i="27"/>
  <c r="F26" i="27" s="1"/>
  <c r="F29" i="27"/>
  <c r="F31" i="27" s="1"/>
  <c r="C29" i="26"/>
  <c r="C31" i="26" s="1"/>
  <c r="B29" i="26"/>
  <c r="B31" i="26" s="1"/>
  <c r="E29" i="26"/>
  <c r="E31" i="26" s="1"/>
  <c r="F29" i="26"/>
  <c r="F31" i="26" s="1"/>
  <c r="D24" i="26"/>
  <c r="D26" i="26" s="1"/>
  <c r="F25" i="25"/>
  <c r="F27" i="25" s="1"/>
  <c r="E30" i="25"/>
  <c r="E32" i="25" s="1"/>
  <c r="D25" i="25"/>
  <c r="D27" i="25" s="1"/>
  <c r="D30" i="25"/>
  <c r="D32" i="25" s="1"/>
  <c r="C30" i="25"/>
  <c r="C32" i="25" s="1"/>
  <c r="C25" i="25"/>
  <c r="C27" i="25" s="1"/>
  <c r="C22" i="24"/>
  <c r="C25" i="24" s="1"/>
  <c r="C27" i="24" s="1"/>
  <c r="D21" i="24"/>
  <c r="D22" i="24" s="1"/>
  <c r="E21" i="24"/>
  <c r="E22" i="24" s="1"/>
  <c r="F21" i="24"/>
  <c r="F22" i="24" s="1"/>
  <c r="B21" i="24"/>
  <c r="B22" i="24" s="1"/>
  <c r="B30" i="24" s="1"/>
  <c r="B32" i="24" s="1"/>
  <c r="F28" i="23"/>
  <c r="E28" i="23"/>
  <c r="D28" i="23"/>
  <c r="C28" i="23"/>
  <c r="B28" i="23"/>
  <c r="F23" i="23"/>
  <c r="E23" i="23"/>
  <c r="D23" i="23"/>
  <c r="C23" i="23"/>
  <c r="B23" i="23"/>
  <c r="F19" i="23"/>
  <c r="E19" i="23"/>
  <c r="D19" i="23"/>
  <c r="C19" i="23"/>
  <c r="B19" i="23"/>
  <c r="B11" i="23"/>
  <c r="F20" i="23" s="1"/>
  <c r="E25" i="24" l="1"/>
  <c r="E27" i="24" s="1"/>
  <c r="E30" i="24"/>
  <c r="E32" i="24" s="1"/>
  <c r="D25" i="24"/>
  <c r="D27" i="24" s="1"/>
  <c r="D30" i="24"/>
  <c r="D32" i="24" s="1"/>
  <c r="F25" i="24"/>
  <c r="F27" i="24" s="1"/>
  <c r="F30" i="24"/>
  <c r="F32" i="24" s="1"/>
  <c r="C30" i="24"/>
  <c r="C32" i="24" s="1"/>
  <c r="B25" i="24"/>
  <c r="B27" i="24" s="1"/>
  <c r="C20" i="23"/>
  <c r="C21" i="23" s="1"/>
  <c r="B20" i="23"/>
  <c r="B21" i="23"/>
  <c r="B24" i="23" s="1"/>
  <c r="B26" i="23" s="1"/>
  <c r="F21" i="23"/>
  <c r="D20" i="23"/>
  <c r="D21" i="23" s="1"/>
  <c r="E20" i="23"/>
  <c r="E21" i="23" s="1"/>
  <c r="F28" i="22"/>
  <c r="E28" i="22"/>
  <c r="D28" i="22"/>
  <c r="C28" i="22"/>
  <c r="B28" i="22"/>
  <c r="F23" i="22"/>
  <c r="E23" i="22"/>
  <c r="D23" i="22"/>
  <c r="C23" i="22"/>
  <c r="B23" i="22"/>
  <c r="F19" i="22"/>
  <c r="E19" i="22"/>
  <c r="D19" i="22"/>
  <c r="C19" i="22"/>
  <c r="B19" i="22"/>
  <c r="B11" i="22"/>
  <c r="B20" i="22" s="1"/>
  <c r="C24" i="23" l="1"/>
  <c r="C26" i="23" s="1"/>
  <c r="C29" i="23"/>
  <c r="C31" i="23" s="1"/>
  <c r="B29" i="23"/>
  <c r="B31" i="23" s="1"/>
  <c r="E24" i="23"/>
  <c r="E26" i="23" s="1"/>
  <c r="E29" i="23"/>
  <c r="E31" i="23" s="1"/>
  <c r="D24" i="23"/>
  <c r="D26" i="23" s="1"/>
  <c r="D29" i="23"/>
  <c r="D31" i="23" s="1"/>
  <c r="F24" i="23"/>
  <c r="F26" i="23" s="1"/>
  <c r="F29" i="23"/>
  <c r="F31" i="23" s="1"/>
  <c r="C20" i="22"/>
  <c r="C21" i="22" s="1"/>
  <c r="B21" i="22"/>
  <c r="B29" i="22" s="1"/>
  <c r="B31" i="22" s="1"/>
  <c r="D20" i="22"/>
  <c r="D21" i="22" s="1"/>
  <c r="E20" i="22"/>
  <c r="E21" i="22" s="1"/>
  <c r="F20" i="22"/>
  <c r="F21" i="22" s="1"/>
  <c r="D19" i="21"/>
  <c r="F28" i="21"/>
  <c r="E28" i="21"/>
  <c r="D28" i="21"/>
  <c r="C28" i="21"/>
  <c r="B28" i="21"/>
  <c r="F23" i="21"/>
  <c r="E23" i="21"/>
  <c r="D23" i="21"/>
  <c r="C23" i="21"/>
  <c r="B23" i="21"/>
  <c r="F19" i="21"/>
  <c r="E19" i="21"/>
  <c r="C19" i="21"/>
  <c r="B19" i="21"/>
  <c r="B11" i="21"/>
  <c r="F20" i="21" s="1"/>
  <c r="B20" i="21" l="1"/>
  <c r="D24" i="22"/>
  <c r="D26" i="22" s="1"/>
  <c r="D29" i="22"/>
  <c r="D31" i="22" s="1"/>
  <c r="C29" i="22"/>
  <c r="C31" i="22" s="1"/>
  <c r="C24" i="22"/>
  <c r="C26" i="22" s="1"/>
  <c r="B24" i="22"/>
  <c r="B26" i="22" s="1"/>
  <c r="E24" i="22"/>
  <c r="E26" i="22" s="1"/>
  <c r="E29" i="22"/>
  <c r="E31" i="22" s="1"/>
  <c r="F24" i="22"/>
  <c r="F26" i="22" s="1"/>
  <c r="F29" i="22"/>
  <c r="F31" i="22" s="1"/>
  <c r="C20" i="21"/>
  <c r="E20" i="21"/>
  <c r="E21" i="21" s="1"/>
  <c r="E29" i="21" s="1"/>
  <c r="E31" i="21" s="1"/>
  <c r="F21" i="21"/>
  <c r="F24" i="21" s="1"/>
  <c r="F26" i="21" s="1"/>
  <c r="B21" i="21"/>
  <c r="B29" i="21" s="1"/>
  <c r="B31" i="21" s="1"/>
  <c r="C21" i="21"/>
  <c r="C24" i="21" s="1"/>
  <c r="C26" i="21" s="1"/>
  <c r="D20" i="21"/>
  <c r="D21" i="21" s="1"/>
  <c r="F28" i="20"/>
  <c r="E28" i="20"/>
  <c r="D28" i="20"/>
  <c r="C28" i="20"/>
  <c r="B28" i="20"/>
  <c r="F23" i="20"/>
  <c r="E23" i="20"/>
  <c r="D23" i="20"/>
  <c r="C23" i="20"/>
  <c r="B23" i="20"/>
  <c r="F19" i="20"/>
  <c r="E19" i="20"/>
  <c r="D19" i="20"/>
  <c r="C19" i="20"/>
  <c r="B19" i="20"/>
  <c r="B11" i="20"/>
  <c r="E20" i="20" s="1"/>
  <c r="C20" i="20" l="1"/>
  <c r="F29" i="21"/>
  <c r="F31" i="21" s="1"/>
  <c r="E24" i="21"/>
  <c r="E26" i="21" s="1"/>
  <c r="B24" i="21"/>
  <c r="B26" i="21" s="1"/>
  <c r="C29" i="21"/>
  <c r="C31" i="21" s="1"/>
  <c r="D29" i="21"/>
  <c r="D31" i="21" s="1"/>
  <c r="D24" i="21"/>
  <c r="D26" i="21" s="1"/>
  <c r="B20" i="20"/>
  <c r="B21" i="20" s="1"/>
  <c r="B29" i="20" s="1"/>
  <c r="B31" i="20" s="1"/>
  <c r="E21" i="20"/>
  <c r="E29" i="20" s="1"/>
  <c r="E31" i="20" s="1"/>
  <c r="D20" i="20"/>
  <c r="D21" i="20" s="1"/>
  <c r="C21" i="20"/>
  <c r="C24" i="20" s="1"/>
  <c r="C26" i="20" s="1"/>
  <c r="F20" i="20"/>
  <c r="F21" i="20" s="1"/>
  <c r="F28" i="19"/>
  <c r="E28" i="19"/>
  <c r="D28" i="19"/>
  <c r="C28" i="19"/>
  <c r="B28" i="19"/>
  <c r="F23" i="19"/>
  <c r="E23" i="19"/>
  <c r="D23" i="19"/>
  <c r="C23" i="19"/>
  <c r="B23" i="19"/>
  <c r="F19" i="19"/>
  <c r="E19" i="19"/>
  <c r="D19" i="19"/>
  <c r="C19" i="19"/>
  <c r="B19" i="19"/>
  <c r="B11" i="19"/>
  <c r="D20" i="19" s="1"/>
  <c r="C29" i="20" l="1"/>
  <c r="C31" i="20" s="1"/>
  <c r="D24" i="20"/>
  <c r="D26" i="20" s="1"/>
  <c r="D29" i="20"/>
  <c r="D31" i="20" s="1"/>
  <c r="B24" i="20"/>
  <c r="B26" i="20" s="1"/>
  <c r="E24" i="20"/>
  <c r="E26" i="20" s="1"/>
  <c r="F29" i="20"/>
  <c r="F31" i="20" s="1"/>
  <c r="F24" i="20"/>
  <c r="F26" i="20" s="1"/>
  <c r="B20" i="19"/>
  <c r="B21" i="19" s="1"/>
  <c r="B29" i="19" s="1"/>
  <c r="B31" i="19" s="1"/>
  <c r="C20" i="19"/>
  <c r="C21" i="19" s="1"/>
  <c r="C24" i="19" s="1"/>
  <c r="C26" i="19" s="1"/>
  <c r="E20" i="19"/>
  <c r="E21" i="19" s="1"/>
  <c r="E29" i="19" s="1"/>
  <c r="E31" i="19" s="1"/>
  <c r="F20" i="19"/>
  <c r="F21" i="19" s="1"/>
  <c r="F29" i="19" s="1"/>
  <c r="F31" i="19" s="1"/>
  <c r="D21" i="19"/>
  <c r="D29" i="19" s="1"/>
  <c r="D31" i="19" s="1"/>
  <c r="F28" i="18"/>
  <c r="E28" i="18"/>
  <c r="D28" i="18"/>
  <c r="C28" i="18"/>
  <c r="B28" i="18"/>
  <c r="F23" i="18"/>
  <c r="E23" i="18"/>
  <c r="D23" i="18"/>
  <c r="C23" i="18"/>
  <c r="B23" i="18"/>
  <c r="F19" i="18"/>
  <c r="E19" i="18"/>
  <c r="D19" i="18"/>
  <c r="C19" i="18"/>
  <c r="B19" i="18"/>
  <c r="B11" i="18"/>
  <c r="F20" i="18" s="1"/>
  <c r="E24" i="19" l="1"/>
  <c r="E26" i="19" s="1"/>
  <c r="B24" i="19"/>
  <c r="B26" i="19" s="1"/>
  <c r="F24" i="19"/>
  <c r="F26" i="19" s="1"/>
  <c r="D24" i="19"/>
  <c r="D26" i="19" s="1"/>
  <c r="C29" i="19"/>
  <c r="C31" i="19" s="1"/>
  <c r="C20" i="18"/>
  <c r="C21" i="18" s="1"/>
  <c r="C29" i="18" s="1"/>
  <c r="C31" i="18" s="1"/>
  <c r="F21" i="18"/>
  <c r="F29" i="18" s="1"/>
  <c r="F31" i="18" s="1"/>
  <c r="D20" i="18"/>
  <c r="D21" i="18" s="1"/>
  <c r="B20" i="18"/>
  <c r="B21" i="18" s="1"/>
  <c r="E20" i="18"/>
  <c r="E21" i="18" s="1"/>
  <c r="F28" i="17"/>
  <c r="E28" i="17"/>
  <c r="D28" i="17"/>
  <c r="C28" i="17"/>
  <c r="B28" i="17"/>
  <c r="F23" i="17"/>
  <c r="E23" i="17"/>
  <c r="D23" i="17"/>
  <c r="C23" i="17"/>
  <c r="B23" i="17"/>
  <c r="F19" i="17"/>
  <c r="E19" i="17"/>
  <c r="D19" i="17"/>
  <c r="C19" i="17"/>
  <c r="B19" i="17"/>
  <c r="B11" i="17"/>
  <c r="C20" i="17" s="1"/>
  <c r="F24" i="18" l="1"/>
  <c r="F26" i="18" s="1"/>
  <c r="C24" i="18"/>
  <c r="C26" i="18" s="1"/>
  <c r="E24" i="18"/>
  <c r="E26" i="18" s="1"/>
  <c r="E29" i="18"/>
  <c r="E31" i="18" s="1"/>
  <c r="B29" i="18"/>
  <c r="B31" i="18" s="1"/>
  <c r="B24" i="18"/>
  <c r="B26" i="18" s="1"/>
  <c r="D24" i="18"/>
  <c r="D26" i="18" s="1"/>
  <c r="D29" i="18"/>
  <c r="D31" i="18" s="1"/>
  <c r="C21" i="17"/>
  <c r="C24" i="17" s="1"/>
  <c r="C26" i="17" s="1"/>
  <c r="D20" i="17"/>
  <c r="D21" i="17" s="1"/>
  <c r="E20" i="17"/>
  <c r="E21" i="17" s="1"/>
  <c r="E24" i="17" s="1"/>
  <c r="E26" i="17" s="1"/>
  <c r="F20" i="17"/>
  <c r="F21" i="17" s="1"/>
  <c r="B20" i="17"/>
  <c r="B21" i="17" s="1"/>
  <c r="F23" i="16"/>
  <c r="E23" i="16"/>
  <c r="D23" i="16"/>
  <c r="B23" i="16"/>
  <c r="C29" i="17" l="1"/>
  <c r="C31" i="17" s="1"/>
  <c r="B29" i="17"/>
  <c r="B31" i="17" s="1"/>
  <c r="B24" i="17"/>
  <c r="B26" i="17" s="1"/>
  <c r="D24" i="17"/>
  <c r="D26" i="17" s="1"/>
  <c r="D29" i="17"/>
  <c r="D31" i="17" s="1"/>
  <c r="F29" i="17"/>
  <c r="F31" i="17" s="1"/>
  <c r="F24" i="17"/>
  <c r="F26" i="17" s="1"/>
  <c r="E29" i="17"/>
  <c r="E31" i="17" s="1"/>
  <c r="B11" i="16"/>
  <c r="F28" i="16"/>
  <c r="E28" i="16"/>
  <c r="D28" i="16"/>
  <c r="C28" i="16"/>
  <c r="B28" i="16"/>
  <c r="C23" i="16"/>
  <c r="F19" i="16"/>
  <c r="E19" i="16"/>
  <c r="D19" i="16"/>
  <c r="C19" i="16"/>
  <c r="B19" i="16"/>
  <c r="B20" i="16" l="1"/>
  <c r="B21" i="16" s="1"/>
  <c r="C20" i="16"/>
  <c r="F20" i="16"/>
  <c r="E20" i="16"/>
  <c r="E21" i="16" s="1"/>
  <c r="E24" i="16" s="1"/>
  <c r="E26" i="16" s="1"/>
  <c r="D20" i="16"/>
  <c r="F21" i="16"/>
  <c r="F24" i="16" s="1"/>
  <c r="F26" i="16" s="1"/>
  <c r="D21" i="16"/>
  <c r="D24" i="16" s="1"/>
  <c r="D26" i="16" s="1"/>
  <c r="C21" i="16"/>
  <c r="C29" i="16" s="1"/>
  <c r="C31" i="16" s="1"/>
  <c r="F15" i="15"/>
  <c r="E15" i="15"/>
  <c r="D15" i="15"/>
  <c r="C15" i="15"/>
  <c r="B15" i="15"/>
  <c r="F14" i="15"/>
  <c r="E14" i="15"/>
  <c r="D14" i="15"/>
  <c r="C14" i="15"/>
  <c r="B14" i="15"/>
  <c r="C24" i="16" l="1"/>
  <c r="C26" i="16" s="1"/>
  <c r="B24" i="16"/>
  <c r="B26" i="16" s="1"/>
  <c r="B29" i="16"/>
  <c r="B31" i="16" s="1"/>
  <c r="F29" i="16"/>
  <c r="F31" i="16" s="1"/>
  <c r="E29" i="16"/>
  <c r="E31" i="16" s="1"/>
  <c r="D29" i="16"/>
  <c r="D31" i="16" s="1"/>
  <c r="F16" i="15"/>
  <c r="F19" i="15" s="1"/>
  <c r="F21" i="15" s="1"/>
  <c r="C16" i="15"/>
  <c r="C19" i="15" s="1"/>
  <c r="C21" i="15" s="1"/>
  <c r="E16" i="15"/>
  <c r="E19" i="15" s="1"/>
  <c r="E21" i="15" s="1"/>
  <c r="D16" i="15"/>
  <c r="D19" i="15" s="1"/>
  <c r="D21" i="15" s="1"/>
  <c r="B16" i="15"/>
  <c r="B24" i="15" s="1"/>
  <c r="B26" i="15" s="1"/>
  <c r="B23" i="14"/>
  <c r="C23" i="14"/>
  <c r="D23" i="14"/>
  <c r="E23" i="14"/>
  <c r="F23" i="14"/>
  <c r="C18" i="14"/>
  <c r="B18" i="14"/>
  <c r="F15" i="14"/>
  <c r="E15" i="14"/>
  <c r="D15" i="14"/>
  <c r="C15" i="14"/>
  <c r="B15" i="14"/>
  <c r="F14" i="14"/>
  <c r="E14" i="14"/>
  <c r="D14" i="14"/>
  <c r="C14" i="14"/>
  <c r="B14" i="14"/>
  <c r="F16" i="14" l="1"/>
  <c r="F19" i="14" s="1"/>
  <c r="F21" i="14" s="1"/>
  <c r="F24" i="15"/>
  <c r="F26" i="15" s="1"/>
  <c r="C24" i="15"/>
  <c r="C26" i="15" s="1"/>
  <c r="E24" i="15"/>
  <c r="E26" i="15" s="1"/>
  <c r="D24" i="15"/>
  <c r="D26" i="15" s="1"/>
  <c r="B19" i="15"/>
  <c r="B21" i="15" s="1"/>
  <c r="E16" i="14"/>
  <c r="E19" i="14" s="1"/>
  <c r="E21" i="14" s="1"/>
  <c r="D16" i="14"/>
  <c r="D19" i="14" s="1"/>
  <c r="D21" i="14" s="1"/>
  <c r="B16" i="14"/>
  <c r="B19" i="14" s="1"/>
  <c r="B21" i="14" s="1"/>
  <c r="C16" i="14"/>
  <c r="C19" i="14" s="1"/>
  <c r="C21" i="14" s="1"/>
  <c r="F23" i="13"/>
  <c r="E23" i="13"/>
  <c r="D23" i="13"/>
  <c r="C23" i="13"/>
  <c r="B23" i="13"/>
  <c r="F15" i="13"/>
  <c r="E15" i="13"/>
  <c r="D15" i="13"/>
  <c r="C15" i="13"/>
  <c r="C16" i="13" s="1"/>
  <c r="C19" i="13" s="1"/>
  <c r="C21" i="13" s="1"/>
  <c r="B15" i="13"/>
  <c r="F14" i="13"/>
  <c r="E14" i="13"/>
  <c r="D14" i="13"/>
  <c r="C14" i="13"/>
  <c r="B14" i="13"/>
  <c r="B24" i="14" l="1"/>
  <c r="B26" i="14" s="1"/>
  <c r="E24" i="14"/>
  <c r="E26" i="14" s="1"/>
  <c r="F24" i="14"/>
  <c r="F26" i="14" s="1"/>
  <c r="D24" i="14"/>
  <c r="D26" i="14" s="1"/>
  <c r="C24" i="14"/>
  <c r="C26" i="14" s="1"/>
  <c r="F16" i="13"/>
  <c r="F19" i="13" s="1"/>
  <c r="F21" i="13" s="1"/>
  <c r="E16" i="13"/>
  <c r="E19" i="13" s="1"/>
  <c r="E21" i="13" s="1"/>
  <c r="D16" i="13"/>
  <c r="D19" i="13" s="1"/>
  <c r="D21" i="13" s="1"/>
  <c r="B16" i="13"/>
  <c r="B19" i="13" s="1"/>
  <c r="B21" i="13" s="1"/>
  <c r="C24" i="13"/>
  <c r="C26" i="13" s="1"/>
  <c r="B24" i="13" l="1"/>
  <c r="B26" i="13" s="1"/>
  <c r="E24" i="13"/>
  <c r="E26" i="13" s="1"/>
  <c r="D24" i="13"/>
  <c r="D26" i="13" s="1"/>
  <c r="F24" i="13"/>
  <c r="F26" i="13" s="1"/>
  <c r="B15" i="12"/>
  <c r="F23" i="12" l="1"/>
  <c r="E23" i="12"/>
  <c r="D23" i="12"/>
  <c r="C23" i="12"/>
  <c r="B23" i="12"/>
  <c r="F15" i="12"/>
  <c r="E15" i="12"/>
  <c r="D15" i="12"/>
  <c r="C15" i="12"/>
  <c r="F14" i="12"/>
  <c r="E14" i="12"/>
  <c r="D14" i="12"/>
  <c r="C14" i="12"/>
  <c r="B14" i="12"/>
  <c r="E16" i="12" l="1"/>
  <c r="E19" i="12" s="1"/>
  <c r="E21" i="12" s="1"/>
  <c r="F16" i="12"/>
  <c r="F19" i="12" s="1"/>
  <c r="F21" i="12" s="1"/>
  <c r="B16" i="12"/>
  <c r="B19" i="12" s="1"/>
  <c r="B21" i="12" s="1"/>
  <c r="C16" i="12"/>
  <c r="C19" i="12" s="1"/>
  <c r="C21" i="12" s="1"/>
  <c r="D16" i="12"/>
  <c r="D19" i="12" s="1"/>
  <c r="D21" i="1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2" i="2"/>
  <c r="E24" i="12" l="1"/>
  <c r="E26" i="12" s="1"/>
  <c r="B24" i="12"/>
  <c r="B26" i="12" s="1"/>
  <c r="F24" i="12"/>
  <c r="F26" i="12" s="1"/>
  <c r="C24" i="12"/>
  <c r="C26" i="12" s="1"/>
  <c r="D24" i="12"/>
  <c r="D26" i="12" s="1"/>
  <c r="F44" i="2"/>
  <c r="F43" i="2"/>
  <c r="F42" i="2" l="1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comments1.xml><?xml version="1.0" encoding="utf-8"?>
<comments xmlns="http://schemas.openxmlformats.org/spreadsheetml/2006/main">
  <authors>
    <author>Joseph Cantwell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calculated by Brian Fagan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From Fagan's daily email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to eliminate the roll down portion of the futures cost because we are not including roll down credit for high yield bonds
Go to WBF in Bloomberg
Select the 2 Year
Type DLV
Pick the 1st bond (highest implied repo)
Go to BTMM
Click on 2 US Bonds Fit
Take the bond with the highest implied repo from above, go back 3 months find a bond with similar coupon - take the yield difference and multiply by 4
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Use 8107 as proxy</t>
        </r>
      </text>
    </comment>
  </commentList>
</comments>
</file>

<file path=xl/comments10.xml><?xml version="1.0" encoding="utf-8"?>
<comments xmlns="http://schemas.openxmlformats.org/spreadsheetml/2006/main">
  <authors>
    <author>Joseph Cantwell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calculated by Brian Fagan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From Fagan's daily email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to eliminate the roll down portion of the futures cost because we are not including roll down credit for high yield bonds
Go to WBF in Bloomberg
Select the 2 Year
Type DLV
Pick the 1st bond (highest implied repo)
Go to BTMM
Click on 2 US Bonds Fit
Take the bond with the highest implied repo from above, go back 3 months find a bond with similar coupon - take the yield difference and multiply by 4
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Use 8107 as proxy</t>
        </r>
      </text>
    </comment>
  </commentList>
</comments>
</file>

<file path=xl/comments11.xml><?xml version="1.0" encoding="utf-8"?>
<comments xmlns="http://schemas.openxmlformats.org/spreadsheetml/2006/main">
  <authors>
    <author>Joseph Cantwell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calculated by Brian Fagan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From Fagan's daily email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to eliminate the roll down portion of the futures cost because we are not including roll down credit for high yield bonds
Go to WBF in Bloomberg
Select the 2 Year
Type DLV
Pick the 1st bond (highest implied repo)
Go to BTTM
Click on 2 US Bonds Fit
Take the bond with the highest implied repo from above, go back 3 months find a bond with similar coupon - take the yield difference and multiply by 4
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Use 8107 as proxy</t>
        </r>
      </text>
    </comment>
  </commentList>
</comments>
</file>

<file path=xl/comments12.xml><?xml version="1.0" encoding="utf-8"?>
<comments xmlns="http://schemas.openxmlformats.org/spreadsheetml/2006/main">
  <authors>
    <author>Joseph Cantwell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calculated by Brian Fagan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From Fagan's daily email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to eliminate the roll down portion of the futures cost because we are not including roll down credit for high yield bonds
Go to WBF in Bloomberg
Select the 2 Year
Type DLV
Pick the 1st bond (highest implied repo)
Go to BTTM
Click on 2 US Bonds Fit
Take the bond with the highest implied repo from above, go back 3 months find a bond with similar coupon - take the yield difference and multiply by 4
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Use 8107 as proxy</t>
        </r>
      </text>
    </comment>
  </commentList>
</comments>
</file>

<file path=xl/comments13.xml><?xml version="1.0" encoding="utf-8"?>
<comments xmlns="http://schemas.openxmlformats.org/spreadsheetml/2006/main">
  <authors>
    <author>Joseph Cantwell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calculated by Brian Fagan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to eliminate the roll down portion of the futures cost because we are not including roll down credit for high yield bonds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Use 8107 as proxy</t>
        </r>
      </text>
    </comment>
  </commentList>
</comments>
</file>

<file path=xl/comments14.xml><?xml version="1.0" encoding="utf-8"?>
<comments xmlns="http://schemas.openxmlformats.org/spreadsheetml/2006/main">
  <authors>
    <author>Joseph Cantwell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calculated by Brian Fagan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Use 8107 as proxy</t>
        </r>
      </text>
    </comment>
  </commentList>
</comments>
</file>

<file path=xl/comments2.xml><?xml version="1.0" encoding="utf-8"?>
<comments xmlns="http://schemas.openxmlformats.org/spreadsheetml/2006/main">
  <authors>
    <author>Joseph Cantwell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calculated by Brian Fagan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From Fagan's daily email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to eliminate the roll down portion of the futures cost because we are not including roll down credit for high yield bonds
Go to WBF in Bloomberg
Select the 2 Year
Type DLV
Pick the 1st bond (highest implied repo)
Go to BTMM
Click on 2 US Bonds Fit
Take the bond with the highest implied repo from above, go back 3 months find a bond with similar coupon - take the yield difference and multiply by 4
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Use 8107 as proxy</t>
        </r>
      </text>
    </comment>
  </commentList>
</comments>
</file>

<file path=xl/comments3.xml><?xml version="1.0" encoding="utf-8"?>
<comments xmlns="http://schemas.openxmlformats.org/spreadsheetml/2006/main">
  <authors>
    <author>Joseph Cantwell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calculated by Brian Fagan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From Fagan's daily email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to eliminate the roll down portion of the futures cost because we are not including roll down credit for high yield bonds
Go to WBF in Bloomberg
Select the 2 Year
Type DLV
Pick the 1st bond (highest implied repo)
Go to BTMM
Click on 2 US Bonds Fit
Take the bond with the highest implied repo from above, go back 3 months find a bond with similar coupon - take the yield difference and multiply by 4
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Use 8107 as proxy</t>
        </r>
      </text>
    </comment>
  </commentList>
</comments>
</file>

<file path=xl/comments4.xml><?xml version="1.0" encoding="utf-8"?>
<comments xmlns="http://schemas.openxmlformats.org/spreadsheetml/2006/main">
  <authors>
    <author>Joseph Cantwell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calculated by Brian Fagan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From Fagan's daily email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to eliminate the roll down portion of the futures cost because we are not including roll down credit for high yield bonds
Go to WBF in Bloomberg
Select the 2 Year
Type DLV
Pick the 1st bond (highest implied repo)
Go to BTMM
Click on 2 US Bonds Fit
Take the bond with the highest implied repo from above, go back 3 months find a bond with similar coupon - take the yield difference and multiply by 4
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Use 8107 as proxy</t>
        </r>
      </text>
    </comment>
  </commentList>
</comments>
</file>

<file path=xl/comments5.xml><?xml version="1.0" encoding="utf-8"?>
<comments xmlns="http://schemas.openxmlformats.org/spreadsheetml/2006/main">
  <authors>
    <author>Joseph Cantwell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calculated by Brian Fagan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From Fagan's daily email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to eliminate the roll down portion of the futures cost because we are not including roll down credit for high yield bonds
Go to WBF in Bloomberg
Select the 2 Year
Type DLV
Pick the 1st bond (highest implied repo)
Go to BTMM
Click on 2 US Bonds Fit
Take the bond with the highest implied repo from above, go back 3 months find a bond with similar coupon - take the yield difference and multiply by 4
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Use 8107 as proxy</t>
        </r>
      </text>
    </comment>
  </commentList>
</comments>
</file>

<file path=xl/comments6.xml><?xml version="1.0" encoding="utf-8"?>
<comments xmlns="http://schemas.openxmlformats.org/spreadsheetml/2006/main">
  <authors>
    <author>Joseph Cantwell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calculated by Brian Fagan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From Fagan's daily email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to eliminate the roll down portion of the futures cost because we are not including roll down credit for high yield bonds
Go to WBF in Bloomberg
Select the 2 Year
Type DLV
Pick the 1st bond (highest implied repo)
Go to BTMM
Click on 2 US Bonds Fit
Take the bond with the highest implied repo from above, go back 3 months find a bond with similar coupon - take the yield difference and multiply by 4
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Use 8107 as proxy</t>
        </r>
      </text>
    </comment>
  </commentList>
</comments>
</file>

<file path=xl/comments7.xml><?xml version="1.0" encoding="utf-8"?>
<comments xmlns="http://schemas.openxmlformats.org/spreadsheetml/2006/main">
  <authors>
    <author>Joseph Cantwell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calculated by Brian Fagan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From Fagan's daily email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to eliminate the roll down portion of the futures cost because we are not including roll down credit for high yield bonds
Go to WBF in Bloomberg
Select the 2 Year
Type DLV
Pick the 1st bond (highest implied repo)
Go to BTMM
Click on 2 US Bonds Fit
Take the bond with the highest implied repo from above, go back 3 months find a bond with similar coupon - take the yield difference and multiply by 4
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Use 8107 as proxy</t>
        </r>
      </text>
    </comment>
  </commentList>
</comments>
</file>

<file path=xl/comments8.xml><?xml version="1.0" encoding="utf-8"?>
<comments xmlns="http://schemas.openxmlformats.org/spreadsheetml/2006/main">
  <authors>
    <author>Joseph Cantwell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calculated by Brian Fagan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From Fagan's daily email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to eliminate the roll down portion of the futures cost because we are not including roll down credit for high yield bonds
Go to WBF in Bloomberg
Select the 2 Year
Type DLV
Pick the 1st bond (highest implied repo)
Go to BTMM
Click on 2 US Bonds Fit
Take the bond with the highest implied repo from above, go back 3 months find a bond with similar coupon - take the yield difference and multiply by 4
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Use 8107 as proxy</t>
        </r>
      </text>
    </comment>
  </commentList>
</comments>
</file>

<file path=xl/comments9.xml><?xml version="1.0" encoding="utf-8"?>
<comments xmlns="http://schemas.openxmlformats.org/spreadsheetml/2006/main">
  <authors>
    <author>Joseph Cantwell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calculated by Brian Fagan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From Fagan's daily email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to eliminate the roll down portion of the futures cost because we are not including roll down credit for high yield bonds
Go to WBF in Bloomberg
Select the 2 Year
Type DLV
Pick the 1st bond (highest implied repo)
Go to BTMM
Click on 2 US Bonds Fit
Take the bond with the highest implied repo from above, go back 3 months find a bond with similar coupon - take the yield difference and multiply by 4
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Joseph Cantwell:</t>
        </r>
        <r>
          <rPr>
            <sz val="9"/>
            <color indexed="81"/>
            <rFont val="Tahoma"/>
            <family val="2"/>
          </rPr>
          <t xml:space="preserve">
Use 8107 as proxy</t>
        </r>
      </text>
    </comment>
  </commentList>
</comments>
</file>

<file path=xl/sharedStrings.xml><?xml version="1.0" encoding="utf-8"?>
<sst xmlns="http://schemas.openxmlformats.org/spreadsheetml/2006/main" count="691" uniqueCount="99">
  <si>
    <t>Yield</t>
  </si>
  <si>
    <t>Loan Spread</t>
  </si>
  <si>
    <t>H0A0 OAS</t>
  </si>
  <si>
    <t>Duration</t>
  </si>
  <si>
    <t>HY Bonds</t>
  </si>
  <si>
    <t>2 Yr Future</t>
  </si>
  <si>
    <t>Spread Dur</t>
  </si>
  <si>
    <t>Our Loans</t>
  </si>
  <si>
    <t>BB Bonds</t>
  </si>
  <si>
    <t>B Bonds</t>
  </si>
  <si>
    <t>CCC Bonds</t>
  </si>
  <si>
    <t>Loan Index</t>
  </si>
  <si>
    <t>H0A0</t>
  </si>
  <si>
    <t>BB</t>
  </si>
  <si>
    <t>B</t>
  </si>
  <si>
    <t>CCC</t>
  </si>
  <si>
    <t>Downside</t>
  </si>
  <si>
    <t>INPUTS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</si>
  <si>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Bonds by rating compared to Loan Index by rating.</t>
    </r>
  </si>
  <si>
    <t>H0A1 OAS</t>
  </si>
  <si>
    <t>H0A2 OAS</t>
  </si>
  <si>
    <t>H0A3 OAS</t>
  </si>
  <si>
    <t>H0A0 ex-energy</t>
  </si>
  <si>
    <t>Date</t>
  </si>
  <si>
    <t>LOAN - H0A0</t>
  </si>
  <si>
    <t>LOAN - H0A0 ex-energy</t>
  </si>
  <si>
    <t>as of 7/31/15</t>
  </si>
  <si>
    <t>HY Bonds Ex Energy</t>
  </si>
  <si>
    <t>H0A0 Ex Energy</t>
  </si>
  <si>
    <t xml:space="preserve">Futures </t>
  </si>
  <si>
    <t xml:space="preserve">0.25 Duration Equivalent Yields </t>
  </si>
  <si>
    <t>Data as of 7/31/2015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</si>
  <si>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Bonds by rating compared to the loans owned by MacKay Shields generically.</t>
    </r>
  </si>
  <si>
    <t>MacKay Shields Loans Yield Advantage at .25 Duration</t>
  </si>
  <si>
    <t>CS Leveraged Loan Index Yield by Rating</t>
  </si>
  <si>
    <t>CS Leveraged Loan Index Yield Advantage at .25 Duration</t>
  </si>
  <si>
    <t>Net HY Yield at 0.25 Duration</t>
  </si>
  <si>
    <r>
      <t>H0A0 Spread Tightening Breakeven To Loan Index (by rating)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</si>
  <si>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r>
      <t>H0A0 Spread Tightening Breakeven to MacKay Shields Loans Generically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</si>
  <si>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MacKay Shields Loans Yield at 0.25 Duration</t>
  </si>
  <si>
    <t>as of 9/30/15</t>
  </si>
  <si>
    <t>Data as of 9/30/2015</t>
  </si>
  <si>
    <t>as of 10/30/15</t>
  </si>
  <si>
    <t>Data as of 10/30/2015</t>
  </si>
  <si>
    <t>as of 11/12/15</t>
  </si>
  <si>
    <t>Data as of 11/12/2015</t>
  </si>
  <si>
    <t>Data as of 11/30/2015</t>
  </si>
  <si>
    <t>as of 11/30/15</t>
  </si>
  <si>
    <t>Roll Down Effect</t>
  </si>
  <si>
    <t>2- Year Future Adjusted for Roll-Down Effect</t>
  </si>
  <si>
    <t>Spread Duration</t>
  </si>
  <si>
    <t>Downside Spread Duration</t>
  </si>
  <si>
    <t>Inputs to Relative Value Analysis</t>
  </si>
  <si>
    <t>H0A0 (High Yield Bonds)</t>
  </si>
  <si>
    <t>H0A0 excluding Energy (High Yield Bonds excluding Energy)</t>
  </si>
  <si>
    <t>H0A1 ("BB" High Yield Bonds)</t>
  </si>
  <si>
    <t>H0A2 ("B" High Yield Bonds)</t>
  </si>
  <si>
    <t>H0A3 ("CCC and Lower" High Yield Bonds)</t>
  </si>
  <si>
    <t>Credit Suisse Leveraged Loan Index - 3-Year Yield</t>
  </si>
  <si>
    <t>MacKay Shields Loans - 3-Year Yield</t>
  </si>
  <si>
    <t>Credit Suisse "BB" Leveraged Loan Index - 3-Year Yield</t>
  </si>
  <si>
    <t>Credit Suisse "B" Leveraged Loan Index - 3-Year Yield</t>
  </si>
  <si>
    <t>Credit Suisse "CCC" Leveraged Loan Index - 3-Year Yield</t>
  </si>
  <si>
    <t>CS Leveraged Loan Index Yield Advantage at 0.25 Duration</t>
  </si>
  <si>
    <t>MacKay Shields Loans Yield Advantage at 0.25 Duration</t>
  </si>
  <si>
    <t>High Yield Bonds</t>
  </si>
  <si>
    <t>Futures net of Roll-Down Effect</t>
  </si>
  <si>
    <t>Net Yield of High Yield at 0.25 Duration</t>
  </si>
  <si>
    <t>as of 1/21/2016</t>
  </si>
  <si>
    <t>Data as of 1/21/2016</t>
  </si>
  <si>
    <t>as of 3/17/2016</t>
  </si>
  <si>
    <t>Data as of 3/17/2016</t>
  </si>
  <si>
    <t>as of 3/23/2016</t>
  </si>
  <si>
    <t>Data as of 3/23/2016</t>
  </si>
  <si>
    <t>Data as of 4/14/2016</t>
  </si>
  <si>
    <t>as of 4/14/2016</t>
  </si>
  <si>
    <t>Data as of 4/29/2016</t>
  </si>
  <si>
    <t>as of 4/29/2016</t>
  </si>
  <si>
    <r>
      <t>H0A0 Spread Tightening Breakeven To Loan Index (by rating)</t>
    </r>
    <r>
      <rPr>
        <b/>
        <vertAlign val="superscript"/>
        <sz val="11"/>
        <color theme="1"/>
        <rFont val="Calibri"/>
        <family val="2"/>
        <scheme val="minor"/>
      </rPr>
      <t>1,3</t>
    </r>
  </si>
  <si>
    <r>
      <t>H0A0 Spread Tightening Breakeven to MacKay Shields Loans Generically</t>
    </r>
    <r>
      <rPr>
        <b/>
        <vertAlign val="superscript"/>
        <sz val="11"/>
        <color theme="1"/>
        <rFont val="Calibri"/>
        <family val="2"/>
        <scheme val="minor"/>
      </rPr>
      <t>2,3</t>
    </r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</si>
  <si>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Negative numbers reflect how much high yield spreads would have to tighten for high yield returns to approximate</t>
    </r>
  </si>
  <si>
    <t>high yield returns to approximate bank loan returns</t>
  </si>
  <si>
    <t>returns in bank loans, while positive numbers represent how much high yield spreads would have to widen for</t>
  </si>
  <si>
    <t>as of 5/19/2016</t>
  </si>
  <si>
    <t>Data as of 5/19/2016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</si>
  <si>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Bonds by rating compared to the loans owned by in the MacKay Shields Representative Account.</t>
    </r>
  </si>
  <si>
    <t>as of 7/14/2016</t>
  </si>
  <si>
    <t>Data as of 7/14/2016</t>
  </si>
  <si>
    <t>as of 7/29/2016</t>
  </si>
  <si>
    <t>Data as of 7/29/2016</t>
  </si>
  <si>
    <t>H0EN</t>
  </si>
  <si>
    <t>Percent of H0A0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</si>
  <si>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Bonds by rating compared to the loans owned  in the Northrop Grumman Bank Loan Sleeve.</t>
    </r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</si>
  <si>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Bonds by rating compared to the loans owned by the Nothrop Grumman bank loan sleeve.</t>
    </r>
  </si>
  <si>
    <t>as of 9/8/2016</t>
  </si>
  <si>
    <t>Data as of 9/8/2016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</si>
  <si>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Bonds by rating compared to the loans owned in the MacKay Shields Representative Account.</t>
    </r>
  </si>
  <si>
    <t>as of 8/31/2017</t>
  </si>
  <si>
    <t>Data as of 8/31/2017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</si>
</sst>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&quot; bp&quot;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14" fontId="2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5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10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quotePrefix="1" applyNumberFormat="1" applyFill="1" applyAlignment="1">
      <alignment horizontal="center"/>
    </xf>
    <xf numFmtId="0" fontId="1" fillId="2" borderId="1" xfId="0" applyFont="1" applyFill="1" applyBorder="1"/>
    <xf numFmtId="10" fontId="1" fillId="2" borderId="3" xfId="0" applyNumberFormat="1" applyFont="1" applyFill="1" applyBorder="1" applyAlignment="1">
      <alignment horizontal="center"/>
    </xf>
    <xf numFmtId="10" fontId="1" fillId="2" borderId="2" xfId="0" applyNumberFormat="1" applyFont="1" applyFill="1" applyBorder="1" applyAlignment="1">
      <alignment horizontal="center"/>
    </xf>
    <xf numFmtId="0" fontId="0" fillId="2" borderId="0" xfId="0" applyFill="1" applyBorder="1"/>
    <xf numFmtId="10" fontId="0" fillId="2" borderId="0" xfId="0" applyNumberFormat="1" applyFont="1" applyFill="1" applyBorder="1" applyAlignment="1">
      <alignment horizontal="center"/>
    </xf>
    <xf numFmtId="10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0" fontId="1" fillId="2" borderId="3" xfId="0" applyNumberFormat="1" applyFont="1" applyFill="1" applyBorder="1" applyAlignment="1">
      <alignment horizontal="center" wrapText="1"/>
    </xf>
    <xf numFmtId="2" fontId="1" fillId="2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7" fillId="2" borderId="0" xfId="0" applyFont="1" applyFill="1"/>
    <xf numFmtId="10" fontId="1" fillId="2" borderId="5" xfId="0" applyNumberFormat="1" applyFont="1" applyFill="1" applyBorder="1" applyAlignment="1">
      <alignment horizontal="center"/>
    </xf>
    <xf numFmtId="10" fontId="1" fillId="2" borderId="6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wrapText="1"/>
    </xf>
    <xf numFmtId="10" fontId="1" fillId="2" borderId="5" xfId="0" applyNumberFormat="1" applyFont="1" applyFill="1" applyBorder="1" applyAlignment="1">
      <alignment horizontal="center" wrapText="1"/>
    </xf>
    <xf numFmtId="10" fontId="1" fillId="2" borderId="6" xfId="0" applyNumberFormat="1" applyFont="1" applyFill="1" applyBorder="1" applyAlignment="1">
      <alignment horizontal="center" wrapText="1"/>
    </xf>
    <xf numFmtId="10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quotePrefix="1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wrapText="1"/>
    </xf>
    <xf numFmtId="0" fontId="1" fillId="2" borderId="0" xfId="0" applyFont="1" applyFill="1" applyAlignment="1">
      <alignment horizontal="center" wrapText="1"/>
    </xf>
    <xf numFmtId="10" fontId="0" fillId="4" borderId="7" xfId="0" applyNumberForma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2" borderId="0" xfId="0" quotePrefix="1" applyNumberFormat="1" applyFont="1" applyFill="1" applyAlignment="1">
      <alignment horizontal="center"/>
    </xf>
    <xf numFmtId="10" fontId="0" fillId="4" borderId="8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2" borderId="9" xfId="0" applyFont="1" applyFill="1" applyBorder="1" applyAlignment="1">
      <alignment wrapText="1"/>
    </xf>
    <xf numFmtId="10" fontId="0" fillId="3" borderId="7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0" fontId="0" fillId="3" borderId="8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10" fontId="0" fillId="5" borderId="7" xfId="0" applyNumberFormat="1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10" fontId="0" fillId="5" borderId="8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10" fontId="0" fillId="6" borderId="0" xfId="0" applyNumberFormat="1" applyFill="1" applyAlignment="1">
      <alignment horizontal="center"/>
    </xf>
  </cellXfs>
  <cellStyles count="4">
    <cellStyle name="Currency 2" xfId="2"/>
    <cellStyle name="Normal" xfId="0" builtinId="0"/>
    <cellStyle name="Normal 2" xfId="1"/>
    <cellStyle name="Percent 2" xfId="3"/>
  </cellStyles>
  <dxfs count="0"/>
  <tableStyles count="0" defaultTableStyle="TableStyleMedium2" defaultPivotStyle="PivotStyleLight16"/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45"/>
  <sheetViews>
    <sheetView tabSelected="1" workbookViewId="0"/>
  </sheetViews>
  <sheetFormatPr defaultRowHeight="15" outlineLevelRow="1" x14ac:dyDescent="0.25"/>
  <cols>
    <col min="1" max="1" width="52.7109375" style="6" customWidth="1"/>
    <col min="2" max="5" width="10.7109375" style="7" customWidth="1"/>
    <col min="6" max="6" width="10.7109375" style="6" customWidth="1"/>
    <col min="7" max="16384" width="9.140625" style="6"/>
  </cols>
  <sheetData>
    <row r="1" spans="1:6" ht="15" customHeight="1" outlineLevel="1" x14ac:dyDescent="0.25">
      <c r="E1" s="7" t="s">
        <v>97</v>
      </c>
    </row>
    <row r="2" spans="1:6" ht="50.25" customHeight="1" outlineLevel="1" x14ac:dyDescent="0.25">
      <c r="E2" s="8"/>
    </row>
    <row r="3" spans="1:6" s="34" customFormat="1" ht="45" customHeight="1" outlineLevel="1" x14ac:dyDescent="0.25">
      <c r="A3" s="42" t="s">
        <v>52</v>
      </c>
      <c r="B3" s="35" t="s">
        <v>0</v>
      </c>
      <c r="C3" s="35" t="s">
        <v>3</v>
      </c>
      <c r="D3" s="35" t="s">
        <v>50</v>
      </c>
      <c r="E3" s="35" t="s">
        <v>91</v>
      </c>
      <c r="F3" s="35" t="s">
        <v>51</v>
      </c>
    </row>
    <row r="4" spans="1:6" ht="15" customHeight="1" outlineLevel="1" x14ac:dyDescent="0.25">
      <c r="A4" s="6" t="s">
        <v>53</v>
      </c>
      <c r="B4" s="43">
        <v>5.6099999999999997E-2</v>
      </c>
      <c r="C4" s="44">
        <v>3.95</v>
      </c>
      <c r="D4" s="45">
        <v>3.63</v>
      </c>
      <c r="E4" s="18"/>
      <c r="F4" s="10"/>
    </row>
    <row r="5" spans="1:6" ht="15" customHeight="1" outlineLevel="1" x14ac:dyDescent="0.25">
      <c r="A5" s="6" t="s">
        <v>54</v>
      </c>
      <c r="B5" s="43">
        <f>(B4-(E6*B6))/(1-E6)</f>
        <v>5.3699861175381766E-2</v>
      </c>
      <c r="C5" s="44">
        <f>(C4-(C6*E6))/(1-E6)</f>
        <v>3.8825451180009254</v>
      </c>
      <c r="D5" s="44">
        <f>(D4-(D6*E6))/(1-E6)</f>
        <v>3.5499953725127256</v>
      </c>
      <c r="E5" s="18"/>
      <c r="F5" s="10"/>
    </row>
    <row r="6" spans="1:6" ht="15" customHeight="1" outlineLevel="1" x14ac:dyDescent="0.25">
      <c r="A6" s="6" t="s">
        <v>90</v>
      </c>
      <c r="B6" s="43">
        <v>7.1400000000000005E-2</v>
      </c>
      <c r="C6" s="44">
        <v>4.38</v>
      </c>
      <c r="D6" s="45">
        <v>4.1399999999999997</v>
      </c>
      <c r="E6" s="43">
        <v>0.1356</v>
      </c>
      <c r="F6" s="10"/>
    </row>
    <row r="7" spans="1:6" ht="15" customHeight="1" outlineLevel="1" x14ac:dyDescent="0.25">
      <c r="A7" s="6" t="s">
        <v>55</v>
      </c>
      <c r="B7" s="43">
        <v>4.1700000000000001E-2</v>
      </c>
      <c r="C7" s="44">
        <v>4.49</v>
      </c>
      <c r="D7" s="45">
        <v>4.1900000000000004</v>
      </c>
      <c r="E7" s="18"/>
      <c r="F7" s="10"/>
    </row>
    <row r="8" spans="1:6" ht="15" customHeight="1" outlineLevel="1" x14ac:dyDescent="0.25">
      <c r="A8" s="6" t="s">
        <v>56</v>
      </c>
      <c r="B8" s="43">
        <v>5.57E-2</v>
      </c>
      <c r="C8" s="44">
        <v>3.55</v>
      </c>
      <c r="D8" s="44">
        <v>3.17</v>
      </c>
      <c r="E8" s="51"/>
      <c r="F8" s="10"/>
    </row>
    <row r="9" spans="1:6" ht="15" customHeight="1" outlineLevel="1" x14ac:dyDescent="0.25">
      <c r="A9" s="6" t="s">
        <v>57</v>
      </c>
      <c r="B9" s="43">
        <v>0.1057</v>
      </c>
      <c r="C9" s="44">
        <v>3.17</v>
      </c>
      <c r="D9" s="44">
        <v>2.97</v>
      </c>
      <c r="E9" s="51"/>
      <c r="F9" s="10"/>
    </row>
    <row r="10" spans="1:6" ht="15" customHeight="1" outlineLevel="1" x14ac:dyDescent="0.25">
      <c r="A10" s="6" t="s">
        <v>5</v>
      </c>
      <c r="B10" s="46">
        <v>-3.3E-3</v>
      </c>
      <c r="C10" s="37">
        <v>2</v>
      </c>
      <c r="D10" s="10"/>
      <c r="E10" s="10"/>
      <c r="F10" s="10"/>
    </row>
    <row r="11" spans="1:6" ht="15" customHeight="1" outlineLevel="1" x14ac:dyDescent="0.25">
      <c r="A11" s="6" t="s">
        <v>48</v>
      </c>
      <c r="B11" s="43">
        <v>-1.2999999999999999E-3</v>
      </c>
      <c r="C11" s="10"/>
      <c r="D11" s="10"/>
      <c r="E11" s="10"/>
      <c r="F11" s="10"/>
    </row>
    <row r="12" spans="1:6" ht="15" customHeight="1" outlineLevel="1" x14ac:dyDescent="0.25">
      <c r="A12" s="6" t="s">
        <v>49</v>
      </c>
      <c r="B12" s="17">
        <f>B10-B11</f>
        <v>-2E-3</v>
      </c>
      <c r="C12" s="10"/>
      <c r="D12" s="10"/>
      <c r="E12" s="10"/>
      <c r="F12" s="10"/>
    </row>
    <row r="13" spans="1:6" ht="15" customHeight="1" outlineLevel="1" x14ac:dyDescent="0.25">
      <c r="A13" s="6" t="s">
        <v>58</v>
      </c>
      <c r="B13" s="43">
        <v>5.9801087949508169E-2</v>
      </c>
      <c r="C13" s="37">
        <v>0.25</v>
      </c>
      <c r="D13" s="38">
        <v>1</v>
      </c>
      <c r="E13" s="38"/>
      <c r="F13" s="37">
        <v>5</v>
      </c>
    </row>
    <row r="14" spans="1:6" ht="15" customHeight="1" outlineLevel="1" x14ac:dyDescent="0.25">
      <c r="A14" s="6" t="s">
        <v>59</v>
      </c>
      <c r="B14" s="43">
        <v>4.5699999999999998E-2</v>
      </c>
      <c r="C14" s="37">
        <v>0.25</v>
      </c>
      <c r="D14" s="37">
        <v>0.5</v>
      </c>
      <c r="E14" s="37"/>
      <c r="F14" s="37">
        <v>5</v>
      </c>
    </row>
    <row r="15" spans="1:6" ht="15" customHeight="1" outlineLevel="1" x14ac:dyDescent="0.25">
      <c r="A15" s="6" t="s">
        <v>60</v>
      </c>
      <c r="B15" s="43">
        <v>4.5169564060264712E-2</v>
      </c>
      <c r="C15" s="37"/>
      <c r="D15" s="37"/>
      <c r="E15" s="37"/>
    </row>
    <row r="16" spans="1:6" ht="15" customHeight="1" outlineLevel="1" x14ac:dyDescent="0.25">
      <c r="A16" s="6" t="s">
        <v>61</v>
      </c>
      <c r="B16" s="43">
        <v>6.1092095718600747E-2</v>
      </c>
      <c r="C16" s="37"/>
      <c r="D16" s="37"/>
      <c r="E16" s="37"/>
    </row>
    <row r="17" spans="1:6" ht="15" customHeight="1" outlineLevel="1" x14ac:dyDescent="0.25">
      <c r="A17" s="6" t="s">
        <v>62</v>
      </c>
      <c r="B17" s="43">
        <v>0.14344012881166057</v>
      </c>
      <c r="C17" s="37"/>
      <c r="D17" s="37"/>
      <c r="E17" s="37"/>
    </row>
    <row r="18" spans="1:6" ht="15" customHeight="1" outlineLevel="1" x14ac:dyDescent="0.25">
      <c r="B18" s="9"/>
      <c r="C18" s="10"/>
    </row>
    <row r="19" spans="1:6" ht="30" x14ac:dyDescent="0.25">
      <c r="A19" s="23" t="s">
        <v>30</v>
      </c>
      <c r="B19" s="13" t="s">
        <v>12</v>
      </c>
      <c r="C19" s="19" t="s">
        <v>28</v>
      </c>
      <c r="D19" s="20" t="s">
        <v>13</v>
      </c>
      <c r="E19" s="21" t="s">
        <v>14</v>
      </c>
      <c r="F19" s="22" t="s">
        <v>15</v>
      </c>
    </row>
    <row r="20" spans="1:6" ht="13.5" customHeight="1" x14ac:dyDescent="0.25">
      <c r="A20" s="6" t="s">
        <v>65</v>
      </c>
      <c r="B20" s="9">
        <f>B4</f>
        <v>5.6099999999999997E-2</v>
      </c>
      <c r="C20" s="9">
        <f>B5</f>
        <v>5.3699861175381766E-2</v>
      </c>
      <c r="D20" s="9">
        <f>B7</f>
        <v>4.1700000000000001E-2</v>
      </c>
      <c r="E20" s="9">
        <f>B8</f>
        <v>5.57E-2</v>
      </c>
      <c r="F20" s="9">
        <f>B9</f>
        <v>0.1057</v>
      </c>
    </row>
    <row r="21" spans="1:6" x14ac:dyDescent="0.25">
      <c r="A21" s="6" t="s">
        <v>66</v>
      </c>
      <c r="B21" s="9">
        <f>(C4-0.25)*$B12</f>
        <v>-7.4000000000000003E-3</v>
      </c>
      <c r="C21" s="9">
        <f>(C5-0.25)*$B12</f>
        <v>-7.265090236001851E-3</v>
      </c>
      <c r="D21" s="9">
        <f>(C7-0.25)*$B12</f>
        <v>-8.4800000000000014E-3</v>
      </c>
      <c r="E21" s="9">
        <f>(C8-0.25)*$B12</f>
        <v>-6.6E-3</v>
      </c>
      <c r="F21" s="9">
        <f>(C9-0.25)*$B12</f>
        <v>-5.8399999999999997E-3</v>
      </c>
    </row>
    <row r="22" spans="1:6" x14ac:dyDescent="0.25">
      <c r="A22" s="12" t="s">
        <v>67</v>
      </c>
      <c r="B22" s="13">
        <f>B20+B21</f>
        <v>4.8699999999999993E-2</v>
      </c>
      <c r="C22" s="13">
        <f>C20+C21</f>
        <v>4.6434770939379914E-2</v>
      </c>
      <c r="D22" s="13">
        <f>D20+D21</f>
        <v>3.322E-2</v>
      </c>
      <c r="E22" s="13">
        <f>E20+E21</f>
        <v>4.9099999999999998E-2</v>
      </c>
      <c r="F22" s="14">
        <f>F20+F21</f>
        <v>9.9860000000000004E-2</v>
      </c>
    </row>
    <row r="23" spans="1:6" x14ac:dyDescent="0.25">
      <c r="B23" s="9"/>
      <c r="C23" s="9"/>
      <c r="D23" s="10"/>
      <c r="F23" s="7"/>
    </row>
    <row r="24" spans="1:6" x14ac:dyDescent="0.25">
      <c r="A24" s="6" t="s">
        <v>34</v>
      </c>
      <c r="B24" s="9">
        <f>B13</f>
        <v>5.9801087949508169E-2</v>
      </c>
      <c r="C24" s="9">
        <f>B13</f>
        <v>5.9801087949508169E-2</v>
      </c>
      <c r="D24" s="9">
        <f>B15</f>
        <v>4.5169564060264712E-2</v>
      </c>
      <c r="E24" s="9">
        <f>B16</f>
        <v>6.1092095718600747E-2</v>
      </c>
      <c r="F24" s="9">
        <f>B17</f>
        <v>0.14344012881166057</v>
      </c>
    </row>
    <row r="25" spans="1:6" x14ac:dyDescent="0.25">
      <c r="A25" s="15" t="s">
        <v>63</v>
      </c>
      <c r="B25" s="52">
        <f>B24-B22</f>
        <v>1.1101087949508176E-2</v>
      </c>
      <c r="C25" s="9">
        <f>C24-C22</f>
        <v>1.3366317010128255E-2</v>
      </c>
      <c r="D25" s="9">
        <f>D24-D22</f>
        <v>1.1949564060264713E-2</v>
      </c>
      <c r="E25" s="9">
        <f>E24-E22</f>
        <v>1.199209571860075E-2</v>
      </c>
      <c r="F25" s="9">
        <f>F24-F22</f>
        <v>4.3580128811660568E-2</v>
      </c>
    </row>
    <row r="26" spans="1:6" ht="15.75" thickBot="1" x14ac:dyDescent="0.3">
      <c r="A26" s="15"/>
      <c r="B26" s="9"/>
      <c r="C26" s="9"/>
      <c r="D26" s="9"/>
      <c r="E26" s="9"/>
      <c r="F26" s="9"/>
    </row>
    <row r="27" spans="1:6" ht="33" thickBot="1" x14ac:dyDescent="0.3">
      <c r="A27" s="27" t="s">
        <v>78</v>
      </c>
      <c r="B27" s="25">
        <f>-(B25/D4+(B25/D4)*D13/D4)</f>
        <v>-3.9006167768005262E-3</v>
      </c>
      <c r="C27" s="25">
        <f>-(C25/D5+(C25/D5)*D13/D5)</f>
        <v>-4.8257757663282353E-3</v>
      </c>
      <c r="D27" s="25">
        <f>-(D25/D7+(D25/D7)*D13/D7)</f>
        <v>-3.5325748584693552E-3</v>
      </c>
      <c r="E27" s="25">
        <f>-(E25/D8+(E25/D8)*D13/D8)</f>
        <v>-4.976369467958197E-3</v>
      </c>
      <c r="F27" s="26">
        <f>-(F25/D9+(F25/D9)*D13/D9)</f>
        <v>-1.9613997594609672E-2</v>
      </c>
    </row>
    <row r="28" spans="1:6" x14ac:dyDescent="0.25">
      <c r="B28" s="9"/>
      <c r="C28" s="9"/>
      <c r="D28" s="9"/>
      <c r="E28" s="9"/>
      <c r="F28" s="9"/>
    </row>
    <row r="29" spans="1:6" x14ac:dyDescent="0.25">
      <c r="A29" s="15" t="s">
        <v>39</v>
      </c>
      <c r="B29" s="16">
        <f>B14</f>
        <v>4.5699999999999998E-2</v>
      </c>
      <c r="C29" s="16">
        <f>B14</f>
        <v>4.5699999999999998E-2</v>
      </c>
      <c r="D29" s="16">
        <f>B14</f>
        <v>4.5699999999999998E-2</v>
      </c>
      <c r="E29" s="16">
        <f>B14</f>
        <v>4.5699999999999998E-2</v>
      </c>
      <c r="F29" s="16">
        <f>B14</f>
        <v>4.5699999999999998E-2</v>
      </c>
    </row>
    <row r="30" spans="1:6" x14ac:dyDescent="0.25">
      <c r="A30" s="6" t="s">
        <v>64</v>
      </c>
      <c r="B30" s="16">
        <f>B29-B22</f>
        <v>-2.9999999999999957E-3</v>
      </c>
      <c r="C30" s="16">
        <f>C29-C22</f>
        <v>-7.3477093937991678E-4</v>
      </c>
      <c r="D30" s="16">
        <f>D29-D22</f>
        <v>1.2479999999999998E-2</v>
      </c>
      <c r="E30" s="16">
        <f>E29-E22</f>
        <v>-3.4000000000000002E-3</v>
      </c>
      <c r="F30" s="16">
        <f>F29-F22</f>
        <v>-5.4160000000000007E-2</v>
      </c>
    </row>
    <row r="31" spans="1:6" ht="15.75" thickBot="1" x14ac:dyDescent="0.3">
      <c r="B31" s="16"/>
      <c r="C31" s="16"/>
      <c r="D31" s="16"/>
      <c r="E31" s="16"/>
      <c r="F31" s="16"/>
    </row>
    <row r="32" spans="1:6" ht="33" thickBot="1" x14ac:dyDescent="0.3">
      <c r="A32" s="27" t="s">
        <v>79</v>
      </c>
      <c r="B32" s="28">
        <f>-(B30/D4+(B30/D4)*D14/D4)</f>
        <v>9.4028185688591276E-4</v>
      </c>
      <c r="C32" s="28">
        <f>-(C30/D5+(C30/D5)*D14/D5)</f>
        <v>2.361298680757745E-4</v>
      </c>
      <c r="D32" s="28">
        <f>-(D30/D7+(D30/D7)*D14/D7)</f>
        <v>-3.3339523014792572E-3</v>
      </c>
      <c r="E32" s="28">
        <f>-(E30/D8+(E30/D8)*D14/D8)</f>
        <v>1.241727950322921E-3</v>
      </c>
      <c r="F32" s="29">
        <f>-(F30/D9+(F30/D9)*D14/D9)</f>
        <v>2.1305671756850209E-2</v>
      </c>
    </row>
    <row r="33" spans="1:5" ht="3.75" customHeight="1" x14ac:dyDescent="0.25">
      <c r="B33" s="9"/>
      <c r="C33" s="10"/>
    </row>
    <row r="34" spans="1:5" ht="17.25" customHeight="1" x14ac:dyDescent="0.25">
      <c r="A34" s="24" t="s">
        <v>98</v>
      </c>
      <c r="B34" s="9"/>
      <c r="C34" s="10"/>
    </row>
    <row r="35" spans="1:5" ht="17.25" x14ac:dyDescent="0.25">
      <c r="A35" s="6" t="s">
        <v>18</v>
      </c>
      <c r="B35" s="9"/>
      <c r="C35" s="10"/>
    </row>
    <row r="36" spans="1:5" ht="17.25" x14ac:dyDescent="0.25">
      <c r="A36" s="15" t="s">
        <v>96</v>
      </c>
      <c r="B36" s="17"/>
      <c r="C36" s="18"/>
      <c r="D36" s="6"/>
    </row>
    <row r="37" spans="1:5" ht="17.25" x14ac:dyDescent="0.25">
      <c r="A37" s="15" t="s">
        <v>80</v>
      </c>
      <c r="B37" s="17"/>
      <c r="C37" s="18"/>
      <c r="D37" s="6"/>
    </row>
    <row r="38" spans="1:5" x14ac:dyDescent="0.25">
      <c r="A38" s="15" t="s">
        <v>82</v>
      </c>
      <c r="B38" s="17"/>
      <c r="C38" s="18"/>
      <c r="D38" s="6"/>
    </row>
    <row r="39" spans="1:5" x14ac:dyDescent="0.25">
      <c r="A39" s="15" t="s">
        <v>81</v>
      </c>
      <c r="B39" s="17"/>
      <c r="C39" s="18"/>
      <c r="D39" s="6"/>
    </row>
    <row r="40" spans="1:5" x14ac:dyDescent="0.25">
      <c r="A40" s="15"/>
      <c r="B40" s="17"/>
      <c r="C40" s="18"/>
      <c r="D40" s="6"/>
    </row>
    <row r="41" spans="1:5" x14ac:dyDescent="0.25">
      <c r="A41" s="15"/>
      <c r="B41" s="18"/>
      <c r="C41" s="18"/>
      <c r="D41" s="6"/>
      <c r="E41" s="6"/>
    </row>
    <row r="42" spans="1:5" x14ac:dyDescent="0.25">
      <c r="A42" s="15"/>
      <c r="B42" s="17"/>
      <c r="C42" s="15"/>
      <c r="D42" s="6"/>
      <c r="E42" s="6"/>
    </row>
    <row r="43" spans="1:5" x14ac:dyDescent="0.25">
      <c r="A43" s="15"/>
      <c r="B43" s="17"/>
      <c r="C43" s="15"/>
      <c r="D43" s="6"/>
      <c r="E43" s="6"/>
    </row>
    <row r="44" spans="1:5" x14ac:dyDescent="0.25">
      <c r="A44" s="15"/>
      <c r="B44" s="17"/>
      <c r="C44" s="15"/>
      <c r="D44" s="6"/>
      <c r="E44" s="6"/>
    </row>
    <row r="45" spans="1:5" x14ac:dyDescent="0.25">
      <c r="C45" s="6"/>
      <c r="D45" s="6"/>
      <c r="E45" s="6"/>
    </row>
  </sheetData>
  <pageMargins left="0.7" right="0.7" top="0.75" bottom="0.75" header="0.3" footer="0.3"/>
  <pageSetup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44"/>
  <sheetViews>
    <sheetView topLeftCell="A18" workbookViewId="0">
      <selection activeCell="A33" sqref="A33"/>
    </sheetView>
  </sheetViews>
  <sheetFormatPr defaultRowHeight="15" outlineLevelRow="1" x14ac:dyDescent="0.25"/>
  <cols>
    <col min="1" max="1" width="52.7109375" style="6" customWidth="1"/>
    <col min="2" max="5" width="10.7109375" style="7" customWidth="1"/>
    <col min="6" max="6" width="10.7109375" style="6" customWidth="1"/>
    <col min="7" max="16384" width="9.140625" style="6"/>
  </cols>
  <sheetData>
    <row r="1" spans="1:5" ht="15" hidden="1" customHeight="1" outlineLevel="1" x14ac:dyDescent="0.25">
      <c r="E1" s="7" t="s">
        <v>72</v>
      </c>
    </row>
    <row r="2" spans="1:5" ht="50.25" hidden="1" customHeight="1" outlineLevel="1" x14ac:dyDescent="0.25">
      <c r="E2" s="8"/>
    </row>
    <row r="3" spans="1:5" s="34" customFormat="1" ht="45" hidden="1" customHeight="1" outlineLevel="1" x14ac:dyDescent="0.25">
      <c r="A3" s="42" t="s">
        <v>52</v>
      </c>
      <c r="B3" s="35" t="s">
        <v>0</v>
      </c>
      <c r="C3" s="35" t="s">
        <v>3</v>
      </c>
      <c r="D3" s="35" t="s">
        <v>50</v>
      </c>
      <c r="E3" s="35" t="s">
        <v>51</v>
      </c>
    </row>
    <row r="4" spans="1:5" ht="15" hidden="1" customHeight="1" outlineLevel="1" x14ac:dyDescent="0.25">
      <c r="A4" s="6" t="s">
        <v>53</v>
      </c>
      <c r="B4" s="43">
        <v>8.2500000000000004E-2</v>
      </c>
      <c r="C4" s="44">
        <v>4.2300000000000004</v>
      </c>
      <c r="D4" s="45">
        <v>3.94</v>
      </c>
      <c r="E4" s="10"/>
    </row>
    <row r="5" spans="1:5" ht="15" hidden="1" customHeight="1" outlineLevel="1" x14ac:dyDescent="0.25">
      <c r="A5" s="6" t="s">
        <v>54</v>
      </c>
      <c r="B5" s="43">
        <v>7.4499999999999997E-2</v>
      </c>
      <c r="C5" s="44">
        <v>4.18</v>
      </c>
      <c r="D5" s="45">
        <v>3.88</v>
      </c>
      <c r="E5" s="10"/>
    </row>
    <row r="6" spans="1:5" ht="15" hidden="1" customHeight="1" outlineLevel="1" x14ac:dyDescent="0.25">
      <c r="A6" s="6" t="s">
        <v>55</v>
      </c>
      <c r="B6" s="43">
        <v>5.5500000000000001E-2</v>
      </c>
      <c r="C6" s="44">
        <v>4.6900000000000004</v>
      </c>
      <c r="D6" s="45">
        <v>4.43</v>
      </c>
      <c r="E6" s="10"/>
    </row>
    <row r="7" spans="1:5" ht="15" hidden="1" customHeight="1" outlineLevel="1" x14ac:dyDescent="0.25">
      <c r="A7" s="6" t="s">
        <v>56</v>
      </c>
      <c r="B7" s="43">
        <v>8.2000000000000003E-2</v>
      </c>
      <c r="C7" s="44">
        <v>3.97</v>
      </c>
      <c r="D7" s="44">
        <v>3.6</v>
      </c>
      <c r="E7" s="10"/>
    </row>
    <row r="8" spans="1:5" ht="15" hidden="1" customHeight="1" outlineLevel="1" x14ac:dyDescent="0.25">
      <c r="A8" s="6" t="s">
        <v>57</v>
      </c>
      <c r="B8" s="43">
        <v>0.1847</v>
      </c>
      <c r="C8" s="44">
        <v>3.28</v>
      </c>
      <c r="D8" s="44">
        <v>3.09</v>
      </c>
      <c r="E8" s="10"/>
    </row>
    <row r="9" spans="1:5" ht="15" hidden="1" customHeight="1" outlineLevel="1" x14ac:dyDescent="0.25">
      <c r="A9" s="6" t="s">
        <v>5</v>
      </c>
      <c r="B9" s="46">
        <v>-2.8E-3</v>
      </c>
      <c r="C9" s="37">
        <v>2</v>
      </c>
      <c r="D9" s="10"/>
      <c r="E9" s="10"/>
    </row>
    <row r="10" spans="1:5" ht="15" hidden="1" customHeight="1" outlineLevel="1" x14ac:dyDescent="0.25">
      <c r="A10" s="6" t="s">
        <v>48</v>
      </c>
      <c r="B10" s="43">
        <v>-6.9999999999999999E-4</v>
      </c>
      <c r="C10" s="10"/>
      <c r="D10" s="10"/>
      <c r="E10" s="10"/>
    </row>
    <row r="11" spans="1:5" ht="15" hidden="1" customHeight="1" outlineLevel="1" x14ac:dyDescent="0.25">
      <c r="A11" s="6" t="s">
        <v>49</v>
      </c>
      <c r="B11" s="17">
        <f>B9-B10</f>
        <v>-2.0999999999999999E-3</v>
      </c>
      <c r="C11" s="10"/>
      <c r="D11" s="10"/>
      <c r="E11" s="10"/>
    </row>
    <row r="12" spans="1:5" ht="15" hidden="1" customHeight="1" outlineLevel="1" x14ac:dyDescent="0.25">
      <c r="A12" s="6" t="s">
        <v>58</v>
      </c>
      <c r="B12" s="43">
        <v>7.1099999999999997E-2</v>
      </c>
      <c r="C12" s="37">
        <v>0.25</v>
      </c>
      <c r="D12" s="38">
        <v>1</v>
      </c>
      <c r="E12" s="37">
        <v>5</v>
      </c>
    </row>
    <row r="13" spans="1:5" ht="15" hidden="1" customHeight="1" outlineLevel="1" x14ac:dyDescent="0.25">
      <c r="A13" s="6" t="s">
        <v>59</v>
      </c>
      <c r="B13" s="43">
        <v>5.2999999999999999E-2</v>
      </c>
      <c r="C13" s="37">
        <v>0.25</v>
      </c>
      <c r="D13" s="37">
        <v>0.5</v>
      </c>
      <c r="E13" s="37">
        <v>5</v>
      </c>
    </row>
    <row r="14" spans="1:5" ht="15" hidden="1" customHeight="1" outlineLevel="1" x14ac:dyDescent="0.25">
      <c r="A14" s="6" t="s">
        <v>60</v>
      </c>
      <c r="B14" s="43">
        <v>4.7500000000000001E-2</v>
      </c>
      <c r="C14" s="37"/>
      <c r="D14" s="37"/>
      <c r="E14" s="37"/>
    </row>
    <row r="15" spans="1:5" ht="15" hidden="1" customHeight="1" outlineLevel="1" x14ac:dyDescent="0.25">
      <c r="A15" s="6" t="s">
        <v>61</v>
      </c>
      <c r="B15" s="43">
        <v>7.6100000000000001E-2</v>
      </c>
      <c r="C15" s="37"/>
      <c r="D15" s="37"/>
      <c r="E15" s="37"/>
    </row>
    <row r="16" spans="1:5" ht="15" hidden="1" customHeight="1" outlineLevel="1" x14ac:dyDescent="0.25">
      <c r="A16" s="6" t="s">
        <v>62</v>
      </c>
      <c r="B16" s="43">
        <v>0.1792</v>
      </c>
      <c r="C16" s="37"/>
      <c r="D16" s="37"/>
      <c r="E16" s="37"/>
    </row>
    <row r="17" spans="1:6" ht="15" hidden="1" customHeight="1" outlineLevel="1" x14ac:dyDescent="0.25">
      <c r="B17" s="9"/>
      <c r="C17" s="10"/>
    </row>
    <row r="18" spans="1:6" ht="30" collapsed="1" x14ac:dyDescent="0.25">
      <c r="A18" s="23" t="s">
        <v>30</v>
      </c>
      <c r="B18" s="13" t="s">
        <v>12</v>
      </c>
      <c r="C18" s="19" t="s">
        <v>28</v>
      </c>
      <c r="D18" s="20" t="s">
        <v>13</v>
      </c>
      <c r="E18" s="21" t="s">
        <v>14</v>
      </c>
      <c r="F18" s="22" t="s">
        <v>15</v>
      </c>
    </row>
    <row r="19" spans="1:6" ht="13.5" customHeight="1" x14ac:dyDescent="0.25">
      <c r="A19" s="6" t="s">
        <v>65</v>
      </c>
      <c r="B19" s="9">
        <f>B4</f>
        <v>8.2500000000000004E-2</v>
      </c>
      <c r="C19" s="9">
        <f>B5</f>
        <v>7.4499999999999997E-2</v>
      </c>
      <c r="D19" s="9">
        <f>B6</f>
        <v>5.5500000000000001E-2</v>
      </c>
      <c r="E19" s="9">
        <f>B7</f>
        <v>8.2000000000000003E-2</v>
      </c>
      <c r="F19" s="9">
        <f>B8</f>
        <v>0.1847</v>
      </c>
    </row>
    <row r="20" spans="1:6" x14ac:dyDescent="0.25">
      <c r="A20" s="6" t="s">
        <v>66</v>
      </c>
      <c r="B20" s="9">
        <f>(C4-0.25)*$B11</f>
        <v>-8.3580000000000008E-3</v>
      </c>
      <c r="C20" s="9">
        <f>(C5-0.25)*$B11</f>
        <v>-8.2529999999999982E-3</v>
      </c>
      <c r="D20" s="9">
        <f>(C6-0.25)*$B11</f>
        <v>-9.3240000000000007E-3</v>
      </c>
      <c r="E20" s="9">
        <f>(C7-0.25)*$B11</f>
        <v>-7.8119999999999995E-3</v>
      </c>
      <c r="F20" s="9">
        <f>(C8-0.25)*$B11</f>
        <v>-6.3629999999999989E-3</v>
      </c>
    </row>
    <row r="21" spans="1:6" x14ac:dyDescent="0.25">
      <c r="A21" s="12" t="s">
        <v>67</v>
      </c>
      <c r="B21" s="13">
        <f>B19+B20</f>
        <v>7.4142E-2</v>
      </c>
      <c r="C21" s="13">
        <f>C19+C20</f>
        <v>6.6247E-2</v>
      </c>
      <c r="D21" s="13">
        <f>D19+D20</f>
        <v>4.6176000000000002E-2</v>
      </c>
      <c r="E21" s="13">
        <f>E19+E20</f>
        <v>7.4188000000000004E-2</v>
      </c>
      <c r="F21" s="14">
        <f>F19+F20</f>
        <v>0.178337</v>
      </c>
    </row>
    <row r="22" spans="1:6" x14ac:dyDescent="0.25">
      <c r="B22" s="9"/>
      <c r="C22" s="9"/>
      <c r="D22" s="10"/>
      <c r="F22" s="7"/>
    </row>
    <row r="23" spans="1:6" x14ac:dyDescent="0.25">
      <c r="A23" s="6" t="s">
        <v>34</v>
      </c>
      <c r="B23" s="9">
        <f>B12</f>
        <v>7.1099999999999997E-2</v>
      </c>
      <c r="C23" s="9">
        <f>B12</f>
        <v>7.1099999999999997E-2</v>
      </c>
      <c r="D23" s="9">
        <f>B14</f>
        <v>4.7500000000000001E-2</v>
      </c>
      <c r="E23" s="9">
        <f>B15</f>
        <v>7.6100000000000001E-2</v>
      </c>
      <c r="F23" s="9">
        <f>B16</f>
        <v>0.1792</v>
      </c>
    </row>
    <row r="24" spans="1:6" x14ac:dyDescent="0.25">
      <c r="A24" s="15" t="s">
        <v>63</v>
      </c>
      <c r="B24" s="9">
        <f>B23-B21</f>
        <v>-3.042000000000003E-3</v>
      </c>
      <c r="C24" s="9">
        <f>C23-C21</f>
        <v>4.8529999999999962E-3</v>
      </c>
      <c r="D24" s="9">
        <f>D23-D21</f>
        <v>1.3239999999999988E-3</v>
      </c>
      <c r="E24" s="9">
        <f>E23-E21</f>
        <v>1.911999999999997E-3</v>
      </c>
      <c r="F24" s="9">
        <f>F23-F21</f>
        <v>8.6300000000000265E-4</v>
      </c>
    </row>
    <row r="25" spans="1:6" ht="15.75" thickBot="1" x14ac:dyDescent="0.3">
      <c r="A25" s="15"/>
      <c r="B25" s="9"/>
      <c r="C25" s="9"/>
      <c r="D25" s="9"/>
      <c r="E25" s="9"/>
      <c r="F25" s="9"/>
    </row>
    <row r="26" spans="1:6" ht="33" thickBot="1" x14ac:dyDescent="0.3">
      <c r="A26" s="27" t="s">
        <v>37</v>
      </c>
      <c r="B26" s="25">
        <f>-(B24/D4+(B24/D4)*D12/D4)</f>
        <v>9.6804091834368406E-4</v>
      </c>
      <c r="C26" s="25">
        <f>-(C24/D5+(C24/D5)*D12/D5)</f>
        <v>-1.573137421617599E-3</v>
      </c>
      <c r="D26" s="25">
        <f>-(D24/D6+(D24/D6)*D12/D6)</f>
        <v>-3.6633664375359848E-4</v>
      </c>
      <c r="E26" s="25">
        <f>-(E24/D7+(E24/D7)*D12/D7)</f>
        <v>-6.7864197530864083E-4</v>
      </c>
      <c r="F26" s="26">
        <f>-(F24/D8+(F24/D8)*D12/D8)</f>
        <v>-3.6967250028801656E-4</v>
      </c>
    </row>
    <row r="27" spans="1:6" x14ac:dyDescent="0.25">
      <c r="B27" s="9"/>
      <c r="C27" s="9"/>
      <c r="D27" s="9"/>
      <c r="E27" s="9"/>
      <c r="F27" s="9"/>
    </row>
    <row r="28" spans="1:6" x14ac:dyDescent="0.25">
      <c r="A28" s="15" t="s">
        <v>39</v>
      </c>
      <c r="B28" s="16">
        <f>B13</f>
        <v>5.2999999999999999E-2</v>
      </c>
      <c r="C28" s="16">
        <f>B13</f>
        <v>5.2999999999999999E-2</v>
      </c>
      <c r="D28" s="16">
        <f>B13</f>
        <v>5.2999999999999999E-2</v>
      </c>
      <c r="E28" s="16">
        <f>B13</f>
        <v>5.2999999999999999E-2</v>
      </c>
      <c r="F28" s="16">
        <f>B13</f>
        <v>5.2999999999999999E-2</v>
      </c>
    </row>
    <row r="29" spans="1:6" x14ac:dyDescent="0.25">
      <c r="A29" s="6" t="s">
        <v>64</v>
      </c>
      <c r="B29" s="16">
        <f>B28-B21</f>
        <v>-2.1142000000000001E-2</v>
      </c>
      <c r="C29" s="16">
        <f>C28-C21</f>
        <v>-1.3247000000000002E-2</v>
      </c>
      <c r="D29" s="16">
        <f>D28-D21</f>
        <v>6.8239999999999967E-3</v>
      </c>
      <c r="E29" s="16">
        <f>E28-E21</f>
        <v>-2.1188000000000005E-2</v>
      </c>
      <c r="F29" s="16">
        <f>F28-F21</f>
        <v>-0.125337</v>
      </c>
    </row>
    <row r="30" spans="1:6" ht="15.75" thickBot="1" x14ac:dyDescent="0.3">
      <c r="B30" s="16"/>
      <c r="C30" s="16"/>
      <c r="D30" s="16"/>
      <c r="E30" s="16"/>
      <c r="F30" s="16"/>
    </row>
    <row r="31" spans="1:6" ht="33" thickBot="1" x14ac:dyDescent="0.3">
      <c r="A31" s="27" t="s">
        <v>38</v>
      </c>
      <c r="B31" s="28">
        <f>-(B29/D4+(B29/D4)*D13/D4)</f>
        <v>6.0469530263598647E-3</v>
      </c>
      <c r="C31" s="28">
        <f>-(C29/D5+(C29/D5)*D13/D5)</f>
        <v>3.8541462960994797E-3</v>
      </c>
      <c r="D31" s="28">
        <f>-(D29/D6+(D29/D6)*D13/D6)</f>
        <v>-1.714267079067918E-3</v>
      </c>
      <c r="E31" s="28">
        <f>-(E29/D7+(E29/D7)*D13/D7)</f>
        <v>6.7029938271604955E-3</v>
      </c>
      <c r="F31" s="29">
        <f>-(F29/D8+(F29/D8)*D13/D8)</f>
        <v>4.7125588336946619E-2</v>
      </c>
    </row>
    <row r="32" spans="1:6" ht="3.75" customHeight="1" x14ac:dyDescent="0.25">
      <c r="B32" s="9"/>
      <c r="C32" s="10"/>
    </row>
    <row r="33" spans="1:5" ht="17.25" customHeight="1" x14ac:dyDescent="0.25">
      <c r="A33" s="24" t="s">
        <v>73</v>
      </c>
      <c r="B33" s="9"/>
      <c r="C33" s="10"/>
    </row>
    <row r="34" spans="1:5" ht="17.25" x14ac:dyDescent="0.25">
      <c r="A34" s="6" t="s">
        <v>18</v>
      </c>
      <c r="B34" s="9"/>
      <c r="C34" s="10"/>
    </row>
    <row r="35" spans="1:5" ht="17.25" x14ac:dyDescent="0.25">
      <c r="A35" s="15" t="s">
        <v>32</v>
      </c>
      <c r="B35" s="17"/>
      <c r="C35" s="18"/>
      <c r="D35" s="6"/>
    </row>
    <row r="36" spans="1:5" x14ac:dyDescent="0.25">
      <c r="A36" s="15"/>
      <c r="B36" s="17"/>
      <c r="C36" s="18"/>
      <c r="D36" s="6"/>
    </row>
    <row r="37" spans="1:5" x14ac:dyDescent="0.25">
      <c r="A37" s="15"/>
      <c r="B37" s="17"/>
      <c r="C37" s="18"/>
      <c r="D37" s="6"/>
    </row>
    <row r="38" spans="1:5" x14ac:dyDescent="0.25">
      <c r="A38" s="15"/>
      <c r="B38" s="17"/>
      <c r="C38" s="18"/>
      <c r="D38" s="6"/>
    </row>
    <row r="39" spans="1:5" x14ac:dyDescent="0.25">
      <c r="A39" s="15"/>
      <c r="B39" s="17"/>
      <c r="C39" s="18"/>
      <c r="D39" s="6"/>
    </row>
    <row r="40" spans="1:5" x14ac:dyDescent="0.25">
      <c r="A40" s="15"/>
      <c r="B40" s="18"/>
      <c r="C40" s="18"/>
      <c r="D40" s="6"/>
      <c r="E40" s="6"/>
    </row>
    <row r="41" spans="1:5" x14ac:dyDescent="0.25">
      <c r="A41" s="15"/>
      <c r="B41" s="17"/>
      <c r="C41" s="15"/>
      <c r="D41" s="6"/>
      <c r="E41" s="6"/>
    </row>
    <row r="42" spans="1:5" x14ac:dyDescent="0.25">
      <c r="A42" s="15"/>
      <c r="B42" s="17"/>
      <c r="C42" s="15"/>
      <c r="D42" s="6"/>
      <c r="E42" s="6"/>
    </row>
    <row r="43" spans="1:5" x14ac:dyDescent="0.25">
      <c r="A43" s="15"/>
      <c r="B43" s="17"/>
      <c r="C43" s="15"/>
      <c r="D43" s="6"/>
      <c r="E43" s="6"/>
    </row>
    <row r="44" spans="1:5" x14ac:dyDescent="0.25">
      <c r="C44" s="6"/>
      <c r="D44" s="6"/>
      <c r="E44" s="6"/>
    </row>
  </sheetData>
  <pageMargins left="0.7" right="0.7" top="0.75" bottom="0.75" header="0.3" footer="0.3"/>
  <pageSetup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44"/>
  <sheetViews>
    <sheetView topLeftCell="A18" workbookViewId="0">
      <selection activeCell="B14" sqref="B14"/>
    </sheetView>
  </sheetViews>
  <sheetFormatPr defaultRowHeight="15" outlineLevelRow="1" x14ac:dyDescent="0.25"/>
  <cols>
    <col min="1" max="1" width="52.7109375" style="6" customWidth="1"/>
    <col min="2" max="5" width="10.7109375" style="7" customWidth="1"/>
    <col min="6" max="6" width="10.7109375" style="6" customWidth="1"/>
    <col min="7" max="16384" width="9.140625" style="6"/>
  </cols>
  <sheetData>
    <row r="1" spans="1:5" hidden="1" outlineLevel="1" x14ac:dyDescent="0.25">
      <c r="E1" s="7" t="s">
        <v>70</v>
      </c>
    </row>
    <row r="2" spans="1:5" ht="50.25" hidden="1" customHeight="1" outlineLevel="1" x14ac:dyDescent="0.25">
      <c r="E2" s="8"/>
    </row>
    <row r="3" spans="1:5" s="34" customFormat="1" ht="45" hidden="1" outlineLevel="1" x14ac:dyDescent="0.25">
      <c r="A3" s="42" t="s">
        <v>52</v>
      </c>
      <c r="B3" s="35" t="s">
        <v>0</v>
      </c>
      <c r="C3" s="35" t="s">
        <v>3</v>
      </c>
      <c r="D3" s="35" t="s">
        <v>50</v>
      </c>
      <c r="E3" s="35" t="s">
        <v>51</v>
      </c>
    </row>
    <row r="4" spans="1:5" hidden="1" outlineLevel="1" x14ac:dyDescent="0.25">
      <c r="A4" s="6" t="s">
        <v>53</v>
      </c>
      <c r="B4" s="43">
        <v>8.3099999999999993E-2</v>
      </c>
      <c r="C4" s="44">
        <v>4.24</v>
      </c>
      <c r="D4" s="45">
        <v>3.95</v>
      </c>
      <c r="E4" s="10"/>
    </row>
    <row r="5" spans="1:5" hidden="1" outlineLevel="1" x14ac:dyDescent="0.25">
      <c r="A5" s="6" t="s">
        <v>54</v>
      </c>
      <c r="B5" s="43">
        <v>7.46E-2</v>
      </c>
      <c r="C5" s="44">
        <v>4.1900000000000004</v>
      </c>
      <c r="D5" s="47">
        <v>3.95</v>
      </c>
      <c r="E5" s="10"/>
    </row>
    <row r="6" spans="1:5" hidden="1" outlineLevel="1" x14ac:dyDescent="0.25">
      <c r="A6" s="6" t="s">
        <v>55</v>
      </c>
      <c r="B6" s="43">
        <v>5.5500000000000001E-2</v>
      </c>
      <c r="C6" s="44">
        <v>4.6900000000000004</v>
      </c>
      <c r="D6" s="45">
        <v>4.4400000000000004</v>
      </c>
      <c r="E6" s="10"/>
    </row>
    <row r="7" spans="1:5" hidden="1" outlineLevel="1" x14ac:dyDescent="0.25">
      <c r="A7" s="6" t="s">
        <v>56</v>
      </c>
      <c r="B7" s="43">
        <v>8.2799999999999999E-2</v>
      </c>
      <c r="C7" s="44">
        <v>3.98</v>
      </c>
      <c r="D7" s="44">
        <v>3.62</v>
      </c>
      <c r="E7" s="10"/>
    </row>
    <row r="8" spans="1:5" hidden="1" outlineLevel="1" x14ac:dyDescent="0.25">
      <c r="A8" s="6" t="s">
        <v>57</v>
      </c>
      <c r="B8" s="43">
        <v>0.1885</v>
      </c>
      <c r="C8" s="44">
        <v>3.27</v>
      </c>
      <c r="D8" s="44">
        <v>3.09</v>
      </c>
      <c r="E8" s="10"/>
    </row>
    <row r="9" spans="1:5" hidden="1" outlineLevel="1" x14ac:dyDescent="0.25">
      <c r="A9" s="6" t="s">
        <v>5</v>
      </c>
      <c r="B9" s="46">
        <v>-3.3999999999999998E-3</v>
      </c>
      <c r="C9" s="37">
        <v>2</v>
      </c>
      <c r="D9" s="10"/>
      <c r="E9" s="10"/>
    </row>
    <row r="10" spans="1:5" hidden="1" outlineLevel="1" x14ac:dyDescent="0.25">
      <c r="A10" s="6" t="s">
        <v>48</v>
      </c>
      <c r="B10" s="43">
        <v>-1.1000000000000001E-3</v>
      </c>
      <c r="C10" s="10"/>
      <c r="D10" s="10"/>
      <c r="E10" s="10"/>
    </row>
    <row r="11" spans="1:5" hidden="1" outlineLevel="1" x14ac:dyDescent="0.25">
      <c r="A11" s="6" t="s">
        <v>49</v>
      </c>
      <c r="B11" s="17">
        <f>B9-B10</f>
        <v>-2.3E-3</v>
      </c>
      <c r="C11" s="10"/>
      <c r="D11" s="10"/>
      <c r="E11" s="10"/>
    </row>
    <row r="12" spans="1:5" hidden="1" outlineLevel="1" x14ac:dyDescent="0.25">
      <c r="A12" s="6" t="s">
        <v>58</v>
      </c>
      <c r="B12" s="43">
        <v>7.17E-2</v>
      </c>
      <c r="C12" s="37">
        <v>0.25</v>
      </c>
      <c r="D12" s="38">
        <v>1</v>
      </c>
      <c r="E12" s="37">
        <v>5</v>
      </c>
    </row>
    <row r="13" spans="1:5" hidden="1" outlineLevel="1" x14ac:dyDescent="0.25">
      <c r="A13" s="6" t="s">
        <v>59</v>
      </c>
      <c r="B13" s="43">
        <v>6.0600000000000001E-2</v>
      </c>
      <c r="C13" s="37">
        <v>0.25</v>
      </c>
      <c r="D13" s="37">
        <v>0.5</v>
      </c>
      <c r="E13" s="37">
        <v>5</v>
      </c>
    </row>
    <row r="14" spans="1:5" hidden="1" outlineLevel="1" x14ac:dyDescent="0.25">
      <c r="A14" s="6" t="s">
        <v>60</v>
      </c>
      <c r="B14" s="43">
        <v>4.8099999999999997E-2</v>
      </c>
      <c r="C14" s="37"/>
      <c r="D14" s="37"/>
      <c r="E14" s="37"/>
    </row>
    <row r="15" spans="1:5" hidden="1" outlineLevel="1" x14ac:dyDescent="0.25">
      <c r="A15" s="6" t="s">
        <v>61</v>
      </c>
      <c r="B15" s="43">
        <v>7.7700000000000005E-2</v>
      </c>
      <c r="C15" s="37"/>
      <c r="D15" s="37"/>
      <c r="E15" s="37"/>
    </row>
    <row r="16" spans="1:5" hidden="1" outlineLevel="1" x14ac:dyDescent="0.25">
      <c r="A16" s="6" t="s">
        <v>62</v>
      </c>
      <c r="B16" s="43">
        <v>0.17949999999999999</v>
      </c>
      <c r="C16" s="37"/>
      <c r="D16" s="37"/>
      <c r="E16" s="37"/>
    </row>
    <row r="17" spans="1:6" hidden="1" outlineLevel="1" x14ac:dyDescent="0.25">
      <c r="B17" s="9"/>
      <c r="C17" s="10"/>
    </row>
    <row r="18" spans="1:6" ht="30" collapsed="1" x14ac:dyDescent="0.25">
      <c r="A18" s="23" t="s">
        <v>30</v>
      </c>
      <c r="B18" s="13" t="s">
        <v>12</v>
      </c>
      <c r="C18" s="19" t="s">
        <v>28</v>
      </c>
      <c r="D18" s="20" t="s">
        <v>13</v>
      </c>
      <c r="E18" s="21" t="s">
        <v>14</v>
      </c>
      <c r="F18" s="22" t="s">
        <v>15</v>
      </c>
    </row>
    <row r="19" spans="1:6" ht="13.5" customHeight="1" x14ac:dyDescent="0.25">
      <c r="A19" s="6" t="s">
        <v>65</v>
      </c>
      <c r="B19" s="9">
        <f>B4</f>
        <v>8.3099999999999993E-2</v>
      </c>
      <c r="C19" s="9">
        <f>B5</f>
        <v>7.46E-2</v>
      </c>
      <c r="D19" s="9">
        <f>B6</f>
        <v>5.5500000000000001E-2</v>
      </c>
      <c r="E19" s="9">
        <f>B7</f>
        <v>8.2799999999999999E-2</v>
      </c>
      <c r="F19" s="9">
        <f>B8</f>
        <v>0.1885</v>
      </c>
    </row>
    <row r="20" spans="1:6" x14ac:dyDescent="0.25">
      <c r="A20" s="6" t="s">
        <v>66</v>
      </c>
      <c r="B20" s="9">
        <f>(C4-0.25)*$B11</f>
        <v>-9.1770000000000011E-3</v>
      </c>
      <c r="C20" s="9">
        <f>(C5-0.25)*$B11</f>
        <v>-9.0620000000000006E-3</v>
      </c>
      <c r="D20" s="9">
        <f>(C6-0.25)*$B11</f>
        <v>-1.0212000000000001E-2</v>
      </c>
      <c r="E20" s="9">
        <f>(C7-0.25)*$B11</f>
        <v>-8.5789999999999998E-3</v>
      </c>
      <c r="F20" s="9">
        <f>(C8-0.25)*$B11</f>
        <v>-6.9459999999999999E-3</v>
      </c>
    </row>
    <row r="21" spans="1:6" x14ac:dyDescent="0.25">
      <c r="A21" s="12" t="s">
        <v>67</v>
      </c>
      <c r="B21" s="13">
        <f>B19+B20</f>
        <v>7.3922999999999989E-2</v>
      </c>
      <c r="C21" s="13">
        <f>C19+C20</f>
        <v>6.5537999999999999E-2</v>
      </c>
      <c r="D21" s="13">
        <f>D19+D20</f>
        <v>4.5288000000000002E-2</v>
      </c>
      <c r="E21" s="13">
        <f>E19+E20</f>
        <v>7.4220999999999995E-2</v>
      </c>
      <c r="F21" s="14">
        <f>F19+F20</f>
        <v>0.18155399999999999</v>
      </c>
    </row>
    <row r="22" spans="1:6" x14ac:dyDescent="0.25">
      <c r="B22" s="9"/>
      <c r="C22" s="9"/>
      <c r="D22" s="10"/>
      <c r="F22" s="7"/>
    </row>
    <row r="23" spans="1:6" x14ac:dyDescent="0.25">
      <c r="A23" s="6" t="s">
        <v>34</v>
      </c>
      <c r="B23" s="9">
        <f>B12</f>
        <v>7.17E-2</v>
      </c>
      <c r="C23" s="9">
        <f>B12</f>
        <v>7.17E-2</v>
      </c>
      <c r="D23" s="9">
        <f>B14</f>
        <v>4.8099999999999997E-2</v>
      </c>
      <c r="E23" s="9">
        <f>B15</f>
        <v>7.7700000000000005E-2</v>
      </c>
      <c r="F23" s="9">
        <f>B16</f>
        <v>0.17949999999999999</v>
      </c>
    </row>
    <row r="24" spans="1:6" x14ac:dyDescent="0.25">
      <c r="A24" s="15" t="s">
        <v>63</v>
      </c>
      <c r="B24" s="9">
        <f>B23-B21</f>
        <v>-2.2229999999999889E-3</v>
      </c>
      <c r="C24" s="9">
        <f>C23-C21</f>
        <v>6.1620000000000008E-3</v>
      </c>
      <c r="D24" s="9">
        <f>D23-D21</f>
        <v>2.8119999999999951E-3</v>
      </c>
      <c r="E24" s="9">
        <f>E23-E21</f>
        <v>3.4790000000000099E-3</v>
      </c>
      <c r="F24" s="9">
        <f>F23-F21</f>
        <v>-2.0540000000000003E-3</v>
      </c>
    </row>
    <row r="25" spans="1:6" ht="15.75" thickBot="1" x14ac:dyDescent="0.3">
      <c r="A25" s="15"/>
      <c r="B25" s="9"/>
      <c r="C25" s="9"/>
      <c r="D25" s="9"/>
      <c r="E25" s="9"/>
      <c r="F25" s="9"/>
    </row>
    <row r="26" spans="1:6" ht="33" thickBot="1" x14ac:dyDescent="0.3">
      <c r="A26" s="27" t="s">
        <v>37</v>
      </c>
      <c r="B26" s="25">
        <f>-(B24/D4+(B24/D4)*D12/D4)</f>
        <v>7.0526197724723246E-4</v>
      </c>
      <c r="C26" s="25">
        <f>-(C24/D5+(C24/D5)*D12/D5)</f>
        <v>-1.9549367088607596E-3</v>
      </c>
      <c r="D26" s="25">
        <f>-(D24/D6+(D24/D6)*D12/D6)</f>
        <v>-7.7597597597597455E-4</v>
      </c>
      <c r="E26" s="25">
        <f>-(E24/D7+(E24/D7)*D12/D7)</f>
        <v>-1.2265330728610272E-3</v>
      </c>
      <c r="F26" s="26">
        <f>-(F24/D8+(F24/D8)*D12/D8)</f>
        <v>8.7984625213393254E-4</v>
      </c>
    </row>
    <row r="27" spans="1:6" x14ac:dyDescent="0.25">
      <c r="B27" s="9"/>
      <c r="C27" s="9"/>
      <c r="D27" s="9"/>
      <c r="E27" s="9"/>
      <c r="F27" s="9"/>
    </row>
    <row r="28" spans="1:6" x14ac:dyDescent="0.25">
      <c r="A28" s="15" t="s">
        <v>39</v>
      </c>
      <c r="B28" s="16">
        <f>B13</f>
        <v>6.0600000000000001E-2</v>
      </c>
      <c r="C28" s="16">
        <f>B13</f>
        <v>6.0600000000000001E-2</v>
      </c>
      <c r="D28" s="16">
        <f>B13</f>
        <v>6.0600000000000001E-2</v>
      </c>
      <c r="E28" s="16">
        <f>B13</f>
        <v>6.0600000000000001E-2</v>
      </c>
      <c r="F28" s="16">
        <f>B13</f>
        <v>6.0600000000000001E-2</v>
      </c>
    </row>
    <row r="29" spans="1:6" x14ac:dyDescent="0.25">
      <c r="A29" s="6" t="s">
        <v>64</v>
      </c>
      <c r="B29" s="16">
        <f>B28-B21</f>
        <v>-1.3322999999999988E-2</v>
      </c>
      <c r="C29" s="16">
        <f>C28-C21</f>
        <v>-4.9379999999999979E-3</v>
      </c>
      <c r="D29" s="16">
        <f>D28-D21</f>
        <v>1.5311999999999999E-2</v>
      </c>
      <c r="E29" s="16">
        <f>E28-E21</f>
        <v>-1.3620999999999994E-2</v>
      </c>
      <c r="F29" s="16">
        <f>F28-F21</f>
        <v>-0.12095399999999999</v>
      </c>
    </row>
    <row r="30" spans="1:6" ht="15.75" thickBot="1" x14ac:dyDescent="0.3">
      <c r="B30" s="16"/>
      <c r="C30" s="16"/>
      <c r="D30" s="16"/>
      <c r="E30" s="16"/>
      <c r="F30" s="16"/>
    </row>
    <row r="31" spans="1:6" ht="33" thickBot="1" x14ac:dyDescent="0.3">
      <c r="A31" s="27" t="s">
        <v>38</v>
      </c>
      <c r="B31" s="28">
        <f>-(B29/D4+(B29/D4)*D13/D4)</f>
        <v>3.7998622015702572E-3</v>
      </c>
      <c r="C31" s="28">
        <f>-(C29/D5+(C29/D5)*D13/D5)</f>
        <v>1.4083704534529717E-3</v>
      </c>
      <c r="D31" s="28">
        <f>-(D29/D6+(D29/D6)*D13/D6)</f>
        <v>-3.8370099829559282E-3</v>
      </c>
      <c r="E31" s="28">
        <f>-(E29/D7+(E29/D7)*D13/D7)</f>
        <v>4.282418119105031E-3</v>
      </c>
      <c r="F31" s="29">
        <f>-(F29/D8+(F29/D8)*D13/D8)</f>
        <v>4.5477619631130804E-2</v>
      </c>
    </row>
    <row r="32" spans="1:6" ht="3.75" customHeight="1" x14ac:dyDescent="0.25">
      <c r="B32" s="9"/>
      <c r="C32" s="10"/>
    </row>
    <row r="33" spans="1:5" ht="17.25" customHeight="1" x14ac:dyDescent="0.25">
      <c r="A33" s="24" t="s">
        <v>71</v>
      </c>
      <c r="B33" s="9"/>
      <c r="C33" s="10"/>
    </row>
    <row r="34" spans="1:5" ht="17.25" x14ac:dyDescent="0.25">
      <c r="A34" s="6" t="s">
        <v>18</v>
      </c>
      <c r="B34" s="9"/>
      <c r="C34" s="10"/>
    </row>
    <row r="35" spans="1:5" ht="17.25" x14ac:dyDescent="0.25">
      <c r="A35" s="15" t="s">
        <v>32</v>
      </c>
      <c r="B35" s="17"/>
      <c r="C35" s="18"/>
      <c r="D35" s="6"/>
    </row>
    <row r="36" spans="1:5" x14ac:dyDescent="0.25">
      <c r="A36" s="15"/>
      <c r="B36" s="17"/>
      <c r="C36" s="18"/>
      <c r="D36" s="6"/>
    </row>
    <row r="37" spans="1:5" x14ac:dyDescent="0.25">
      <c r="A37" s="15"/>
      <c r="B37" s="17"/>
      <c r="C37" s="18"/>
      <c r="D37" s="6"/>
    </row>
    <row r="38" spans="1:5" x14ac:dyDescent="0.25">
      <c r="A38" s="15"/>
      <c r="B38" s="17"/>
      <c r="C38" s="18"/>
      <c r="D38" s="6"/>
    </row>
    <row r="39" spans="1:5" x14ac:dyDescent="0.25">
      <c r="A39" s="15"/>
      <c r="B39" s="17"/>
      <c r="C39" s="18"/>
      <c r="D39" s="6"/>
    </row>
    <row r="40" spans="1:5" x14ac:dyDescent="0.25">
      <c r="A40" s="15"/>
      <c r="B40" s="18"/>
      <c r="C40" s="18"/>
      <c r="D40" s="6"/>
      <c r="E40" s="6"/>
    </row>
    <row r="41" spans="1:5" x14ac:dyDescent="0.25">
      <c r="A41" s="15"/>
      <c r="B41" s="17"/>
      <c r="C41" s="15"/>
      <c r="D41" s="6"/>
      <c r="E41" s="6"/>
    </row>
    <row r="42" spans="1:5" x14ac:dyDescent="0.25">
      <c r="A42" s="15"/>
      <c r="B42" s="17"/>
      <c r="C42" s="15"/>
      <c r="D42" s="6"/>
      <c r="E42" s="6"/>
    </row>
    <row r="43" spans="1:5" x14ac:dyDescent="0.25">
      <c r="A43" s="15"/>
      <c r="B43" s="17"/>
      <c r="C43" s="15"/>
      <c r="D43" s="6"/>
      <c r="E43" s="6"/>
    </row>
    <row r="44" spans="1:5" x14ac:dyDescent="0.25">
      <c r="C44" s="6"/>
      <c r="D44" s="6"/>
      <c r="E44" s="6"/>
    </row>
  </sheetData>
  <pageMargins left="0.7" right="0.7" top="0.75" bottom="0.75" header="0.3" footer="0.3"/>
  <pageSetup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44"/>
  <sheetViews>
    <sheetView topLeftCell="A7" workbookViewId="0">
      <selection activeCell="O27" sqref="O27"/>
    </sheetView>
  </sheetViews>
  <sheetFormatPr defaultRowHeight="15" outlineLevelRow="1" x14ac:dyDescent="0.25"/>
  <cols>
    <col min="1" max="1" width="52.7109375" style="6" customWidth="1"/>
    <col min="2" max="5" width="10.7109375" style="7" customWidth="1"/>
    <col min="6" max="6" width="10.7109375" style="6" customWidth="1"/>
    <col min="7" max="16384" width="9.140625" style="6"/>
  </cols>
  <sheetData>
    <row r="1" spans="1:5" outlineLevel="1" x14ac:dyDescent="0.25">
      <c r="E1" s="7" t="s">
        <v>70</v>
      </c>
    </row>
    <row r="2" spans="1:5" ht="50.25" customHeight="1" outlineLevel="1" x14ac:dyDescent="0.25">
      <c r="E2" s="8"/>
    </row>
    <row r="3" spans="1:5" s="34" customFormat="1" ht="45" outlineLevel="1" x14ac:dyDescent="0.25">
      <c r="A3" s="42" t="s">
        <v>52</v>
      </c>
      <c r="B3" s="35" t="s">
        <v>0</v>
      </c>
      <c r="C3" s="35" t="s">
        <v>3</v>
      </c>
      <c r="D3" s="35" t="s">
        <v>50</v>
      </c>
      <c r="E3" s="35" t="s">
        <v>51</v>
      </c>
    </row>
    <row r="4" spans="1:5" outlineLevel="1" x14ac:dyDescent="0.25">
      <c r="A4" s="6" t="s">
        <v>53</v>
      </c>
      <c r="B4" s="43">
        <v>8.3099999999999993E-2</v>
      </c>
      <c r="C4" s="44">
        <v>4.24</v>
      </c>
      <c r="D4" s="45">
        <v>3.95</v>
      </c>
      <c r="E4" s="10"/>
    </row>
    <row r="5" spans="1:5" outlineLevel="1" x14ac:dyDescent="0.25">
      <c r="A5" s="6" t="s">
        <v>54</v>
      </c>
      <c r="B5" s="43">
        <v>7.46E-2</v>
      </c>
      <c r="C5" s="44">
        <v>4.1900000000000004</v>
      </c>
      <c r="D5" s="47">
        <v>3.95</v>
      </c>
      <c r="E5" s="10"/>
    </row>
    <row r="6" spans="1:5" outlineLevel="1" x14ac:dyDescent="0.25">
      <c r="A6" s="6" t="s">
        <v>55</v>
      </c>
      <c r="B6" s="43">
        <v>5.5500000000000001E-2</v>
      </c>
      <c r="C6" s="44">
        <v>4.6900000000000004</v>
      </c>
      <c r="D6" s="45">
        <v>4.4400000000000004</v>
      </c>
      <c r="E6" s="10"/>
    </row>
    <row r="7" spans="1:5" outlineLevel="1" x14ac:dyDescent="0.25">
      <c r="A7" s="6" t="s">
        <v>56</v>
      </c>
      <c r="B7" s="43">
        <v>8.2799999999999999E-2</v>
      </c>
      <c r="C7" s="44">
        <v>3.98</v>
      </c>
      <c r="D7" s="44">
        <v>3.62</v>
      </c>
      <c r="E7" s="10"/>
    </row>
    <row r="8" spans="1:5" outlineLevel="1" x14ac:dyDescent="0.25">
      <c r="A8" s="6" t="s">
        <v>57</v>
      </c>
      <c r="B8" s="43">
        <v>0.1885</v>
      </c>
      <c r="C8" s="44">
        <v>3.27</v>
      </c>
      <c r="D8" s="44">
        <v>3.09</v>
      </c>
      <c r="E8" s="10"/>
    </row>
    <row r="9" spans="1:5" outlineLevel="1" x14ac:dyDescent="0.25">
      <c r="A9" s="6" t="s">
        <v>5</v>
      </c>
      <c r="B9" s="46">
        <v>-3.3999999999999998E-3</v>
      </c>
      <c r="C9" s="37">
        <v>2</v>
      </c>
      <c r="D9" s="10"/>
      <c r="E9" s="10"/>
    </row>
    <row r="10" spans="1:5" outlineLevel="1" x14ac:dyDescent="0.25">
      <c r="A10" s="6" t="s">
        <v>48</v>
      </c>
      <c r="B10" s="43">
        <v>-1.1000000000000001E-3</v>
      </c>
      <c r="C10" s="10"/>
      <c r="D10" s="10"/>
      <c r="E10" s="10"/>
    </row>
    <row r="11" spans="1:5" outlineLevel="1" x14ac:dyDescent="0.25">
      <c r="A11" s="6" t="s">
        <v>49</v>
      </c>
      <c r="B11" s="17">
        <f>B9-B10</f>
        <v>-2.3E-3</v>
      </c>
      <c r="C11" s="10"/>
      <c r="D11" s="10"/>
      <c r="E11" s="10"/>
    </row>
    <row r="12" spans="1:5" outlineLevel="1" x14ac:dyDescent="0.25">
      <c r="A12" s="6" t="s">
        <v>58</v>
      </c>
      <c r="B12" s="43">
        <v>7.17E-2</v>
      </c>
      <c r="C12" s="37">
        <v>0.25</v>
      </c>
      <c r="D12" s="38">
        <v>1</v>
      </c>
      <c r="E12" s="37">
        <v>5</v>
      </c>
    </row>
    <row r="13" spans="1:5" outlineLevel="1" x14ac:dyDescent="0.25">
      <c r="A13" s="6" t="s">
        <v>59</v>
      </c>
      <c r="B13" s="43">
        <v>5.2999999999999999E-2</v>
      </c>
      <c r="C13" s="37">
        <v>0.25</v>
      </c>
      <c r="D13" s="37">
        <v>0.5</v>
      </c>
      <c r="E13" s="37">
        <v>5</v>
      </c>
    </row>
    <row r="14" spans="1:5" outlineLevel="1" x14ac:dyDescent="0.25">
      <c r="A14" s="6" t="s">
        <v>60</v>
      </c>
      <c r="B14" s="43">
        <v>4.8099999999999997E-2</v>
      </c>
      <c r="C14" s="37"/>
      <c r="D14" s="37"/>
      <c r="E14" s="37"/>
    </row>
    <row r="15" spans="1:5" outlineLevel="1" x14ac:dyDescent="0.25">
      <c r="A15" s="6" t="s">
        <v>61</v>
      </c>
      <c r="B15" s="43">
        <v>7.7700000000000005E-2</v>
      </c>
      <c r="C15" s="37"/>
      <c r="D15" s="37"/>
      <c r="E15" s="37"/>
    </row>
    <row r="16" spans="1:5" outlineLevel="1" x14ac:dyDescent="0.25">
      <c r="A16" s="6" t="s">
        <v>62</v>
      </c>
      <c r="B16" s="43">
        <v>0.17949999999999999</v>
      </c>
      <c r="C16" s="37"/>
      <c r="D16" s="37"/>
      <c r="E16" s="37"/>
    </row>
    <row r="17" spans="1:6" outlineLevel="1" x14ac:dyDescent="0.25">
      <c r="B17" s="9"/>
      <c r="C17" s="10"/>
    </row>
    <row r="18" spans="1:6" ht="30" x14ac:dyDescent="0.25">
      <c r="A18" s="23" t="s">
        <v>30</v>
      </c>
      <c r="B18" s="13" t="s">
        <v>12</v>
      </c>
      <c r="C18" s="19" t="s">
        <v>28</v>
      </c>
      <c r="D18" s="20" t="s">
        <v>13</v>
      </c>
      <c r="E18" s="21" t="s">
        <v>14</v>
      </c>
      <c r="F18" s="22" t="s">
        <v>15</v>
      </c>
    </row>
    <row r="19" spans="1:6" ht="13.5" customHeight="1" x14ac:dyDescent="0.25">
      <c r="A19" s="6" t="s">
        <v>65</v>
      </c>
      <c r="B19" s="9">
        <f>B4</f>
        <v>8.3099999999999993E-2</v>
      </c>
      <c r="C19" s="9">
        <f>B5</f>
        <v>7.46E-2</v>
      </c>
      <c r="D19" s="9">
        <f>B6</f>
        <v>5.5500000000000001E-2</v>
      </c>
      <c r="E19" s="9">
        <f>B7</f>
        <v>8.2799999999999999E-2</v>
      </c>
      <c r="F19" s="9">
        <f>B8</f>
        <v>0.1885</v>
      </c>
    </row>
    <row r="20" spans="1:6" x14ac:dyDescent="0.25">
      <c r="A20" s="6" t="s">
        <v>66</v>
      </c>
      <c r="B20" s="9">
        <f>(C4-0.25)*$B11</f>
        <v>-9.1770000000000011E-3</v>
      </c>
      <c r="C20" s="9">
        <f>(C5-0.25)*$B11</f>
        <v>-9.0620000000000006E-3</v>
      </c>
      <c r="D20" s="9">
        <f>(C6-0.25)*$B11</f>
        <v>-1.0212000000000001E-2</v>
      </c>
      <c r="E20" s="9">
        <f>(C7-0.25)*$B11</f>
        <v>-8.5789999999999998E-3</v>
      </c>
      <c r="F20" s="9">
        <f>(C8-0.25)*$B11</f>
        <v>-6.9459999999999999E-3</v>
      </c>
    </row>
    <row r="21" spans="1:6" x14ac:dyDescent="0.25">
      <c r="A21" s="12" t="s">
        <v>67</v>
      </c>
      <c r="B21" s="13">
        <f>B19+B20</f>
        <v>7.3922999999999989E-2</v>
      </c>
      <c r="C21" s="13">
        <f>C19+C20</f>
        <v>6.5537999999999999E-2</v>
      </c>
      <c r="D21" s="13">
        <f>D19+D20</f>
        <v>4.5288000000000002E-2</v>
      </c>
      <c r="E21" s="13">
        <f>E19+E20</f>
        <v>7.4220999999999995E-2</v>
      </c>
      <c r="F21" s="14">
        <f>F19+F20</f>
        <v>0.18155399999999999</v>
      </c>
    </row>
    <row r="22" spans="1:6" x14ac:dyDescent="0.25">
      <c r="B22" s="9"/>
      <c r="C22" s="9"/>
      <c r="D22" s="10"/>
      <c r="F22" s="7"/>
    </row>
    <row r="23" spans="1:6" x14ac:dyDescent="0.25">
      <c r="A23" s="6" t="s">
        <v>34</v>
      </c>
      <c r="B23" s="9">
        <f>B12</f>
        <v>7.17E-2</v>
      </c>
      <c r="C23" s="9">
        <f>B12</f>
        <v>7.17E-2</v>
      </c>
      <c r="D23" s="9">
        <f>B14</f>
        <v>4.8099999999999997E-2</v>
      </c>
      <c r="E23" s="9">
        <f>B15</f>
        <v>7.7700000000000005E-2</v>
      </c>
      <c r="F23" s="9">
        <f>B16</f>
        <v>0.17949999999999999</v>
      </c>
    </row>
    <row r="24" spans="1:6" x14ac:dyDescent="0.25">
      <c r="A24" s="15" t="s">
        <v>63</v>
      </c>
      <c r="B24" s="9">
        <f>B23-B21</f>
        <v>-2.2229999999999889E-3</v>
      </c>
      <c r="C24" s="9">
        <f>C23-C21</f>
        <v>6.1620000000000008E-3</v>
      </c>
      <c r="D24" s="9">
        <f>D23-D21</f>
        <v>2.8119999999999951E-3</v>
      </c>
      <c r="E24" s="9">
        <f>E23-E21</f>
        <v>3.4790000000000099E-3</v>
      </c>
      <c r="F24" s="9">
        <f>F23-F21</f>
        <v>-2.0540000000000003E-3</v>
      </c>
    </row>
    <row r="25" spans="1:6" ht="15.75" thickBot="1" x14ac:dyDescent="0.3">
      <c r="A25" s="15"/>
      <c r="B25" s="9"/>
      <c r="C25" s="9"/>
      <c r="D25" s="9"/>
      <c r="E25" s="9"/>
      <c r="F25" s="9"/>
    </row>
    <row r="26" spans="1:6" ht="33" thickBot="1" x14ac:dyDescent="0.3">
      <c r="A26" s="27" t="s">
        <v>37</v>
      </c>
      <c r="B26" s="25">
        <f>-(B24/D4+(B24/D4)*D12/D4)</f>
        <v>7.0526197724723246E-4</v>
      </c>
      <c r="C26" s="25">
        <f>-(C24/D5+(C24/D5)*D12/D5)</f>
        <v>-1.9549367088607596E-3</v>
      </c>
      <c r="D26" s="25">
        <f>-(D24/D6+(D24/D6)*D12/D6)</f>
        <v>-7.7597597597597455E-4</v>
      </c>
      <c r="E26" s="25">
        <f>-(E24/D7+(E24/D7)*D12/D7)</f>
        <v>-1.2265330728610272E-3</v>
      </c>
      <c r="F26" s="26">
        <f>-(F24/D8+(F24/D8)*D12/D8)</f>
        <v>8.7984625213393254E-4</v>
      </c>
    </row>
    <row r="27" spans="1:6" x14ac:dyDescent="0.25">
      <c r="B27" s="9"/>
      <c r="C27" s="9"/>
      <c r="D27" s="9"/>
      <c r="E27" s="9"/>
      <c r="F27" s="9"/>
    </row>
    <row r="28" spans="1:6" x14ac:dyDescent="0.25">
      <c r="A28" s="15" t="s">
        <v>39</v>
      </c>
      <c r="B28" s="16">
        <f>B13</f>
        <v>5.2999999999999999E-2</v>
      </c>
      <c r="C28" s="16">
        <f>B13</f>
        <v>5.2999999999999999E-2</v>
      </c>
      <c r="D28" s="16">
        <f>B13</f>
        <v>5.2999999999999999E-2</v>
      </c>
      <c r="E28" s="16">
        <f>B13</f>
        <v>5.2999999999999999E-2</v>
      </c>
      <c r="F28" s="16">
        <f>B13</f>
        <v>5.2999999999999999E-2</v>
      </c>
    </row>
    <row r="29" spans="1:6" x14ac:dyDescent="0.25">
      <c r="A29" s="6" t="s">
        <v>64</v>
      </c>
      <c r="B29" s="16">
        <f>B28-B21</f>
        <v>-2.092299999999999E-2</v>
      </c>
      <c r="C29" s="16">
        <f>C28-C21</f>
        <v>-1.2538000000000001E-2</v>
      </c>
      <c r="D29" s="16">
        <f>D28-D21</f>
        <v>7.7119999999999966E-3</v>
      </c>
      <c r="E29" s="16">
        <f>E28-E21</f>
        <v>-2.1220999999999997E-2</v>
      </c>
      <c r="F29" s="16">
        <f>F28-F21</f>
        <v>-0.128554</v>
      </c>
    </row>
    <row r="30" spans="1:6" ht="15.75" thickBot="1" x14ac:dyDescent="0.3">
      <c r="B30" s="16"/>
      <c r="C30" s="16"/>
      <c r="D30" s="16"/>
      <c r="E30" s="16"/>
      <c r="F30" s="16"/>
    </row>
    <row r="31" spans="1:6" ht="33" thickBot="1" x14ac:dyDescent="0.3">
      <c r="A31" s="27" t="s">
        <v>38</v>
      </c>
      <c r="B31" s="28">
        <f>-(B29/D4+(B29/D4)*D13/D4)</f>
        <v>5.9674635475084085E-3</v>
      </c>
      <c r="C31" s="28">
        <f>-(C29/D5+(C29/D5)*D13/D5)</f>
        <v>3.5759717993911234E-3</v>
      </c>
      <c r="D31" s="28">
        <f>-(D29/D6+(D29/D6)*D13/D6)</f>
        <v>-1.9325379433487531E-3</v>
      </c>
      <c r="E31" s="28">
        <f>-(E29/D7+(E29/D7)*D13/D7)</f>
        <v>6.6718445712890314E-3</v>
      </c>
      <c r="F31" s="29">
        <f>-(F29/D8+(F29/D8)*D13/D8)</f>
        <v>4.8335151496109174E-2</v>
      </c>
    </row>
    <row r="32" spans="1:6" ht="3.75" customHeight="1" x14ac:dyDescent="0.25">
      <c r="B32" s="9"/>
      <c r="C32" s="10"/>
    </row>
    <row r="33" spans="1:5" ht="17.25" customHeight="1" x14ac:dyDescent="0.25">
      <c r="A33" s="24" t="s">
        <v>71</v>
      </c>
      <c r="B33" s="9"/>
      <c r="C33" s="10"/>
    </row>
    <row r="34" spans="1:5" ht="17.25" x14ac:dyDescent="0.25">
      <c r="A34" s="6" t="s">
        <v>18</v>
      </c>
      <c r="B34" s="9"/>
      <c r="C34" s="10"/>
    </row>
    <row r="35" spans="1:5" ht="17.25" x14ac:dyDescent="0.25">
      <c r="A35" s="15" t="s">
        <v>32</v>
      </c>
      <c r="B35" s="17"/>
      <c r="C35" s="18"/>
      <c r="D35" s="6"/>
    </row>
    <row r="36" spans="1:5" x14ac:dyDescent="0.25">
      <c r="A36" s="15"/>
      <c r="B36" s="17"/>
      <c r="C36" s="18"/>
      <c r="D36" s="6"/>
    </row>
    <row r="37" spans="1:5" x14ac:dyDescent="0.25">
      <c r="A37" s="15"/>
      <c r="B37" s="17"/>
      <c r="C37" s="18"/>
      <c r="D37" s="6"/>
    </row>
    <row r="38" spans="1:5" x14ac:dyDescent="0.25">
      <c r="A38" s="15"/>
      <c r="B38" s="17"/>
      <c r="C38" s="18"/>
      <c r="D38" s="6"/>
    </row>
    <row r="39" spans="1:5" x14ac:dyDescent="0.25">
      <c r="A39" s="15"/>
      <c r="B39" s="17"/>
      <c r="C39" s="18"/>
      <c r="D39" s="6"/>
    </row>
    <row r="40" spans="1:5" x14ac:dyDescent="0.25">
      <c r="A40" s="15"/>
      <c r="B40" s="18"/>
      <c r="C40" s="18"/>
      <c r="D40" s="6"/>
      <c r="E40" s="6"/>
    </row>
    <row r="41" spans="1:5" x14ac:dyDescent="0.25">
      <c r="A41" s="15"/>
      <c r="B41" s="17"/>
      <c r="C41" s="15"/>
      <c r="D41" s="6"/>
      <c r="E41" s="6"/>
    </row>
    <row r="42" spans="1:5" x14ac:dyDescent="0.25">
      <c r="A42" s="15"/>
      <c r="B42" s="17"/>
      <c r="C42" s="15"/>
      <c r="D42" s="6"/>
      <c r="E42" s="6"/>
    </row>
    <row r="43" spans="1:5" x14ac:dyDescent="0.25">
      <c r="A43" s="15"/>
      <c r="B43" s="17"/>
      <c r="C43" s="15"/>
      <c r="D43" s="6"/>
      <c r="E43" s="6"/>
    </row>
    <row r="44" spans="1:5" x14ac:dyDescent="0.25">
      <c r="C44" s="6"/>
      <c r="D44" s="6"/>
      <c r="E44" s="6"/>
    </row>
  </sheetData>
  <pageMargins left="0.7" right="0.7" top="0.75" bottom="0.75" header="0.3" footer="0.3"/>
  <pageSetup scale="67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44"/>
  <sheetViews>
    <sheetView topLeftCell="A4" workbookViewId="0">
      <selection activeCell="B10" sqref="B10"/>
    </sheetView>
  </sheetViews>
  <sheetFormatPr defaultRowHeight="15" outlineLevelRow="1" x14ac:dyDescent="0.25"/>
  <cols>
    <col min="1" max="1" width="52.7109375" style="6" customWidth="1"/>
    <col min="2" max="5" width="10.7109375" style="7" customWidth="1"/>
    <col min="6" max="6" width="10.7109375" style="6" customWidth="1"/>
    <col min="7" max="16384" width="9.140625" style="6"/>
  </cols>
  <sheetData>
    <row r="1" spans="1:5" outlineLevel="1" x14ac:dyDescent="0.25">
      <c r="E1" s="7" t="s">
        <v>68</v>
      </c>
    </row>
    <row r="2" spans="1:5" ht="50.25" customHeight="1" outlineLevel="1" x14ac:dyDescent="0.25">
      <c r="E2" s="8"/>
    </row>
    <row r="3" spans="1:5" s="34" customFormat="1" ht="45" outlineLevel="1" x14ac:dyDescent="0.25">
      <c r="A3" s="42" t="s">
        <v>52</v>
      </c>
      <c r="B3" s="35" t="s">
        <v>0</v>
      </c>
      <c r="C3" s="35" t="s">
        <v>3</v>
      </c>
      <c r="D3" s="35" t="s">
        <v>50</v>
      </c>
      <c r="E3" s="35" t="s">
        <v>51</v>
      </c>
    </row>
    <row r="4" spans="1:5" outlineLevel="1" x14ac:dyDescent="0.25">
      <c r="A4" s="6" t="s">
        <v>53</v>
      </c>
      <c r="B4" s="43">
        <v>9.6500000000000002E-2</v>
      </c>
      <c r="C4" s="44">
        <v>4.37</v>
      </c>
      <c r="D4" s="45">
        <v>4.18</v>
      </c>
      <c r="E4" s="10"/>
    </row>
    <row r="5" spans="1:5" outlineLevel="1" x14ac:dyDescent="0.25">
      <c r="A5" s="6" t="s">
        <v>54</v>
      </c>
      <c r="B5" s="43">
        <v>7.8799999999999995E-2</v>
      </c>
      <c r="C5" s="44">
        <v>4.3899999999999997</v>
      </c>
      <c r="D5" s="45">
        <v>4.17</v>
      </c>
      <c r="E5" s="10"/>
    </row>
    <row r="6" spans="1:5" outlineLevel="1" x14ac:dyDescent="0.25">
      <c r="A6" s="6" t="s">
        <v>55</v>
      </c>
      <c r="B6" s="43">
        <v>6.7799999999999999E-2</v>
      </c>
      <c r="C6" s="44">
        <v>4.76</v>
      </c>
      <c r="D6" s="45">
        <v>4.5999999999999996</v>
      </c>
      <c r="E6" s="10"/>
    </row>
    <row r="7" spans="1:5" outlineLevel="1" x14ac:dyDescent="0.25">
      <c r="A7" s="6" t="s">
        <v>56</v>
      </c>
      <c r="B7" s="43">
        <v>0.1</v>
      </c>
      <c r="C7" s="44">
        <v>4.1900000000000004</v>
      </c>
      <c r="D7" s="44">
        <v>3.94</v>
      </c>
      <c r="E7" s="10"/>
    </row>
    <row r="8" spans="1:5" outlineLevel="1" x14ac:dyDescent="0.25">
      <c r="A8" s="6" t="s">
        <v>57</v>
      </c>
      <c r="B8" s="43">
        <v>0.1968</v>
      </c>
      <c r="C8" s="44">
        <v>3.37</v>
      </c>
      <c r="D8" s="44">
        <v>3.29</v>
      </c>
      <c r="E8" s="10"/>
    </row>
    <row r="9" spans="1:5" outlineLevel="1" x14ac:dyDescent="0.25">
      <c r="A9" s="6" t="s">
        <v>5</v>
      </c>
      <c r="B9" s="46">
        <v>-5.5999999999999999E-3</v>
      </c>
      <c r="C9" s="37">
        <v>2</v>
      </c>
      <c r="D9" s="10"/>
      <c r="E9" s="10"/>
    </row>
    <row r="10" spans="1:5" outlineLevel="1" x14ac:dyDescent="0.25">
      <c r="A10" s="6" t="s">
        <v>48</v>
      </c>
      <c r="B10" s="43">
        <v>-1.1999999999999999E-3</v>
      </c>
      <c r="C10" s="10"/>
      <c r="D10" s="10"/>
      <c r="E10" s="10"/>
    </row>
    <row r="11" spans="1:5" outlineLevel="1" x14ac:dyDescent="0.25">
      <c r="A11" s="6" t="s">
        <v>49</v>
      </c>
      <c r="B11" s="17">
        <f>B9-B10</f>
        <v>-4.4000000000000003E-3</v>
      </c>
      <c r="C11" s="10"/>
      <c r="D11" s="10"/>
      <c r="E11" s="10"/>
    </row>
    <row r="12" spans="1:5" outlineLevel="1" x14ac:dyDescent="0.25">
      <c r="A12" s="6" t="s">
        <v>58</v>
      </c>
      <c r="B12" s="43">
        <v>7.4300000000000005E-2</v>
      </c>
      <c r="C12" s="37">
        <v>0.25</v>
      </c>
      <c r="D12" s="38">
        <v>1</v>
      </c>
      <c r="E12" s="37">
        <v>5</v>
      </c>
    </row>
    <row r="13" spans="1:5" outlineLevel="1" x14ac:dyDescent="0.25">
      <c r="A13" s="6" t="s">
        <v>59</v>
      </c>
      <c r="B13" s="43">
        <v>5.91E-2</v>
      </c>
      <c r="C13" s="37">
        <v>0.25</v>
      </c>
      <c r="D13" s="37">
        <v>0.5</v>
      </c>
      <c r="E13" s="37">
        <v>5</v>
      </c>
    </row>
    <row r="14" spans="1:5" outlineLevel="1" x14ac:dyDescent="0.25">
      <c r="A14" s="6" t="s">
        <v>60</v>
      </c>
      <c r="B14" s="43">
        <v>5.2299999999999999E-2</v>
      </c>
      <c r="C14" s="37"/>
      <c r="D14" s="37"/>
      <c r="E14" s="37"/>
    </row>
    <row r="15" spans="1:5" outlineLevel="1" x14ac:dyDescent="0.25">
      <c r="A15" s="6" t="s">
        <v>61</v>
      </c>
      <c r="B15" s="43">
        <v>8.3299999999999999E-2</v>
      </c>
      <c r="C15" s="37"/>
      <c r="D15" s="37"/>
      <c r="E15" s="37"/>
    </row>
    <row r="16" spans="1:5" outlineLevel="1" x14ac:dyDescent="0.25">
      <c r="A16" s="6" t="s">
        <v>62</v>
      </c>
      <c r="B16" s="43">
        <v>0.19989999999999999</v>
      </c>
      <c r="C16" s="37"/>
      <c r="D16" s="37"/>
      <c r="E16" s="37"/>
    </row>
    <row r="17" spans="1:6" outlineLevel="1" x14ac:dyDescent="0.25">
      <c r="B17" s="9"/>
      <c r="C17" s="10"/>
    </row>
    <row r="18" spans="1:6" ht="30" x14ac:dyDescent="0.25">
      <c r="A18" s="23" t="s">
        <v>30</v>
      </c>
      <c r="B18" s="13" t="s">
        <v>12</v>
      </c>
      <c r="C18" s="19" t="s">
        <v>28</v>
      </c>
      <c r="D18" s="20" t="s">
        <v>13</v>
      </c>
      <c r="E18" s="21" t="s">
        <v>14</v>
      </c>
      <c r="F18" s="22" t="s">
        <v>15</v>
      </c>
    </row>
    <row r="19" spans="1:6" ht="13.5" customHeight="1" x14ac:dyDescent="0.25">
      <c r="A19" s="6" t="s">
        <v>65</v>
      </c>
      <c r="B19" s="9">
        <f>B4</f>
        <v>9.6500000000000002E-2</v>
      </c>
      <c r="C19" s="9">
        <f>B5</f>
        <v>7.8799999999999995E-2</v>
      </c>
      <c r="D19" s="9">
        <f>B6</f>
        <v>6.7799999999999999E-2</v>
      </c>
      <c r="E19" s="9">
        <f>B7</f>
        <v>0.1</v>
      </c>
      <c r="F19" s="9">
        <f>B8</f>
        <v>0.1968</v>
      </c>
    </row>
    <row r="20" spans="1:6" x14ac:dyDescent="0.25">
      <c r="A20" s="6" t="s">
        <v>66</v>
      </c>
      <c r="B20" s="9">
        <f>(C4-0.25)*$B11</f>
        <v>-1.8128000000000002E-2</v>
      </c>
      <c r="C20" s="9">
        <f>(C5-0.25)*$B11</f>
        <v>-1.8216E-2</v>
      </c>
      <c r="D20" s="9">
        <f>(C6-0.25)*$B11</f>
        <v>-1.9844000000000001E-2</v>
      </c>
      <c r="E20" s="9">
        <f>(C7-0.25)*$B11</f>
        <v>-1.7336000000000004E-2</v>
      </c>
      <c r="F20" s="9">
        <f>(C8-0.25)*$B11</f>
        <v>-1.3728000000000001E-2</v>
      </c>
    </row>
    <row r="21" spans="1:6" x14ac:dyDescent="0.25">
      <c r="A21" s="12" t="s">
        <v>67</v>
      </c>
      <c r="B21" s="13">
        <f>B19+B20</f>
        <v>7.8371999999999997E-2</v>
      </c>
      <c r="C21" s="13">
        <f>C19+C20</f>
        <v>6.0583999999999999E-2</v>
      </c>
      <c r="D21" s="13">
        <f>D19+D20</f>
        <v>4.7955999999999999E-2</v>
      </c>
      <c r="E21" s="13">
        <f>E19+E20</f>
        <v>8.2664000000000001E-2</v>
      </c>
      <c r="F21" s="14">
        <f>F19+F20</f>
        <v>0.18307200000000001</v>
      </c>
    </row>
    <row r="22" spans="1:6" x14ac:dyDescent="0.25">
      <c r="B22" s="9"/>
      <c r="C22" s="9"/>
      <c r="D22" s="10"/>
      <c r="F22" s="7"/>
    </row>
    <row r="23" spans="1:6" x14ac:dyDescent="0.25">
      <c r="A23" s="6" t="s">
        <v>34</v>
      </c>
      <c r="B23" s="9">
        <f>B12</f>
        <v>7.4300000000000005E-2</v>
      </c>
      <c r="C23" s="9">
        <f>B12</f>
        <v>7.4300000000000005E-2</v>
      </c>
      <c r="D23" s="9">
        <f>B14</f>
        <v>5.2299999999999999E-2</v>
      </c>
      <c r="E23" s="9">
        <f>B15</f>
        <v>8.3299999999999999E-2</v>
      </c>
      <c r="F23" s="9">
        <f>B16</f>
        <v>0.19989999999999999</v>
      </c>
    </row>
    <row r="24" spans="1:6" x14ac:dyDescent="0.25">
      <c r="A24" s="15" t="s">
        <v>63</v>
      </c>
      <c r="B24" s="9">
        <f>B23-B21</f>
        <v>-4.0719999999999923E-3</v>
      </c>
      <c r="C24" s="9">
        <f>C23-C21</f>
        <v>1.3716000000000006E-2</v>
      </c>
      <c r="D24" s="9">
        <f>D23-D21</f>
        <v>4.3440000000000006E-3</v>
      </c>
      <c r="E24" s="9">
        <f>E23-E21</f>
        <v>6.3599999999999768E-4</v>
      </c>
      <c r="F24" s="9">
        <f>F23-F21</f>
        <v>1.6827999999999982E-2</v>
      </c>
    </row>
    <row r="25" spans="1:6" ht="15.75" thickBot="1" x14ac:dyDescent="0.3">
      <c r="A25" s="15"/>
      <c r="B25" s="9"/>
      <c r="C25" s="9"/>
      <c r="D25" s="9"/>
      <c r="E25" s="9"/>
      <c r="F25" s="9"/>
    </row>
    <row r="26" spans="1:6" ht="33" thickBot="1" x14ac:dyDescent="0.3">
      <c r="A26" s="27" t="s">
        <v>37</v>
      </c>
      <c r="B26" s="25">
        <f>-(B24/D4+(B24/D4)*D12/D4)</f>
        <v>1.2072159520157483E-3</v>
      </c>
      <c r="C26" s="25">
        <f>-(C24/D5+(C24/D5)*D12/D5)</f>
        <v>-4.0779876817970103E-3</v>
      </c>
      <c r="D26" s="25">
        <f>-(D24/D6+(D24/D6)*D12/D6)</f>
        <v>-1.1496408317580344E-3</v>
      </c>
      <c r="E26" s="25">
        <f>-(E24/D7+(E24/D7)*D12/D7)</f>
        <v>-2.0239119791800797E-4</v>
      </c>
      <c r="F26" s="26">
        <f>-(F24/D8+(F24/D8)*D12/D8)</f>
        <v>-6.6695725279699858E-3</v>
      </c>
    </row>
    <row r="27" spans="1:6" x14ac:dyDescent="0.25">
      <c r="B27" s="9"/>
      <c r="C27" s="9"/>
      <c r="D27" s="9"/>
      <c r="E27" s="9"/>
      <c r="F27" s="9"/>
    </row>
    <row r="28" spans="1:6" x14ac:dyDescent="0.25">
      <c r="A28" s="15" t="s">
        <v>39</v>
      </c>
      <c r="B28" s="16">
        <f>B13</f>
        <v>5.91E-2</v>
      </c>
      <c r="C28" s="16">
        <f>B13</f>
        <v>5.91E-2</v>
      </c>
      <c r="D28" s="16">
        <f>B13</f>
        <v>5.91E-2</v>
      </c>
      <c r="E28" s="16">
        <f>B13</f>
        <v>5.91E-2</v>
      </c>
      <c r="F28" s="16">
        <f>B13</f>
        <v>5.91E-2</v>
      </c>
    </row>
    <row r="29" spans="1:6" x14ac:dyDescent="0.25">
      <c r="A29" s="6" t="s">
        <v>64</v>
      </c>
      <c r="B29" s="16">
        <f>B28-B21</f>
        <v>-1.9271999999999997E-2</v>
      </c>
      <c r="C29" s="16">
        <f>C28-C21</f>
        <v>-1.4839999999999992E-3</v>
      </c>
      <c r="D29" s="16">
        <f>D28-D21</f>
        <v>1.1144000000000001E-2</v>
      </c>
      <c r="E29" s="16">
        <f>E28-E21</f>
        <v>-2.3564000000000002E-2</v>
      </c>
      <c r="F29" s="16">
        <f>F28-F21</f>
        <v>-0.12397200000000001</v>
      </c>
    </row>
    <row r="30" spans="1:6" ht="15.75" thickBot="1" x14ac:dyDescent="0.3">
      <c r="B30" s="16"/>
      <c r="C30" s="16"/>
      <c r="D30" s="16"/>
      <c r="E30" s="16"/>
      <c r="F30" s="16"/>
    </row>
    <row r="31" spans="1:6" ht="33" thickBot="1" x14ac:dyDescent="0.3">
      <c r="A31" s="27" t="s">
        <v>38</v>
      </c>
      <c r="B31" s="28">
        <f>-(B29/D4+(B29/D4)*D13/D4)</f>
        <v>5.1620246789221861E-3</v>
      </c>
      <c r="C31" s="28">
        <f>-(C29/D5+(C29/D5)*D13/D5)</f>
        <v>3.985461990120132E-4</v>
      </c>
      <c r="D31" s="28">
        <f>-(D29/D6+(D29/D6)*D13/D6)</f>
        <v>-2.6859357277882806E-3</v>
      </c>
      <c r="E31" s="28">
        <f>-(E29/D7+(E29/D7)*D13/D7)</f>
        <v>6.7396840938957472E-3</v>
      </c>
      <c r="F31" s="29">
        <f>-(F29/D8+(F29/D8)*D13/D8)</f>
        <v>4.340812446300385E-2</v>
      </c>
    </row>
    <row r="32" spans="1:6" ht="3.75" customHeight="1" x14ac:dyDescent="0.25">
      <c r="B32" s="9"/>
      <c r="C32" s="10"/>
    </row>
    <row r="33" spans="1:5" ht="17.25" customHeight="1" x14ac:dyDescent="0.25">
      <c r="A33" s="24" t="s">
        <v>69</v>
      </c>
      <c r="B33" s="9"/>
      <c r="C33" s="10"/>
    </row>
    <row r="34" spans="1:5" ht="17.25" x14ac:dyDescent="0.25">
      <c r="A34" s="6" t="s">
        <v>18</v>
      </c>
      <c r="B34" s="9"/>
      <c r="C34" s="10"/>
    </row>
    <row r="35" spans="1:5" ht="17.25" x14ac:dyDescent="0.25">
      <c r="A35" s="15" t="s">
        <v>32</v>
      </c>
      <c r="B35" s="17"/>
      <c r="C35" s="18"/>
      <c r="D35" s="6"/>
    </row>
    <row r="36" spans="1:5" x14ac:dyDescent="0.25">
      <c r="A36" s="15"/>
      <c r="B36" s="17"/>
      <c r="C36" s="18"/>
      <c r="D36" s="6"/>
    </row>
    <row r="37" spans="1:5" x14ac:dyDescent="0.25">
      <c r="A37" s="15"/>
      <c r="B37" s="17"/>
      <c r="C37" s="18"/>
      <c r="D37" s="6"/>
    </row>
    <row r="38" spans="1:5" x14ac:dyDescent="0.25">
      <c r="A38" s="15"/>
      <c r="B38" s="17"/>
      <c r="C38" s="18"/>
      <c r="D38" s="6"/>
    </row>
    <row r="39" spans="1:5" x14ac:dyDescent="0.25">
      <c r="A39" s="15"/>
      <c r="B39" s="17"/>
      <c r="C39" s="18"/>
      <c r="D39" s="6"/>
    </row>
    <row r="40" spans="1:5" x14ac:dyDescent="0.25">
      <c r="A40" s="15"/>
      <c r="B40" s="18"/>
      <c r="C40" s="18"/>
      <c r="D40" s="6"/>
      <c r="E40" s="6"/>
    </row>
    <row r="41" spans="1:5" x14ac:dyDescent="0.25">
      <c r="A41" s="15"/>
      <c r="B41" s="17"/>
      <c r="C41" s="15"/>
      <c r="D41" s="6"/>
      <c r="E41" s="6"/>
    </row>
    <row r="42" spans="1:5" x14ac:dyDescent="0.25">
      <c r="A42" s="15"/>
      <c r="B42" s="17"/>
      <c r="C42" s="15"/>
      <c r="D42" s="6"/>
      <c r="E42" s="6"/>
    </row>
    <row r="43" spans="1:5" x14ac:dyDescent="0.25">
      <c r="A43" s="15"/>
      <c r="B43" s="17"/>
      <c r="C43" s="15"/>
      <c r="D43" s="6"/>
      <c r="E43" s="6"/>
    </row>
    <row r="44" spans="1:5" x14ac:dyDescent="0.25">
      <c r="C44" s="6"/>
      <c r="D44" s="6"/>
      <c r="E44" s="6"/>
    </row>
  </sheetData>
  <pageMargins left="0.7" right="0.7" top="0.75" bottom="0.75" header="0.3" footer="0.3"/>
  <pageSetup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44"/>
  <sheetViews>
    <sheetView topLeftCell="A7" workbookViewId="0">
      <selection activeCell="E1" sqref="E1"/>
    </sheetView>
  </sheetViews>
  <sheetFormatPr defaultRowHeight="15" outlineLevelRow="1" x14ac:dyDescent="0.25"/>
  <cols>
    <col min="1" max="1" width="52.7109375" style="6" customWidth="1"/>
    <col min="2" max="5" width="10.7109375" style="7" customWidth="1"/>
    <col min="6" max="6" width="10.7109375" style="6" customWidth="1"/>
    <col min="7" max="16384" width="9.140625" style="6"/>
  </cols>
  <sheetData>
    <row r="1" spans="1:5" outlineLevel="1" x14ac:dyDescent="0.25">
      <c r="E1" s="7" t="s">
        <v>47</v>
      </c>
    </row>
    <row r="2" spans="1:5" ht="50.25" customHeight="1" outlineLevel="1" x14ac:dyDescent="0.25">
      <c r="E2" s="8"/>
    </row>
    <row r="3" spans="1:5" s="34" customFormat="1" ht="45" outlineLevel="1" x14ac:dyDescent="0.25">
      <c r="A3" s="42" t="s">
        <v>52</v>
      </c>
      <c r="B3" s="35" t="s">
        <v>0</v>
      </c>
      <c r="C3" s="35" t="s">
        <v>3</v>
      </c>
      <c r="D3" s="35" t="s">
        <v>50</v>
      </c>
      <c r="E3" s="35" t="s">
        <v>51</v>
      </c>
    </row>
    <row r="4" spans="1:5" outlineLevel="1" x14ac:dyDescent="0.25">
      <c r="A4" s="6" t="s">
        <v>53</v>
      </c>
      <c r="B4" s="36">
        <v>8.14E-2</v>
      </c>
      <c r="C4" s="40">
        <v>4.4000000000000004</v>
      </c>
      <c r="D4" s="41">
        <v>4.1399999999999997</v>
      </c>
      <c r="E4" s="10"/>
    </row>
    <row r="5" spans="1:5" outlineLevel="1" x14ac:dyDescent="0.25">
      <c r="A5" s="6" t="s">
        <v>54</v>
      </c>
      <c r="B5" s="36">
        <v>7.4700000000000003E-2</v>
      </c>
      <c r="C5" s="40">
        <v>4.3899999999999997</v>
      </c>
      <c r="D5" s="41">
        <v>4.12</v>
      </c>
      <c r="E5" s="10"/>
    </row>
    <row r="6" spans="1:5" outlineLevel="1" x14ac:dyDescent="0.25">
      <c r="A6" s="6" t="s">
        <v>55</v>
      </c>
      <c r="B6" s="36">
        <v>5.8599999999999999E-2</v>
      </c>
      <c r="C6" s="40">
        <v>4.83</v>
      </c>
      <c r="D6" s="41">
        <v>4.6100000000000003</v>
      </c>
      <c r="E6" s="10"/>
    </row>
    <row r="7" spans="1:5" outlineLevel="1" x14ac:dyDescent="0.25">
      <c r="A7" s="6" t="s">
        <v>56</v>
      </c>
      <c r="B7" s="36">
        <v>8.1299999999999997E-2</v>
      </c>
      <c r="C7" s="40">
        <v>4.21</v>
      </c>
      <c r="D7" s="40">
        <v>3.88</v>
      </c>
      <c r="E7" s="10"/>
    </row>
    <row r="8" spans="1:5" outlineLevel="1" x14ac:dyDescent="0.25">
      <c r="A8" s="6" t="s">
        <v>57</v>
      </c>
      <c r="B8" s="36">
        <v>0.16569999999999999</v>
      </c>
      <c r="C8" s="40">
        <v>3.38</v>
      </c>
      <c r="D8" s="40">
        <v>3.23</v>
      </c>
      <c r="E8" s="10"/>
    </row>
    <row r="9" spans="1:5" outlineLevel="1" x14ac:dyDescent="0.25">
      <c r="A9" s="6" t="s">
        <v>5</v>
      </c>
      <c r="B9" s="39">
        <v>-7.4000000000000003E-3</v>
      </c>
      <c r="C9" s="37">
        <v>2</v>
      </c>
      <c r="D9" s="10"/>
      <c r="E9" s="10"/>
    </row>
    <row r="10" spans="1:5" outlineLevel="1" x14ac:dyDescent="0.25">
      <c r="A10" s="6" t="s">
        <v>48</v>
      </c>
      <c r="B10" s="36">
        <v>-2E-3</v>
      </c>
      <c r="C10" s="10"/>
      <c r="D10" s="10"/>
      <c r="E10" s="10"/>
    </row>
    <row r="11" spans="1:5" outlineLevel="1" x14ac:dyDescent="0.25">
      <c r="A11" s="6" t="s">
        <v>49</v>
      </c>
      <c r="B11" s="17">
        <f>B9-B10</f>
        <v>-5.4000000000000003E-3</v>
      </c>
      <c r="C11" s="10"/>
      <c r="D11" s="10"/>
      <c r="E11" s="10"/>
    </row>
    <row r="12" spans="1:5" outlineLevel="1" x14ac:dyDescent="0.25">
      <c r="A12" s="6" t="s">
        <v>58</v>
      </c>
      <c r="B12" s="36">
        <v>6.9800000000000001E-2</v>
      </c>
      <c r="C12" s="37">
        <v>0.25</v>
      </c>
      <c r="D12" s="38">
        <v>1</v>
      </c>
      <c r="E12" s="37">
        <v>5</v>
      </c>
    </row>
    <row r="13" spans="1:5" outlineLevel="1" x14ac:dyDescent="0.25">
      <c r="A13" s="6" t="s">
        <v>59</v>
      </c>
      <c r="B13" s="36">
        <v>5.4300000000000001E-2</v>
      </c>
      <c r="C13" s="37">
        <v>0.25</v>
      </c>
      <c r="D13" s="37">
        <v>0.5</v>
      </c>
      <c r="E13" s="37">
        <v>5</v>
      </c>
    </row>
    <row r="14" spans="1:5" outlineLevel="1" x14ac:dyDescent="0.25">
      <c r="A14" s="6" t="s">
        <v>60</v>
      </c>
      <c r="B14" s="36">
        <v>5.04E-2</v>
      </c>
      <c r="C14" s="37"/>
      <c r="D14" s="37"/>
      <c r="E14" s="37"/>
    </row>
    <row r="15" spans="1:5" outlineLevel="1" x14ac:dyDescent="0.25">
      <c r="A15" s="6" t="s">
        <v>61</v>
      </c>
      <c r="B15" s="36">
        <v>7.4700000000000003E-2</v>
      </c>
      <c r="C15" s="37"/>
      <c r="D15" s="37"/>
      <c r="E15" s="37"/>
    </row>
    <row r="16" spans="1:5" outlineLevel="1" x14ac:dyDescent="0.25">
      <c r="A16" s="6" t="s">
        <v>62</v>
      </c>
      <c r="B16" s="36">
        <v>0.14549999999999999</v>
      </c>
      <c r="C16" s="37"/>
      <c r="D16" s="37"/>
      <c r="E16" s="37"/>
    </row>
    <row r="17" spans="1:6" outlineLevel="1" x14ac:dyDescent="0.25">
      <c r="B17" s="9"/>
      <c r="C17" s="10"/>
    </row>
    <row r="18" spans="1:6" ht="30" x14ac:dyDescent="0.25">
      <c r="A18" s="23" t="s">
        <v>30</v>
      </c>
      <c r="B18" s="13" t="s">
        <v>12</v>
      </c>
      <c r="C18" s="19" t="s">
        <v>28</v>
      </c>
      <c r="D18" s="20" t="s">
        <v>13</v>
      </c>
      <c r="E18" s="21" t="s">
        <v>14</v>
      </c>
      <c r="F18" s="22" t="s">
        <v>15</v>
      </c>
    </row>
    <row r="19" spans="1:6" ht="13.5" customHeight="1" x14ac:dyDescent="0.25">
      <c r="A19" s="6" t="s">
        <v>65</v>
      </c>
      <c r="B19" s="9">
        <f>B4</f>
        <v>8.14E-2</v>
      </c>
      <c r="C19" s="9">
        <f>B5</f>
        <v>7.4700000000000003E-2</v>
      </c>
      <c r="D19" s="9">
        <f>B6</f>
        <v>5.8599999999999999E-2</v>
      </c>
      <c r="E19" s="9">
        <f>B7</f>
        <v>8.1299999999999997E-2</v>
      </c>
      <c r="F19" s="9">
        <f>B8</f>
        <v>0.16569999999999999</v>
      </c>
    </row>
    <row r="20" spans="1:6" x14ac:dyDescent="0.25">
      <c r="A20" s="6" t="s">
        <v>66</v>
      </c>
      <c r="B20" s="9">
        <f>(C4-0.25)*$B11</f>
        <v>-2.2410000000000003E-2</v>
      </c>
      <c r="C20" s="9">
        <f>(C5-0.25)*$B11</f>
        <v>-2.2356000000000001E-2</v>
      </c>
      <c r="D20" s="9">
        <f>(C6-0.25)*$B11</f>
        <v>-2.4732000000000001E-2</v>
      </c>
      <c r="E20" s="9">
        <f>(C7-0.25)*$B11</f>
        <v>-2.1384E-2</v>
      </c>
      <c r="F20" s="9">
        <f>(C8-0.25)*$B11</f>
        <v>-1.6902E-2</v>
      </c>
    </row>
    <row r="21" spans="1:6" x14ac:dyDescent="0.25">
      <c r="A21" s="12" t="s">
        <v>67</v>
      </c>
      <c r="B21" s="13">
        <f>B19+B20</f>
        <v>5.8990000000000001E-2</v>
      </c>
      <c r="C21" s="13">
        <f>C19+C20</f>
        <v>5.2344000000000002E-2</v>
      </c>
      <c r="D21" s="13">
        <f>D19+D20</f>
        <v>3.3867999999999995E-2</v>
      </c>
      <c r="E21" s="13">
        <f>E19+E20</f>
        <v>5.9915999999999997E-2</v>
      </c>
      <c r="F21" s="14">
        <f>F19+F20</f>
        <v>0.14879799999999999</v>
      </c>
    </row>
    <row r="22" spans="1:6" x14ac:dyDescent="0.25">
      <c r="B22" s="9"/>
      <c r="C22" s="9"/>
      <c r="D22" s="10"/>
      <c r="F22" s="7"/>
    </row>
    <row r="23" spans="1:6" x14ac:dyDescent="0.25">
      <c r="A23" s="6" t="s">
        <v>34</v>
      </c>
      <c r="B23" s="9">
        <f>B12</f>
        <v>6.9800000000000001E-2</v>
      </c>
      <c r="C23" s="9">
        <f>B12</f>
        <v>6.9800000000000001E-2</v>
      </c>
      <c r="D23" s="9">
        <f>B14</f>
        <v>5.04E-2</v>
      </c>
      <c r="E23" s="9">
        <f>B15</f>
        <v>7.4700000000000003E-2</v>
      </c>
      <c r="F23" s="9">
        <f>B16</f>
        <v>0.14549999999999999</v>
      </c>
    </row>
    <row r="24" spans="1:6" x14ac:dyDescent="0.25">
      <c r="A24" s="15" t="s">
        <v>63</v>
      </c>
      <c r="B24" s="9">
        <f>B23-B21</f>
        <v>1.081E-2</v>
      </c>
      <c r="C24" s="9">
        <f>C23-C21</f>
        <v>1.7455999999999999E-2</v>
      </c>
      <c r="D24" s="9">
        <f>D23-D21</f>
        <v>1.6532000000000005E-2</v>
      </c>
      <c r="E24" s="9">
        <f>E23-E21</f>
        <v>1.4784000000000005E-2</v>
      </c>
      <c r="F24" s="9">
        <f>F23-F21</f>
        <v>-3.2979999999999954E-3</v>
      </c>
    </row>
    <row r="25" spans="1:6" ht="15.75" thickBot="1" x14ac:dyDescent="0.3">
      <c r="A25" s="15"/>
      <c r="B25" s="9"/>
      <c r="C25" s="9"/>
      <c r="D25" s="9"/>
      <c r="E25" s="9"/>
      <c r="F25" s="9"/>
    </row>
    <row r="26" spans="1:6" ht="33" thickBot="1" x14ac:dyDescent="0.3">
      <c r="A26" s="27" t="s">
        <v>37</v>
      </c>
      <c r="B26" s="25">
        <f>-(B24/D4+(B24/D4)*D12/D4)</f>
        <v>-3.2418142780461625E-3</v>
      </c>
      <c r="C26" s="25">
        <f>-(C24/D5+(C24/D5)*D12/D5)</f>
        <v>-5.2652653407484207E-3</v>
      </c>
      <c r="D26" s="25">
        <f>-(D24/D6+(D24/D6)*D12/D6)</f>
        <v>-4.3640167324640869E-3</v>
      </c>
      <c r="E26" s="25">
        <f>-(E24/D7+(E24/D7)*D12/D7)</f>
        <v>-4.792347752152197E-3</v>
      </c>
      <c r="F26" s="26">
        <f>-(F24/D8+(F24/D8)*D12/D8)</f>
        <v>1.3371679973928612E-3</v>
      </c>
    </row>
    <row r="27" spans="1:6" x14ac:dyDescent="0.25">
      <c r="B27" s="9"/>
      <c r="C27" s="9"/>
      <c r="D27" s="9"/>
      <c r="E27" s="9"/>
      <c r="F27" s="9"/>
    </row>
    <row r="28" spans="1:6" x14ac:dyDescent="0.25">
      <c r="A28" s="15" t="s">
        <v>39</v>
      </c>
      <c r="B28" s="16">
        <f>B13</f>
        <v>5.4300000000000001E-2</v>
      </c>
      <c r="C28" s="16">
        <f>B13</f>
        <v>5.4300000000000001E-2</v>
      </c>
      <c r="D28" s="16">
        <f>B13</f>
        <v>5.4300000000000001E-2</v>
      </c>
      <c r="E28" s="16">
        <f>B13</f>
        <v>5.4300000000000001E-2</v>
      </c>
      <c r="F28" s="16">
        <f>B13</f>
        <v>5.4300000000000001E-2</v>
      </c>
    </row>
    <row r="29" spans="1:6" x14ac:dyDescent="0.25">
      <c r="A29" s="6" t="s">
        <v>64</v>
      </c>
      <c r="B29" s="16">
        <f>B28-B21</f>
        <v>-4.6899999999999997E-3</v>
      </c>
      <c r="C29" s="16">
        <f>C28-C21</f>
        <v>1.9559999999999994E-3</v>
      </c>
      <c r="D29" s="16">
        <f>D28-D21</f>
        <v>2.0432000000000006E-2</v>
      </c>
      <c r="E29" s="16">
        <f>E28-E21</f>
        <v>-5.615999999999996E-3</v>
      </c>
      <c r="F29" s="16">
        <f>F28-F21</f>
        <v>-9.4497999999999985E-2</v>
      </c>
    </row>
    <row r="30" spans="1:6" ht="15.75" thickBot="1" x14ac:dyDescent="0.3">
      <c r="B30" s="16"/>
      <c r="C30" s="16"/>
      <c r="D30" s="16"/>
      <c r="E30" s="16"/>
      <c r="F30" s="16"/>
    </row>
    <row r="31" spans="1:6" ht="33" thickBot="1" x14ac:dyDescent="0.3">
      <c r="A31" s="27" t="s">
        <v>38</v>
      </c>
      <c r="B31" s="28">
        <f>-(B29/D4+(B29/D4)*D13/D4)</f>
        <v>1.2696679035683446E-3</v>
      </c>
      <c r="C31" s="28">
        <f>-(C29/D5+(C29/D5)*D13/D5)</f>
        <v>-5.3237345649919862E-4</v>
      </c>
      <c r="D31" s="28">
        <f>-(D29/D6+(D29/D6)*D13/D6)</f>
        <v>-4.9128095576437157E-3</v>
      </c>
      <c r="E31" s="28">
        <f>-(E29/D7+(E29/D7)*D13/D7)</f>
        <v>1.633946221702624E-3</v>
      </c>
      <c r="F31" s="29">
        <f>-(F29/D8+(F29/D8)*D13/D8)</f>
        <v>3.3785192995236218E-2</v>
      </c>
    </row>
    <row r="32" spans="1:6" ht="3.75" customHeight="1" x14ac:dyDescent="0.25">
      <c r="B32" s="9"/>
      <c r="C32" s="10"/>
    </row>
    <row r="33" spans="1:5" ht="17.25" customHeight="1" x14ac:dyDescent="0.25">
      <c r="A33" s="24" t="s">
        <v>46</v>
      </c>
      <c r="B33" s="9"/>
      <c r="C33" s="10"/>
    </row>
    <row r="34" spans="1:5" ht="17.25" x14ac:dyDescent="0.25">
      <c r="A34" s="6" t="s">
        <v>18</v>
      </c>
      <c r="B34" s="9"/>
      <c r="C34" s="10"/>
    </row>
    <row r="35" spans="1:5" ht="17.25" x14ac:dyDescent="0.25">
      <c r="A35" s="15" t="s">
        <v>32</v>
      </c>
      <c r="B35" s="17"/>
      <c r="C35" s="18"/>
      <c r="D35" s="6"/>
    </row>
    <row r="36" spans="1:5" x14ac:dyDescent="0.25">
      <c r="A36" s="15"/>
      <c r="B36" s="17"/>
      <c r="C36" s="18"/>
      <c r="D36" s="6"/>
    </row>
    <row r="37" spans="1:5" x14ac:dyDescent="0.25">
      <c r="A37" s="15"/>
      <c r="B37" s="17"/>
      <c r="C37" s="18"/>
      <c r="D37" s="6"/>
    </row>
    <row r="38" spans="1:5" x14ac:dyDescent="0.25">
      <c r="A38" s="15"/>
      <c r="B38" s="17"/>
      <c r="C38" s="18"/>
      <c r="D38" s="6"/>
    </row>
    <row r="39" spans="1:5" x14ac:dyDescent="0.25">
      <c r="A39" s="15"/>
      <c r="B39" s="17"/>
      <c r="C39" s="18"/>
      <c r="D39" s="6"/>
    </row>
    <row r="40" spans="1:5" x14ac:dyDescent="0.25">
      <c r="A40" s="15"/>
      <c r="B40" s="18"/>
      <c r="C40" s="18"/>
      <c r="D40" s="6"/>
      <c r="E40" s="6"/>
    </row>
    <row r="41" spans="1:5" x14ac:dyDescent="0.25">
      <c r="A41" s="15"/>
      <c r="B41" s="17"/>
      <c r="C41" s="15"/>
      <c r="D41" s="6"/>
      <c r="E41" s="6"/>
    </row>
    <row r="42" spans="1:5" x14ac:dyDescent="0.25">
      <c r="A42" s="15"/>
      <c r="B42" s="17"/>
      <c r="C42" s="15"/>
      <c r="D42" s="6"/>
      <c r="E42" s="6"/>
    </row>
    <row r="43" spans="1:5" x14ac:dyDescent="0.25">
      <c r="A43" s="15"/>
      <c r="B43" s="17"/>
      <c r="C43" s="15"/>
      <c r="D43" s="6"/>
      <c r="E43" s="6"/>
    </row>
    <row r="44" spans="1:5" x14ac:dyDescent="0.25">
      <c r="C44" s="6"/>
      <c r="D44" s="6"/>
      <c r="E44" s="6"/>
    </row>
  </sheetData>
  <pageMargins left="0.7" right="0.7" top="0.75" bottom="0.75" header="0.3" footer="0.3"/>
  <pageSetup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9"/>
  <sheetViews>
    <sheetView topLeftCell="A4" workbookViewId="0">
      <selection activeCell="B19" sqref="B19"/>
    </sheetView>
  </sheetViews>
  <sheetFormatPr defaultRowHeight="15" outlineLevelRow="1" x14ac:dyDescent="0.25"/>
  <cols>
    <col min="1" max="1" width="51.42578125" style="6" customWidth="1"/>
    <col min="2" max="2" width="9.140625" style="7"/>
    <col min="3" max="3" width="9.140625" style="7" customWidth="1"/>
    <col min="4" max="4" width="10.7109375" style="7" customWidth="1"/>
    <col min="5" max="5" width="12.7109375" style="7" customWidth="1"/>
    <col min="6" max="16384" width="9.140625" style="6"/>
  </cols>
  <sheetData>
    <row r="1" spans="1:6" outlineLevel="1" x14ac:dyDescent="0.25">
      <c r="E1" s="7" t="s">
        <v>44</v>
      </c>
    </row>
    <row r="2" spans="1:6" ht="50.25" customHeight="1" outlineLevel="1" x14ac:dyDescent="0.25">
      <c r="E2" s="8" t="s">
        <v>16</v>
      </c>
    </row>
    <row r="3" spans="1:6" outlineLevel="1" x14ac:dyDescent="0.25">
      <c r="A3" s="6" t="s">
        <v>17</v>
      </c>
      <c r="B3" s="8" t="s">
        <v>0</v>
      </c>
      <c r="C3" s="8" t="s">
        <v>3</v>
      </c>
      <c r="D3" s="8" t="s">
        <v>6</v>
      </c>
      <c r="E3" s="8" t="s">
        <v>6</v>
      </c>
    </row>
    <row r="4" spans="1:6" outlineLevel="1" x14ac:dyDescent="0.25">
      <c r="A4" s="6" t="s">
        <v>4</v>
      </c>
      <c r="B4" s="30">
        <v>7.8700000000000006E-2</v>
      </c>
      <c r="C4" s="31">
        <v>4.32</v>
      </c>
      <c r="D4" s="33">
        <v>4.0999999999999996</v>
      </c>
      <c r="E4" s="10"/>
    </row>
    <row r="5" spans="1:6" outlineLevel="1" x14ac:dyDescent="0.25">
      <c r="A5" s="6" t="s">
        <v>27</v>
      </c>
      <c r="B5" s="9">
        <v>7.2499999999999995E-2</v>
      </c>
      <c r="C5" s="10">
        <v>4.3</v>
      </c>
      <c r="D5" s="7">
        <v>4.07</v>
      </c>
      <c r="E5" s="10"/>
    </row>
    <row r="6" spans="1:6" outlineLevel="1" x14ac:dyDescent="0.25">
      <c r="A6" s="6" t="s">
        <v>8</v>
      </c>
      <c r="B6" s="30">
        <v>5.79E-2</v>
      </c>
      <c r="C6" s="31">
        <v>4.79</v>
      </c>
      <c r="D6" s="33">
        <v>4.5999999999999996</v>
      </c>
      <c r="E6" s="10"/>
    </row>
    <row r="7" spans="1:6" outlineLevel="1" x14ac:dyDescent="0.25">
      <c r="A7" s="6" t="s">
        <v>9</v>
      </c>
      <c r="B7" s="30">
        <v>8.0699999999999994E-2</v>
      </c>
      <c r="C7" s="31">
        <v>4.1399999999999997</v>
      </c>
      <c r="D7" s="31">
        <v>3.85</v>
      </c>
      <c r="E7" s="10"/>
    </row>
    <row r="8" spans="1:6" outlineLevel="1" x14ac:dyDescent="0.25">
      <c r="A8" s="6" t="s">
        <v>10</v>
      </c>
      <c r="B8" s="30">
        <v>0.14380000000000001</v>
      </c>
      <c r="C8" s="31">
        <v>3.21</v>
      </c>
      <c r="D8" s="31">
        <v>3.07</v>
      </c>
      <c r="E8" s="10"/>
    </row>
    <row r="9" spans="1:6" outlineLevel="1" x14ac:dyDescent="0.25">
      <c r="A9" s="6" t="s">
        <v>5</v>
      </c>
      <c r="B9" s="9">
        <v>-7.1000000000000004E-3</v>
      </c>
      <c r="C9" s="31">
        <v>2</v>
      </c>
      <c r="D9" s="10"/>
      <c r="E9" s="10"/>
    </row>
    <row r="10" spans="1:6" outlineLevel="1" x14ac:dyDescent="0.25">
      <c r="A10" s="6" t="s">
        <v>11</v>
      </c>
      <c r="B10" s="30">
        <v>6.7400000000000002E-2</v>
      </c>
      <c r="C10" s="31">
        <v>0.25</v>
      </c>
      <c r="D10" s="32">
        <v>1</v>
      </c>
      <c r="E10" s="31">
        <v>5</v>
      </c>
    </row>
    <row r="11" spans="1:6" outlineLevel="1" x14ac:dyDescent="0.25">
      <c r="A11" s="6" t="s">
        <v>7</v>
      </c>
      <c r="B11" s="30">
        <v>5.2200000000000003E-2</v>
      </c>
      <c r="C11" s="31">
        <v>0.25</v>
      </c>
      <c r="D11" s="31">
        <v>0.5</v>
      </c>
      <c r="E11" s="31">
        <v>5</v>
      </c>
    </row>
    <row r="12" spans="1:6" outlineLevel="1" x14ac:dyDescent="0.25">
      <c r="B12" s="9"/>
      <c r="C12" s="10"/>
    </row>
    <row r="13" spans="1:6" ht="30" x14ac:dyDescent="0.25">
      <c r="A13" s="23" t="s">
        <v>30</v>
      </c>
      <c r="B13" s="13" t="s">
        <v>12</v>
      </c>
      <c r="C13" s="19" t="s">
        <v>28</v>
      </c>
      <c r="D13" s="20" t="s">
        <v>13</v>
      </c>
      <c r="E13" s="21" t="s">
        <v>14</v>
      </c>
      <c r="F13" s="22" t="s">
        <v>15</v>
      </c>
    </row>
    <row r="14" spans="1:6" ht="13.5" customHeight="1" x14ac:dyDescent="0.25">
      <c r="A14" s="6" t="s">
        <v>4</v>
      </c>
      <c r="B14" s="9">
        <f>B4</f>
        <v>7.8700000000000006E-2</v>
      </c>
      <c r="C14" s="9">
        <f>B5</f>
        <v>7.2499999999999995E-2</v>
      </c>
      <c r="D14" s="9">
        <f>B6</f>
        <v>5.79E-2</v>
      </c>
      <c r="E14" s="9">
        <f>B7</f>
        <v>8.0699999999999994E-2</v>
      </c>
      <c r="F14" s="9">
        <f>B8</f>
        <v>0.14380000000000001</v>
      </c>
    </row>
    <row r="15" spans="1:6" x14ac:dyDescent="0.25">
      <c r="A15" s="6" t="s">
        <v>29</v>
      </c>
      <c r="B15" s="9">
        <f>(C4-0.25)*$B9</f>
        <v>-2.8897000000000003E-2</v>
      </c>
      <c r="C15" s="9">
        <f>(C5-0.25)*$B9</f>
        <v>-2.8754999999999999E-2</v>
      </c>
      <c r="D15" s="9">
        <f>(C6-0.25)*$B9</f>
        <v>-3.2233999999999999E-2</v>
      </c>
      <c r="E15" s="9">
        <f>(C7-0.25)*$B9</f>
        <v>-2.7618999999999998E-2</v>
      </c>
      <c r="F15" s="9">
        <f>(C8-0.25)*$B9</f>
        <v>-2.1016E-2</v>
      </c>
    </row>
    <row r="16" spans="1:6" x14ac:dyDescent="0.25">
      <c r="A16" s="12" t="s">
        <v>36</v>
      </c>
      <c r="B16" s="13">
        <f>B14+B15</f>
        <v>4.9803E-2</v>
      </c>
      <c r="C16" s="13">
        <f>C14+C15</f>
        <v>4.3744999999999992E-2</v>
      </c>
      <c r="D16" s="13">
        <f>D14+D15</f>
        <v>2.5666000000000001E-2</v>
      </c>
      <c r="E16" s="13">
        <f>E14+E15</f>
        <v>5.3080999999999996E-2</v>
      </c>
      <c r="F16" s="14">
        <f>F14+F15</f>
        <v>0.122784</v>
      </c>
    </row>
    <row r="17" spans="1:6" x14ac:dyDescent="0.25">
      <c r="B17" s="9"/>
      <c r="C17" s="9"/>
      <c r="D17" s="10"/>
      <c r="F17" s="7"/>
    </row>
    <row r="18" spans="1:6" x14ac:dyDescent="0.25">
      <c r="A18" s="6" t="s">
        <v>34</v>
      </c>
      <c r="B18" s="9">
        <f>B10</f>
        <v>6.7400000000000002E-2</v>
      </c>
      <c r="C18" s="9">
        <f>B10</f>
        <v>6.7400000000000002E-2</v>
      </c>
      <c r="D18" s="9">
        <v>4.8800000000000003E-2</v>
      </c>
      <c r="E18" s="9">
        <v>7.17E-2</v>
      </c>
      <c r="F18" s="9">
        <v>0.13730000000000001</v>
      </c>
    </row>
    <row r="19" spans="1:6" x14ac:dyDescent="0.25">
      <c r="A19" s="15" t="s">
        <v>35</v>
      </c>
      <c r="B19" s="9">
        <f>B18-B16</f>
        <v>1.7597000000000002E-2</v>
      </c>
      <c r="C19" s="9">
        <f>C18-C16</f>
        <v>2.3655000000000009E-2</v>
      </c>
      <c r="D19" s="9">
        <f>D18-D16</f>
        <v>2.3134000000000002E-2</v>
      </c>
      <c r="E19" s="9">
        <f>E18-E16</f>
        <v>1.8619000000000004E-2</v>
      </c>
      <c r="F19" s="9">
        <f>F18-F16</f>
        <v>1.4516000000000001E-2</v>
      </c>
    </row>
    <row r="20" spans="1:6" ht="15.75" thickBot="1" x14ac:dyDescent="0.3">
      <c r="A20" s="15"/>
      <c r="B20" s="9"/>
      <c r="C20" s="9"/>
      <c r="D20" s="9"/>
      <c r="E20" s="9"/>
      <c r="F20" s="9"/>
    </row>
    <row r="21" spans="1:6" ht="33" thickBot="1" x14ac:dyDescent="0.3">
      <c r="A21" s="27" t="s">
        <v>37</v>
      </c>
      <c r="B21" s="25">
        <f>-(B19/D4+(B19/D4)*D10/D4)</f>
        <v>-5.338768590124927E-3</v>
      </c>
      <c r="C21" s="25">
        <f>-(C19/D5+(C19/D5)*D10/D5)</f>
        <v>-7.2400587990268609E-3</v>
      </c>
      <c r="D21" s="25">
        <f>-(D19/D6+(D19/D6)*D10/D6)</f>
        <v>-6.122419659735351E-3</v>
      </c>
      <c r="E21" s="25">
        <f>-(E19/D7+(E19/D7)*D10/D7)</f>
        <v>-6.0922347782088057E-3</v>
      </c>
      <c r="F21" s="26">
        <f>-(F19/D8+(F19/D8)*D10/D8)</f>
        <v>-6.2685142547931547E-3</v>
      </c>
    </row>
    <row r="22" spans="1:6" x14ac:dyDescent="0.25">
      <c r="B22" s="9"/>
      <c r="C22" s="9"/>
      <c r="D22" s="9"/>
      <c r="E22" s="9"/>
      <c r="F22" s="9"/>
    </row>
    <row r="23" spans="1:6" x14ac:dyDescent="0.25">
      <c r="A23" s="15" t="s">
        <v>39</v>
      </c>
      <c r="B23" s="16">
        <f>B11</f>
        <v>5.2200000000000003E-2</v>
      </c>
      <c r="C23" s="16">
        <f>B11</f>
        <v>5.2200000000000003E-2</v>
      </c>
      <c r="D23" s="16">
        <f>B11</f>
        <v>5.2200000000000003E-2</v>
      </c>
      <c r="E23" s="16">
        <f>B11</f>
        <v>5.2200000000000003E-2</v>
      </c>
      <c r="F23" s="16">
        <f>B11</f>
        <v>5.2200000000000003E-2</v>
      </c>
    </row>
    <row r="24" spans="1:6" x14ac:dyDescent="0.25">
      <c r="A24" s="6" t="s">
        <v>33</v>
      </c>
      <c r="B24" s="16">
        <f>B23-B16</f>
        <v>2.3970000000000033E-3</v>
      </c>
      <c r="C24" s="16">
        <f>C23-C16</f>
        <v>8.4550000000000111E-3</v>
      </c>
      <c r="D24" s="16">
        <f>D23-D16</f>
        <v>2.6534000000000002E-2</v>
      </c>
      <c r="E24" s="16">
        <f>E23-E16</f>
        <v>-8.809999999999929E-4</v>
      </c>
      <c r="F24" s="16">
        <f>F23-F16</f>
        <v>-7.0584000000000008E-2</v>
      </c>
    </row>
    <row r="25" spans="1:6" ht="15.75" thickBot="1" x14ac:dyDescent="0.3">
      <c r="B25" s="16"/>
      <c r="C25" s="16"/>
      <c r="D25" s="16"/>
      <c r="E25" s="16"/>
      <c r="F25" s="16"/>
    </row>
    <row r="26" spans="1:6" ht="33" thickBot="1" x14ac:dyDescent="0.3">
      <c r="A26" s="27" t="s">
        <v>38</v>
      </c>
      <c r="B26" s="28">
        <f>-(B24/D4+(B24/D4)*D11/D4)</f>
        <v>-6.5593099345627698E-4</v>
      </c>
      <c r="C26" s="28">
        <f>-(C24/D5+(C24/D5)*D11/D5)</f>
        <v>-2.3326038792869288E-3</v>
      </c>
      <c r="D26" s="28">
        <f>-(D24/D6+(D24/D6)*D11/D6)</f>
        <v>-6.3952457466918723E-3</v>
      </c>
      <c r="E26" s="28">
        <f>-(E24/D7+(E24/D7)*D11/D7)</f>
        <v>2.5854950244560428E-4</v>
      </c>
      <c r="F26" s="29">
        <f>-(F24/D8+(F24/D8)*D11/D8)</f>
        <v>2.6736079958408054E-2</v>
      </c>
    </row>
    <row r="27" spans="1:6" ht="3.75" customHeight="1" x14ac:dyDescent="0.25">
      <c r="B27" s="9"/>
      <c r="C27" s="10"/>
    </row>
    <row r="28" spans="1:6" ht="17.25" customHeight="1" x14ac:dyDescent="0.25">
      <c r="A28" s="24" t="s">
        <v>45</v>
      </c>
      <c r="B28" s="9"/>
      <c r="C28" s="10"/>
    </row>
    <row r="29" spans="1:6" ht="17.25" x14ac:dyDescent="0.25">
      <c r="A29" s="6" t="s">
        <v>18</v>
      </c>
      <c r="B29" s="9"/>
      <c r="C29" s="10"/>
    </row>
    <row r="30" spans="1:6" ht="17.25" x14ac:dyDescent="0.25">
      <c r="A30" s="15" t="s">
        <v>32</v>
      </c>
      <c r="B30" s="17"/>
      <c r="C30" s="18"/>
      <c r="D30" s="6"/>
    </row>
    <row r="31" spans="1:6" x14ac:dyDescent="0.25">
      <c r="A31" s="15"/>
      <c r="B31" s="17"/>
      <c r="C31" s="18"/>
      <c r="D31" s="6"/>
    </row>
    <row r="32" spans="1:6" x14ac:dyDescent="0.25">
      <c r="A32" s="15"/>
      <c r="B32" s="17"/>
      <c r="C32" s="18"/>
      <c r="D32" s="6"/>
    </row>
    <row r="33" spans="1:5" x14ac:dyDescent="0.25">
      <c r="A33" s="15"/>
      <c r="B33" s="17"/>
      <c r="C33" s="18"/>
      <c r="D33" s="6"/>
    </row>
    <row r="34" spans="1:5" x14ac:dyDescent="0.25">
      <c r="A34" s="15"/>
      <c r="B34" s="17"/>
      <c r="C34" s="18"/>
      <c r="D34" s="6"/>
    </row>
    <row r="35" spans="1:5" x14ac:dyDescent="0.25">
      <c r="A35" s="15"/>
      <c r="B35" s="18"/>
      <c r="C35" s="18"/>
      <c r="D35" s="6"/>
      <c r="E35" s="6"/>
    </row>
    <row r="36" spans="1:5" x14ac:dyDescent="0.25">
      <c r="A36" s="15"/>
      <c r="B36" s="17"/>
      <c r="C36" s="15"/>
      <c r="D36" s="6"/>
      <c r="E36" s="6"/>
    </row>
    <row r="37" spans="1:5" x14ac:dyDescent="0.25">
      <c r="A37" s="15"/>
      <c r="B37" s="17"/>
      <c r="C37" s="15"/>
      <c r="D37" s="6"/>
      <c r="E37" s="6"/>
    </row>
    <row r="38" spans="1:5" x14ac:dyDescent="0.25">
      <c r="A38" s="15"/>
      <c r="B38" s="17"/>
      <c r="C38" s="15"/>
      <c r="D38" s="6"/>
      <c r="E38" s="6"/>
    </row>
    <row r="39" spans="1:5" x14ac:dyDescent="0.25">
      <c r="C39" s="6"/>
      <c r="D39" s="6"/>
      <c r="E39" s="6"/>
    </row>
  </sheetData>
  <pageMargins left="0.7" right="0.7" top="0.75" bottom="0.75" header="0.3" footer="0.3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9"/>
  <sheetViews>
    <sheetView topLeftCell="A13" workbookViewId="0">
      <selection activeCell="H30" sqref="H30"/>
    </sheetView>
  </sheetViews>
  <sheetFormatPr defaultRowHeight="15" outlineLevelRow="1" x14ac:dyDescent="0.25"/>
  <cols>
    <col min="1" max="1" width="51.42578125" style="6" customWidth="1"/>
    <col min="2" max="2" width="9.140625" style="7"/>
    <col min="3" max="3" width="0" style="7" hidden="1" customWidth="1"/>
    <col min="4" max="4" width="10.7109375" style="7" customWidth="1"/>
    <col min="5" max="5" width="12.7109375" style="7" customWidth="1"/>
    <col min="6" max="16384" width="9.140625" style="6"/>
  </cols>
  <sheetData>
    <row r="1" spans="1:6" hidden="1" outlineLevel="1" x14ac:dyDescent="0.25">
      <c r="E1" s="7" t="s">
        <v>42</v>
      </c>
    </row>
    <row r="2" spans="1:6" ht="50.25" hidden="1" customHeight="1" outlineLevel="1" x14ac:dyDescent="0.25">
      <c r="E2" s="8" t="s">
        <v>16</v>
      </c>
    </row>
    <row r="3" spans="1:6" hidden="1" outlineLevel="1" x14ac:dyDescent="0.25">
      <c r="A3" s="6" t="s">
        <v>17</v>
      </c>
      <c r="B3" s="8" t="s">
        <v>0</v>
      </c>
      <c r="C3" s="8" t="s">
        <v>3</v>
      </c>
      <c r="D3" s="8" t="s">
        <v>6</v>
      </c>
      <c r="E3" s="8" t="s">
        <v>6</v>
      </c>
    </row>
    <row r="4" spans="1:6" hidden="1" outlineLevel="1" x14ac:dyDescent="0.25">
      <c r="A4" s="6" t="s">
        <v>4</v>
      </c>
      <c r="B4" s="30">
        <v>7.4200000000000002E-2</v>
      </c>
      <c r="C4" s="31">
        <v>4.24</v>
      </c>
      <c r="D4" s="33">
        <v>3.99</v>
      </c>
      <c r="E4" s="10"/>
    </row>
    <row r="5" spans="1:6" hidden="1" outlineLevel="1" x14ac:dyDescent="0.25">
      <c r="A5" s="6" t="s">
        <v>27</v>
      </c>
      <c r="B5" s="9">
        <v>7.0699999999999999E-2</v>
      </c>
      <c r="C5" s="10">
        <v>4.37</v>
      </c>
      <c r="D5" s="7">
        <v>4.1100000000000003</v>
      </c>
      <c r="E5" s="10"/>
    </row>
    <row r="6" spans="1:6" hidden="1" outlineLevel="1" x14ac:dyDescent="0.25">
      <c r="A6" s="6" t="s">
        <v>8</v>
      </c>
      <c r="B6" s="30">
        <v>5.4100000000000002E-2</v>
      </c>
      <c r="C6" s="31">
        <v>4.7300000000000004</v>
      </c>
      <c r="D6" s="33">
        <v>4.53</v>
      </c>
      <c r="E6" s="10"/>
    </row>
    <row r="7" spans="1:6" hidden="1" outlineLevel="1" x14ac:dyDescent="0.25">
      <c r="A7" s="6" t="s">
        <v>9</v>
      </c>
      <c r="B7" s="30">
        <v>7.6399999999999996E-2</v>
      </c>
      <c r="C7" s="31">
        <v>4.04</v>
      </c>
      <c r="D7" s="31">
        <v>3.71</v>
      </c>
      <c r="E7" s="10"/>
    </row>
    <row r="8" spans="1:6" hidden="1" outlineLevel="1" x14ac:dyDescent="0.25">
      <c r="A8" s="6" t="s">
        <v>10</v>
      </c>
      <c r="B8" s="30">
        <v>0.13639999999999999</v>
      </c>
      <c r="C8" s="31">
        <v>3.15</v>
      </c>
      <c r="D8" s="31">
        <v>2.98</v>
      </c>
      <c r="E8" s="10"/>
    </row>
    <row r="9" spans="1:6" hidden="1" outlineLevel="1" x14ac:dyDescent="0.25">
      <c r="A9" s="6" t="s">
        <v>5</v>
      </c>
      <c r="B9" s="30">
        <v>-5.3E-3</v>
      </c>
      <c r="C9" s="31">
        <v>2</v>
      </c>
      <c r="D9" s="10"/>
      <c r="E9" s="10"/>
    </row>
    <row r="10" spans="1:6" hidden="1" outlineLevel="1" x14ac:dyDescent="0.25">
      <c r="A10" s="6" t="s">
        <v>11</v>
      </c>
      <c r="B10" s="30">
        <v>6.5000000000000002E-2</v>
      </c>
      <c r="C10" s="31">
        <v>0.25</v>
      </c>
      <c r="D10" s="32">
        <v>1</v>
      </c>
      <c r="E10" s="31">
        <v>5</v>
      </c>
    </row>
    <row r="11" spans="1:6" hidden="1" outlineLevel="1" x14ac:dyDescent="0.25">
      <c r="A11" s="6" t="s">
        <v>7</v>
      </c>
      <c r="B11" s="9">
        <v>4.9200000000000001E-2</v>
      </c>
      <c r="C11" s="31">
        <v>0.25</v>
      </c>
      <c r="D11" s="31">
        <v>0.5</v>
      </c>
      <c r="E11" s="31">
        <v>5</v>
      </c>
    </row>
    <row r="12" spans="1:6" hidden="1" outlineLevel="1" x14ac:dyDescent="0.25">
      <c r="B12" s="9"/>
      <c r="C12" s="10"/>
    </row>
    <row r="13" spans="1:6" ht="30" collapsed="1" x14ac:dyDescent="0.25">
      <c r="A13" s="23" t="s">
        <v>30</v>
      </c>
      <c r="B13" s="13" t="s">
        <v>12</v>
      </c>
      <c r="C13" s="19" t="s">
        <v>28</v>
      </c>
      <c r="D13" s="20" t="s">
        <v>13</v>
      </c>
      <c r="E13" s="21" t="s">
        <v>14</v>
      </c>
      <c r="F13" s="22" t="s">
        <v>15</v>
      </c>
    </row>
    <row r="14" spans="1:6" ht="13.5" customHeight="1" x14ac:dyDescent="0.25">
      <c r="A14" s="6" t="s">
        <v>4</v>
      </c>
      <c r="B14" s="9">
        <f>B4</f>
        <v>7.4200000000000002E-2</v>
      </c>
      <c r="C14" s="9">
        <f>B5</f>
        <v>7.0699999999999999E-2</v>
      </c>
      <c r="D14" s="9">
        <f>B6</f>
        <v>5.4100000000000002E-2</v>
      </c>
      <c r="E14" s="9">
        <f>B7</f>
        <v>7.6399999999999996E-2</v>
      </c>
      <c r="F14" s="9">
        <f>B8</f>
        <v>0.13639999999999999</v>
      </c>
    </row>
    <row r="15" spans="1:6" x14ac:dyDescent="0.25">
      <c r="A15" s="6" t="s">
        <v>29</v>
      </c>
      <c r="B15" s="9">
        <f>(C4-0.25)*$B9</f>
        <v>-2.1147000000000003E-2</v>
      </c>
      <c r="C15" s="9">
        <f>(C5-0.25)*$B9</f>
        <v>-2.1836000000000001E-2</v>
      </c>
      <c r="D15" s="9">
        <f>(C6-0.25)*$B9</f>
        <v>-2.3744000000000001E-2</v>
      </c>
      <c r="E15" s="9">
        <f>(C7-0.25)*$B9</f>
        <v>-2.0087000000000001E-2</v>
      </c>
      <c r="F15" s="9">
        <f>(C8-0.25)*$B9</f>
        <v>-1.537E-2</v>
      </c>
    </row>
    <row r="16" spans="1:6" x14ac:dyDescent="0.25">
      <c r="A16" s="12" t="s">
        <v>36</v>
      </c>
      <c r="B16" s="13">
        <f>B14+B15</f>
        <v>5.3053000000000003E-2</v>
      </c>
      <c r="C16" s="13">
        <f>C14+C15</f>
        <v>4.8863999999999998E-2</v>
      </c>
      <c r="D16" s="13">
        <f>D14+D15</f>
        <v>3.0356000000000001E-2</v>
      </c>
      <c r="E16" s="13">
        <f>E14+E15</f>
        <v>5.6312999999999995E-2</v>
      </c>
      <c r="F16" s="14">
        <f>F14+F15</f>
        <v>0.12103</v>
      </c>
    </row>
    <row r="17" spans="1:6" x14ac:dyDescent="0.25">
      <c r="B17" s="9"/>
      <c r="C17" s="9"/>
      <c r="D17" s="10"/>
      <c r="F17" s="7"/>
    </row>
    <row r="18" spans="1:6" x14ac:dyDescent="0.25">
      <c r="A18" s="6" t="s">
        <v>34</v>
      </c>
      <c r="B18" s="9">
        <v>6.5000000000000002E-2</v>
      </c>
      <c r="C18" s="9">
        <v>6.5000000000000002E-2</v>
      </c>
      <c r="D18" s="9">
        <v>4.6100000000000002E-2</v>
      </c>
      <c r="E18" s="9">
        <v>6.9000000000000006E-2</v>
      </c>
      <c r="F18" s="9">
        <v>0.13220000000000001</v>
      </c>
    </row>
    <row r="19" spans="1:6" x14ac:dyDescent="0.25">
      <c r="A19" s="15" t="s">
        <v>35</v>
      </c>
      <c r="B19" s="9">
        <f>B18-B16</f>
        <v>1.1946999999999999E-2</v>
      </c>
      <c r="C19" s="9">
        <f>C18-C16</f>
        <v>1.6136000000000005E-2</v>
      </c>
      <c r="D19" s="9">
        <f>D18-D16</f>
        <v>1.5744000000000001E-2</v>
      </c>
      <c r="E19" s="9">
        <f>E18-E16</f>
        <v>1.2687000000000011E-2</v>
      </c>
      <c r="F19" s="9">
        <f>F18-F16</f>
        <v>1.1170000000000013E-2</v>
      </c>
    </row>
    <row r="20" spans="1:6" ht="15.75" thickBot="1" x14ac:dyDescent="0.3">
      <c r="A20" s="15"/>
      <c r="B20" s="9"/>
      <c r="C20" s="9"/>
      <c r="D20" s="9"/>
      <c r="E20" s="9"/>
      <c r="F20" s="9"/>
    </row>
    <row r="21" spans="1:6" ht="33" thickBot="1" x14ac:dyDescent="0.3">
      <c r="A21" s="27" t="s">
        <v>37</v>
      </c>
      <c r="B21" s="25">
        <f>-(B19/D4+(B19/D4)*D10/D4)</f>
        <v>-3.7446705736773004E-3</v>
      </c>
      <c r="C21" s="25">
        <f>-(C19/D5+(C19/D5)*D10/D5)</f>
        <v>-4.8812734947105462E-3</v>
      </c>
      <c r="D21" s="25">
        <f>-(D19/D6+(D19/D6)*D10/D6)</f>
        <v>-4.2427145008259873E-3</v>
      </c>
      <c r="E21" s="25">
        <f>-(E19/D7+(E19/D7)*D10/D7)</f>
        <v>-4.3414222506375317E-3</v>
      </c>
      <c r="F21" s="26">
        <f>-(F19/D8+(F19/D8)*D10/D8)</f>
        <v>-5.0061483716949753E-3</v>
      </c>
    </row>
    <row r="22" spans="1:6" x14ac:dyDescent="0.25">
      <c r="B22" s="9"/>
      <c r="C22" s="9"/>
      <c r="D22" s="9"/>
      <c r="E22" s="9"/>
      <c r="F22" s="9"/>
    </row>
    <row r="23" spans="1:6" x14ac:dyDescent="0.25">
      <c r="A23" s="15" t="s">
        <v>39</v>
      </c>
      <c r="B23" s="16">
        <v>4.8800000000000003E-2</v>
      </c>
      <c r="C23" s="16">
        <v>4.8800000000000003E-2</v>
      </c>
      <c r="D23" s="16">
        <v>4.8800000000000003E-2</v>
      </c>
      <c r="E23" s="16">
        <v>4.8800000000000003E-2</v>
      </c>
      <c r="F23" s="16">
        <v>4.8800000000000003E-2</v>
      </c>
    </row>
    <row r="24" spans="1:6" x14ac:dyDescent="0.25">
      <c r="A24" s="6" t="s">
        <v>33</v>
      </c>
      <c r="B24" s="16">
        <f>B23-B16</f>
        <v>-4.2529999999999998E-3</v>
      </c>
      <c r="C24" s="16">
        <f>C23-C16</f>
        <v>-6.3999999999994617E-5</v>
      </c>
      <c r="D24" s="16">
        <f>D23-D16</f>
        <v>1.8444000000000002E-2</v>
      </c>
      <c r="E24" s="16">
        <f>E23-E16</f>
        <v>-7.5129999999999919E-3</v>
      </c>
      <c r="F24" s="16">
        <f>F23-F16</f>
        <v>-7.2229999999999989E-2</v>
      </c>
    </row>
    <row r="25" spans="1:6" ht="15.75" thickBot="1" x14ac:dyDescent="0.3">
      <c r="B25" s="16"/>
      <c r="C25" s="16"/>
      <c r="D25" s="16"/>
      <c r="E25" s="16"/>
      <c r="F25" s="16"/>
    </row>
    <row r="26" spans="1:6" ht="33" thickBot="1" x14ac:dyDescent="0.3">
      <c r="A26" s="27" t="s">
        <v>38</v>
      </c>
      <c r="B26" s="28">
        <f>-(B24/D4+(B24/D4)*D11/D4)</f>
        <v>1.1994880685422828E-3</v>
      </c>
      <c r="C26" s="28">
        <f>-(C24/D5+(C24/D5)*D11/D5)</f>
        <v>1.7466152816995822E-5</v>
      </c>
      <c r="D26" s="28">
        <f>-(D24/D6+(D24/D6)*D11/D6)</f>
        <v>-4.52091867315761E-3</v>
      </c>
      <c r="E26" s="28">
        <f>-(E24/D7+(E24/D7)*D11/D7)</f>
        <v>2.2979875182540061E-3</v>
      </c>
      <c r="F26" s="29">
        <f>-(F24/D8+(F24/D8)*D11/D8)</f>
        <v>2.8305076347912253E-2</v>
      </c>
    </row>
    <row r="27" spans="1:6" ht="3.75" customHeight="1" x14ac:dyDescent="0.25">
      <c r="B27" s="9"/>
      <c r="C27" s="10"/>
    </row>
    <row r="28" spans="1:6" ht="17.25" customHeight="1" x14ac:dyDescent="0.25">
      <c r="A28" s="24" t="s">
        <v>43</v>
      </c>
      <c r="B28" s="9"/>
      <c r="C28" s="10"/>
    </row>
    <row r="29" spans="1:6" ht="17.25" x14ac:dyDescent="0.25">
      <c r="A29" s="6" t="s">
        <v>18</v>
      </c>
      <c r="B29" s="9"/>
      <c r="C29" s="10"/>
    </row>
    <row r="30" spans="1:6" ht="17.25" x14ac:dyDescent="0.25">
      <c r="A30" s="15" t="s">
        <v>32</v>
      </c>
      <c r="B30" s="17"/>
      <c r="C30" s="18"/>
      <c r="D30" s="6"/>
    </row>
    <row r="31" spans="1:6" x14ac:dyDescent="0.25">
      <c r="A31" s="15"/>
      <c r="B31" s="17"/>
      <c r="C31" s="18"/>
      <c r="D31" s="6"/>
    </row>
    <row r="32" spans="1:6" x14ac:dyDescent="0.25">
      <c r="A32" s="15"/>
      <c r="B32" s="17"/>
      <c r="C32" s="18"/>
      <c r="D32" s="6"/>
    </row>
    <row r="33" spans="1:5" x14ac:dyDescent="0.25">
      <c r="A33" s="15"/>
      <c r="B33" s="17"/>
      <c r="C33" s="18"/>
      <c r="D33" s="6"/>
    </row>
    <row r="34" spans="1:5" x14ac:dyDescent="0.25">
      <c r="A34" s="15"/>
      <c r="B34" s="17"/>
      <c r="C34" s="18"/>
      <c r="D34" s="6"/>
    </row>
    <row r="35" spans="1:5" x14ac:dyDescent="0.25">
      <c r="A35" s="15"/>
      <c r="B35" s="18"/>
      <c r="C35" s="18"/>
      <c r="D35" s="6"/>
      <c r="E35" s="6"/>
    </row>
    <row r="36" spans="1:5" x14ac:dyDescent="0.25">
      <c r="A36" s="15"/>
      <c r="B36" s="17"/>
      <c r="C36" s="15"/>
      <c r="D36" s="6"/>
      <c r="E36" s="6"/>
    </row>
    <row r="37" spans="1:5" x14ac:dyDescent="0.25">
      <c r="A37" s="15"/>
      <c r="B37" s="17"/>
      <c r="C37" s="15"/>
      <c r="D37" s="6"/>
      <c r="E37" s="6"/>
    </row>
    <row r="38" spans="1:5" x14ac:dyDescent="0.25">
      <c r="A38" s="15"/>
      <c r="B38" s="17"/>
      <c r="C38" s="15"/>
      <c r="D38" s="6"/>
      <c r="E38" s="6"/>
    </row>
    <row r="39" spans="1:5" x14ac:dyDescent="0.25">
      <c r="C39" s="6"/>
      <c r="D39" s="6"/>
      <c r="E39" s="6"/>
    </row>
  </sheetData>
  <pageMargins left="0.7" right="0.7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9"/>
  <sheetViews>
    <sheetView workbookViewId="0">
      <selection activeCell="B9" sqref="B9:C9"/>
    </sheetView>
  </sheetViews>
  <sheetFormatPr defaultRowHeight="15" outlineLevelRow="1" x14ac:dyDescent="0.25"/>
  <cols>
    <col min="1" max="1" width="51.42578125" style="6" customWidth="1"/>
    <col min="2" max="3" width="9.140625" style="7"/>
    <col min="4" max="4" width="10.7109375" style="7" customWidth="1"/>
    <col min="5" max="5" width="12.7109375" style="7" customWidth="1"/>
    <col min="6" max="16384" width="9.140625" style="6"/>
  </cols>
  <sheetData>
    <row r="1" spans="1:6" outlineLevel="1" x14ac:dyDescent="0.25">
      <c r="E1" s="7" t="s">
        <v>40</v>
      </c>
    </row>
    <row r="2" spans="1:6" ht="50.25" customHeight="1" outlineLevel="1" x14ac:dyDescent="0.25">
      <c r="E2" s="8" t="s">
        <v>16</v>
      </c>
    </row>
    <row r="3" spans="1:6" outlineLevel="1" x14ac:dyDescent="0.25">
      <c r="A3" s="6" t="s">
        <v>17</v>
      </c>
      <c r="B3" s="8" t="s">
        <v>0</v>
      </c>
      <c r="C3" s="8" t="s">
        <v>3</v>
      </c>
      <c r="D3" s="8" t="s">
        <v>6</v>
      </c>
      <c r="E3" s="8" t="s">
        <v>6</v>
      </c>
    </row>
    <row r="4" spans="1:6" outlineLevel="1" x14ac:dyDescent="0.25">
      <c r="A4" s="6" t="s">
        <v>4</v>
      </c>
      <c r="B4" s="30">
        <v>8.0799999999999997E-2</v>
      </c>
      <c r="C4" s="31">
        <v>4.47</v>
      </c>
      <c r="D4" s="33">
        <v>4.25</v>
      </c>
      <c r="E4" s="10"/>
    </row>
    <row r="5" spans="1:6" outlineLevel="1" x14ac:dyDescent="0.25">
      <c r="A5" s="6" t="s">
        <v>27</v>
      </c>
      <c r="B5" s="30">
        <v>7.4399999999999994E-2</v>
      </c>
      <c r="C5" s="31">
        <v>4.46</v>
      </c>
      <c r="D5" s="33">
        <v>4.22</v>
      </c>
      <c r="E5" s="10"/>
    </row>
    <row r="6" spans="1:6" outlineLevel="1" x14ac:dyDescent="0.25">
      <c r="A6" s="6" t="s">
        <v>8</v>
      </c>
      <c r="B6" s="30">
        <v>6.1100000000000002E-2</v>
      </c>
      <c r="C6" s="31">
        <v>4.93</v>
      </c>
      <c r="D6" s="33">
        <v>4.76</v>
      </c>
      <c r="E6" s="10"/>
    </row>
    <row r="7" spans="1:6" outlineLevel="1" x14ac:dyDescent="0.25">
      <c r="A7" s="6" t="s">
        <v>9</v>
      </c>
      <c r="B7" s="30">
        <v>8.2600000000000007E-2</v>
      </c>
      <c r="C7" s="31">
        <v>4.29</v>
      </c>
      <c r="D7" s="31">
        <v>3.99</v>
      </c>
      <c r="E7" s="10"/>
    </row>
    <row r="8" spans="1:6" outlineLevel="1" x14ac:dyDescent="0.25">
      <c r="A8" s="6" t="s">
        <v>10</v>
      </c>
      <c r="B8" s="30">
        <v>0.1414</v>
      </c>
      <c r="C8" s="31">
        <v>3.44</v>
      </c>
      <c r="D8" s="31">
        <v>3.26</v>
      </c>
      <c r="E8" s="10"/>
    </row>
    <row r="9" spans="1:6" outlineLevel="1" x14ac:dyDescent="0.25">
      <c r="A9" s="6" t="s">
        <v>5</v>
      </c>
      <c r="B9" s="30">
        <v>-4.7000000000000002E-3</v>
      </c>
      <c r="C9" s="31">
        <v>2</v>
      </c>
      <c r="D9" s="10"/>
      <c r="E9" s="10"/>
    </row>
    <row r="10" spans="1:6" outlineLevel="1" x14ac:dyDescent="0.25">
      <c r="A10" s="6" t="s">
        <v>11</v>
      </c>
      <c r="B10" s="30">
        <v>6.25E-2</v>
      </c>
      <c r="C10" s="31">
        <v>0.25</v>
      </c>
      <c r="D10" s="32">
        <v>1</v>
      </c>
      <c r="E10" s="31">
        <v>5</v>
      </c>
    </row>
    <row r="11" spans="1:6" outlineLevel="1" x14ac:dyDescent="0.25">
      <c r="A11" s="6" t="s">
        <v>7</v>
      </c>
      <c r="B11" s="30">
        <v>4.7500000000000001E-2</v>
      </c>
      <c r="C11" s="31">
        <v>0.25</v>
      </c>
      <c r="D11" s="31">
        <v>0.5</v>
      </c>
      <c r="E11" s="31">
        <v>5</v>
      </c>
    </row>
    <row r="12" spans="1:6" outlineLevel="1" x14ac:dyDescent="0.25">
      <c r="B12" s="9"/>
      <c r="C12" s="10"/>
    </row>
    <row r="13" spans="1:6" ht="30" x14ac:dyDescent="0.25">
      <c r="A13" s="23" t="s">
        <v>30</v>
      </c>
      <c r="B13" s="13" t="s">
        <v>12</v>
      </c>
      <c r="C13" s="19" t="s">
        <v>28</v>
      </c>
      <c r="D13" s="20" t="s">
        <v>13</v>
      </c>
      <c r="E13" s="21" t="s">
        <v>14</v>
      </c>
      <c r="F13" s="22" t="s">
        <v>15</v>
      </c>
    </row>
    <row r="14" spans="1:6" ht="13.5" customHeight="1" x14ac:dyDescent="0.25">
      <c r="A14" s="6" t="s">
        <v>4</v>
      </c>
      <c r="B14" s="9">
        <f>B4</f>
        <v>8.0799999999999997E-2</v>
      </c>
      <c r="C14" s="9">
        <f>B5</f>
        <v>7.4399999999999994E-2</v>
      </c>
      <c r="D14" s="9">
        <f>B6</f>
        <v>6.1100000000000002E-2</v>
      </c>
      <c r="E14" s="9">
        <f>B7</f>
        <v>8.2600000000000007E-2</v>
      </c>
      <c r="F14" s="9">
        <f>B8</f>
        <v>0.1414</v>
      </c>
    </row>
    <row r="15" spans="1:6" x14ac:dyDescent="0.25">
      <c r="A15" s="6" t="s">
        <v>29</v>
      </c>
      <c r="B15" s="9">
        <f>(C4-0.25)*$B9</f>
        <v>-1.9834000000000001E-2</v>
      </c>
      <c r="C15" s="9">
        <f>(C5-0.25)*$B9</f>
        <v>-1.9786999999999999E-2</v>
      </c>
      <c r="D15" s="9">
        <f>(C6-0.25)*$B9</f>
        <v>-2.1995999999999998E-2</v>
      </c>
      <c r="E15" s="9">
        <f>(C7-0.25)*$B9</f>
        <v>-1.8988000000000001E-2</v>
      </c>
      <c r="F15" s="9">
        <f>(C8-0.25)*$B9</f>
        <v>-1.4993000000000001E-2</v>
      </c>
    </row>
    <row r="16" spans="1:6" x14ac:dyDescent="0.25">
      <c r="A16" s="12" t="s">
        <v>36</v>
      </c>
      <c r="B16" s="13">
        <f>B14+B15</f>
        <v>6.0965999999999992E-2</v>
      </c>
      <c r="C16" s="13">
        <f>C14+C15</f>
        <v>5.4612999999999995E-2</v>
      </c>
      <c r="D16" s="13">
        <f>D14+D15</f>
        <v>3.9104E-2</v>
      </c>
      <c r="E16" s="13">
        <f>E14+E15</f>
        <v>6.3612000000000002E-2</v>
      </c>
      <c r="F16" s="14">
        <f>F14+F15</f>
        <v>0.12640699999999999</v>
      </c>
    </row>
    <row r="17" spans="1:6" x14ac:dyDescent="0.25">
      <c r="B17" s="9"/>
      <c r="C17" s="9"/>
      <c r="D17" s="10"/>
      <c r="F17" s="7"/>
    </row>
    <row r="18" spans="1:6" x14ac:dyDescent="0.25">
      <c r="A18" s="6" t="s">
        <v>34</v>
      </c>
      <c r="B18" s="9">
        <v>6.25E-2</v>
      </c>
      <c r="C18" s="9">
        <v>6.25E-2</v>
      </c>
      <c r="D18" s="9">
        <v>4.5699999999999998E-2</v>
      </c>
      <c r="E18" s="9">
        <v>6.8099999999999994E-2</v>
      </c>
      <c r="F18" s="9">
        <v>0.13109999999999999</v>
      </c>
    </row>
    <row r="19" spans="1:6" x14ac:dyDescent="0.25">
      <c r="A19" s="15" t="s">
        <v>35</v>
      </c>
      <c r="B19" s="9">
        <f>B18-B16</f>
        <v>1.5340000000000076E-3</v>
      </c>
      <c r="C19" s="9">
        <f>C18-C16</f>
        <v>7.8870000000000051E-3</v>
      </c>
      <c r="D19" s="9">
        <f>D18-D16</f>
        <v>6.5959999999999977E-3</v>
      </c>
      <c r="E19" s="9">
        <f>E18-E16</f>
        <v>4.487999999999992E-3</v>
      </c>
      <c r="F19" s="9">
        <f>F18-F16</f>
        <v>4.6930000000000027E-3</v>
      </c>
    </row>
    <row r="20" spans="1:6" ht="15.75" thickBot="1" x14ac:dyDescent="0.3">
      <c r="A20" s="15"/>
      <c r="B20" s="9"/>
      <c r="C20" s="9"/>
      <c r="D20" s="9"/>
      <c r="E20" s="9"/>
      <c r="F20" s="9"/>
    </row>
    <row r="21" spans="1:6" ht="33" thickBot="1" x14ac:dyDescent="0.3">
      <c r="A21" s="27" t="s">
        <v>37</v>
      </c>
      <c r="B21" s="25">
        <f>-(B19/D4+(B19/D4)*D10/D4)</f>
        <v>-4.4586851211072886E-4</v>
      </c>
      <c r="C21" s="25">
        <f>-(C19/D5+(C19/D5)*D10/D5)</f>
        <v>-2.3118382336425524E-3</v>
      </c>
      <c r="D21" s="25">
        <f>-(D19/D6+(D19/D6)*D10/D6)</f>
        <v>-1.6768307322929167E-3</v>
      </c>
      <c r="E21" s="25">
        <f>-(E19/D7+(E19/D7)*D10/D7)</f>
        <v>-1.4067198070363853E-3</v>
      </c>
      <c r="F21" s="26">
        <f>-(F19/D8+(F19/D8)*D10/D8)</f>
        <v>-1.8811566110881117E-3</v>
      </c>
    </row>
    <row r="22" spans="1:6" x14ac:dyDescent="0.25">
      <c r="B22" s="9"/>
      <c r="C22" s="9"/>
      <c r="D22" s="9"/>
      <c r="E22" s="9"/>
      <c r="F22" s="9"/>
    </row>
    <row r="23" spans="1:6" x14ac:dyDescent="0.25">
      <c r="A23" s="15" t="s">
        <v>39</v>
      </c>
      <c r="B23" s="16">
        <f>B11</f>
        <v>4.7500000000000001E-2</v>
      </c>
      <c r="C23" s="16">
        <f>B11</f>
        <v>4.7500000000000001E-2</v>
      </c>
      <c r="D23" s="16">
        <f>B11</f>
        <v>4.7500000000000001E-2</v>
      </c>
      <c r="E23" s="16">
        <f>B11</f>
        <v>4.7500000000000001E-2</v>
      </c>
      <c r="F23" s="16">
        <f>B11</f>
        <v>4.7500000000000001E-2</v>
      </c>
    </row>
    <row r="24" spans="1:6" x14ac:dyDescent="0.25">
      <c r="A24" s="6" t="s">
        <v>33</v>
      </c>
      <c r="B24" s="16">
        <f>B23-B16</f>
        <v>-1.3465999999999992E-2</v>
      </c>
      <c r="C24" s="16">
        <f>C23-C16</f>
        <v>-7.1129999999999943E-3</v>
      </c>
      <c r="D24" s="16">
        <f>D23-D16</f>
        <v>8.3960000000000007E-3</v>
      </c>
      <c r="E24" s="16">
        <f>E23-E16</f>
        <v>-1.6112000000000001E-2</v>
      </c>
      <c r="F24" s="16">
        <f>F23-F16</f>
        <v>-7.8906999999999991E-2</v>
      </c>
    </row>
    <row r="25" spans="1:6" ht="15.75" thickBot="1" x14ac:dyDescent="0.3">
      <c r="B25" s="16"/>
      <c r="C25" s="16"/>
      <c r="D25" s="16"/>
      <c r="E25" s="16"/>
      <c r="F25" s="16"/>
    </row>
    <row r="26" spans="1:6" ht="33" thickBot="1" x14ac:dyDescent="0.3">
      <c r="A26" s="27" t="s">
        <v>38</v>
      </c>
      <c r="B26" s="28">
        <f>-(B24/D4+(B24/D4)*D11/D4)</f>
        <v>3.5412318339100323E-3</v>
      </c>
      <c r="C26" s="28">
        <f>-(C24/D5+(C24/D5)*D11/D5)</f>
        <v>1.8852541497270936E-3</v>
      </c>
      <c r="D26" s="28">
        <f>-(D24/D6+(D24/D6)*D11/D6)</f>
        <v>-1.9491455405691691E-3</v>
      </c>
      <c r="E26" s="28">
        <f>-(E24/D7+(E24/D7)*D11/D7)</f>
        <v>4.5441222102876235E-3</v>
      </c>
      <c r="F26" s="29">
        <f>-(F24/D8+(F24/D8)*D11/D8)</f>
        <v>2.7916963378373291E-2</v>
      </c>
    </row>
    <row r="27" spans="1:6" ht="3.75" customHeight="1" x14ac:dyDescent="0.25">
      <c r="B27" s="9"/>
      <c r="C27" s="10"/>
    </row>
    <row r="28" spans="1:6" ht="17.25" customHeight="1" x14ac:dyDescent="0.25">
      <c r="A28" s="24" t="s">
        <v>41</v>
      </c>
      <c r="B28" s="9"/>
      <c r="C28" s="10"/>
    </row>
    <row r="29" spans="1:6" ht="17.25" x14ac:dyDescent="0.25">
      <c r="A29" s="6" t="s">
        <v>18</v>
      </c>
      <c r="B29" s="9"/>
      <c r="C29" s="10"/>
    </row>
    <row r="30" spans="1:6" ht="17.25" x14ac:dyDescent="0.25">
      <c r="A30" s="15" t="s">
        <v>32</v>
      </c>
      <c r="B30" s="17"/>
      <c r="C30" s="18"/>
      <c r="D30" s="6"/>
    </row>
    <row r="31" spans="1:6" x14ac:dyDescent="0.25">
      <c r="A31" s="15"/>
      <c r="B31" s="17"/>
      <c r="C31" s="18"/>
      <c r="D31" s="6"/>
    </row>
    <row r="32" spans="1:6" x14ac:dyDescent="0.25">
      <c r="A32" s="15"/>
      <c r="B32" s="17"/>
      <c r="C32" s="18"/>
      <c r="D32" s="6"/>
    </row>
    <row r="33" spans="1:5" x14ac:dyDescent="0.25">
      <c r="A33" s="15"/>
      <c r="B33" s="17"/>
      <c r="C33" s="18"/>
      <c r="D33" s="6"/>
    </row>
    <row r="34" spans="1:5" x14ac:dyDescent="0.25">
      <c r="A34" s="15"/>
      <c r="B34" s="17"/>
      <c r="C34" s="18"/>
      <c r="D34" s="6"/>
    </row>
    <row r="35" spans="1:5" x14ac:dyDescent="0.25">
      <c r="A35" s="15"/>
      <c r="B35" s="18"/>
      <c r="C35" s="18"/>
      <c r="D35" s="6"/>
      <c r="E35" s="6"/>
    </row>
    <row r="36" spans="1:5" x14ac:dyDescent="0.25">
      <c r="A36" s="15"/>
      <c r="B36" s="17"/>
      <c r="C36" s="15"/>
      <c r="D36" s="6"/>
      <c r="E36" s="6"/>
    </row>
    <row r="37" spans="1:5" x14ac:dyDescent="0.25">
      <c r="A37" s="15"/>
      <c r="B37" s="17"/>
      <c r="C37" s="15"/>
      <c r="D37" s="6"/>
      <c r="E37" s="6"/>
    </row>
    <row r="38" spans="1:5" x14ac:dyDescent="0.25">
      <c r="A38" s="15"/>
      <c r="B38" s="17"/>
      <c r="C38" s="15"/>
      <c r="D38" s="6"/>
      <c r="E38" s="6"/>
    </row>
    <row r="39" spans="1:5" x14ac:dyDescent="0.25">
      <c r="C39" s="6"/>
      <c r="D39" s="6"/>
      <c r="E39" s="6"/>
    </row>
  </sheetData>
  <pageMargins left="0.7" right="0.7" top="0.75" bottom="0.75" header="0.3" footer="0.3"/>
  <pageSetup scale="78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9"/>
  <sheetViews>
    <sheetView workbookViewId="0">
      <selection activeCell="A35" sqref="A35"/>
    </sheetView>
  </sheetViews>
  <sheetFormatPr defaultRowHeight="15" outlineLevelRow="1" x14ac:dyDescent="0.25"/>
  <cols>
    <col min="1" max="1" width="51.42578125" style="6" customWidth="1"/>
    <col min="2" max="3" width="9.140625" style="7"/>
    <col min="4" max="4" width="10.7109375" style="7" customWidth="1"/>
    <col min="5" max="5" width="12.7109375" style="7" customWidth="1"/>
    <col min="6" max="16384" width="9.140625" style="6"/>
  </cols>
  <sheetData>
    <row r="1" spans="1:6" outlineLevel="1" x14ac:dyDescent="0.25">
      <c r="E1" s="7" t="s">
        <v>26</v>
      </c>
    </row>
    <row r="2" spans="1:6" ht="50.25" customHeight="1" outlineLevel="1" x14ac:dyDescent="0.25">
      <c r="E2" s="8" t="s">
        <v>16</v>
      </c>
    </row>
    <row r="3" spans="1:6" outlineLevel="1" x14ac:dyDescent="0.25">
      <c r="A3" s="6" t="s">
        <v>17</v>
      </c>
      <c r="B3" s="8" t="s">
        <v>0</v>
      </c>
      <c r="C3" s="8" t="s">
        <v>3</v>
      </c>
      <c r="D3" s="8" t="s">
        <v>6</v>
      </c>
      <c r="E3" s="8" t="s">
        <v>6</v>
      </c>
    </row>
    <row r="4" spans="1:6" outlineLevel="1" x14ac:dyDescent="0.25">
      <c r="A4" s="6" t="s">
        <v>4</v>
      </c>
      <c r="B4" s="9">
        <v>6.9099999999999995E-2</v>
      </c>
      <c r="C4" s="10">
        <v>4.3899999999999997</v>
      </c>
      <c r="D4" s="7">
        <v>4.1399999999999997</v>
      </c>
      <c r="E4" s="10"/>
    </row>
    <row r="5" spans="1:6" outlineLevel="1" x14ac:dyDescent="0.25">
      <c r="A5" s="6" t="s">
        <v>27</v>
      </c>
      <c r="B5" s="9">
        <v>5.7000000000000002E-2</v>
      </c>
      <c r="C5" s="10">
        <v>4.37</v>
      </c>
      <c r="D5" s="7">
        <v>4.0599999999999996</v>
      </c>
      <c r="E5" s="10"/>
    </row>
    <row r="6" spans="1:6" outlineLevel="1" x14ac:dyDescent="0.25">
      <c r="A6" s="6" t="s">
        <v>8</v>
      </c>
      <c r="B6" s="9">
        <v>5.1900000000000002E-2</v>
      </c>
      <c r="C6" s="10">
        <v>4.9400000000000004</v>
      </c>
      <c r="D6" s="7">
        <v>4.74</v>
      </c>
      <c r="E6" s="10"/>
    </row>
    <row r="7" spans="1:6" outlineLevel="1" x14ac:dyDescent="0.25">
      <c r="A7" s="6" t="s">
        <v>9</v>
      </c>
      <c r="B7" s="9">
        <v>6.7599999999999993E-2</v>
      </c>
      <c r="C7" s="10">
        <v>4.1500000000000004</v>
      </c>
      <c r="D7" s="10">
        <v>3.8</v>
      </c>
      <c r="E7" s="10"/>
    </row>
    <row r="8" spans="1:6" outlineLevel="1" x14ac:dyDescent="0.25">
      <c r="A8" s="6" t="s">
        <v>10</v>
      </c>
      <c r="B8" s="9">
        <v>0.12889999999999999</v>
      </c>
      <c r="C8" s="10">
        <v>3.29</v>
      </c>
      <c r="D8" s="10">
        <v>3.12</v>
      </c>
      <c r="E8" s="10"/>
    </row>
    <row r="9" spans="1:6" outlineLevel="1" x14ac:dyDescent="0.25">
      <c r="A9" s="6" t="s">
        <v>5</v>
      </c>
      <c r="B9" s="9">
        <v>-5.7999999999999996E-3</v>
      </c>
      <c r="C9" s="10">
        <v>2</v>
      </c>
      <c r="D9" s="10"/>
      <c r="E9" s="10"/>
    </row>
    <row r="10" spans="1:6" outlineLevel="1" x14ac:dyDescent="0.25">
      <c r="A10" s="6" t="s">
        <v>11</v>
      </c>
      <c r="B10" s="9">
        <v>5.8999999999999997E-2</v>
      </c>
      <c r="C10" s="10">
        <v>0.25</v>
      </c>
      <c r="D10" s="11">
        <v>1</v>
      </c>
      <c r="E10" s="10">
        <v>5</v>
      </c>
    </row>
    <row r="11" spans="1:6" outlineLevel="1" x14ac:dyDescent="0.25">
      <c r="A11" s="6" t="s">
        <v>7</v>
      </c>
      <c r="B11" s="9">
        <v>4.3700000000000003E-2</v>
      </c>
      <c r="C11" s="10">
        <v>0.25</v>
      </c>
      <c r="D11" s="10">
        <v>0.5</v>
      </c>
      <c r="E11" s="10">
        <v>5</v>
      </c>
    </row>
    <row r="12" spans="1:6" outlineLevel="1" x14ac:dyDescent="0.25">
      <c r="B12" s="9"/>
      <c r="C12" s="10"/>
    </row>
    <row r="13" spans="1:6" ht="30" x14ac:dyDescent="0.25">
      <c r="A13" s="23" t="s">
        <v>30</v>
      </c>
      <c r="B13" s="13" t="s">
        <v>12</v>
      </c>
      <c r="C13" s="19" t="s">
        <v>28</v>
      </c>
      <c r="D13" s="20" t="s">
        <v>13</v>
      </c>
      <c r="E13" s="21" t="s">
        <v>14</v>
      </c>
      <c r="F13" s="22" t="s">
        <v>15</v>
      </c>
    </row>
    <row r="14" spans="1:6" ht="13.5" customHeight="1" x14ac:dyDescent="0.25">
      <c r="A14" s="6" t="s">
        <v>4</v>
      </c>
      <c r="B14" s="9">
        <f>B4</f>
        <v>6.9099999999999995E-2</v>
      </c>
      <c r="C14" s="9">
        <f>B5</f>
        <v>5.7000000000000002E-2</v>
      </c>
      <c r="D14" s="9">
        <f>B6</f>
        <v>5.1900000000000002E-2</v>
      </c>
      <c r="E14" s="9">
        <f>B7</f>
        <v>6.7599999999999993E-2</v>
      </c>
      <c r="F14" s="9">
        <f>B8</f>
        <v>0.12889999999999999</v>
      </c>
    </row>
    <row r="15" spans="1:6" x14ac:dyDescent="0.25">
      <c r="A15" s="6" t="s">
        <v>29</v>
      </c>
      <c r="B15" s="9">
        <f>(C4-0.25)*$B9</f>
        <v>-2.4011999999999995E-2</v>
      </c>
      <c r="C15" s="9">
        <f>(C5-0.25)*$B9</f>
        <v>-2.3896000000000001E-2</v>
      </c>
      <c r="D15" s="9">
        <f>(C6-0.25)*$B9</f>
        <v>-2.7202E-2</v>
      </c>
      <c r="E15" s="9">
        <f>(C7-0.25)*$B9</f>
        <v>-2.2620000000000001E-2</v>
      </c>
      <c r="F15" s="9">
        <f>(C8-0.25)*$B9</f>
        <v>-1.7631999999999998E-2</v>
      </c>
    </row>
    <row r="16" spans="1:6" x14ac:dyDescent="0.25">
      <c r="A16" s="12" t="s">
        <v>36</v>
      </c>
      <c r="B16" s="13">
        <f>B14+B15</f>
        <v>4.5088000000000003E-2</v>
      </c>
      <c r="C16" s="13">
        <f>C14+C15</f>
        <v>3.3104000000000001E-2</v>
      </c>
      <c r="D16" s="13">
        <f>D14+D15</f>
        <v>2.4698000000000001E-2</v>
      </c>
      <c r="E16" s="13">
        <f>E14+E15</f>
        <v>4.4979999999999992E-2</v>
      </c>
      <c r="F16" s="14">
        <f>F14+F15</f>
        <v>0.11126799999999999</v>
      </c>
    </row>
    <row r="17" spans="1:6" x14ac:dyDescent="0.25">
      <c r="B17" s="9"/>
      <c r="C17" s="9"/>
      <c r="D17" s="10"/>
      <c r="F17" s="7"/>
    </row>
    <row r="18" spans="1:6" x14ac:dyDescent="0.25">
      <c r="A18" s="6" t="s">
        <v>34</v>
      </c>
      <c r="B18" s="9">
        <v>5.8999999999999997E-2</v>
      </c>
      <c r="C18" s="9">
        <v>5.8999999999999997E-2</v>
      </c>
      <c r="D18" s="9">
        <v>4.4699999999999997E-2</v>
      </c>
      <c r="E18" s="9">
        <v>6.3700000000000007E-2</v>
      </c>
      <c r="F18" s="9">
        <v>0.1154</v>
      </c>
    </row>
    <row r="19" spans="1:6" x14ac:dyDescent="0.25">
      <c r="A19" s="15" t="s">
        <v>35</v>
      </c>
      <c r="B19" s="9">
        <f>B18-B16</f>
        <v>1.3911999999999994E-2</v>
      </c>
      <c r="C19" s="9">
        <f>C18-C16</f>
        <v>2.5895999999999995E-2</v>
      </c>
      <c r="D19" s="9">
        <f>D18-D16</f>
        <v>2.0001999999999995E-2</v>
      </c>
      <c r="E19" s="9">
        <f>E18-E16</f>
        <v>1.8720000000000014E-2</v>
      </c>
      <c r="F19" s="9">
        <f>F18-F16</f>
        <v>4.1320000000000107E-3</v>
      </c>
    </row>
    <row r="20" spans="1:6" ht="15.75" thickBot="1" x14ac:dyDescent="0.3">
      <c r="A20" s="15"/>
      <c r="B20" s="9"/>
      <c r="C20" s="9"/>
      <c r="D20" s="9"/>
      <c r="E20" s="9"/>
      <c r="F20" s="9"/>
    </row>
    <row r="21" spans="1:6" ht="33" thickBot="1" x14ac:dyDescent="0.3">
      <c r="A21" s="27" t="s">
        <v>37</v>
      </c>
      <c r="B21" s="25">
        <f>-(B19/D4+(B19/D4)*D10/D4)</f>
        <v>-4.1720740273985379E-3</v>
      </c>
      <c r="C21" s="25">
        <f>-(C19/D5+(C19/D5)*D10/D5)</f>
        <v>-7.9493411633381056E-3</v>
      </c>
      <c r="D21" s="25">
        <f>-(D19/D6+(D19/D6)*D10/D6)</f>
        <v>-5.110090975449089E-3</v>
      </c>
      <c r="E21" s="25">
        <f>-(E19/D7+(E19/D7)*D10/D7)</f>
        <v>-6.2227146814404482E-3</v>
      </c>
      <c r="F21" s="26">
        <f>-(F19/D8+(F19/D8)*D10/D8)</f>
        <v>-1.7488330046022398E-3</v>
      </c>
    </row>
    <row r="22" spans="1:6" x14ac:dyDescent="0.25">
      <c r="B22" s="9"/>
      <c r="C22" s="9"/>
      <c r="D22" s="9"/>
      <c r="E22" s="9"/>
      <c r="F22" s="9"/>
    </row>
    <row r="23" spans="1:6" x14ac:dyDescent="0.25">
      <c r="A23" s="15" t="s">
        <v>39</v>
      </c>
      <c r="B23" s="16">
        <f>B11</f>
        <v>4.3700000000000003E-2</v>
      </c>
      <c r="C23" s="16">
        <f>B11</f>
        <v>4.3700000000000003E-2</v>
      </c>
      <c r="D23" s="16">
        <f>B11</f>
        <v>4.3700000000000003E-2</v>
      </c>
      <c r="E23" s="16">
        <f>B11</f>
        <v>4.3700000000000003E-2</v>
      </c>
      <c r="F23" s="16">
        <f>B11</f>
        <v>4.3700000000000003E-2</v>
      </c>
    </row>
    <row r="24" spans="1:6" x14ac:dyDescent="0.25">
      <c r="A24" s="6" t="s">
        <v>33</v>
      </c>
      <c r="B24" s="16">
        <f>B23-B16</f>
        <v>-1.3880000000000003E-3</v>
      </c>
      <c r="C24" s="16">
        <f>C23-C16</f>
        <v>1.0596000000000001E-2</v>
      </c>
      <c r="D24" s="16">
        <f>D23-D16</f>
        <v>1.9002000000000002E-2</v>
      </c>
      <c r="E24" s="16">
        <f>E23-E16</f>
        <v>-1.2799999999999895E-3</v>
      </c>
      <c r="F24" s="16">
        <f>F23-F16</f>
        <v>-6.7567999999999989E-2</v>
      </c>
    </row>
    <row r="25" spans="1:6" ht="15.75" thickBot="1" x14ac:dyDescent="0.3">
      <c r="B25" s="16"/>
      <c r="C25" s="16"/>
      <c r="D25" s="16"/>
      <c r="E25" s="16"/>
      <c r="F25" s="16"/>
    </row>
    <row r="26" spans="1:6" ht="33" thickBot="1" x14ac:dyDescent="0.3">
      <c r="A26" s="27" t="s">
        <v>38</v>
      </c>
      <c r="B26" s="28">
        <f>-(B24/D4+(B24/D4)*D11/D4)</f>
        <v>3.7575672711148461E-4</v>
      </c>
      <c r="C26" s="28">
        <f>-(C24/D5+(C24/D5)*D11/D5)</f>
        <v>-2.9312625882695533E-3</v>
      </c>
      <c r="D26" s="28">
        <f>-(D24/D6+(D24/D6)*D11/D6)</f>
        <v>-4.4317363670351977E-3</v>
      </c>
      <c r="E26" s="28">
        <f>-(E24/D7+(E24/D7)*D11/D7)</f>
        <v>3.8116343490304398E-4</v>
      </c>
      <c r="F26" s="29">
        <f>-(F24/D8+(F24/D8)*D11/D8)</f>
        <v>2.5126988823142665E-2</v>
      </c>
    </row>
    <row r="27" spans="1:6" ht="3.75" customHeight="1" x14ac:dyDescent="0.25">
      <c r="B27" s="9"/>
      <c r="C27" s="10"/>
    </row>
    <row r="28" spans="1:6" ht="17.25" customHeight="1" x14ac:dyDescent="0.25">
      <c r="A28" s="24" t="s">
        <v>31</v>
      </c>
      <c r="B28" s="9"/>
      <c r="C28" s="10"/>
    </row>
    <row r="29" spans="1:6" ht="17.25" x14ac:dyDescent="0.25">
      <c r="A29" s="6" t="s">
        <v>18</v>
      </c>
      <c r="B29" s="9"/>
      <c r="C29" s="10"/>
    </row>
    <row r="30" spans="1:6" ht="17.25" x14ac:dyDescent="0.25">
      <c r="A30" s="15" t="s">
        <v>32</v>
      </c>
      <c r="B30" s="17"/>
      <c r="C30" s="18"/>
      <c r="D30" s="6"/>
    </row>
    <row r="31" spans="1:6" x14ac:dyDescent="0.25">
      <c r="A31" s="15"/>
      <c r="B31" s="17"/>
      <c r="C31" s="18"/>
      <c r="D31" s="6"/>
    </row>
    <row r="32" spans="1:6" x14ac:dyDescent="0.25">
      <c r="A32" s="15"/>
      <c r="B32" s="17"/>
      <c r="C32" s="18"/>
      <c r="D32" s="6"/>
    </row>
    <row r="33" spans="1:5" x14ac:dyDescent="0.25">
      <c r="A33" s="15"/>
      <c r="B33" s="17"/>
      <c r="C33" s="18"/>
      <c r="D33" s="6"/>
    </row>
    <row r="34" spans="1:5" x14ac:dyDescent="0.25">
      <c r="A34" s="15"/>
      <c r="B34" s="17"/>
      <c r="C34" s="18"/>
      <c r="D34" s="6"/>
    </row>
    <row r="35" spans="1:5" x14ac:dyDescent="0.25">
      <c r="A35" s="15"/>
      <c r="B35" s="18"/>
      <c r="C35" s="18"/>
      <c r="D35" s="6"/>
      <c r="E35" s="6"/>
    </row>
    <row r="36" spans="1:5" x14ac:dyDescent="0.25">
      <c r="A36" s="15"/>
      <c r="B36" s="17"/>
      <c r="C36" s="15"/>
      <c r="D36" s="6"/>
      <c r="E36" s="6"/>
    </row>
    <row r="37" spans="1:5" x14ac:dyDescent="0.25">
      <c r="A37" s="15"/>
      <c r="B37" s="17"/>
      <c r="C37" s="15"/>
      <c r="D37" s="6"/>
      <c r="E37" s="6"/>
    </row>
    <row r="38" spans="1:5" x14ac:dyDescent="0.25">
      <c r="A38" s="15"/>
      <c r="B38" s="17"/>
      <c r="C38" s="15"/>
      <c r="D38" s="6"/>
      <c r="E38" s="6"/>
    </row>
    <row r="39" spans="1:5" x14ac:dyDescent="0.25">
      <c r="C39" s="6"/>
      <c r="D39" s="6"/>
      <c r="E39" s="6"/>
    </row>
  </sheetData>
  <pageMargins left="0.7" right="0.7" top="0.75" bottom="0.75" header="0.3" footer="0.3"/>
  <pageSetup scale="78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pane ySplit="1" topLeftCell="A20" activePane="bottomLeft" state="frozen"/>
      <selection pane="bottomLeft" activeCell="C1" sqref="C1"/>
    </sheetView>
  </sheetViews>
  <sheetFormatPr defaultRowHeight="15" x14ac:dyDescent="0.25"/>
  <cols>
    <col min="1" max="1" width="8.7109375" bestFit="1" customWidth="1"/>
    <col min="2" max="2" width="11.7109375" style="1" bestFit="1" customWidth="1"/>
    <col min="3" max="3" width="15.140625" bestFit="1" customWidth="1"/>
    <col min="4" max="4" width="22" bestFit="1" customWidth="1"/>
    <col min="5" max="5" width="9.7109375" style="1" bestFit="1" customWidth="1"/>
    <col min="6" max="6" width="12.140625" bestFit="1" customWidth="1"/>
    <col min="7" max="9" width="9.7109375" bestFit="1" customWidth="1"/>
  </cols>
  <sheetData>
    <row r="1" spans="1:9" x14ac:dyDescent="0.25">
      <c r="A1" t="s">
        <v>23</v>
      </c>
      <c r="B1" s="1" t="s">
        <v>1</v>
      </c>
      <c r="C1" t="s">
        <v>22</v>
      </c>
      <c r="D1" s="1" t="s">
        <v>25</v>
      </c>
      <c r="E1" s="1" t="s">
        <v>2</v>
      </c>
      <c r="F1" t="s">
        <v>24</v>
      </c>
      <c r="G1" t="s">
        <v>19</v>
      </c>
      <c r="H1" t="s">
        <v>20</v>
      </c>
      <c r="I1" t="s">
        <v>21</v>
      </c>
    </row>
    <row r="2" spans="1:9" x14ac:dyDescent="0.25">
      <c r="A2" s="2">
        <v>40939</v>
      </c>
      <c r="B2" s="3">
        <v>605.32287088016994</v>
      </c>
      <c r="C2" s="1">
        <v>664</v>
      </c>
      <c r="D2" s="5">
        <f>B2-C2</f>
        <v>-58.677129119830056</v>
      </c>
      <c r="E2" s="1">
        <v>661</v>
      </c>
      <c r="F2" s="5">
        <f t="shared" ref="F2:F44" si="0">B2-E2</f>
        <v>-55.677129119830056</v>
      </c>
      <c r="G2">
        <v>470</v>
      </c>
      <c r="H2">
        <v>669</v>
      </c>
      <c r="I2">
        <v>1199</v>
      </c>
    </row>
    <row r="3" spans="1:9" x14ac:dyDescent="0.25">
      <c r="A3" s="2">
        <v>40968</v>
      </c>
      <c r="B3" s="3">
        <v>599.64223317654489</v>
      </c>
      <c r="C3" s="1">
        <v>597</v>
      </c>
      <c r="D3" s="5">
        <f t="shared" ref="D3:D44" si="1">B3-C3</f>
        <v>2.6422331765448916</v>
      </c>
      <c r="E3" s="1">
        <v>598</v>
      </c>
      <c r="F3" s="5">
        <f t="shared" si="0"/>
        <v>1.6422331765448916</v>
      </c>
      <c r="G3">
        <v>418</v>
      </c>
      <c r="H3">
        <v>593</v>
      </c>
      <c r="I3">
        <v>1101</v>
      </c>
    </row>
    <row r="4" spans="1:9" x14ac:dyDescent="0.25">
      <c r="A4" s="2">
        <v>40998</v>
      </c>
      <c r="B4" s="3">
        <v>587.72276895882055</v>
      </c>
      <c r="C4" s="1">
        <v>599</v>
      </c>
      <c r="D4" s="5">
        <f t="shared" si="1"/>
        <v>-11.277231041179448</v>
      </c>
      <c r="E4" s="1">
        <v>599</v>
      </c>
      <c r="F4" s="5">
        <f t="shared" si="0"/>
        <v>-11.277231041179448</v>
      </c>
      <c r="G4">
        <v>424</v>
      </c>
      <c r="H4">
        <v>596</v>
      </c>
      <c r="I4">
        <v>1099</v>
      </c>
    </row>
    <row r="5" spans="1:9" x14ac:dyDescent="0.25">
      <c r="A5" s="2">
        <v>41029</v>
      </c>
      <c r="B5" s="3">
        <v>575.75876481234309</v>
      </c>
      <c r="C5" s="1">
        <v>602</v>
      </c>
      <c r="D5" s="5">
        <f t="shared" si="1"/>
        <v>-26.241235187656912</v>
      </c>
      <c r="E5" s="1">
        <v>604</v>
      </c>
      <c r="F5" s="5">
        <f t="shared" si="0"/>
        <v>-28.241235187656912</v>
      </c>
      <c r="G5">
        <v>433</v>
      </c>
      <c r="H5">
        <v>601</v>
      </c>
      <c r="I5">
        <v>1096</v>
      </c>
    </row>
    <row r="6" spans="1:9" x14ac:dyDescent="0.25">
      <c r="A6" s="2">
        <v>41060</v>
      </c>
      <c r="B6" s="3">
        <v>611.75885882076193</v>
      </c>
      <c r="C6" s="1">
        <v>691</v>
      </c>
      <c r="D6" s="5">
        <f t="shared" si="1"/>
        <v>-79.24114117923807</v>
      </c>
      <c r="E6" s="1">
        <v>696</v>
      </c>
      <c r="F6" s="5">
        <f t="shared" si="0"/>
        <v>-84.24114117923807</v>
      </c>
      <c r="G6">
        <v>507</v>
      </c>
      <c r="H6">
        <v>688</v>
      </c>
      <c r="I6">
        <v>1230</v>
      </c>
    </row>
    <row r="7" spans="1:9" x14ac:dyDescent="0.25">
      <c r="A7" s="2">
        <v>41089</v>
      </c>
      <c r="B7" s="3">
        <v>601.66972292546802</v>
      </c>
      <c r="C7" s="1">
        <v>632</v>
      </c>
      <c r="D7" s="5">
        <f t="shared" si="1"/>
        <v>-30.330277074531978</v>
      </c>
      <c r="E7" s="1">
        <v>644</v>
      </c>
      <c r="F7" s="5">
        <f t="shared" si="0"/>
        <v>-42.330277074531978</v>
      </c>
      <c r="G7">
        <v>473</v>
      </c>
      <c r="H7">
        <v>638</v>
      </c>
      <c r="I7">
        <v>1128</v>
      </c>
    </row>
    <row r="8" spans="1:9" x14ac:dyDescent="0.25">
      <c r="A8" s="2">
        <v>41121</v>
      </c>
      <c r="B8" s="3">
        <v>593.58245328855833</v>
      </c>
      <c r="C8" s="1">
        <v>608</v>
      </c>
      <c r="D8" s="5">
        <f t="shared" si="1"/>
        <v>-14.417546711441673</v>
      </c>
      <c r="E8" s="1">
        <v>616</v>
      </c>
      <c r="F8" s="5">
        <f t="shared" si="0"/>
        <v>-22.417546711441673</v>
      </c>
      <c r="G8">
        <v>445</v>
      </c>
      <c r="H8">
        <v>601</v>
      </c>
      <c r="I8">
        <v>1112</v>
      </c>
    </row>
    <row r="9" spans="1:9" x14ac:dyDescent="0.25">
      <c r="A9" s="2">
        <v>41152</v>
      </c>
      <c r="B9" s="3">
        <v>578.52916862806205</v>
      </c>
      <c r="C9" s="1">
        <v>596</v>
      </c>
      <c r="D9" s="5">
        <f t="shared" si="1"/>
        <v>-17.470831371937948</v>
      </c>
      <c r="E9" s="1">
        <v>598</v>
      </c>
      <c r="F9" s="5">
        <f t="shared" si="0"/>
        <v>-19.470831371937948</v>
      </c>
      <c r="G9">
        <v>432</v>
      </c>
      <c r="H9">
        <v>581</v>
      </c>
      <c r="I9">
        <v>1084</v>
      </c>
    </row>
    <row r="10" spans="1:9" x14ac:dyDescent="0.25">
      <c r="A10" s="2">
        <v>41180</v>
      </c>
      <c r="B10" s="3">
        <v>554.81940299480414</v>
      </c>
      <c r="C10" s="1">
        <v>572</v>
      </c>
      <c r="D10" s="5">
        <f t="shared" si="1"/>
        <v>-17.180597005195864</v>
      </c>
      <c r="E10" s="1">
        <v>574</v>
      </c>
      <c r="F10" s="5">
        <f t="shared" si="0"/>
        <v>-19.180597005195864</v>
      </c>
      <c r="G10">
        <v>414</v>
      </c>
      <c r="H10">
        <v>557</v>
      </c>
      <c r="I10">
        <v>1038</v>
      </c>
    </row>
    <row r="11" spans="1:9" x14ac:dyDescent="0.25">
      <c r="A11" s="2">
        <v>41213</v>
      </c>
      <c r="B11" s="3">
        <v>557.20978120470704</v>
      </c>
      <c r="C11" s="1">
        <v>561</v>
      </c>
      <c r="D11" s="5">
        <f t="shared" si="1"/>
        <v>-3.790218795292958</v>
      </c>
      <c r="E11" s="1">
        <v>563</v>
      </c>
      <c r="F11" s="5">
        <f t="shared" si="0"/>
        <v>-5.790218795292958</v>
      </c>
      <c r="G11">
        <v>395</v>
      </c>
      <c r="H11">
        <v>545</v>
      </c>
      <c r="I11">
        <v>1023</v>
      </c>
    </row>
    <row r="12" spans="1:9" x14ac:dyDescent="0.25">
      <c r="A12" s="2">
        <v>41243</v>
      </c>
      <c r="B12" s="3">
        <v>561.20838828227988</v>
      </c>
      <c r="C12" s="1">
        <v>562</v>
      </c>
      <c r="D12" s="5">
        <f t="shared" si="1"/>
        <v>-0.79161171772011585</v>
      </c>
      <c r="E12" s="1">
        <v>565</v>
      </c>
      <c r="F12" s="5">
        <f t="shared" si="0"/>
        <v>-3.7916117177201158</v>
      </c>
      <c r="G12">
        <v>401</v>
      </c>
      <c r="H12">
        <v>542</v>
      </c>
      <c r="I12">
        <v>1031</v>
      </c>
    </row>
    <row r="13" spans="1:9" x14ac:dyDescent="0.25">
      <c r="A13" s="2">
        <v>41274</v>
      </c>
      <c r="B13" s="3">
        <v>555.3503965829193</v>
      </c>
      <c r="C13" s="1">
        <v>532</v>
      </c>
      <c r="D13" s="5">
        <f t="shared" si="1"/>
        <v>23.350396582919302</v>
      </c>
      <c r="E13" s="1">
        <v>534</v>
      </c>
      <c r="F13" s="5">
        <f t="shared" si="0"/>
        <v>21.350396582919302</v>
      </c>
      <c r="G13">
        <v>375</v>
      </c>
      <c r="H13">
        <v>515</v>
      </c>
      <c r="I13">
        <v>971</v>
      </c>
    </row>
    <row r="14" spans="1:9" x14ac:dyDescent="0.25">
      <c r="A14" s="2">
        <v>41305</v>
      </c>
      <c r="B14" s="3">
        <v>530.76664580652255</v>
      </c>
      <c r="C14" s="1">
        <v>494</v>
      </c>
      <c r="D14" s="5">
        <f t="shared" si="1"/>
        <v>36.766645806522547</v>
      </c>
      <c r="E14" s="1">
        <v>495</v>
      </c>
      <c r="F14" s="5">
        <f t="shared" si="0"/>
        <v>35.766645806522547</v>
      </c>
      <c r="G14">
        <v>345</v>
      </c>
      <c r="H14">
        <v>488</v>
      </c>
      <c r="I14">
        <v>887</v>
      </c>
    </row>
    <row r="15" spans="1:9" x14ac:dyDescent="0.25">
      <c r="A15" s="2">
        <v>41333</v>
      </c>
      <c r="B15" s="3">
        <v>521.680400272513</v>
      </c>
      <c r="C15" s="1">
        <v>497</v>
      </c>
      <c r="D15" s="5">
        <f t="shared" si="1"/>
        <v>24.680400272512998</v>
      </c>
      <c r="E15" s="1">
        <v>498</v>
      </c>
      <c r="F15" s="5">
        <f t="shared" si="0"/>
        <v>23.680400272512998</v>
      </c>
      <c r="G15">
        <v>352</v>
      </c>
      <c r="H15">
        <v>490</v>
      </c>
      <c r="I15">
        <v>880</v>
      </c>
    </row>
    <row r="16" spans="1:9" x14ac:dyDescent="0.25">
      <c r="A16" s="2">
        <v>41361</v>
      </c>
      <c r="B16" s="3">
        <v>499.25188461545196</v>
      </c>
      <c r="C16" s="1">
        <v>484</v>
      </c>
      <c r="D16" s="5">
        <f t="shared" si="1"/>
        <v>15.251884615451957</v>
      </c>
      <c r="E16" s="1">
        <v>486</v>
      </c>
      <c r="F16" s="5">
        <f t="shared" si="0"/>
        <v>13.251884615451957</v>
      </c>
      <c r="G16">
        <v>352</v>
      </c>
      <c r="H16">
        <v>471</v>
      </c>
      <c r="I16">
        <v>847</v>
      </c>
    </row>
    <row r="17" spans="1:9" x14ac:dyDescent="0.25">
      <c r="A17" s="2">
        <v>41394</v>
      </c>
      <c r="B17" s="3">
        <v>487.42177053595373</v>
      </c>
      <c r="C17" s="1">
        <v>453</v>
      </c>
      <c r="D17" s="5">
        <f t="shared" si="1"/>
        <v>34.421770535953726</v>
      </c>
      <c r="E17" s="1">
        <v>455</v>
      </c>
      <c r="F17" s="5">
        <f t="shared" si="0"/>
        <v>32.421770535953726</v>
      </c>
      <c r="G17">
        <v>330</v>
      </c>
      <c r="H17">
        <v>437</v>
      </c>
      <c r="I17">
        <v>796</v>
      </c>
    </row>
    <row r="18" spans="1:9" x14ac:dyDescent="0.25">
      <c r="A18" s="2">
        <v>41425</v>
      </c>
      <c r="B18" s="3">
        <v>489.05963229290677</v>
      </c>
      <c r="C18" s="1">
        <v>461</v>
      </c>
      <c r="D18" s="5">
        <f t="shared" si="1"/>
        <v>28.05963229290677</v>
      </c>
      <c r="E18" s="1">
        <v>462</v>
      </c>
      <c r="F18" s="5">
        <f t="shared" si="0"/>
        <v>27.05963229290677</v>
      </c>
      <c r="G18">
        <v>332</v>
      </c>
      <c r="H18">
        <v>449</v>
      </c>
      <c r="I18">
        <v>805</v>
      </c>
    </row>
    <row r="19" spans="1:9" x14ac:dyDescent="0.25">
      <c r="A19" s="2">
        <v>41453</v>
      </c>
      <c r="B19" s="3">
        <v>521.36976680442729</v>
      </c>
      <c r="C19" s="1">
        <v>516</v>
      </c>
      <c r="D19" s="5">
        <f t="shared" si="1"/>
        <v>5.3697668044272859</v>
      </c>
      <c r="E19" s="1">
        <v>521</v>
      </c>
      <c r="F19" s="5">
        <f t="shared" si="0"/>
        <v>0.36976680442728593</v>
      </c>
      <c r="G19">
        <v>386</v>
      </c>
      <c r="H19">
        <v>508</v>
      </c>
      <c r="I19">
        <v>882</v>
      </c>
    </row>
    <row r="20" spans="1:9" x14ac:dyDescent="0.25">
      <c r="A20" s="2">
        <v>41486</v>
      </c>
      <c r="B20" s="3">
        <v>496.66606178389861</v>
      </c>
      <c r="C20" s="1">
        <v>467</v>
      </c>
      <c r="D20" s="5">
        <f t="shared" si="1"/>
        <v>29.666061783898613</v>
      </c>
      <c r="E20" s="1">
        <v>471</v>
      </c>
      <c r="F20" s="5">
        <f t="shared" si="0"/>
        <v>25.666061783898613</v>
      </c>
      <c r="G20">
        <v>345</v>
      </c>
      <c r="H20">
        <v>458</v>
      </c>
      <c r="I20">
        <v>820</v>
      </c>
    </row>
    <row r="21" spans="1:9" x14ac:dyDescent="0.25">
      <c r="A21" s="2">
        <v>41516</v>
      </c>
      <c r="B21" s="3">
        <v>509.32063993017692</v>
      </c>
      <c r="C21" s="1">
        <v>474</v>
      </c>
      <c r="D21" s="5">
        <f t="shared" si="1"/>
        <v>35.320639930176924</v>
      </c>
      <c r="E21" s="1">
        <v>478</v>
      </c>
      <c r="F21" s="5">
        <f t="shared" si="0"/>
        <v>31.320639930176924</v>
      </c>
      <c r="G21">
        <v>349</v>
      </c>
      <c r="H21">
        <v>465</v>
      </c>
      <c r="I21">
        <v>826</v>
      </c>
    </row>
    <row r="22" spans="1:9" x14ac:dyDescent="0.25">
      <c r="A22" s="2">
        <v>41547</v>
      </c>
      <c r="B22" s="3">
        <v>508.76659050493464</v>
      </c>
      <c r="C22" s="1">
        <v>481</v>
      </c>
      <c r="D22" s="5">
        <f t="shared" si="1"/>
        <v>27.766590504934641</v>
      </c>
      <c r="E22" s="1">
        <v>483</v>
      </c>
      <c r="F22" s="5">
        <f t="shared" si="0"/>
        <v>25.766590504934641</v>
      </c>
      <c r="G22">
        <v>351</v>
      </c>
      <c r="H22">
        <v>466</v>
      </c>
      <c r="I22">
        <v>850</v>
      </c>
    </row>
    <row r="23" spans="1:9" x14ac:dyDescent="0.25">
      <c r="A23" s="2">
        <v>41578</v>
      </c>
      <c r="B23" s="3">
        <v>497.68009119575822</v>
      </c>
      <c r="C23" s="1">
        <v>435</v>
      </c>
      <c r="D23" s="5">
        <f t="shared" si="1"/>
        <v>62.680091195758223</v>
      </c>
      <c r="E23" s="1">
        <v>436</v>
      </c>
      <c r="F23" s="5">
        <f t="shared" si="0"/>
        <v>61.680091195758223</v>
      </c>
      <c r="G23">
        <v>312</v>
      </c>
      <c r="H23">
        <v>419</v>
      </c>
      <c r="I23">
        <v>788</v>
      </c>
    </row>
    <row r="24" spans="1:9" x14ac:dyDescent="0.25">
      <c r="A24" s="2">
        <v>41607</v>
      </c>
      <c r="B24" s="3">
        <v>493.59126724336789</v>
      </c>
      <c r="C24" s="1">
        <v>427</v>
      </c>
      <c r="D24" s="5">
        <f t="shared" si="1"/>
        <v>66.591267243367895</v>
      </c>
      <c r="E24" s="1">
        <v>427</v>
      </c>
      <c r="F24" s="5">
        <f t="shared" si="0"/>
        <v>66.591267243367895</v>
      </c>
      <c r="G24">
        <v>306</v>
      </c>
      <c r="H24">
        <v>408</v>
      </c>
      <c r="I24">
        <v>772</v>
      </c>
    </row>
    <row r="25" spans="1:9" x14ac:dyDescent="0.25">
      <c r="A25" s="2">
        <v>41639</v>
      </c>
      <c r="B25" s="3">
        <v>488.4073094038377</v>
      </c>
      <c r="C25" s="1">
        <v>402</v>
      </c>
      <c r="D25" s="5">
        <f t="shared" si="1"/>
        <v>86.407309403837701</v>
      </c>
      <c r="E25" s="1">
        <v>400</v>
      </c>
      <c r="F25" s="5">
        <f t="shared" si="0"/>
        <v>88.407309403837701</v>
      </c>
      <c r="G25">
        <v>277</v>
      </c>
      <c r="H25">
        <v>386</v>
      </c>
      <c r="I25">
        <v>743</v>
      </c>
    </row>
    <row r="26" spans="1:9" x14ac:dyDescent="0.25">
      <c r="A26" s="2">
        <v>41670</v>
      </c>
      <c r="B26" s="3">
        <v>474.99221107843994</v>
      </c>
      <c r="C26" s="1">
        <v>423</v>
      </c>
      <c r="D26" s="5">
        <f t="shared" si="1"/>
        <v>51.992211078439937</v>
      </c>
      <c r="E26" s="1">
        <v>421</v>
      </c>
      <c r="F26" s="5">
        <f t="shared" si="0"/>
        <v>53.992211078439937</v>
      </c>
      <c r="G26">
        <v>297</v>
      </c>
      <c r="H26">
        <v>401</v>
      </c>
      <c r="I26">
        <v>775</v>
      </c>
    </row>
    <row r="27" spans="1:9" x14ac:dyDescent="0.25">
      <c r="A27" s="2">
        <v>41698</v>
      </c>
      <c r="B27" s="3">
        <v>477.94732476172555</v>
      </c>
      <c r="C27" s="1">
        <v>383</v>
      </c>
      <c r="D27" s="5">
        <f t="shared" si="1"/>
        <v>94.947324761725554</v>
      </c>
      <c r="E27" s="1">
        <v>381</v>
      </c>
      <c r="F27" s="5">
        <f t="shared" si="0"/>
        <v>96.947324761725554</v>
      </c>
      <c r="G27">
        <v>262</v>
      </c>
      <c r="H27">
        <v>362</v>
      </c>
      <c r="I27">
        <v>720</v>
      </c>
    </row>
    <row r="28" spans="1:9" x14ac:dyDescent="0.25">
      <c r="A28" s="2">
        <v>41729</v>
      </c>
      <c r="B28" s="3">
        <v>473.27598010367842</v>
      </c>
      <c r="C28" s="1">
        <v>379</v>
      </c>
      <c r="D28" s="5">
        <f t="shared" si="1"/>
        <v>94.275980103678421</v>
      </c>
      <c r="E28" s="1">
        <v>377</v>
      </c>
      <c r="F28" s="5">
        <f t="shared" si="0"/>
        <v>96.275980103678421</v>
      </c>
      <c r="G28">
        <v>255</v>
      </c>
      <c r="H28">
        <v>355</v>
      </c>
      <c r="I28">
        <v>738</v>
      </c>
    </row>
    <row r="29" spans="1:9" x14ac:dyDescent="0.25">
      <c r="A29" s="2">
        <v>41759</v>
      </c>
      <c r="B29" s="3">
        <v>463.89733362537243</v>
      </c>
      <c r="C29" s="1">
        <v>372</v>
      </c>
      <c r="D29" s="5">
        <f t="shared" si="1"/>
        <v>91.897333625372426</v>
      </c>
      <c r="E29" s="1">
        <v>371</v>
      </c>
      <c r="F29" s="5">
        <f t="shared" si="0"/>
        <v>92.897333625372426</v>
      </c>
      <c r="G29">
        <v>253</v>
      </c>
      <c r="H29">
        <v>354</v>
      </c>
      <c r="I29">
        <v>709</v>
      </c>
    </row>
    <row r="30" spans="1:9" x14ac:dyDescent="0.25">
      <c r="A30" s="2">
        <v>41789</v>
      </c>
      <c r="B30" s="3">
        <v>462.84138362959129</v>
      </c>
      <c r="C30" s="1">
        <v>367</v>
      </c>
      <c r="D30" s="5">
        <f t="shared" si="1"/>
        <v>95.841383629591292</v>
      </c>
      <c r="E30" s="1">
        <v>367</v>
      </c>
      <c r="F30" s="5">
        <f t="shared" si="0"/>
        <v>95.841383629591292</v>
      </c>
      <c r="G30">
        <v>260</v>
      </c>
      <c r="H30">
        <v>360</v>
      </c>
      <c r="I30">
        <v>673</v>
      </c>
    </row>
    <row r="31" spans="1:9" x14ac:dyDescent="0.25">
      <c r="A31" s="2">
        <v>41820</v>
      </c>
      <c r="B31" s="3">
        <v>458.07202521296534</v>
      </c>
      <c r="C31" s="1">
        <v>355</v>
      </c>
      <c r="D31" s="5">
        <f t="shared" si="1"/>
        <v>103.07202521296534</v>
      </c>
      <c r="E31" s="1">
        <v>353</v>
      </c>
      <c r="F31" s="5">
        <f t="shared" si="0"/>
        <v>105.07202521296534</v>
      </c>
      <c r="G31">
        <v>249</v>
      </c>
      <c r="H31">
        <v>349</v>
      </c>
      <c r="I31">
        <v>639</v>
      </c>
    </row>
    <row r="32" spans="1:9" x14ac:dyDescent="0.25">
      <c r="A32" s="2">
        <v>41851</v>
      </c>
      <c r="B32" s="3">
        <v>470.26402855349113</v>
      </c>
      <c r="C32" s="1">
        <v>406</v>
      </c>
      <c r="D32" s="5">
        <f t="shared" si="1"/>
        <v>64.26402855349113</v>
      </c>
      <c r="E32" s="1">
        <v>404</v>
      </c>
      <c r="F32" s="5">
        <f t="shared" si="0"/>
        <v>66.26402855349113</v>
      </c>
      <c r="G32">
        <v>285</v>
      </c>
      <c r="H32">
        <v>404</v>
      </c>
      <c r="I32">
        <v>725</v>
      </c>
    </row>
    <row r="33" spans="1:9" x14ac:dyDescent="0.25">
      <c r="A33" s="2">
        <v>41880</v>
      </c>
      <c r="B33" s="3">
        <v>477.21934193670768</v>
      </c>
      <c r="C33" s="1">
        <v>385</v>
      </c>
      <c r="D33" s="5">
        <f t="shared" si="1"/>
        <v>92.219341936707679</v>
      </c>
      <c r="E33" s="1">
        <v>384</v>
      </c>
      <c r="F33" s="5">
        <f t="shared" si="0"/>
        <v>93.219341936707679</v>
      </c>
      <c r="G33">
        <v>267</v>
      </c>
      <c r="H33">
        <v>381</v>
      </c>
      <c r="I33">
        <v>711</v>
      </c>
    </row>
    <row r="34" spans="1:9" x14ac:dyDescent="0.25">
      <c r="A34" s="2">
        <v>41912</v>
      </c>
      <c r="B34" s="3">
        <v>510.29704941326088</v>
      </c>
      <c r="C34" s="1">
        <v>437</v>
      </c>
      <c r="D34" s="5">
        <f t="shared" si="1"/>
        <v>73.297049413260879</v>
      </c>
      <c r="E34" s="1">
        <v>440</v>
      </c>
      <c r="F34" s="5">
        <f t="shared" si="0"/>
        <v>70.297049413260879</v>
      </c>
      <c r="G34">
        <v>308</v>
      </c>
      <c r="H34">
        <v>444</v>
      </c>
      <c r="I34">
        <v>792</v>
      </c>
    </row>
    <row r="35" spans="1:9" x14ac:dyDescent="0.25">
      <c r="A35" s="2">
        <v>41943</v>
      </c>
      <c r="B35" s="3">
        <v>515.40463879456502</v>
      </c>
      <c r="C35" s="1">
        <v>418</v>
      </c>
      <c r="D35" s="5">
        <f t="shared" si="1"/>
        <v>97.404638794565017</v>
      </c>
      <c r="E35" s="1">
        <v>430</v>
      </c>
      <c r="F35" s="5">
        <f t="shared" si="0"/>
        <v>85.404638794565017</v>
      </c>
      <c r="G35">
        <v>288</v>
      </c>
      <c r="H35">
        <v>438</v>
      </c>
      <c r="I35">
        <v>827</v>
      </c>
    </row>
    <row r="36" spans="1:9" x14ac:dyDescent="0.25">
      <c r="A36" s="2">
        <v>41971</v>
      </c>
      <c r="B36" s="3">
        <v>509.5103699703244</v>
      </c>
      <c r="C36" s="1">
        <v>444</v>
      </c>
      <c r="D36" s="5">
        <f t="shared" si="1"/>
        <v>65.510369970324405</v>
      </c>
      <c r="E36" s="1">
        <v>467</v>
      </c>
      <c r="F36" s="5">
        <f t="shared" si="0"/>
        <v>42.510369970324405</v>
      </c>
      <c r="G36">
        <v>319</v>
      </c>
      <c r="H36">
        <v>481</v>
      </c>
      <c r="I36">
        <v>889</v>
      </c>
    </row>
    <row r="37" spans="1:9" x14ac:dyDescent="0.25">
      <c r="A37" s="2">
        <v>42004</v>
      </c>
      <c r="B37" s="3">
        <v>558.02137715300978</v>
      </c>
      <c r="C37" s="1">
        <v>465</v>
      </c>
      <c r="D37" s="5">
        <f t="shared" si="1"/>
        <v>93.02137715300978</v>
      </c>
      <c r="E37" s="1">
        <v>504</v>
      </c>
      <c r="F37" s="5">
        <f t="shared" si="0"/>
        <v>54.02137715300978</v>
      </c>
      <c r="G37">
        <v>332</v>
      </c>
      <c r="H37">
        <v>533</v>
      </c>
      <c r="I37">
        <v>969</v>
      </c>
    </row>
    <row r="38" spans="1:9" x14ac:dyDescent="0.25">
      <c r="A38" s="2">
        <v>42034</v>
      </c>
      <c r="B38" s="3">
        <v>557.76755408661109</v>
      </c>
      <c r="C38" s="1">
        <v>481</v>
      </c>
      <c r="D38" s="5">
        <f t="shared" si="1"/>
        <v>76.767554086611085</v>
      </c>
      <c r="E38" s="1">
        <v>526</v>
      </c>
      <c r="F38" s="5">
        <f t="shared" si="0"/>
        <v>31.767554086611085</v>
      </c>
      <c r="G38">
        <v>359</v>
      </c>
      <c r="H38">
        <v>570</v>
      </c>
      <c r="I38">
        <v>972</v>
      </c>
    </row>
    <row r="39" spans="1:9" x14ac:dyDescent="0.25">
      <c r="A39" s="2">
        <v>42062</v>
      </c>
      <c r="B39" s="3">
        <v>520.64642046371239</v>
      </c>
      <c r="C39" s="1">
        <v>410</v>
      </c>
      <c r="D39" s="5">
        <f t="shared" si="1"/>
        <v>110.64642046371239</v>
      </c>
      <c r="E39" s="1">
        <v>446</v>
      </c>
      <c r="F39" s="5">
        <f t="shared" si="0"/>
        <v>74.646420463712388</v>
      </c>
      <c r="G39">
        <v>292</v>
      </c>
      <c r="H39">
        <v>477</v>
      </c>
      <c r="I39">
        <v>860</v>
      </c>
    </row>
    <row r="40" spans="1:9" x14ac:dyDescent="0.25">
      <c r="A40" s="2">
        <v>42094</v>
      </c>
      <c r="B40" s="3">
        <v>517.73054375992479</v>
      </c>
      <c r="C40" s="1">
        <v>441</v>
      </c>
      <c r="D40" s="5">
        <f t="shared" si="1"/>
        <v>76.730543759924785</v>
      </c>
      <c r="E40" s="1">
        <v>482</v>
      </c>
      <c r="F40" s="5">
        <f t="shared" si="0"/>
        <v>35.730543759924785</v>
      </c>
      <c r="G40">
        <v>323</v>
      </c>
      <c r="H40">
        <v>511</v>
      </c>
      <c r="I40">
        <v>935</v>
      </c>
    </row>
    <row r="41" spans="1:9" x14ac:dyDescent="0.25">
      <c r="A41" s="2">
        <v>42124</v>
      </c>
      <c r="B41" s="3">
        <v>501.52105419786426</v>
      </c>
      <c r="C41" s="1">
        <v>427</v>
      </c>
      <c r="D41" s="5">
        <f t="shared" si="1"/>
        <v>74.52105419786426</v>
      </c>
      <c r="E41" s="1">
        <v>459</v>
      </c>
      <c r="F41" s="5">
        <f t="shared" si="0"/>
        <v>42.52105419786426</v>
      </c>
      <c r="G41">
        <v>307</v>
      </c>
      <c r="H41">
        <v>481</v>
      </c>
      <c r="I41">
        <v>910</v>
      </c>
    </row>
    <row r="42" spans="1:9" x14ac:dyDescent="0.25">
      <c r="A42" s="2">
        <v>42153</v>
      </c>
      <c r="B42" s="3">
        <v>506.326116315479</v>
      </c>
      <c r="C42" s="1">
        <v>426</v>
      </c>
      <c r="D42" s="5">
        <f t="shared" si="1"/>
        <v>80.326116315478998</v>
      </c>
      <c r="E42" s="1">
        <v>458</v>
      </c>
      <c r="F42" s="5">
        <f t="shared" si="0"/>
        <v>48.326116315478998</v>
      </c>
      <c r="G42">
        <v>307</v>
      </c>
      <c r="H42">
        <v>469</v>
      </c>
      <c r="I42">
        <v>930</v>
      </c>
    </row>
    <row r="43" spans="1:9" x14ac:dyDescent="0.25">
      <c r="A43" s="2">
        <v>42185</v>
      </c>
      <c r="B43" s="4">
        <v>524.49009942664941</v>
      </c>
      <c r="C43" s="1">
        <v>465</v>
      </c>
      <c r="D43" s="5">
        <f t="shared" si="1"/>
        <v>59.490099426649408</v>
      </c>
      <c r="E43" s="1">
        <v>500</v>
      </c>
      <c r="F43" s="5">
        <f t="shared" si="0"/>
        <v>24.490099426649408</v>
      </c>
      <c r="G43">
        <v>341</v>
      </c>
      <c r="H43">
        <v>503</v>
      </c>
      <c r="I43">
        <v>1016</v>
      </c>
    </row>
    <row r="44" spans="1:9" x14ac:dyDescent="0.25">
      <c r="A44" s="2">
        <v>42216</v>
      </c>
      <c r="B44" s="4">
        <v>528.04729398844279</v>
      </c>
      <c r="C44" s="1">
        <v>476</v>
      </c>
      <c r="D44" s="5">
        <f t="shared" si="1"/>
        <v>52.047293988442789</v>
      </c>
      <c r="E44" s="1">
        <v>536</v>
      </c>
      <c r="F44" s="5">
        <f t="shared" si="0"/>
        <v>-7.9527060115572112</v>
      </c>
      <c r="G44">
        <v>354</v>
      </c>
      <c r="H44">
        <v>522</v>
      </c>
      <c r="I44">
        <v>1161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45"/>
  <sheetViews>
    <sheetView topLeftCell="A19" workbookViewId="0">
      <selection activeCell="G11" sqref="G11"/>
    </sheetView>
  </sheetViews>
  <sheetFormatPr defaultRowHeight="15" outlineLevelRow="1" x14ac:dyDescent="0.25"/>
  <cols>
    <col min="1" max="1" width="52.7109375" style="6" customWidth="1"/>
    <col min="2" max="5" width="10.7109375" style="7" customWidth="1"/>
    <col min="6" max="6" width="10.7109375" style="6" customWidth="1"/>
    <col min="7" max="16384" width="9.140625" style="6"/>
  </cols>
  <sheetData>
    <row r="1" spans="1:6" ht="15" hidden="1" customHeight="1" outlineLevel="1" x14ac:dyDescent="0.25">
      <c r="E1" s="7" t="s">
        <v>94</v>
      </c>
    </row>
    <row r="2" spans="1:6" ht="50.25" hidden="1" customHeight="1" outlineLevel="1" x14ac:dyDescent="0.25">
      <c r="E2" s="8"/>
    </row>
    <row r="3" spans="1:6" s="34" customFormat="1" ht="45" hidden="1" customHeight="1" outlineLevel="1" x14ac:dyDescent="0.25">
      <c r="A3" s="42" t="s">
        <v>52</v>
      </c>
      <c r="B3" s="35" t="s">
        <v>0</v>
      </c>
      <c r="C3" s="35" t="s">
        <v>3</v>
      </c>
      <c r="D3" s="35" t="s">
        <v>50</v>
      </c>
      <c r="E3" s="35" t="s">
        <v>91</v>
      </c>
      <c r="F3" s="35" t="s">
        <v>51</v>
      </c>
    </row>
    <row r="4" spans="1:6" ht="15" hidden="1" customHeight="1" outlineLevel="1" x14ac:dyDescent="0.25">
      <c r="A4" s="6" t="s">
        <v>53</v>
      </c>
      <c r="B4" s="43">
        <v>6.3E-2</v>
      </c>
      <c r="C4" s="44">
        <v>4.18</v>
      </c>
      <c r="D4" s="45">
        <v>3.77</v>
      </c>
      <c r="E4" s="18"/>
      <c r="F4" s="10"/>
    </row>
    <row r="5" spans="1:6" ht="15" hidden="1" customHeight="1" outlineLevel="1" x14ac:dyDescent="0.25">
      <c r="A5" s="6" t="s">
        <v>54</v>
      </c>
      <c r="B5" s="43">
        <v>5.9900000000000002E-2</v>
      </c>
      <c r="C5" s="44">
        <v>4.1100000000000003</v>
      </c>
      <c r="D5" s="44">
        <v>3.68</v>
      </c>
      <c r="E5" s="18"/>
      <c r="F5" s="10"/>
    </row>
    <row r="6" spans="1:6" ht="15" hidden="1" customHeight="1" outlineLevel="1" x14ac:dyDescent="0.25">
      <c r="A6" s="6" t="s">
        <v>90</v>
      </c>
      <c r="B6" s="43">
        <v>8.1299999999999997E-2</v>
      </c>
      <c r="C6" s="44">
        <v>4.55</v>
      </c>
      <c r="D6" s="45">
        <v>4.3099999999999996</v>
      </c>
      <c r="E6" s="43">
        <v>0.14199999999999999</v>
      </c>
      <c r="F6" s="10"/>
    </row>
    <row r="7" spans="1:6" ht="15" hidden="1" customHeight="1" outlineLevel="1" x14ac:dyDescent="0.25">
      <c r="A7" s="6" t="s">
        <v>55</v>
      </c>
      <c r="B7" s="43">
        <v>4.4900000000000002E-2</v>
      </c>
      <c r="C7" s="44">
        <v>4.6500000000000004</v>
      </c>
      <c r="D7" s="45">
        <v>4.2699999999999996</v>
      </c>
      <c r="E7" s="18"/>
      <c r="F7" s="10"/>
    </row>
    <row r="8" spans="1:6" ht="15" hidden="1" customHeight="1" outlineLevel="1" x14ac:dyDescent="0.25">
      <c r="A8" s="6" t="s">
        <v>56</v>
      </c>
      <c r="B8" s="43">
        <v>6.2399999999999997E-2</v>
      </c>
      <c r="C8" s="44">
        <v>3.93</v>
      </c>
      <c r="D8" s="44">
        <v>3.42</v>
      </c>
      <c r="E8" s="51"/>
      <c r="F8" s="10"/>
    </row>
    <row r="9" spans="1:6" ht="15" hidden="1" customHeight="1" outlineLevel="1" x14ac:dyDescent="0.25">
      <c r="A9" s="6" t="s">
        <v>57</v>
      </c>
      <c r="B9" s="43">
        <v>0.13170000000000001</v>
      </c>
      <c r="C9" s="44">
        <v>3.12</v>
      </c>
      <c r="D9" s="44">
        <v>2.89</v>
      </c>
      <c r="E9" s="51"/>
      <c r="F9" s="10"/>
    </row>
    <row r="10" spans="1:6" ht="15" hidden="1" customHeight="1" outlineLevel="1" x14ac:dyDescent="0.25">
      <c r="A10" s="6" t="s">
        <v>5</v>
      </c>
      <c r="B10" s="46">
        <v>-3.0999999999999999E-3</v>
      </c>
      <c r="C10" s="37">
        <v>2</v>
      </c>
      <c r="D10" s="10"/>
      <c r="E10" s="10"/>
      <c r="F10" s="10"/>
    </row>
    <row r="11" spans="1:6" ht="15" hidden="1" customHeight="1" outlineLevel="1" x14ac:dyDescent="0.25">
      <c r="A11" s="6" t="s">
        <v>48</v>
      </c>
      <c r="B11" s="43">
        <v>-1.3600000000000001E-3</v>
      </c>
      <c r="C11" s="10"/>
      <c r="D11" s="10"/>
      <c r="E11" s="10"/>
      <c r="F11" s="10"/>
    </row>
    <row r="12" spans="1:6" ht="15" hidden="1" customHeight="1" outlineLevel="1" x14ac:dyDescent="0.25">
      <c r="A12" s="6" t="s">
        <v>49</v>
      </c>
      <c r="B12" s="17">
        <f>B10-B11</f>
        <v>-1.7399999999999998E-3</v>
      </c>
      <c r="C12" s="10"/>
      <c r="D12" s="10"/>
      <c r="E12" s="10"/>
      <c r="F12" s="10"/>
    </row>
    <row r="13" spans="1:6" ht="15" hidden="1" customHeight="1" outlineLevel="1" x14ac:dyDescent="0.25">
      <c r="A13" s="6" t="s">
        <v>58</v>
      </c>
      <c r="B13" s="43">
        <v>6.1199999999999997E-2</v>
      </c>
      <c r="C13" s="37">
        <v>0.25</v>
      </c>
      <c r="D13" s="38">
        <v>1</v>
      </c>
      <c r="E13" s="38"/>
      <c r="F13" s="37">
        <v>5</v>
      </c>
    </row>
    <row r="14" spans="1:6" ht="15" hidden="1" customHeight="1" outlineLevel="1" x14ac:dyDescent="0.25">
      <c r="A14" s="6" t="s">
        <v>59</v>
      </c>
      <c r="B14" s="48">
        <v>4.7800000000000002E-2</v>
      </c>
      <c r="C14" s="37">
        <v>0.25</v>
      </c>
      <c r="D14" s="37">
        <v>0.5</v>
      </c>
      <c r="E14" s="37"/>
      <c r="F14" s="37">
        <v>5</v>
      </c>
    </row>
    <row r="15" spans="1:6" ht="15" hidden="1" customHeight="1" outlineLevel="1" x14ac:dyDescent="0.25">
      <c r="A15" s="6" t="s">
        <v>60</v>
      </c>
      <c r="B15" s="43">
        <v>4.2000000000000003E-2</v>
      </c>
      <c r="C15" s="37"/>
      <c r="D15" s="37"/>
      <c r="E15" s="37"/>
    </row>
    <row r="16" spans="1:6" ht="15" hidden="1" customHeight="1" outlineLevel="1" x14ac:dyDescent="0.25">
      <c r="A16" s="6" t="s">
        <v>61</v>
      </c>
      <c r="B16" s="43">
        <v>6.25E-2</v>
      </c>
      <c r="C16" s="37"/>
      <c r="D16" s="37"/>
      <c r="E16" s="37"/>
    </row>
    <row r="17" spans="1:6" ht="15" hidden="1" customHeight="1" outlineLevel="1" x14ac:dyDescent="0.25">
      <c r="A17" s="6" t="s">
        <v>62</v>
      </c>
      <c r="B17" s="43">
        <v>0.15040000000000001</v>
      </c>
      <c r="C17" s="37"/>
      <c r="D17" s="37"/>
      <c r="E17" s="37"/>
    </row>
    <row r="18" spans="1:6" ht="15" hidden="1" customHeight="1" outlineLevel="1" x14ac:dyDescent="0.25">
      <c r="B18" s="9"/>
      <c r="C18" s="10"/>
    </row>
    <row r="19" spans="1:6" ht="30" collapsed="1" x14ac:dyDescent="0.25">
      <c r="A19" s="23" t="s">
        <v>30</v>
      </c>
      <c r="B19" s="13" t="s">
        <v>12</v>
      </c>
      <c r="C19" s="19" t="s">
        <v>28</v>
      </c>
      <c r="D19" s="20" t="s">
        <v>13</v>
      </c>
      <c r="E19" s="21" t="s">
        <v>14</v>
      </c>
      <c r="F19" s="22" t="s">
        <v>15</v>
      </c>
    </row>
    <row r="20" spans="1:6" ht="13.5" customHeight="1" x14ac:dyDescent="0.25">
      <c r="A20" s="6" t="s">
        <v>65</v>
      </c>
      <c r="B20" s="9">
        <f>B4</f>
        <v>6.3E-2</v>
      </c>
      <c r="C20" s="9">
        <f>B5</f>
        <v>5.9900000000000002E-2</v>
      </c>
      <c r="D20" s="9">
        <f>B7</f>
        <v>4.4900000000000002E-2</v>
      </c>
      <c r="E20" s="9">
        <f>B8</f>
        <v>6.2399999999999997E-2</v>
      </c>
      <c r="F20" s="9">
        <f>B9</f>
        <v>0.13170000000000001</v>
      </c>
    </row>
    <row r="21" spans="1:6" x14ac:dyDescent="0.25">
      <c r="A21" s="6" t="s">
        <v>66</v>
      </c>
      <c r="B21" s="9">
        <f>(C4-0.25)*$B12</f>
        <v>-6.8381999999999983E-3</v>
      </c>
      <c r="C21" s="9">
        <f>(C5-0.25)*$B12</f>
        <v>-6.7164E-3</v>
      </c>
      <c r="D21" s="9">
        <f>(C7-0.25)*$B12</f>
        <v>-7.6559999999999996E-3</v>
      </c>
      <c r="E21" s="9">
        <f>(C8-0.25)*$B12</f>
        <v>-6.4031999999999995E-3</v>
      </c>
      <c r="F21" s="9">
        <f>(C9-0.25)*$B12</f>
        <v>-4.9937999999999996E-3</v>
      </c>
    </row>
    <row r="22" spans="1:6" x14ac:dyDescent="0.25">
      <c r="A22" s="12" t="s">
        <v>67</v>
      </c>
      <c r="B22" s="13">
        <f>B20+B21</f>
        <v>5.6161800000000005E-2</v>
      </c>
      <c r="C22" s="13">
        <f>C20+C21</f>
        <v>5.3183600000000004E-2</v>
      </c>
      <c r="D22" s="13">
        <f>D20+D21</f>
        <v>3.7243999999999999E-2</v>
      </c>
      <c r="E22" s="13">
        <f>E20+E21</f>
        <v>5.5996799999999999E-2</v>
      </c>
      <c r="F22" s="14">
        <f>F20+F21</f>
        <v>0.12670620000000002</v>
      </c>
    </row>
    <row r="23" spans="1:6" x14ac:dyDescent="0.25">
      <c r="B23" s="9"/>
      <c r="C23" s="9"/>
      <c r="D23" s="10"/>
      <c r="F23" s="7"/>
    </row>
    <row r="24" spans="1:6" x14ac:dyDescent="0.25">
      <c r="A24" s="6" t="s">
        <v>34</v>
      </c>
      <c r="B24" s="9">
        <f>B13</f>
        <v>6.1199999999999997E-2</v>
      </c>
      <c r="C24" s="9">
        <f>B13</f>
        <v>6.1199999999999997E-2</v>
      </c>
      <c r="D24" s="9">
        <f>B15</f>
        <v>4.2000000000000003E-2</v>
      </c>
      <c r="E24" s="9">
        <f>B16</f>
        <v>6.25E-2</v>
      </c>
      <c r="F24" s="9">
        <f>B17</f>
        <v>0.15040000000000001</v>
      </c>
    </row>
    <row r="25" spans="1:6" x14ac:dyDescent="0.25">
      <c r="A25" s="15" t="s">
        <v>63</v>
      </c>
      <c r="B25" s="9">
        <f>B24-B22</f>
        <v>5.0381999999999927E-3</v>
      </c>
      <c r="C25" s="9">
        <f>C24-C22</f>
        <v>8.016399999999993E-3</v>
      </c>
      <c r="D25" s="9">
        <f>D24-D22</f>
        <v>4.7560000000000033E-3</v>
      </c>
      <c r="E25" s="9">
        <f>E24-E22</f>
        <v>6.5032000000000006E-3</v>
      </c>
      <c r="F25" s="9">
        <f>F24-F22</f>
        <v>2.3693799999999987E-2</v>
      </c>
    </row>
    <row r="26" spans="1:6" ht="15.75" thickBot="1" x14ac:dyDescent="0.3">
      <c r="A26" s="15"/>
      <c r="B26" s="9"/>
      <c r="C26" s="9"/>
      <c r="D26" s="9"/>
      <c r="E26" s="9"/>
      <c r="F26" s="9"/>
    </row>
    <row r="27" spans="1:6" ht="33" thickBot="1" x14ac:dyDescent="0.3">
      <c r="A27" s="27" t="s">
        <v>78</v>
      </c>
      <c r="B27" s="25">
        <f>-(B25/D4+(B25/D4)*D13/D4)</f>
        <v>-1.6908733615236837E-3</v>
      </c>
      <c r="C27" s="25">
        <f>-(C25/D5+(C25/D5)*D13/D5)</f>
        <v>-2.7703178166351579E-3</v>
      </c>
      <c r="D27" s="25">
        <f>-(D25/D7+(D25/D7)*D13/D7)</f>
        <v>-1.3746644801430393E-3</v>
      </c>
      <c r="E27" s="25">
        <f>-(E25/D8+(E25/D8)*D13/D8)</f>
        <v>-2.4575206046304849E-3</v>
      </c>
      <c r="F27" s="26">
        <f>-(F25/D9+(F25/D9)*D13/D9)</f>
        <v>-1.1035414087475E-2</v>
      </c>
    </row>
    <row r="28" spans="1:6" x14ac:dyDescent="0.25">
      <c r="B28" s="9"/>
      <c r="C28" s="9"/>
      <c r="D28" s="9"/>
      <c r="E28" s="9"/>
      <c r="F28" s="9"/>
    </row>
    <row r="29" spans="1:6" x14ac:dyDescent="0.25">
      <c r="A29" s="15" t="s">
        <v>39</v>
      </c>
      <c r="B29" s="16">
        <f>B14</f>
        <v>4.7800000000000002E-2</v>
      </c>
      <c r="C29" s="16">
        <f>B14</f>
        <v>4.7800000000000002E-2</v>
      </c>
      <c r="D29" s="16">
        <f>B14</f>
        <v>4.7800000000000002E-2</v>
      </c>
      <c r="E29" s="16">
        <f>B14</f>
        <v>4.7800000000000002E-2</v>
      </c>
      <c r="F29" s="16">
        <f>B14</f>
        <v>4.7800000000000002E-2</v>
      </c>
    </row>
    <row r="30" spans="1:6" x14ac:dyDescent="0.25">
      <c r="A30" s="6" t="s">
        <v>64</v>
      </c>
      <c r="B30" s="16">
        <f>B29-B22</f>
        <v>-8.3618000000000026E-3</v>
      </c>
      <c r="C30" s="16">
        <f>C29-C22</f>
        <v>-5.3836000000000023E-3</v>
      </c>
      <c r="D30" s="16">
        <f>D29-D22</f>
        <v>1.0556000000000003E-2</v>
      </c>
      <c r="E30" s="16">
        <f>E29-E22</f>
        <v>-8.1967999999999971E-3</v>
      </c>
      <c r="F30" s="16">
        <f>F29-F22</f>
        <v>-7.890620000000001E-2</v>
      </c>
    </row>
    <row r="31" spans="1:6" ht="15.75" thickBot="1" x14ac:dyDescent="0.3">
      <c r="B31" s="16"/>
      <c r="C31" s="16"/>
      <c r="D31" s="16"/>
      <c r="E31" s="16"/>
      <c r="F31" s="16"/>
    </row>
    <row r="32" spans="1:6" ht="33" thickBot="1" x14ac:dyDescent="0.3">
      <c r="A32" s="27" t="s">
        <v>79</v>
      </c>
      <c r="B32" s="28">
        <f>-(B30/D4+(B30/D4)*D14/D4)</f>
        <v>2.5121464303555227E-3</v>
      </c>
      <c r="C32" s="28">
        <f>-(C30/D5+(C30/D5)*D14/D5)</f>
        <v>1.6617030954631385E-3</v>
      </c>
      <c r="D32" s="28">
        <f>-(D30/D7+(D30/D7)*D14/D7)</f>
        <v>-2.761607862709718E-3</v>
      </c>
      <c r="E32" s="28">
        <f>-(E30/D8+(E30/D8)*D14/D8)</f>
        <v>2.7471235593857931E-3</v>
      </c>
      <c r="F32" s="29">
        <f>-(F30/D9+(F30/D9)*D14/D9)</f>
        <v>3.2026917541696107E-2</v>
      </c>
    </row>
    <row r="33" spans="1:5" ht="3.75" customHeight="1" x14ac:dyDescent="0.25">
      <c r="B33" s="9"/>
      <c r="C33" s="10"/>
    </row>
    <row r="34" spans="1:5" ht="17.25" customHeight="1" x14ac:dyDescent="0.25">
      <c r="A34" s="24" t="s">
        <v>95</v>
      </c>
      <c r="B34" s="9"/>
      <c r="C34" s="10"/>
    </row>
    <row r="35" spans="1:5" ht="17.25" x14ac:dyDescent="0.25">
      <c r="A35" s="6" t="s">
        <v>18</v>
      </c>
      <c r="B35" s="9"/>
      <c r="C35" s="10"/>
    </row>
    <row r="36" spans="1:5" ht="17.25" x14ac:dyDescent="0.25">
      <c r="A36" s="15" t="s">
        <v>96</v>
      </c>
      <c r="B36" s="17"/>
      <c r="C36" s="18"/>
      <c r="D36" s="6"/>
    </row>
    <row r="37" spans="1:5" ht="17.25" x14ac:dyDescent="0.25">
      <c r="A37" s="15" t="s">
        <v>80</v>
      </c>
      <c r="B37" s="17"/>
      <c r="C37" s="18"/>
      <c r="D37" s="6"/>
    </row>
    <row r="38" spans="1:5" x14ac:dyDescent="0.25">
      <c r="A38" s="15" t="s">
        <v>82</v>
      </c>
      <c r="B38" s="17"/>
      <c r="C38" s="18"/>
      <c r="D38" s="6"/>
    </row>
    <row r="39" spans="1:5" x14ac:dyDescent="0.25">
      <c r="A39" s="15" t="s">
        <v>81</v>
      </c>
      <c r="B39" s="17"/>
      <c r="C39" s="18"/>
      <c r="D39" s="6"/>
    </row>
    <row r="40" spans="1:5" x14ac:dyDescent="0.25">
      <c r="A40" s="15"/>
      <c r="B40" s="17"/>
      <c r="C40" s="18"/>
      <c r="D40" s="6"/>
    </row>
    <row r="41" spans="1:5" x14ac:dyDescent="0.25">
      <c r="A41" s="15"/>
      <c r="B41" s="18"/>
      <c r="C41" s="18"/>
      <c r="D41" s="6"/>
      <c r="E41" s="6"/>
    </row>
    <row r="42" spans="1:5" x14ac:dyDescent="0.25">
      <c r="A42" s="15"/>
      <c r="B42" s="17"/>
      <c r="C42" s="15"/>
      <c r="D42" s="6"/>
      <c r="E42" s="6"/>
    </row>
    <row r="43" spans="1:5" x14ac:dyDescent="0.25">
      <c r="A43" s="15"/>
      <c r="B43" s="17"/>
      <c r="C43" s="15"/>
      <c r="D43" s="6"/>
      <c r="E43" s="6"/>
    </row>
    <row r="44" spans="1:5" x14ac:dyDescent="0.25">
      <c r="A44" s="15"/>
      <c r="B44" s="17"/>
      <c r="C44" s="15"/>
      <c r="D44" s="6"/>
      <c r="E44" s="6"/>
    </row>
    <row r="45" spans="1:5" x14ac:dyDescent="0.25">
      <c r="C45" s="6"/>
      <c r="D45" s="6"/>
      <c r="E45" s="6"/>
    </row>
  </sheetData>
  <pageMargins left="0.7" right="0.7" top="0.75" bottom="0.75" header="0.3" footer="0.3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F45"/>
  <sheetViews>
    <sheetView topLeftCell="A19" workbookViewId="0">
      <selection activeCell="B5" sqref="B5:D5"/>
    </sheetView>
  </sheetViews>
  <sheetFormatPr defaultRowHeight="15" outlineLevelRow="1" x14ac:dyDescent="0.25"/>
  <cols>
    <col min="1" max="1" width="52.7109375" style="6" customWidth="1"/>
    <col min="2" max="5" width="10.7109375" style="7" customWidth="1"/>
    <col min="6" max="6" width="10.7109375" style="6" customWidth="1"/>
    <col min="7" max="16384" width="9.140625" style="6"/>
  </cols>
  <sheetData>
    <row r="1" spans="1:6" ht="15" hidden="1" customHeight="1" outlineLevel="1" x14ac:dyDescent="0.25">
      <c r="E1" s="7" t="s">
        <v>88</v>
      </c>
    </row>
    <row r="2" spans="1:6" ht="50.25" hidden="1" customHeight="1" outlineLevel="1" x14ac:dyDescent="0.25">
      <c r="E2" s="8"/>
    </row>
    <row r="3" spans="1:6" s="34" customFormat="1" ht="45" hidden="1" customHeight="1" outlineLevel="1" x14ac:dyDescent="0.25">
      <c r="A3" s="42" t="s">
        <v>52</v>
      </c>
      <c r="B3" s="35" t="s">
        <v>0</v>
      </c>
      <c r="C3" s="35" t="s">
        <v>3</v>
      </c>
      <c r="D3" s="35" t="s">
        <v>50</v>
      </c>
      <c r="E3" s="35" t="s">
        <v>91</v>
      </c>
      <c r="F3" s="35" t="s">
        <v>51</v>
      </c>
    </row>
    <row r="4" spans="1:6" ht="15" hidden="1" customHeight="1" outlineLevel="1" x14ac:dyDescent="0.25">
      <c r="A4" s="6" t="s">
        <v>53</v>
      </c>
      <c r="B4" s="48">
        <v>6.7799999999999999E-2</v>
      </c>
      <c r="C4" s="49">
        <v>4.2300000000000004</v>
      </c>
      <c r="D4" s="47">
        <v>3.82</v>
      </c>
      <c r="E4" s="18"/>
      <c r="F4" s="10"/>
    </row>
    <row r="5" spans="1:6" ht="15" hidden="1" customHeight="1" outlineLevel="1" x14ac:dyDescent="0.25">
      <c r="A5" s="6" t="s">
        <v>54</v>
      </c>
      <c r="B5" s="48">
        <f>(B4-(E6*B6))/(1-E6)</f>
        <v>6.3552217320640814E-2</v>
      </c>
      <c r="C5" s="49">
        <f>(C4-(C6*E6))/(1-E6)</f>
        <v>4.1720756907360119</v>
      </c>
      <c r="D5" s="49">
        <f>(D4-(D6*E6))/(1-E6)</f>
        <v>3.7266775017413512</v>
      </c>
      <c r="E5" s="18"/>
      <c r="F5" s="10"/>
    </row>
    <row r="6" spans="1:6" ht="15" hidden="1" customHeight="1" outlineLevel="1" x14ac:dyDescent="0.25">
      <c r="A6" s="6" t="s">
        <v>90</v>
      </c>
      <c r="B6" s="48">
        <v>9.4200000000000006E-2</v>
      </c>
      <c r="C6" s="49">
        <v>4.59</v>
      </c>
      <c r="D6" s="47">
        <v>4.4000000000000004</v>
      </c>
      <c r="E6" s="48">
        <v>0.1386</v>
      </c>
      <c r="F6" s="10"/>
    </row>
    <row r="7" spans="1:6" ht="15" hidden="1" customHeight="1" outlineLevel="1" x14ac:dyDescent="0.25">
      <c r="A7" s="6" t="s">
        <v>55</v>
      </c>
      <c r="B7" s="48">
        <v>4.7399999999999998E-2</v>
      </c>
      <c r="C7" s="49">
        <v>4.71</v>
      </c>
      <c r="D7" s="47">
        <v>4.3099999999999996</v>
      </c>
      <c r="E7" s="18"/>
      <c r="F7" s="10"/>
    </row>
    <row r="8" spans="1:6" ht="15" hidden="1" customHeight="1" outlineLevel="1" x14ac:dyDescent="0.25">
      <c r="A8" s="6" t="s">
        <v>56</v>
      </c>
      <c r="B8" s="48">
        <v>6.8699999999999997E-2</v>
      </c>
      <c r="C8" s="49">
        <v>3.96</v>
      </c>
      <c r="D8" s="49">
        <v>3.48</v>
      </c>
      <c r="E8" s="51"/>
      <c r="F8" s="10"/>
    </row>
    <row r="9" spans="1:6" ht="15" hidden="1" customHeight="1" outlineLevel="1" x14ac:dyDescent="0.25">
      <c r="A9" s="6" t="s">
        <v>57</v>
      </c>
      <c r="B9" s="48">
        <v>0.14119999999999999</v>
      </c>
      <c r="C9" s="49">
        <v>3.16</v>
      </c>
      <c r="D9" s="49">
        <v>2.94</v>
      </c>
      <c r="E9" s="51"/>
      <c r="F9" s="10"/>
    </row>
    <row r="10" spans="1:6" ht="15" hidden="1" customHeight="1" outlineLevel="1" x14ac:dyDescent="0.25">
      <c r="A10" s="6" t="s">
        <v>5</v>
      </c>
      <c r="B10" s="50">
        <v>-1.2999999999999999E-3</v>
      </c>
      <c r="C10" s="37">
        <v>2</v>
      </c>
      <c r="D10" s="10"/>
      <c r="E10" s="10"/>
      <c r="F10" s="10"/>
    </row>
    <row r="11" spans="1:6" ht="15" hidden="1" customHeight="1" outlineLevel="1" x14ac:dyDescent="0.25">
      <c r="A11" s="6" t="s">
        <v>48</v>
      </c>
      <c r="B11" s="48">
        <v>-7.2000000000000005E-4</v>
      </c>
      <c r="C11" s="10"/>
      <c r="D11" s="10"/>
      <c r="E11" s="10"/>
      <c r="F11" s="10"/>
    </row>
    <row r="12" spans="1:6" ht="15" hidden="1" customHeight="1" outlineLevel="1" x14ac:dyDescent="0.25">
      <c r="A12" s="6" t="s">
        <v>49</v>
      </c>
      <c r="B12" s="17">
        <f>B10-B11</f>
        <v>-5.7999999999999989E-4</v>
      </c>
      <c r="C12" s="10"/>
      <c r="D12" s="10"/>
      <c r="E12" s="10"/>
      <c r="F12" s="10"/>
    </row>
    <row r="13" spans="1:6" ht="15" hidden="1" customHeight="1" outlineLevel="1" x14ac:dyDescent="0.25">
      <c r="A13" s="6" t="s">
        <v>58</v>
      </c>
      <c r="B13" s="48">
        <v>6.2100000000000002E-2</v>
      </c>
      <c r="C13" s="37">
        <v>0.25</v>
      </c>
      <c r="D13" s="38">
        <v>1</v>
      </c>
      <c r="E13" s="38"/>
      <c r="F13" s="37">
        <v>5</v>
      </c>
    </row>
    <row r="14" spans="1:6" ht="15" hidden="1" customHeight="1" outlineLevel="1" x14ac:dyDescent="0.25">
      <c r="A14" s="6" t="s">
        <v>59</v>
      </c>
      <c r="B14" s="48">
        <v>4.9500000000000002E-2</v>
      </c>
      <c r="C14" s="37">
        <v>0.25</v>
      </c>
      <c r="D14" s="37">
        <v>0.5</v>
      </c>
      <c r="E14" s="37"/>
      <c r="F14" s="37">
        <v>5</v>
      </c>
    </row>
    <row r="15" spans="1:6" ht="15" hidden="1" customHeight="1" outlineLevel="1" x14ac:dyDescent="0.25">
      <c r="A15" s="6" t="s">
        <v>60</v>
      </c>
      <c r="B15" s="48">
        <v>4.2200000000000001E-2</v>
      </c>
      <c r="C15" s="37"/>
      <c r="D15" s="37"/>
      <c r="E15" s="37"/>
    </row>
    <row r="16" spans="1:6" ht="15" hidden="1" customHeight="1" outlineLevel="1" x14ac:dyDescent="0.25">
      <c r="A16" s="6" t="s">
        <v>61</v>
      </c>
      <c r="B16" s="48">
        <v>6.4299999999999996E-2</v>
      </c>
      <c r="C16" s="37"/>
      <c r="D16" s="37"/>
      <c r="E16" s="37"/>
    </row>
    <row r="17" spans="1:6" ht="15" hidden="1" customHeight="1" outlineLevel="1" x14ac:dyDescent="0.25">
      <c r="A17" s="6" t="s">
        <v>62</v>
      </c>
      <c r="B17" s="48">
        <v>0.1575</v>
      </c>
      <c r="C17" s="37"/>
      <c r="D17" s="37"/>
      <c r="E17" s="37"/>
    </row>
    <row r="18" spans="1:6" ht="15" hidden="1" customHeight="1" outlineLevel="1" x14ac:dyDescent="0.25">
      <c r="B18" s="9"/>
      <c r="C18" s="10"/>
    </row>
    <row r="19" spans="1:6" ht="30" collapsed="1" x14ac:dyDescent="0.25">
      <c r="A19" s="23" t="s">
        <v>30</v>
      </c>
      <c r="B19" s="13" t="s">
        <v>12</v>
      </c>
      <c r="C19" s="19" t="s">
        <v>28</v>
      </c>
      <c r="D19" s="20" t="s">
        <v>13</v>
      </c>
      <c r="E19" s="21" t="s">
        <v>14</v>
      </c>
      <c r="F19" s="22" t="s">
        <v>15</v>
      </c>
    </row>
    <row r="20" spans="1:6" ht="13.5" customHeight="1" x14ac:dyDescent="0.25">
      <c r="A20" s="6" t="s">
        <v>65</v>
      </c>
      <c r="B20" s="9">
        <f>B4</f>
        <v>6.7799999999999999E-2</v>
      </c>
      <c r="C20" s="9">
        <f>B5</f>
        <v>6.3552217320640814E-2</v>
      </c>
      <c r="D20" s="9">
        <f>B7</f>
        <v>4.7399999999999998E-2</v>
      </c>
      <c r="E20" s="9">
        <f>B8</f>
        <v>6.8699999999999997E-2</v>
      </c>
      <c r="F20" s="9">
        <f>B9</f>
        <v>0.14119999999999999</v>
      </c>
    </row>
    <row r="21" spans="1:6" x14ac:dyDescent="0.25">
      <c r="A21" s="6" t="s">
        <v>66</v>
      </c>
      <c r="B21" s="9">
        <f>(C4-0.25)*$B12</f>
        <v>-2.3083999999999999E-3</v>
      </c>
      <c r="C21" s="9">
        <f>(C5-0.25)*$B12</f>
        <v>-2.2748039006268866E-3</v>
      </c>
      <c r="D21" s="9">
        <f>(C7-0.25)*$B12</f>
        <v>-2.5867999999999993E-3</v>
      </c>
      <c r="E21" s="9">
        <f>(C8-0.25)*$B12</f>
        <v>-2.1517999999999997E-3</v>
      </c>
      <c r="F21" s="9">
        <f>(C9-0.25)*$B12</f>
        <v>-1.6877999999999997E-3</v>
      </c>
    </row>
    <row r="22" spans="1:6" x14ac:dyDescent="0.25">
      <c r="A22" s="12" t="s">
        <v>67</v>
      </c>
      <c r="B22" s="13">
        <f>B20+B21</f>
        <v>6.5491599999999997E-2</v>
      </c>
      <c r="C22" s="13">
        <f>C20+C21</f>
        <v>6.1277413420013929E-2</v>
      </c>
      <c r="D22" s="13">
        <f>D20+D21</f>
        <v>4.4813199999999997E-2</v>
      </c>
      <c r="E22" s="13">
        <f>E20+E21</f>
        <v>6.6548200000000002E-2</v>
      </c>
      <c r="F22" s="14">
        <f>F20+F21</f>
        <v>0.1395122</v>
      </c>
    </row>
    <row r="23" spans="1:6" x14ac:dyDescent="0.25">
      <c r="B23" s="9"/>
      <c r="C23" s="9"/>
      <c r="D23" s="10"/>
      <c r="F23" s="7"/>
    </row>
    <row r="24" spans="1:6" x14ac:dyDescent="0.25">
      <c r="A24" s="6" t="s">
        <v>34</v>
      </c>
      <c r="B24" s="9">
        <f>B13</f>
        <v>6.2100000000000002E-2</v>
      </c>
      <c r="C24" s="9">
        <f>B13</f>
        <v>6.2100000000000002E-2</v>
      </c>
      <c r="D24" s="9">
        <f>B15</f>
        <v>4.2200000000000001E-2</v>
      </c>
      <c r="E24" s="9">
        <f>B16</f>
        <v>6.4299999999999996E-2</v>
      </c>
      <c r="F24" s="9">
        <f>B17</f>
        <v>0.1575</v>
      </c>
    </row>
    <row r="25" spans="1:6" x14ac:dyDescent="0.25">
      <c r="A25" s="15" t="s">
        <v>63</v>
      </c>
      <c r="B25" s="9">
        <f>B24-B22</f>
        <v>-3.3915999999999946E-3</v>
      </c>
      <c r="C25" s="9">
        <f>C24-C22</f>
        <v>8.2258657998607321E-4</v>
      </c>
      <c r="D25" s="9">
        <f>D24-D22</f>
        <v>-2.6131999999999961E-3</v>
      </c>
      <c r="E25" s="9">
        <f>E24-E22</f>
        <v>-2.2482000000000057E-3</v>
      </c>
      <c r="F25" s="9">
        <f>F24-F22</f>
        <v>1.7987799999999998E-2</v>
      </c>
    </row>
    <row r="26" spans="1:6" ht="15.75" thickBot="1" x14ac:dyDescent="0.3">
      <c r="A26" s="15"/>
      <c r="B26" s="9"/>
      <c r="C26" s="9"/>
      <c r="D26" s="9"/>
      <c r="E26" s="9"/>
      <c r="F26" s="9"/>
    </row>
    <row r="27" spans="1:6" ht="33" thickBot="1" x14ac:dyDescent="0.3">
      <c r="A27" s="27" t="s">
        <v>78</v>
      </c>
      <c r="B27" s="25">
        <f>-(B25/D4+(B25/D4)*D13/D4)</f>
        <v>1.1202757599846479E-3</v>
      </c>
      <c r="C27" s="25">
        <f>-(C25/D5+(C25/D5)*D13/D5)</f>
        <v>-2.7995870027862168E-4</v>
      </c>
      <c r="D27" s="25">
        <f>-(D25/D7+(D25/D7)*D13/D7)</f>
        <v>7.4698628883350003E-4</v>
      </c>
      <c r="E27" s="25">
        <f>-(E25/D8+(E25/D8)*D13/D8)</f>
        <v>8.3167657550535295E-4</v>
      </c>
      <c r="F27" s="26">
        <f>-(F25/D9+(F25/D9)*D13/D9)</f>
        <v>-8.1993535101115272E-3</v>
      </c>
    </row>
    <row r="28" spans="1:6" x14ac:dyDescent="0.25">
      <c r="B28" s="9"/>
      <c r="C28" s="9"/>
      <c r="D28" s="9"/>
      <c r="E28" s="9"/>
      <c r="F28" s="9"/>
    </row>
    <row r="29" spans="1:6" x14ac:dyDescent="0.25">
      <c r="A29" s="15" t="s">
        <v>39</v>
      </c>
      <c r="B29" s="16">
        <f>B14</f>
        <v>4.9500000000000002E-2</v>
      </c>
      <c r="C29" s="16">
        <f>B14</f>
        <v>4.9500000000000002E-2</v>
      </c>
      <c r="D29" s="16">
        <f>B14</f>
        <v>4.9500000000000002E-2</v>
      </c>
      <c r="E29" s="16">
        <f>B14</f>
        <v>4.9500000000000002E-2</v>
      </c>
      <c r="F29" s="16">
        <f>B14</f>
        <v>4.9500000000000002E-2</v>
      </c>
    </row>
    <row r="30" spans="1:6" x14ac:dyDescent="0.25">
      <c r="A30" s="6" t="s">
        <v>64</v>
      </c>
      <c r="B30" s="16">
        <f>B29-B22</f>
        <v>-1.5991599999999995E-2</v>
      </c>
      <c r="C30" s="16">
        <f>C29-C22</f>
        <v>-1.1777413420013927E-2</v>
      </c>
      <c r="D30" s="16">
        <f>D29-D22</f>
        <v>4.6868000000000049E-3</v>
      </c>
      <c r="E30" s="16">
        <f>E29-E22</f>
        <v>-1.7048199999999999E-2</v>
      </c>
      <c r="F30" s="16">
        <f>F29-F22</f>
        <v>-9.0012200000000001E-2</v>
      </c>
    </row>
    <row r="31" spans="1:6" ht="15.75" thickBot="1" x14ac:dyDescent="0.3">
      <c r="B31" s="16"/>
      <c r="C31" s="16"/>
      <c r="D31" s="16"/>
      <c r="E31" s="16"/>
      <c r="F31" s="16"/>
    </row>
    <row r="32" spans="1:6" ht="33" thickBot="1" x14ac:dyDescent="0.3">
      <c r="A32" s="27" t="s">
        <v>79</v>
      </c>
      <c r="B32" s="28">
        <f>-(B30/D4+(B30/D4)*D14/D4)</f>
        <v>4.7342254872399323E-3</v>
      </c>
      <c r="C32" s="28">
        <f>-(C30/D5+(C30/D5)*D14/D5)</f>
        <v>3.5843087246912285E-3</v>
      </c>
      <c r="D32" s="28">
        <f>-(D30/D7+(D30/D7)*D14/D7)</f>
        <v>-1.2135759389753514E-3</v>
      </c>
      <c r="E32" s="28">
        <f>-(E30/D8+(E30/D8)*D14/D8)</f>
        <v>5.6027741445369272E-3</v>
      </c>
      <c r="F32" s="29">
        <f>-(F30/D9+(F30/D9)*D14/D9)</f>
        <v>3.5823264380582164E-2</v>
      </c>
    </row>
    <row r="33" spans="1:5" ht="3.75" customHeight="1" x14ac:dyDescent="0.25">
      <c r="B33" s="9"/>
      <c r="C33" s="10"/>
    </row>
    <row r="34" spans="1:5" ht="17.25" customHeight="1" x14ac:dyDescent="0.25">
      <c r="A34" s="24" t="s">
        <v>89</v>
      </c>
      <c r="B34" s="9"/>
      <c r="C34" s="10"/>
    </row>
    <row r="35" spans="1:5" ht="17.25" x14ac:dyDescent="0.25">
      <c r="A35" s="6" t="s">
        <v>18</v>
      </c>
      <c r="B35" s="9"/>
      <c r="C35" s="10"/>
    </row>
    <row r="36" spans="1:5" ht="17.25" x14ac:dyDescent="0.25">
      <c r="A36" s="15" t="s">
        <v>85</v>
      </c>
      <c r="B36" s="17"/>
      <c r="C36" s="18"/>
      <c r="D36" s="6"/>
    </row>
    <row r="37" spans="1:5" ht="17.25" x14ac:dyDescent="0.25">
      <c r="A37" s="15" t="s">
        <v>80</v>
      </c>
      <c r="B37" s="17"/>
      <c r="C37" s="18"/>
      <c r="D37" s="6"/>
    </row>
    <row r="38" spans="1:5" x14ac:dyDescent="0.25">
      <c r="A38" s="15" t="s">
        <v>82</v>
      </c>
      <c r="B38" s="17"/>
      <c r="C38" s="18"/>
      <c r="D38" s="6"/>
    </row>
    <row r="39" spans="1:5" x14ac:dyDescent="0.25">
      <c r="A39" s="15" t="s">
        <v>81</v>
      </c>
      <c r="B39" s="17"/>
      <c r="C39" s="18"/>
      <c r="D39" s="6"/>
    </row>
    <row r="40" spans="1:5" x14ac:dyDescent="0.25">
      <c r="A40" s="15"/>
      <c r="B40" s="17"/>
      <c r="C40" s="18"/>
      <c r="D40" s="6"/>
    </row>
    <row r="41" spans="1:5" x14ac:dyDescent="0.25">
      <c r="A41" s="15"/>
      <c r="B41" s="18"/>
      <c r="C41" s="18"/>
      <c r="D41" s="6"/>
      <c r="E41" s="6"/>
    </row>
    <row r="42" spans="1:5" x14ac:dyDescent="0.25">
      <c r="A42" s="15"/>
      <c r="B42" s="17"/>
      <c r="C42" s="15"/>
      <c r="D42" s="6"/>
      <c r="E42" s="6"/>
    </row>
    <row r="43" spans="1:5" x14ac:dyDescent="0.25">
      <c r="A43" s="15"/>
      <c r="B43" s="17"/>
      <c r="C43" s="15"/>
      <c r="D43" s="6"/>
      <c r="E43" s="6"/>
    </row>
    <row r="44" spans="1:5" x14ac:dyDescent="0.25">
      <c r="A44" s="15"/>
      <c r="B44" s="17"/>
      <c r="C44" s="15"/>
      <c r="D44" s="6"/>
      <c r="E44" s="6"/>
    </row>
    <row r="45" spans="1:5" x14ac:dyDescent="0.25">
      <c r="C45" s="6"/>
      <c r="D45" s="6"/>
      <c r="E45" s="6"/>
    </row>
  </sheetData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45"/>
  <sheetViews>
    <sheetView topLeftCell="A19" workbookViewId="0">
      <selection activeCell="A49" sqref="A49"/>
    </sheetView>
  </sheetViews>
  <sheetFormatPr defaultRowHeight="15" outlineLevelRow="1" x14ac:dyDescent="0.25"/>
  <cols>
    <col min="1" max="1" width="52.7109375" style="6" customWidth="1"/>
    <col min="2" max="5" width="10.7109375" style="7" customWidth="1"/>
    <col min="6" max="6" width="10.7109375" style="6" customWidth="1"/>
    <col min="7" max="16384" width="9.140625" style="6"/>
  </cols>
  <sheetData>
    <row r="1" spans="1:6" ht="15" hidden="1" customHeight="1" outlineLevel="1" x14ac:dyDescent="0.25">
      <c r="E1" s="7" t="s">
        <v>88</v>
      </c>
    </row>
    <row r="2" spans="1:6" ht="50.25" hidden="1" customHeight="1" outlineLevel="1" x14ac:dyDescent="0.25">
      <c r="E2" s="8"/>
    </row>
    <row r="3" spans="1:6" s="34" customFormat="1" ht="45" hidden="1" customHeight="1" outlineLevel="1" x14ac:dyDescent="0.25">
      <c r="A3" s="42" t="s">
        <v>52</v>
      </c>
      <c r="B3" s="35" t="s">
        <v>0</v>
      </c>
      <c r="C3" s="35" t="s">
        <v>3</v>
      </c>
      <c r="D3" s="35" t="s">
        <v>50</v>
      </c>
      <c r="E3" s="35" t="s">
        <v>91</v>
      </c>
      <c r="F3" s="35" t="s">
        <v>51</v>
      </c>
    </row>
    <row r="4" spans="1:6" ht="15" hidden="1" customHeight="1" outlineLevel="1" x14ac:dyDescent="0.25">
      <c r="A4" s="6" t="s">
        <v>53</v>
      </c>
      <c r="B4" s="48">
        <v>6.7799999999999999E-2</v>
      </c>
      <c r="C4" s="49">
        <v>4.2300000000000004</v>
      </c>
      <c r="D4" s="47">
        <v>3.82</v>
      </c>
      <c r="E4" s="18"/>
      <c r="F4" s="10"/>
    </row>
    <row r="5" spans="1:6" ht="15" hidden="1" customHeight="1" outlineLevel="1" x14ac:dyDescent="0.25">
      <c r="A5" s="6" t="s">
        <v>54</v>
      </c>
      <c r="B5" s="48">
        <f>(B4-(E6*B6))/(1-E6)</f>
        <v>6.3552217320640814E-2</v>
      </c>
      <c r="C5" s="49">
        <f>(C4-(C6*E6))/(1-E6)</f>
        <v>4.1720756907360119</v>
      </c>
      <c r="D5" s="49">
        <f>(D4-(D6*E6))/(1-E6)</f>
        <v>3.7266775017413512</v>
      </c>
      <c r="E5" s="18"/>
      <c r="F5" s="10"/>
    </row>
    <row r="6" spans="1:6" ht="15" hidden="1" customHeight="1" outlineLevel="1" x14ac:dyDescent="0.25">
      <c r="A6" s="6" t="s">
        <v>90</v>
      </c>
      <c r="B6" s="48">
        <v>9.4200000000000006E-2</v>
      </c>
      <c r="C6" s="49">
        <v>4.59</v>
      </c>
      <c r="D6" s="47">
        <v>4.4000000000000004</v>
      </c>
      <c r="E6" s="48">
        <v>0.1386</v>
      </c>
      <c r="F6" s="10"/>
    </row>
    <row r="7" spans="1:6" ht="15" hidden="1" customHeight="1" outlineLevel="1" x14ac:dyDescent="0.25">
      <c r="A7" s="6" t="s">
        <v>55</v>
      </c>
      <c r="B7" s="48">
        <v>4.7399999999999998E-2</v>
      </c>
      <c r="C7" s="49">
        <v>4.71</v>
      </c>
      <c r="D7" s="47">
        <v>4.3099999999999996</v>
      </c>
      <c r="E7" s="18"/>
      <c r="F7" s="10"/>
    </row>
    <row r="8" spans="1:6" ht="15" hidden="1" customHeight="1" outlineLevel="1" x14ac:dyDescent="0.25">
      <c r="A8" s="6" t="s">
        <v>56</v>
      </c>
      <c r="B8" s="48">
        <v>6.8699999999999997E-2</v>
      </c>
      <c r="C8" s="49">
        <v>3.96</v>
      </c>
      <c r="D8" s="49">
        <v>3.48</v>
      </c>
      <c r="E8" s="51"/>
      <c r="F8" s="10"/>
    </row>
    <row r="9" spans="1:6" ht="15" hidden="1" customHeight="1" outlineLevel="1" x14ac:dyDescent="0.25">
      <c r="A9" s="6" t="s">
        <v>57</v>
      </c>
      <c r="B9" s="48">
        <v>0.14119999999999999</v>
      </c>
      <c r="C9" s="49">
        <v>3.16</v>
      </c>
      <c r="D9" s="49">
        <v>2.94</v>
      </c>
      <c r="E9" s="51"/>
      <c r="F9" s="10"/>
    </row>
    <row r="10" spans="1:6" ht="15" hidden="1" customHeight="1" outlineLevel="1" x14ac:dyDescent="0.25">
      <c r="A10" s="6" t="s">
        <v>5</v>
      </c>
      <c r="B10" s="50">
        <v>-1.2999999999999999E-3</v>
      </c>
      <c r="C10" s="37">
        <v>2</v>
      </c>
      <c r="D10" s="10"/>
      <c r="E10" s="10"/>
      <c r="F10" s="10"/>
    </row>
    <row r="11" spans="1:6" ht="15" hidden="1" customHeight="1" outlineLevel="1" x14ac:dyDescent="0.25">
      <c r="A11" s="6" t="s">
        <v>48</v>
      </c>
      <c r="B11" s="48">
        <v>-7.2000000000000005E-4</v>
      </c>
      <c r="C11" s="10"/>
      <c r="D11" s="10"/>
      <c r="E11" s="10"/>
      <c r="F11" s="10"/>
    </row>
    <row r="12" spans="1:6" ht="15" hidden="1" customHeight="1" outlineLevel="1" x14ac:dyDescent="0.25">
      <c r="A12" s="6" t="s">
        <v>49</v>
      </c>
      <c r="B12" s="17">
        <f>B10-B11</f>
        <v>-5.7999999999999989E-4</v>
      </c>
      <c r="C12" s="10"/>
      <c r="D12" s="10"/>
      <c r="E12" s="10"/>
      <c r="F12" s="10"/>
    </row>
    <row r="13" spans="1:6" ht="15" hidden="1" customHeight="1" outlineLevel="1" x14ac:dyDescent="0.25">
      <c r="A13" s="6" t="s">
        <v>58</v>
      </c>
      <c r="B13" s="48">
        <v>6.2100000000000002E-2</v>
      </c>
      <c r="C13" s="37">
        <v>0.25</v>
      </c>
      <c r="D13" s="38">
        <v>1</v>
      </c>
      <c r="E13" s="38"/>
      <c r="F13" s="37">
        <v>5</v>
      </c>
    </row>
    <row r="14" spans="1:6" ht="15" hidden="1" customHeight="1" outlineLevel="1" x14ac:dyDescent="0.25">
      <c r="A14" s="6" t="s">
        <v>59</v>
      </c>
      <c r="B14" s="48">
        <v>5.3900000000000003E-2</v>
      </c>
      <c r="C14" s="37">
        <v>0.25</v>
      </c>
      <c r="D14" s="37">
        <v>0.5</v>
      </c>
      <c r="E14" s="37"/>
      <c r="F14" s="37">
        <v>5</v>
      </c>
    </row>
    <row r="15" spans="1:6" ht="15" hidden="1" customHeight="1" outlineLevel="1" x14ac:dyDescent="0.25">
      <c r="A15" s="6" t="s">
        <v>60</v>
      </c>
      <c r="B15" s="48">
        <v>4.2200000000000001E-2</v>
      </c>
      <c r="C15" s="37"/>
      <c r="D15" s="37"/>
      <c r="E15" s="37"/>
    </row>
    <row r="16" spans="1:6" ht="15" hidden="1" customHeight="1" outlineLevel="1" x14ac:dyDescent="0.25">
      <c r="A16" s="6" t="s">
        <v>61</v>
      </c>
      <c r="B16" s="48">
        <v>6.4299999999999996E-2</v>
      </c>
      <c r="C16" s="37"/>
      <c r="D16" s="37"/>
      <c r="E16" s="37"/>
    </row>
    <row r="17" spans="1:6" ht="15" hidden="1" customHeight="1" outlineLevel="1" x14ac:dyDescent="0.25">
      <c r="A17" s="6" t="s">
        <v>62</v>
      </c>
      <c r="B17" s="48">
        <v>0.1575</v>
      </c>
      <c r="C17" s="37"/>
      <c r="D17" s="37"/>
      <c r="E17" s="37"/>
    </row>
    <row r="18" spans="1:6" ht="15" hidden="1" customHeight="1" outlineLevel="1" x14ac:dyDescent="0.25">
      <c r="B18" s="9"/>
      <c r="C18" s="10"/>
    </row>
    <row r="19" spans="1:6" ht="30" collapsed="1" x14ac:dyDescent="0.25">
      <c r="A19" s="23" t="s">
        <v>30</v>
      </c>
      <c r="B19" s="13" t="s">
        <v>12</v>
      </c>
      <c r="C19" s="19" t="s">
        <v>28</v>
      </c>
      <c r="D19" s="20" t="s">
        <v>13</v>
      </c>
      <c r="E19" s="21" t="s">
        <v>14</v>
      </c>
      <c r="F19" s="22" t="s">
        <v>15</v>
      </c>
    </row>
    <row r="20" spans="1:6" ht="13.5" customHeight="1" x14ac:dyDescent="0.25">
      <c r="A20" s="6" t="s">
        <v>65</v>
      </c>
      <c r="B20" s="9">
        <f>B4</f>
        <v>6.7799999999999999E-2</v>
      </c>
      <c r="C20" s="9">
        <f>B5</f>
        <v>6.3552217320640814E-2</v>
      </c>
      <c r="D20" s="9">
        <f>B7</f>
        <v>4.7399999999999998E-2</v>
      </c>
      <c r="E20" s="9">
        <f>B8</f>
        <v>6.8699999999999997E-2</v>
      </c>
      <c r="F20" s="9">
        <f>B9</f>
        <v>0.14119999999999999</v>
      </c>
    </row>
    <row r="21" spans="1:6" x14ac:dyDescent="0.25">
      <c r="A21" s="6" t="s">
        <v>66</v>
      </c>
      <c r="B21" s="9">
        <f>(C4-0.25)*$B12</f>
        <v>-2.3083999999999999E-3</v>
      </c>
      <c r="C21" s="9">
        <f>(C5-0.25)*$B12</f>
        <v>-2.2748039006268866E-3</v>
      </c>
      <c r="D21" s="9">
        <f>(C7-0.25)*$B12</f>
        <v>-2.5867999999999993E-3</v>
      </c>
      <c r="E21" s="9">
        <f>(C8-0.25)*$B12</f>
        <v>-2.1517999999999997E-3</v>
      </c>
      <c r="F21" s="9">
        <f>(C9-0.25)*$B12</f>
        <v>-1.6877999999999997E-3</v>
      </c>
    </row>
    <row r="22" spans="1:6" x14ac:dyDescent="0.25">
      <c r="A22" s="12" t="s">
        <v>67</v>
      </c>
      <c r="B22" s="13">
        <f>B20+B21</f>
        <v>6.5491599999999997E-2</v>
      </c>
      <c r="C22" s="13">
        <f>C20+C21</f>
        <v>6.1277413420013929E-2</v>
      </c>
      <c r="D22" s="13">
        <f>D20+D21</f>
        <v>4.4813199999999997E-2</v>
      </c>
      <c r="E22" s="13">
        <f>E20+E21</f>
        <v>6.6548200000000002E-2</v>
      </c>
      <c r="F22" s="14">
        <f>F20+F21</f>
        <v>0.1395122</v>
      </c>
    </row>
    <row r="23" spans="1:6" x14ac:dyDescent="0.25">
      <c r="B23" s="9"/>
      <c r="C23" s="9"/>
      <c r="D23" s="10"/>
      <c r="F23" s="7"/>
    </row>
    <row r="24" spans="1:6" x14ac:dyDescent="0.25">
      <c r="A24" s="6" t="s">
        <v>34</v>
      </c>
      <c r="B24" s="9">
        <f>B13</f>
        <v>6.2100000000000002E-2</v>
      </c>
      <c r="C24" s="9">
        <f>B13</f>
        <v>6.2100000000000002E-2</v>
      </c>
      <c r="D24" s="9">
        <f>B15</f>
        <v>4.2200000000000001E-2</v>
      </c>
      <c r="E24" s="9">
        <f>B16</f>
        <v>6.4299999999999996E-2</v>
      </c>
      <c r="F24" s="9">
        <f>B17</f>
        <v>0.1575</v>
      </c>
    </row>
    <row r="25" spans="1:6" x14ac:dyDescent="0.25">
      <c r="A25" s="15" t="s">
        <v>63</v>
      </c>
      <c r="B25" s="9">
        <f>B24-B22</f>
        <v>-3.3915999999999946E-3</v>
      </c>
      <c r="C25" s="9">
        <f>C24-C22</f>
        <v>8.2258657998607321E-4</v>
      </c>
      <c r="D25" s="9">
        <f>D24-D22</f>
        <v>-2.6131999999999961E-3</v>
      </c>
      <c r="E25" s="9">
        <f>E24-E22</f>
        <v>-2.2482000000000057E-3</v>
      </c>
      <c r="F25" s="9">
        <f>F24-F22</f>
        <v>1.7987799999999998E-2</v>
      </c>
    </row>
    <row r="26" spans="1:6" ht="15.75" thickBot="1" x14ac:dyDescent="0.3">
      <c r="A26" s="15"/>
      <c r="B26" s="9"/>
      <c r="C26" s="9"/>
      <c r="D26" s="9"/>
      <c r="E26" s="9"/>
      <c r="F26" s="9"/>
    </row>
    <row r="27" spans="1:6" ht="33" thickBot="1" x14ac:dyDescent="0.3">
      <c r="A27" s="27" t="s">
        <v>78</v>
      </c>
      <c r="B27" s="25">
        <f>-(B25/D4+(B25/D4)*D13/D4)</f>
        <v>1.1202757599846479E-3</v>
      </c>
      <c r="C27" s="25">
        <f>-(C25/D5+(C25/D5)*D13/D5)</f>
        <v>-2.7995870027862168E-4</v>
      </c>
      <c r="D27" s="25">
        <f>-(D25/D7+(D25/D7)*D13/D7)</f>
        <v>7.4698628883350003E-4</v>
      </c>
      <c r="E27" s="25">
        <f>-(E25/D8+(E25/D8)*D13/D8)</f>
        <v>8.3167657550535295E-4</v>
      </c>
      <c r="F27" s="26">
        <f>-(F25/D9+(F25/D9)*D13/D9)</f>
        <v>-8.1993535101115272E-3</v>
      </c>
    </row>
    <row r="28" spans="1:6" x14ac:dyDescent="0.25">
      <c r="B28" s="9"/>
      <c r="C28" s="9"/>
      <c r="D28" s="9"/>
      <c r="E28" s="9"/>
      <c r="F28" s="9"/>
    </row>
    <row r="29" spans="1:6" x14ac:dyDescent="0.25">
      <c r="A29" s="15" t="s">
        <v>39</v>
      </c>
      <c r="B29" s="16">
        <f>B14</f>
        <v>5.3900000000000003E-2</v>
      </c>
      <c r="C29" s="16">
        <f>B14</f>
        <v>5.3900000000000003E-2</v>
      </c>
      <c r="D29" s="16">
        <f>B14</f>
        <v>5.3900000000000003E-2</v>
      </c>
      <c r="E29" s="16">
        <f>B14</f>
        <v>5.3900000000000003E-2</v>
      </c>
      <c r="F29" s="16">
        <f>B14</f>
        <v>5.3900000000000003E-2</v>
      </c>
    </row>
    <row r="30" spans="1:6" x14ac:dyDescent="0.25">
      <c r="A30" s="6" t="s">
        <v>64</v>
      </c>
      <c r="B30" s="16">
        <f>B29-B22</f>
        <v>-1.1591599999999994E-2</v>
      </c>
      <c r="C30" s="16">
        <f>C29-C22</f>
        <v>-7.3774134200139257E-3</v>
      </c>
      <c r="D30" s="16">
        <f>D29-D22</f>
        <v>9.086800000000006E-3</v>
      </c>
      <c r="E30" s="16">
        <f>E29-E22</f>
        <v>-1.2648199999999998E-2</v>
      </c>
      <c r="F30" s="16">
        <f>F29-F22</f>
        <v>-8.5612199999999999E-2</v>
      </c>
    </row>
    <row r="31" spans="1:6" ht="15.75" thickBot="1" x14ac:dyDescent="0.3">
      <c r="B31" s="16"/>
      <c r="C31" s="16"/>
      <c r="D31" s="16"/>
      <c r="E31" s="16"/>
      <c r="F31" s="16"/>
    </row>
    <row r="32" spans="1:6" ht="33" thickBot="1" x14ac:dyDescent="0.3">
      <c r="A32" s="27" t="s">
        <v>79</v>
      </c>
      <c r="B32" s="28">
        <f>-(B30/D4+(B30/D4)*D14/D4)</f>
        <v>3.4316296154162421E-3</v>
      </c>
      <c r="C32" s="28">
        <f>-(C30/D5+(C30/D5)*D14/D5)</f>
        <v>2.2452236619353383E-3</v>
      </c>
      <c r="D32" s="28">
        <f>-(D30/D7+(D30/D7)*D14/D7)</f>
        <v>-2.3528893578307628E-3</v>
      </c>
      <c r="E32" s="28">
        <f>-(E30/D8+(E30/D8)*D14/D8)</f>
        <v>4.1567442859030248E-3</v>
      </c>
      <c r="F32" s="29">
        <f>-(F30/D9+(F30/D9)*D14/D9)</f>
        <v>3.4072142162987644E-2</v>
      </c>
    </row>
    <row r="33" spans="1:5" ht="3.75" customHeight="1" x14ac:dyDescent="0.25">
      <c r="B33" s="9"/>
      <c r="C33" s="10"/>
    </row>
    <row r="34" spans="1:5" ht="17.25" customHeight="1" x14ac:dyDescent="0.25">
      <c r="A34" s="24" t="s">
        <v>89</v>
      </c>
      <c r="B34" s="9"/>
      <c r="C34" s="10"/>
    </row>
    <row r="35" spans="1:5" ht="17.25" x14ac:dyDescent="0.25">
      <c r="A35" s="6" t="s">
        <v>18</v>
      </c>
      <c r="B35" s="9"/>
      <c r="C35" s="10"/>
    </row>
    <row r="36" spans="1:5" ht="17.25" x14ac:dyDescent="0.25">
      <c r="A36" s="15" t="s">
        <v>92</v>
      </c>
      <c r="B36" s="17"/>
      <c r="C36" s="18"/>
      <c r="D36" s="6"/>
    </row>
    <row r="37" spans="1:5" ht="17.25" x14ac:dyDescent="0.25">
      <c r="A37" s="15" t="s">
        <v>80</v>
      </c>
      <c r="B37" s="17"/>
      <c r="C37" s="18"/>
      <c r="D37" s="6"/>
    </row>
    <row r="38" spans="1:5" x14ac:dyDescent="0.25">
      <c r="A38" s="15" t="s">
        <v>82</v>
      </c>
      <c r="B38" s="17"/>
      <c r="C38" s="18"/>
      <c r="D38" s="6"/>
    </row>
    <row r="39" spans="1:5" x14ac:dyDescent="0.25">
      <c r="A39" s="15" t="s">
        <v>81</v>
      </c>
      <c r="B39" s="17"/>
      <c r="C39" s="18"/>
      <c r="D39" s="6"/>
    </row>
    <row r="40" spans="1:5" x14ac:dyDescent="0.25">
      <c r="A40" s="15"/>
      <c r="B40" s="17"/>
      <c r="C40" s="18"/>
      <c r="D40" s="6"/>
    </row>
    <row r="41" spans="1:5" x14ac:dyDescent="0.25">
      <c r="A41" s="15"/>
      <c r="B41" s="18"/>
      <c r="C41" s="18"/>
      <c r="D41" s="6"/>
      <c r="E41" s="6"/>
    </row>
    <row r="42" spans="1:5" x14ac:dyDescent="0.25">
      <c r="A42" s="15"/>
      <c r="B42" s="17"/>
      <c r="C42" s="15"/>
      <c r="D42" s="6"/>
      <c r="E42" s="6"/>
    </row>
    <row r="43" spans="1:5" x14ac:dyDescent="0.25">
      <c r="A43" s="15"/>
      <c r="B43" s="17"/>
      <c r="C43" s="15"/>
      <c r="D43" s="6"/>
      <c r="E43" s="6"/>
    </row>
    <row r="44" spans="1:5" x14ac:dyDescent="0.25">
      <c r="A44" s="15"/>
      <c r="B44" s="17"/>
      <c r="C44" s="15"/>
      <c r="D44" s="6"/>
      <c r="E44" s="6"/>
    </row>
    <row r="45" spans="1:5" x14ac:dyDescent="0.25">
      <c r="C45" s="6"/>
      <c r="D45" s="6"/>
      <c r="E45" s="6"/>
    </row>
  </sheetData>
  <pageMargins left="0.7" right="0.7" top="0.75" bottom="0.75" header="0.3" footer="0.3"/>
  <pageSetup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44"/>
  <sheetViews>
    <sheetView workbookViewId="0">
      <selection activeCell="B4" sqref="B4:D4"/>
    </sheetView>
  </sheetViews>
  <sheetFormatPr defaultRowHeight="15" outlineLevelRow="1" x14ac:dyDescent="0.25"/>
  <cols>
    <col min="1" max="1" width="52.7109375" style="6" customWidth="1"/>
    <col min="2" max="5" width="10.7109375" style="7" customWidth="1"/>
    <col min="6" max="6" width="10.7109375" style="6" customWidth="1"/>
    <col min="7" max="16384" width="9.140625" style="6"/>
  </cols>
  <sheetData>
    <row r="1" spans="1:5" ht="15" customHeight="1" outlineLevel="1" x14ac:dyDescent="0.25">
      <c r="E1" s="7" t="s">
        <v>86</v>
      </c>
    </row>
    <row r="2" spans="1:5" ht="50.25" customHeight="1" outlineLevel="1" x14ac:dyDescent="0.25">
      <c r="E2" s="8"/>
    </row>
    <row r="3" spans="1:5" s="34" customFormat="1" ht="45" customHeight="1" outlineLevel="1" x14ac:dyDescent="0.25">
      <c r="A3" s="42" t="s">
        <v>52</v>
      </c>
      <c r="B3" s="35" t="s">
        <v>0</v>
      </c>
      <c r="C3" s="35" t="s">
        <v>3</v>
      </c>
      <c r="D3" s="35" t="s">
        <v>50</v>
      </c>
      <c r="E3" s="35" t="s">
        <v>51</v>
      </c>
    </row>
    <row r="4" spans="1:5" ht="15" customHeight="1" outlineLevel="1" x14ac:dyDescent="0.25">
      <c r="A4" s="6" t="s">
        <v>53</v>
      </c>
      <c r="B4" s="43">
        <v>6.6600000000000006E-2</v>
      </c>
      <c r="C4" s="44">
        <v>4.24</v>
      </c>
      <c r="D4" s="45">
        <v>3.81</v>
      </c>
      <c r="E4" s="10"/>
    </row>
    <row r="5" spans="1:5" ht="15" customHeight="1" outlineLevel="1" x14ac:dyDescent="0.25">
      <c r="A5" s="6" t="s">
        <v>54</v>
      </c>
      <c r="B5" s="43">
        <v>6.3100000000000003E-2</v>
      </c>
      <c r="C5" s="44">
        <v>4.18</v>
      </c>
      <c r="D5" s="45">
        <v>3.74</v>
      </c>
      <c r="E5" s="10"/>
    </row>
    <row r="6" spans="1:5" ht="15" customHeight="1" outlineLevel="1" x14ac:dyDescent="0.25">
      <c r="A6" s="6" t="s">
        <v>55</v>
      </c>
      <c r="B6" s="43">
        <v>4.6399999999999997E-2</v>
      </c>
      <c r="C6" s="44">
        <v>4.71</v>
      </c>
      <c r="D6" s="45">
        <v>4.29</v>
      </c>
      <c r="E6" s="10"/>
    </row>
    <row r="7" spans="1:5" ht="15" customHeight="1" outlineLevel="1" x14ac:dyDescent="0.25">
      <c r="A7" s="6" t="s">
        <v>56</v>
      </c>
      <c r="B7" s="43">
        <v>6.7199999999999996E-2</v>
      </c>
      <c r="C7" s="44">
        <v>3.98</v>
      </c>
      <c r="D7" s="44">
        <v>3.47</v>
      </c>
      <c r="E7" s="10"/>
    </row>
    <row r="8" spans="1:5" ht="15" customHeight="1" outlineLevel="1" x14ac:dyDescent="0.25">
      <c r="A8" s="6" t="s">
        <v>57</v>
      </c>
      <c r="B8" s="43">
        <v>0.14000000000000001</v>
      </c>
      <c r="C8" s="44">
        <v>3.21</v>
      </c>
      <c r="D8" s="44">
        <v>2.97</v>
      </c>
      <c r="E8" s="10"/>
    </row>
    <row r="9" spans="1:5" ht="15" customHeight="1" outlineLevel="1" x14ac:dyDescent="0.25">
      <c r="A9" s="6" t="s">
        <v>5</v>
      </c>
      <c r="B9" s="46">
        <v>-2.2000000000000001E-3</v>
      </c>
      <c r="C9" s="37">
        <v>2</v>
      </c>
      <c r="D9" s="10"/>
      <c r="E9" s="10"/>
    </row>
    <row r="10" spans="1:5" ht="15" customHeight="1" outlineLevel="1" x14ac:dyDescent="0.25">
      <c r="A10" s="6" t="s">
        <v>48</v>
      </c>
      <c r="B10" s="43">
        <v>-5.0000000000000001E-4</v>
      </c>
      <c r="C10" s="10"/>
      <c r="D10" s="10"/>
      <c r="E10" s="10"/>
    </row>
    <row r="11" spans="1:5" ht="15" customHeight="1" outlineLevel="1" x14ac:dyDescent="0.25">
      <c r="A11" s="6" t="s">
        <v>49</v>
      </c>
      <c r="B11" s="17">
        <f>B9-B10</f>
        <v>-1.7000000000000001E-3</v>
      </c>
      <c r="C11" s="10"/>
      <c r="D11" s="10"/>
      <c r="E11" s="10"/>
    </row>
    <row r="12" spans="1:5" ht="15" customHeight="1" outlineLevel="1" x14ac:dyDescent="0.25">
      <c r="A12" s="6" t="s">
        <v>58</v>
      </c>
      <c r="B12" s="43">
        <v>6.3100000000000003E-2</v>
      </c>
      <c r="C12" s="37">
        <v>0.25</v>
      </c>
      <c r="D12" s="38">
        <v>1</v>
      </c>
      <c r="E12" s="37">
        <v>5</v>
      </c>
    </row>
    <row r="13" spans="1:5" ht="15" customHeight="1" outlineLevel="1" x14ac:dyDescent="0.25">
      <c r="A13" s="6" t="s">
        <v>59</v>
      </c>
      <c r="B13" s="43">
        <v>0.05</v>
      </c>
      <c r="C13" s="37">
        <v>0.25</v>
      </c>
      <c r="D13" s="37">
        <v>0.5</v>
      </c>
      <c r="E13" s="37">
        <v>5</v>
      </c>
    </row>
    <row r="14" spans="1:5" ht="15" customHeight="1" outlineLevel="1" x14ac:dyDescent="0.25">
      <c r="A14" s="6" t="s">
        <v>60</v>
      </c>
      <c r="B14" s="43">
        <v>4.2700000000000002E-2</v>
      </c>
      <c r="C14" s="37"/>
      <c r="D14" s="37"/>
      <c r="E14" s="37"/>
    </row>
    <row r="15" spans="1:5" ht="15" customHeight="1" outlineLevel="1" x14ac:dyDescent="0.25">
      <c r="A15" s="6" t="s">
        <v>61</v>
      </c>
      <c r="B15" s="43">
        <v>6.5699999999999995E-2</v>
      </c>
      <c r="C15" s="37"/>
      <c r="D15" s="37"/>
      <c r="E15" s="37"/>
    </row>
    <row r="16" spans="1:5" ht="15" customHeight="1" outlineLevel="1" x14ac:dyDescent="0.25">
      <c r="A16" s="6" t="s">
        <v>62</v>
      </c>
      <c r="B16" s="43">
        <v>0.16009999999999999</v>
      </c>
      <c r="C16" s="37"/>
      <c r="D16" s="37"/>
      <c r="E16" s="37"/>
    </row>
    <row r="17" spans="1:6" ht="15" customHeight="1" outlineLevel="1" x14ac:dyDescent="0.25">
      <c r="B17" s="9"/>
      <c r="C17" s="10"/>
    </row>
    <row r="18" spans="1:6" ht="30" x14ac:dyDescent="0.25">
      <c r="A18" s="23" t="s">
        <v>30</v>
      </c>
      <c r="B18" s="13" t="s">
        <v>12</v>
      </c>
      <c r="C18" s="19" t="s">
        <v>28</v>
      </c>
      <c r="D18" s="20" t="s">
        <v>13</v>
      </c>
      <c r="E18" s="21" t="s">
        <v>14</v>
      </c>
      <c r="F18" s="22" t="s">
        <v>15</v>
      </c>
    </row>
    <row r="19" spans="1:6" ht="13.5" customHeight="1" x14ac:dyDescent="0.25">
      <c r="A19" s="6" t="s">
        <v>65</v>
      </c>
      <c r="B19" s="9">
        <f>B4</f>
        <v>6.6600000000000006E-2</v>
      </c>
      <c r="C19" s="9">
        <f>B5</f>
        <v>6.3100000000000003E-2</v>
      </c>
      <c r="D19" s="9">
        <f>B6</f>
        <v>4.6399999999999997E-2</v>
      </c>
      <c r="E19" s="9">
        <f>B7</f>
        <v>6.7199999999999996E-2</v>
      </c>
      <c r="F19" s="9">
        <f>B8</f>
        <v>0.14000000000000001</v>
      </c>
    </row>
    <row r="20" spans="1:6" x14ac:dyDescent="0.25">
      <c r="A20" s="6" t="s">
        <v>66</v>
      </c>
      <c r="B20" s="9">
        <f>(C4-0.25)*$B11</f>
        <v>-6.7830000000000008E-3</v>
      </c>
      <c r="C20" s="9">
        <f>(C5-0.25)*$B11</f>
        <v>-6.6810000000000003E-3</v>
      </c>
      <c r="D20" s="9">
        <f>(C6-0.25)*$B11</f>
        <v>-7.5820000000000002E-3</v>
      </c>
      <c r="E20" s="9">
        <f>(C7-0.25)*$B11</f>
        <v>-6.3410000000000003E-3</v>
      </c>
      <c r="F20" s="9">
        <f>(C8-0.25)*$B11</f>
        <v>-5.032E-3</v>
      </c>
    </row>
    <row r="21" spans="1:6" x14ac:dyDescent="0.25">
      <c r="A21" s="12" t="s">
        <v>67</v>
      </c>
      <c r="B21" s="13">
        <f>B19+B20</f>
        <v>5.9817000000000009E-2</v>
      </c>
      <c r="C21" s="13">
        <f>C19+C20</f>
        <v>5.6419000000000004E-2</v>
      </c>
      <c r="D21" s="13">
        <f>D19+D20</f>
        <v>3.8817999999999998E-2</v>
      </c>
      <c r="E21" s="13">
        <f>E19+E20</f>
        <v>6.0858999999999996E-2</v>
      </c>
      <c r="F21" s="14">
        <f>F19+F20</f>
        <v>0.134968</v>
      </c>
    </row>
    <row r="22" spans="1:6" x14ac:dyDescent="0.25">
      <c r="B22" s="9"/>
      <c r="C22" s="9"/>
      <c r="D22" s="10"/>
      <c r="F22" s="7"/>
    </row>
    <row r="23" spans="1:6" x14ac:dyDescent="0.25">
      <c r="A23" s="6" t="s">
        <v>34</v>
      </c>
      <c r="B23" s="9">
        <f>B12</f>
        <v>6.3100000000000003E-2</v>
      </c>
      <c r="C23" s="9">
        <f>B12</f>
        <v>6.3100000000000003E-2</v>
      </c>
      <c r="D23" s="9">
        <f>B14</f>
        <v>4.2700000000000002E-2</v>
      </c>
      <c r="E23" s="9">
        <f>B15</f>
        <v>6.5699999999999995E-2</v>
      </c>
      <c r="F23" s="9">
        <f>B16</f>
        <v>0.16009999999999999</v>
      </c>
    </row>
    <row r="24" spans="1:6" x14ac:dyDescent="0.25">
      <c r="A24" s="15" t="s">
        <v>63</v>
      </c>
      <c r="B24" s="9">
        <f>B23-B21</f>
        <v>3.2829999999999943E-3</v>
      </c>
      <c r="C24" s="9">
        <f>C23-C21</f>
        <v>6.6809999999999994E-3</v>
      </c>
      <c r="D24" s="9">
        <f>D23-D21</f>
        <v>3.8820000000000035E-3</v>
      </c>
      <c r="E24" s="9">
        <f>E23-E21</f>
        <v>4.8409999999999981E-3</v>
      </c>
      <c r="F24" s="9">
        <f>F23-F21</f>
        <v>2.5131999999999988E-2</v>
      </c>
    </row>
    <row r="25" spans="1:6" ht="15.75" thickBot="1" x14ac:dyDescent="0.3">
      <c r="A25" s="15"/>
      <c r="B25" s="9"/>
      <c r="C25" s="9"/>
      <c r="D25" s="9"/>
      <c r="E25" s="9"/>
      <c r="F25" s="9"/>
    </row>
    <row r="26" spans="1:6" ht="33" thickBot="1" x14ac:dyDescent="0.3">
      <c r="A26" s="27" t="s">
        <v>78</v>
      </c>
      <c r="B26" s="25">
        <f>-(B24/D4+(B24/D4)*D12/D4)</f>
        <v>-1.0878424645738162E-3</v>
      </c>
      <c r="C26" s="25">
        <f>-(C24/D5+(C24/D5)*D12/D5)</f>
        <v>-2.2640009722897422E-3</v>
      </c>
      <c r="D26" s="25">
        <f>-(D24/D6+(D24/D6)*D12/D6)</f>
        <v>-1.1158263647774148E-3</v>
      </c>
      <c r="E26" s="25">
        <f>-(E24/D7+(E24/D7)*D12/D7)</f>
        <v>-1.7971472232142108E-3</v>
      </c>
      <c r="F26" s="26">
        <f>-(F24/D8+(F24/D8)*D12/D8)</f>
        <v>-1.1311095239714762E-2</v>
      </c>
    </row>
    <row r="27" spans="1:6" x14ac:dyDescent="0.25">
      <c r="B27" s="9"/>
      <c r="C27" s="9"/>
      <c r="D27" s="9"/>
      <c r="E27" s="9"/>
      <c r="F27" s="9"/>
    </row>
    <row r="28" spans="1:6" x14ac:dyDescent="0.25">
      <c r="A28" s="15" t="s">
        <v>39</v>
      </c>
      <c r="B28" s="16">
        <f>B13</f>
        <v>0.05</v>
      </c>
      <c r="C28" s="16">
        <f>B13</f>
        <v>0.05</v>
      </c>
      <c r="D28" s="16">
        <f>B13</f>
        <v>0.05</v>
      </c>
      <c r="E28" s="16">
        <f>B13</f>
        <v>0.05</v>
      </c>
      <c r="F28" s="16">
        <f>B13</f>
        <v>0.05</v>
      </c>
    </row>
    <row r="29" spans="1:6" x14ac:dyDescent="0.25">
      <c r="A29" s="6" t="s">
        <v>64</v>
      </c>
      <c r="B29" s="16">
        <f>B28-B21</f>
        <v>-9.8170000000000063E-3</v>
      </c>
      <c r="C29" s="16">
        <f>C28-C21</f>
        <v>-6.4190000000000011E-3</v>
      </c>
      <c r="D29" s="16">
        <f>D28-D21</f>
        <v>1.1182000000000004E-2</v>
      </c>
      <c r="E29" s="16">
        <f>E28-E21</f>
        <v>-1.0858999999999994E-2</v>
      </c>
      <c r="F29" s="16">
        <f>F28-F21</f>
        <v>-8.4968000000000002E-2</v>
      </c>
    </row>
    <row r="30" spans="1:6" ht="15.75" thickBot="1" x14ac:dyDescent="0.3">
      <c r="B30" s="16"/>
      <c r="C30" s="16"/>
      <c r="D30" s="16"/>
      <c r="E30" s="16"/>
      <c r="F30" s="16"/>
    </row>
    <row r="31" spans="1:6" ht="33" thickBot="1" x14ac:dyDescent="0.3">
      <c r="A31" s="27" t="s">
        <v>79</v>
      </c>
      <c r="B31" s="28">
        <f>-(B29/D4+(B29/D4)*D13/D4)</f>
        <v>2.9147822073421941E-3</v>
      </c>
      <c r="C31" s="28">
        <f>-(C29/D5+(C29/D5)*D13/D5)</f>
        <v>1.9457633904315253E-3</v>
      </c>
      <c r="D31" s="28">
        <f>-(D29/D6+(D29/D6)*D13/D6)</f>
        <v>-2.9103178096185102E-3</v>
      </c>
      <c r="E31" s="28">
        <f>-(E29/D7+(E29/D7)*D13/D7)</f>
        <v>3.580316255429409E-3</v>
      </c>
      <c r="F31" s="29">
        <f>-(F29/D8+(F29/D8)*D13/D8)</f>
        <v>3.3425042796086567E-2</v>
      </c>
    </row>
    <row r="32" spans="1:6" ht="3.75" customHeight="1" x14ac:dyDescent="0.25">
      <c r="B32" s="9"/>
      <c r="C32" s="10"/>
    </row>
    <row r="33" spans="1:5" ht="17.25" customHeight="1" x14ac:dyDescent="0.25">
      <c r="A33" s="24" t="s">
        <v>87</v>
      </c>
      <c r="B33" s="9"/>
      <c r="C33" s="10"/>
    </row>
    <row r="34" spans="1:5" ht="17.25" x14ac:dyDescent="0.25">
      <c r="A34" s="6" t="s">
        <v>18</v>
      </c>
      <c r="B34" s="9"/>
      <c r="C34" s="10"/>
    </row>
    <row r="35" spans="1:5" ht="17.25" x14ac:dyDescent="0.25">
      <c r="A35" s="15" t="s">
        <v>85</v>
      </c>
      <c r="B35" s="17"/>
      <c r="C35" s="18"/>
      <c r="D35" s="6"/>
    </row>
    <row r="36" spans="1:5" ht="17.25" x14ac:dyDescent="0.25">
      <c r="A36" s="15" t="s">
        <v>80</v>
      </c>
      <c r="B36" s="17"/>
      <c r="C36" s="18"/>
      <c r="D36" s="6"/>
    </row>
    <row r="37" spans="1:5" x14ac:dyDescent="0.25">
      <c r="A37" s="15" t="s">
        <v>82</v>
      </c>
      <c r="B37" s="17"/>
      <c r="C37" s="18"/>
      <c r="D37" s="6"/>
    </row>
    <row r="38" spans="1:5" x14ac:dyDescent="0.25">
      <c r="A38" s="15" t="s">
        <v>81</v>
      </c>
      <c r="B38" s="17"/>
      <c r="C38" s="18"/>
      <c r="D38" s="6"/>
    </row>
    <row r="39" spans="1:5" x14ac:dyDescent="0.25">
      <c r="A39" s="15"/>
      <c r="B39" s="17"/>
      <c r="C39" s="18"/>
      <c r="D39" s="6"/>
    </row>
    <row r="40" spans="1:5" x14ac:dyDescent="0.25">
      <c r="A40" s="15"/>
      <c r="B40" s="18"/>
      <c r="C40" s="18"/>
      <c r="D40" s="6"/>
      <c r="E40" s="6"/>
    </row>
    <row r="41" spans="1:5" x14ac:dyDescent="0.25">
      <c r="A41" s="15"/>
      <c r="B41" s="17"/>
      <c r="C41" s="15"/>
      <c r="D41" s="6"/>
      <c r="E41" s="6"/>
    </row>
    <row r="42" spans="1:5" x14ac:dyDescent="0.25">
      <c r="A42" s="15"/>
      <c r="B42" s="17"/>
      <c r="C42" s="15"/>
      <c r="D42" s="6"/>
      <c r="E42" s="6"/>
    </row>
    <row r="43" spans="1:5" x14ac:dyDescent="0.25">
      <c r="A43" s="15"/>
      <c r="B43" s="17"/>
      <c r="C43" s="15"/>
      <c r="D43" s="6"/>
      <c r="E43" s="6"/>
    </row>
    <row r="44" spans="1:5" x14ac:dyDescent="0.25">
      <c r="C44" s="6"/>
      <c r="D44" s="6"/>
      <c r="E44" s="6"/>
    </row>
  </sheetData>
  <pageMargins left="0.7" right="0.7" top="0.75" bottom="0.75" header="0.3" footer="0.3"/>
  <pageSetup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44"/>
  <sheetViews>
    <sheetView topLeftCell="A18" workbookViewId="0">
      <selection activeCell="B14" sqref="B14"/>
    </sheetView>
  </sheetViews>
  <sheetFormatPr defaultRowHeight="15" outlineLevelRow="1" x14ac:dyDescent="0.25"/>
  <cols>
    <col min="1" max="1" width="52.7109375" style="6" customWidth="1"/>
    <col min="2" max="5" width="10.7109375" style="7" customWidth="1"/>
    <col min="6" max="6" width="10.7109375" style="6" customWidth="1"/>
    <col min="7" max="16384" width="9.140625" style="6"/>
  </cols>
  <sheetData>
    <row r="1" spans="1:5" ht="15" hidden="1" customHeight="1" outlineLevel="1" x14ac:dyDescent="0.25">
      <c r="E1" s="7" t="s">
        <v>83</v>
      </c>
    </row>
    <row r="2" spans="1:5" ht="50.25" hidden="1" customHeight="1" outlineLevel="1" x14ac:dyDescent="0.25">
      <c r="E2" s="8"/>
    </row>
    <row r="3" spans="1:5" s="34" customFormat="1" ht="45" hidden="1" customHeight="1" outlineLevel="1" x14ac:dyDescent="0.25">
      <c r="A3" s="42" t="s">
        <v>52</v>
      </c>
      <c r="B3" s="35" t="s">
        <v>0</v>
      </c>
      <c r="C3" s="35" t="s">
        <v>3</v>
      </c>
      <c r="D3" s="35" t="s">
        <v>50</v>
      </c>
      <c r="E3" s="35" t="s">
        <v>51</v>
      </c>
    </row>
    <row r="4" spans="1:5" ht="15" hidden="1" customHeight="1" outlineLevel="1" x14ac:dyDescent="0.25">
      <c r="A4" s="6" t="s">
        <v>53</v>
      </c>
      <c r="B4" s="43">
        <v>7.7499999999999999E-2</v>
      </c>
      <c r="C4" s="44">
        <v>4.2699999999999996</v>
      </c>
      <c r="D4" s="45">
        <v>3.96</v>
      </c>
      <c r="E4" s="10"/>
    </row>
    <row r="5" spans="1:5" ht="15" hidden="1" customHeight="1" outlineLevel="1" x14ac:dyDescent="0.25">
      <c r="A5" s="6" t="s">
        <v>54</v>
      </c>
      <c r="B5" s="43">
        <v>7.1499999999999994E-2</v>
      </c>
      <c r="C5" s="44">
        <v>4.2300000000000004</v>
      </c>
      <c r="D5" s="45">
        <v>3.9</v>
      </c>
      <c r="E5" s="10"/>
    </row>
    <row r="6" spans="1:5" ht="15" hidden="1" customHeight="1" outlineLevel="1" x14ac:dyDescent="0.25">
      <c r="A6" s="6" t="s">
        <v>55</v>
      </c>
      <c r="B6" s="43">
        <v>5.4399999999999997E-2</v>
      </c>
      <c r="C6" s="44">
        <v>4.74</v>
      </c>
      <c r="D6" s="45">
        <v>4.45</v>
      </c>
      <c r="E6" s="10"/>
    </row>
    <row r="7" spans="1:5" ht="15" hidden="1" customHeight="1" outlineLevel="1" x14ac:dyDescent="0.25">
      <c r="A7" s="6" t="s">
        <v>56</v>
      </c>
      <c r="B7" s="43">
        <v>7.6399999999999996E-2</v>
      </c>
      <c r="C7" s="44">
        <v>4.03</v>
      </c>
      <c r="D7" s="44">
        <v>3.64</v>
      </c>
      <c r="E7" s="10"/>
    </row>
    <row r="8" spans="1:5" ht="15" hidden="1" customHeight="1" outlineLevel="1" x14ac:dyDescent="0.25">
      <c r="A8" s="6" t="s">
        <v>57</v>
      </c>
      <c r="B8" s="43">
        <v>0.16350000000000001</v>
      </c>
      <c r="C8" s="44">
        <v>3.21</v>
      </c>
      <c r="D8" s="44">
        <v>3.04</v>
      </c>
      <c r="E8" s="10"/>
    </row>
    <row r="9" spans="1:5" ht="15" hidden="1" customHeight="1" outlineLevel="1" x14ac:dyDescent="0.25">
      <c r="A9" s="6" t="s">
        <v>5</v>
      </c>
      <c r="B9" s="46">
        <v>-3.0000000000000001E-3</v>
      </c>
      <c r="C9" s="37">
        <v>2</v>
      </c>
      <c r="D9" s="10"/>
      <c r="E9" s="10"/>
    </row>
    <row r="10" spans="1:5" ht="15" hidden="1" customHeight="1" outlineLevel="1" x14ac:dyDescent="0.25">
      <c r="A10" s="6" t="s">
        <v>48</v>
      </c>
      <c r="B10" s="43">
        <v>-1.4E-3</v>
      </c>
      <c r="C10" s="10"/>
      <c r="D10" s="10"/>
      <c r="E10" s="10"/>
    </row>
    <row r="11" spans="1:5" ht="15" hidden="1" customHeight="1" outlineLevel="1" x14ac:dyDescent="0.25">
      <c r="A11" s="6" t="s">
        <v>49</v>
      </c>
      <c r="B11" s="17">
        <f>B9-B10</f>
        <v>-1.6000000000000001E-3</v>
      </c>
      <c r="C11" s="10"/>
      <c r="D11" s="10"/>
      <c r="E11" s="10"/>
    </row>
    <row r="12" spans="1:5" ht="15" hidden="1" customHeight="1" outlineLevel="1" x14ac:dyDescent="0.25">
      <c r="A12" s="6" t="s">
        <v>58</v>
      </c>
      <c r="B12" s="43">
        <v>6.6699999999999995E-2</v>
      </c>
      <c r="C12" s="37">
        <v>0.25</v>
      </c>
      <c r="D12" s="38">
        <v>1</v>
      </c>
      <c r="E12" s="37">
        <v>5</v>
      </c>
    </row>
    <row r="13" spans="1:5" ht="15" hidden="1" customHeight="1" outlineLevel="1" x14ac:dyDescent="0.25">
      <c r="A13" s="6" t="s">
        <v>59</v>
      </c>
      <c r="B13" s="43">
        <v>5.6000000000000001E-2</v>
      </c>
      <c r="C13" s="37">
        <v>0.25</v>
      </c>
      <c r="D13" s="37">
        <v>0.5</v>
      </c>
      <c r="E13" s="37">
        <v>5</v>
      </c>
    </row>
    <row r="14" spans="1:5" ht="15" hidden="1" customHeight="1" outlineLevel="1" x14ac:dyDescent="0.25">
      <c r="A14" s="6" t="s">
        <v>60</v>
      </c>
      <c r="B14" s="43">
        <v>4.5100000000000001E-2</v>
      </c>
      <c r="C14" s="37"/>
      <c r="D14" s="37"/>
      <c r="E14" s="37"/>
    </row>
    <row r="15" spans="1:5" ht="15" hidden="1" customHeight="1" outlineLevel="1" x14ac:dyDescent="0.25">
      <c r="A15" s="6" t="s">
        <v>61</v>
      </c>
      <c r="B15" s="43">
        <v>6.83E-2</v>
      </c>
      <c r="C15" s="37"/>
      <c r="D15" s="37"/>
      <c r="E15" s="37"/>
    </row>
    <row r="16" spans="1:5" ht="15" hidden="1" customHeight="1" outlineLevel="1" x14ac:dyDescent="0.25">
      <c r="A16" s="6" t="s">
        <v>62</v>
      </c>
      <c r="B16" s="43">
        <v>0.16420000000000001</v>
      </c>
      <c r="C16" s="37"/>
      <c r="D16" s="37"/>
      <c r="E16" s="37"/>
    </row>
    <row r="17" spans="1:6" ht="15" hidden="1" customHeight="1" outlineLevel="1" x14ac:dyDescent="0.25">
      <c r="B17" s="9"/>
      <c r="C17" s="10"/>
    </row>
    <row r="18" spans="1:6" ht="30" collapsed="1" x14ac:dyDescent="0.25">
      <c r="A18" s="23" t="s">
        <v>30</v>
      </c>
      <c r="B18" s="13" t="s">
        <v>12</v>
      </c>
      <c r="C18" s="19" t="s">
        <v>28</v>
      </c>
      <c r="D18" s="20" t="s">
        <v>13</v>
      </c>
      <c r="E18" s="21" t="s">
        <v>14</v>
      </c>
      <c r="F18" s="22" t="s">
        <v>15</v>
      </c>
    </row>
    <row r="19" spans="1:6" ht="13.5" customHeight="1" x14ac:dyDescent="0.25">
      <c r="A19" s="6" t="s">
        <v>65</v>
      </c>
      <c r="B19" s="9">
        <f>B4</f>
        <v>7.7499999999999999E-2</v>
      </c>
      <c r="C19" s="9">
        <f>B5</f>
        <v>7.1499999999999994E-2</v>
      </c>
      <c r="D19" s="9">
        <f>B6</f>
        <v>5.4399999999999997E-2</v>
      </c>
      <c r="E19" s="9">
        <f>B7</f>
        <v>7.6399999999999996E-2</v>
      </c>
      <c r="F19" s="9">
        <f>B8</f>
        <v>0.16350000000000001</v>
      </c>
    </row>
    <row r="20" spans="1:6" x14ac:dyDescent="0.25">
      <c r="A20" s="6" t="s">
        <v>66</v>
      </c>
      <c r="B20" s="9">
        <f>(C4-0.25)*$B11</f>
        <v>-6.4319999999999993E-3</v>
      </c>
      <c r="C20" s="9">
        <f>(C5-0.25)*$B11</f>
        <v>-6.3680000000000013E-3</v>
      </c>
      <c r="D20" s="9">
        <f>(C6-0.25)*$B11</f>
        <v>-7.1840000000000003E-3</v>
      </c>
      <c r="E20" s="9">
        <f>(C7-0.25)*$B11</f>
        <v>-6.0480000000000004E-3</v>
      </c>
      <c r="F20" s="9">
        <f>(C8-0.25)*$B11</f>
        <v>-4.7359999999999998E-3</v>
      </c>
    </row>
    <row r="21" spans="1:6" x14ac:dyDescent="0.25">
      <c r="A21" s="12" t="s">
        <v>67</v>
      </c>
      <c r="B21" s="13">
        <f>B19+B20</f>
        <v>7.1068000000000006E-2</v>
      </c>
      <c r="C21" s="13">
        <f>C19+C20</f>
        <v>6.5131999999999995E-2</v>
      </c>
      <c r="D21" s="13">
        <f>D19+D20</f>
        <v>4.7215999999999994E-2</v>
      </c>
      <c r="E21" s="13">
        <f>E19+E20</f>
        <v>7.0351999999999998E-2</v>
      </c>
      <c r="F21" s="14">
        <f>F19+F20</f>
        <v>0.15876400000000002</v>
      </c>
    </row>
    <row r="22" spans="1:6" x14ac:dyDescent="0.25">
      <c r="B22" s="9"/>
      <c r="C22" s="9"/>
      <c r="D22" s="10"/>
      <c r="F22" s="7"/>
    </row>
    <row r="23" spans="1:6" x14ac:dyDescent="0.25">
      <c r="A23" s="6" t="s">
        <v>34</v>
      </c>
      <c r="B23" s="9">
        <f>B12</f>
        <v>6.6699999999999995E-2</v>
      </c>
      <c r="C23" s="9">
        <f>B12</f>
        <v>6.6699999999999995E-2</v>
      </c>
      <c r="D23" s="9">
        <f>B14</f>
        <v>4.5100000000000001E-2</v>
      </c>
      <c r="E23" s="9">
        <f>B15</f>
        <v>6.83E-2</v>
      </c>
      <c r="F23" s="9">
        <f>B16</f>
        <v>0.16420000000000001</v>
      </c>
    </row>
    <row r="24" spans="1:6" x14ac:dyDescent="0.25">
      <c r="A24" s="15" t="s">
        <v>63</v>
      </c>
      <c r="B24" s="9">
        <f>B23-B21</f>
        <v>-4.3680000000000108E-3</v>
      </c>
      <c r="C24" s="9">
        <f>C23-C21</f>
        <v>1.5679999999999999E-3</v>
      </c>
      <c r="D24" s="9">
        <f>D23-D21</f>
        <v>-2.1159999999999929E-3</v>
      </c>
      <c r="E24" s="9">
        <f>E23-E21</f>
        <v>-2.0519999999999983E-3</v>
      </c>
      <c r="F24" s="9">
        <f>F23-F21</f>
        <v>5.4359999999999964E-3</v>
      </c>
    </row>
    <row r="25" spans="1:6" ht="15.75" thickBot="1" x14ac:dyDescent="0.3">
      <c r="A25" s="15"/>
      <c r="B25" s="9"/>
      <c r="C25" s="9"/>
      <c r="D25" s="9"/>
      <c r="E25" s="9"/>
      <c r="F25" s="9"/>
    </row>
    <row r="26" spans="1:6" ht="33" thickBot="1" x14ac:dyDescent="0.3">
      <c r="A26" s="27" t="s">
        <v>78</v>
      </c>
      <c r="B26" s="25">
        <f>-(B24/D4+(B24/D4)*D12/D4)</f>
        <v>1.3815733088460395E-3</v>
      </c>
      <c r="C26" s="25">
        <f>-(C24/D5+(C24/D5)*D12/D5)</f>
        <v>-5.0514135437212363E-4</v>
      </c>
      <c r="D26" s="25">
        <f>-(D24/D6+(D24/D6)*D12/D6)</f>
        <v>5.8236081302865598E-4</v>
      </c>
      <c r="E26" s="25">
        <f>-(E24/D7+(E24/D7)*D12/D7)</f>
        <v>7.1860886366380803E-4</v>
      </c>
      <c r="F26" s="26">
        <f>-(F24/D8+(F24/D8)*D12/D8)</f>
        <v>-2.3763677285318545E-3</v>
      </c>
    </row>
    <row r="27" spans="1:6" x14ac:dyDescent="0.25">
      <c r="B27" s="9"/>
      <c r="C27" s="9"/>
      <c r="D27" s="9"/>
      <c r="E27" s="9"/>
      <c r="F27" s="9"/>
    </row>
    <row r="28" spans="1:6" x14ac:dyDescent="0.25">
      <c r="A28" s="15" t="s">
        <v>39</v>
      </c>
      <c r="B28" s="16">
        <f>B13</f>
        <v>5.6000000000000001E-2</v>
      </c>
      <c r="C28" s="16">
        <f>B13</f>
        <v>5.6000000000000001E-2</v>
      </c>
      <c r="D28" s="16">
        <f>B13</f>
        <v>5.6000000000000001E-2</v>
      </c>
      <c r="E28" s="16">
        <f>B13</f>
        <v>5.6000000000000001E-2</v>
      </c>
      <c r="F28" s="16">
        <f>B13</f>
        <v>5.6000000000000001E-2</v>
      </c>
    </row>
    <row r="29" spans="1:6" x14ac:dyDescent="0.25">
      <c r="A29" s="6" t="s">
        <v>64</v>
      </c>
      <c r="B29" s="16">
        <f>B28-B21</f>
        <v>-1.5068000000000005E-2</v>
      </c>
      <c r="C29" s="16">
        <f>C28-C21</f>
        <v>-9.1319999999999943E-3</v>
      </c>
      <c r="D29" s="16">
        <f>D28-D21</f>
        <v>8.7840000000000071E-3</v>
      </c>
      <c r="E29" s="16">
        <f>E28-E21</f>
        <v>-1.4351999999999997E-2</v>
      </c>
      <c r="F29" s="16">
        <f>F28-F21</f>
        <v>-0.10276400000000002</v>
      </c>
    </row>
    <row r="30" spans="1:6" ht="15.75" thickBot="1" x14ac:dyDescent="0.3">
      <c r="B30" s="16"/>
      <c r="C30" s="16"/>
      <c r="D30" s="16"/>
      <c r="E30" s="16"/>
      <c r="F30" s="16"/>
    </row>
    <row r="31" spans="1:6" ht="33" thickBot="1" x14ac:dyDescent="0.3">
      <c r="A31" s="27" t="s">
        <v>79</v>
      </c>
      <c r="B31" s="28">
        <f>-(B29/D4+(B29/D4)*D13/D4)</f>
        <v>4.2854861748801163E-3</v>
      </c>
      <c r="C31" s="28">
        <f>-(C29/D5+(C29/D5)*D13/D5)</f>
        <v>2.6417357001972371E-3</v>
      </c>
      <c r="D31" s="28">
        <f>-(D29/D6+(D29/D6)*D13/D6)</f>
        <v>-2.1957227622774922E-3</v>
      </c>
      <c r="E31" s="28">
        <f>-(E29/D7+(E29/D7)*D13/D7)</f>
        <v>4.4844583987441126E-3</v>
      </c>
      <c r="F31" s="29">
        <f>-(F29/D8+(F29/D8)*D13/D8)</f>
        <v>3.9363807132963995E-2</v>
      </c>
    </row>
    <row r="32" spans="1:6" ht="3.75" customHeight="1" x14ac:dyDescent="0.25">
      <c r="B32" s="9"/>
      <c r="C32" s="10"/>
    </row>
    <row r="33" spans="1:5" ht="17.25" customHeight="1" x14ac:dyDescent="0.25">
      <c r="A33" s="24" t="s">
        <v>84</v>
      </c>
      <c r="B33" s="9"/>
      <c r="C33" s="10"/>
    </row>
    <row r="34" spans="1:5" ht="17.25" x14ac:dyDescent="0.25">
      <c r="A34" s="6" t="s">
        <v>18</v>
      </c>
      <c r="B34" s="9"/>
      <c r="C34" s="10"/>
    </row>
    <row r="35" spans="1:5" ht="17.25" x14ac:dyDescent="0.25">
      <c r="A35" s="15" t="s">
        <v>93</v>
      </c>
      <c r="B35" s="17"/>
      <c r="C35" s="18"/>
      <c r="D35" s="6"/>
    </row>
    <row r="36" spans="1:5" ht="17.25" x14ac:dyDescent="0.25">
      <c r="A36" s="15" t="s">
        <v>80</v>
      </c>
      <c r="B36" s="17"/>
      <c r="C36" s="18"/>
      <c r="D36" s="6"/>
    </row>
    <row r="37" spans="1:5" x14ac:dyDescent="0.25">
      <c r="A37" s="15" t="s">
        <v>82</v>
      </c>
      <c r="B37" s="17"/>
      <c r="C37" s="18"/>
      <c r="D37" s="6"/>
    </row>
    <row r="38" spans="1:5" x14ac:dyDescent="0.25">
      <c r="A38" s="15" t="s">
        <v>81</v>
      </c>
      <c r="B38" s="17"/>
      <c r="C38" s="18"/>
      <c r="D38" s="6"/>
    </row>
    <row r="39" spans="1:5" x14ac:dyDescent="0.25">
      <c r="A39" s="15"/>
      <c r="B39" s="17"/>
      <c r="C39" s="18"/>
      <c r="D39" s="6"/>
    </row>
    <row r="40" spans="1:5" x14ac:dyDescent="0.25">
      <c r="A40" s="15"/>
      <c r="B40" s="18"/>
      <c r="C40" s="18"/>
      <c r="D40" s="6"/>
      <c r="E40" s="6"/>
    </row>
    <row r="41" spans="1:5" x14ac:dyDescent="0.25">
      <c r="A41" s="15"/>
      <c r="B41" s="17"/>
      <c r="C41" s="15"/>
      <c r="D41" s="6"/>
      <c r="E41" s="6"/>
    </row>
    <row r="42" spans="1:5" x14ac:dyDescent="0.25">
      <c r="A42" s="15"/>
      <c r="B42" s="17"/>
      <c r="C42" s="15"/>
      <c r="D42" s="6"/>
      <c r="E42" s="6"/>
    </row>
    <row r="43" spans="1:5" x14ac:dyDescent="0.25">
      <c r="A43" s="15"/>
      <c r="B43" s="17"/>
      <c r="C43" s="15"/>
      <c r="D43" s="6"/>
      <c r="E43" s="6"/>
    </row>
    <row r="44" spans="1:5" x14ac:dyDescent="0.25">
      <c r="C44" s="6"/>
      <c r="D44" s="6"/>
      <c r="E44" s="6"/>
    </row>
  </sheetData>
  <pageMargins left="0.7" right="0.7" top="0.75" bottom="0.75" header="0.3" footer="0.3"/>
  <pageSetup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44"/>
  <sheetViews>
    <sheetView topLeftCell="A18" workbookViewId="0">
      <selection activeCell="H3" sqref="H3:K6"/>
    </sheetView>
  </sheetViews>
  <sheetFormatPr defaultRowHeight="15" outlineLevelRow="1" x14ac:dyDescent="0.25"/>
  <cols>
    <col min="1" max="1" width="52.7109375" style="6" customWidth="1"/>
    <col min="2" max="5" width="10.7109375" style="7" customWidth="1"/>
    <col min="6" max="6" width="10.7109375" style="6" customWidth="1"/>
    <col min="7" max="16384" width="9.140625" style="6"/>
  </cols>
  <sheetData>
    <row r="1" spans="1:5" ht="15" hidden="1" customHeight="1" outlineLevel="1" x14ac:dyDescent="0.25">
      <c r="E1" s="7" t="s">
        <v>83</v>
      </c>
    </row>
    <row r="2" spans="1:5" ht="50.25" hidden="1" customHeight="1" outlineLevel="1" x14ac:dyDescent="0.25">
      <c r="E2" s="8"/>
    </row>
    <row r="3" spans="1:5" s="34" customFormat="1" ht="45" hidden="1" customHeight="1" outlineLevel="1" x14ac:dyDescent="0.25">
      <c r="A3" s="42" t="s">
        <v>52</v>
      </c>
      <c r="B3" s="35" t="s">
        <v>0</v>
      </c>
      <c r="C3" s="35" t="s">
        <v>3</v>
      </c>
      <c r="D3" s="35" t="s">
        <v>50</v>
      </c>
      <c r="E3" s="35" t="s">
        <v>51</v>
      </c>
    </row>
    <row r="4" spans="1:5" ht="15" hidden="1" customHeight="1" outlineLevel="1" x14ac:dyDescent="0.25">
      <c r="A4" s="6" t="s">
        <v>53</v>
      </c>
      <c r="B4" s="43">
        <v>7.7499999999999999E-2</v>
      </c>
      <c r="C4" s="44">
        <v>4.2699999999999996</v>
      </c>
      <c r="D4" s="45">
        <v>3.96</v>
      </c>
      <c r="E4" s="10"/>
    </row>
    <row r="5" spans="1:5" ht="15" hidden="1" customHeight="1" outlineLevel="1" x14ac:dyDescent="0.25">
      <c r="A5" s="6" t="s">
        <v>54</v>
      </c>
      <c r="B5" s="43">
        <v>7.1499999999999994E-2</v>
      </c>
      <c r="C5" s="44">
        <v>4.2300000000000004</v>
      </c>
      <c r="D5" s="45">
        <v>3.9</v>
      </c>
      <c r="E5" s="10"/>
    </row>
    <row r="6" spans="1:5" ht="15" hidden="1" customHeight="1" outlineLevel="1" x14ac:dyDescent="0.25">
      <c r="A6" s="6" t="s">
        <v>55</v>
      </c>
      <c r="B6" s="43">
        <v>5.4399999999999997E-2</v>
      </c>
      <c r="C6" s="44">
        <v>4.74</v>
      </c>
      <c r="D6" s="45">
        <v>4.45</v>
      </c>
      <c r="E6" s="10"/>
    </row>
    <row r="7" spans="1:5" ht="15" hidden="1" customHeight="1" outlineLevel="1" x14ac:dyDescent="0.25">
      <c r="A7" s="6" t="s">
        <v>56</v>
      </c>
      <c r="B7" s="43">
        <v>7.6399999999999996E-2</v>
      </c>
      <c r="C7" s="44">
        <v>4.03</v>
      </c>
      <c r="D7" s="44">
        <v>3.64</v>
      </c>
      <c r="E7" s="10"/>
    </row>
    <row r="8" spans="1:5" ht="15" hidden="1" customHeight="1" outlineLevel="1" x14ac:dyDescent="0.25">
      <c r="A8" s="6" t="s">
        <v>57</v>
      </c>
      <c r="B8" s="43">
        <v>0.16350000000000001</v>
      </c>
      <c r="C8" s="44">
        <v>3.21</v>
      </c>
      <c r="D8" s="44">
        <v>3.04</v>
      </c>
      <c r="E8" s="10"/>
    </row>
    <row r="9" spans="1:5" ht="15" hidden="1" customHeight="1" outlineLevel="1" x14ac:dyDescent="0.25">
      <c r="A9" s="6" t="s">
        <v>5</v>
      </c>
      <c r="B9" s="46">
        <v>-3.0000000000000001E-3</v>
      </c>
      <c r="C9" s="37">
        <v>2</v>
      </c>
      <c r="D9" s="10"/>
      <c r="E9" s="10"/>
    </row>
    <row r="10" spans="1:5" ht="15" hidden="1" customHeight="1" outlineLevel="1" x14ac:dyDescent="0.25">
      <c r="A10" s="6" t="s">
        <v>48</v>
      </c>
      <c r="B10" s="43">
        <v>-1.4E-3</v>
      </c>
      <c r="C10" s="10"/>
      <c r="D10" s="10"/>
      <c r="E10" s="10"/>
    </row>
    <row r="11" spans="1:5" ht="15" hidden="1" customHeight="1" outlineLevel="1" x14ac:dyDescent="0.25">
      <c r="A11" s="6" t="s">
        <v>49</v>
      </c>
      <c r="B11" s="17">
        <f>B9-B10</f>
        <v>-1.6000000000000001E-3</v>
      </c>
      <c r="C11" s="10"/>
      <c r="D11" s="10"/>
      <c r="E11" s="10"/>
    </row>
    <row r="12" spans="1:5" ht="15" hidden="1" customHeight="1" outlineLevel="1" x14ac:dyDescent="0.25">
      <c r="A12" s="6" t="s">
        <v>58</v>
      </c>
      <c r="B12" s="43">
        <v>6.6699999999999995E-2</v>
      </c>
      <c r="C12" s="37">
        <v>0.25</v>
      </c>
      <c r="D12" s="38">
        <v>1</v>
      </c>
      <c r="E12" s="37">
        <v>5</v>
      </c>
    </row>
    <row r="13" spans="1:5" ht="15" hidden="1" customHeight="1" outlineLevel="1" x14ac:dyDescent="0.25">
      <c r="A13" s="6" t="s">
        <v>59</v>
      </c>
      <c r="B13" s="43">
        <v>5.04E-2</v>
      </c>
      <c r="C13" s="37">
        <v>0.25</v>
      </c>
      <c r="D13" s="37">
        <v>0.5</v>
      </c>
      <c r="E13" s="37">
        <v>5</v>
      </c>
    </row>
    <row r="14" spans="1:5" ht="15" hidden="1" customHeight="1" outlineLevel="1" x14ac:dyDescent="0.25">
      <c r="A14" s="6" t="s">
        <v>60</v>
      </c>
      <c r="B14" s="43">
        <v>4.5100000000000001E-2</v>
      </c>
      <c r="C14" s="37"/>
      <c r="D14" s="37"/>
      <c r="E14" s="37"/>
    </row>
    <row r="15" spans="1:5" ht="15" hidden="1" customHeight="1" outlineLevel="1" x14ac:dyDescent="0.25">
      <c r="A15" s="6" t="s">
        <v>61</v>
      </c>
      <c r="B15" s="43">
        <v>6.83E-2</v>
      </c>
      <c r="C15" s="37"/>
      <c r="D15" s="37"/>
      <c r="E15" s="37"/>
    </row>
    <row r="16" spans="1:5" ht="15" hidden="1" customHeight="1" outlineLevel="1" x14ac:dyDescent="0.25">
      <c r="A16" s="6" t="s">
        <v>62</v>
      </c>
      <c r="B16" s="43">
        <v>0.16420000000000001</v>
      </c>
      <c r="C16" s="37"/>
      <c r="D16" s="37"/>
      <c r="E16" s="37"/>
    </row>
    <row r="17" spans="1:6" ht="15" hidden="1" customHeight="1" outlineLevel="1" x14ac:dyDescent="0.25">
      <c r="B17" s="9"/>
      <c r="C17" s="10"/>
    </row>
    <row r="18" spans="1:6" ht="30" collapsed="1" x14ac:dyDescent="0.25">
      <c r="A18" s="23" t="s">
        <v>30</v>
      </c>
      <c r="B18" s="13" t="s">
        <v>12</v>
      </c>
      <c r="C18" s="19" t="s">
        <v>28</v>
      </c>
      <c r="D18" s="20" t="s">
        <v>13</v>
      </c>
      <c r="E18" s="21" t="s">
        <v>14</v>
      </c>
      <c r="F18" s="22" t="s">
        <v>15</v>
      </c>
    </row>
    <row r="19" spans="1:6" ht="13.5" customHeight="1" x14ac:dyDescent="0.25">
      <c r="A19" s="6" t="s">
        <v>65</v>
      </c>
      <c r="B19" s="9">
        <f>B4</f>
        <v>7.7499999999999999E-2</v>
      </c>
      <c r="C19" s="9">
        <f>B5</f>
        <v>7.1499999999999994E-2</v>
      </c>
      <c r="D19" s="9">
        <f>B6</f>
        <v>5.4399999999999997E-2</v>
      </c>
      <c r="E19" s="9">
        <f>B7</f>
        <v>7.6399999999999996E-2</v>
      </c>
      <c r="F19" s="9">
        <f>B8</f>
        <v>0.16350000000000001</v>
      </c>
    </row>
    <row r="20" spans="1:6" x14ac:dyDescent="0.25">
      <c r="A20" s="6" t="s">
        <v>66</v>
      </c>
      <c r="B20" s="9">
        <f>(C4-0.25)*$B11</f>
        <v>-6.4319999999999993E-3</v>
      </c>
      <c r="C20" s="9">
        <f>(C5-0.25)*$B11</f>
        <v>-6.3680000000000013E-3</v>
      </c>
      <c r="D20" s="9">
        <f>(C6-0.25)*$B11</f>
        <v>-7.1840000000000003E-3</v>
      </c>
      <c r="E20" s="9">
        <f>(C7-0.25)*$B11</f>
        <v>-6.0480000000000004E-3</v>
      </c>
      <c r="F20" s="9">
        <f>(C8-0.25)*$B11</f>
        <v>-4.7359999999999998E-3</v>
      </c>
    </row>
    <row r="21" spans="1:6" x14ac:dyDescent="0.25">
      <c r="A21" s="12" t="s">
        <v>67</v>
      </c>
      <c r="B21" s="13">
        <f>B19+B20</f>
        <v>7.1068000000000006E-2</v>
      </c>
      <c r="C21" s="13">
        <f>C19+C20</f>
        <v>6.5131999999999995E-2</v>
      </c>
      <c r="D21" s="13">
        <f>D19+D20</f>
        <v>4.7215999999999994E-2</v>
      </c>
      <c r="E21" s="13">
        <f>E19+E20</f>
        <v>7.0351999999999998E-2</v>
      </c>
      <c r="F21" s="14">
        <f>F19+F20</f>
        <v>0.15876400000000002</v>
      </c>
    </row>
    <row r="22" spans="1:6" x14ac:dyDescent="0.25">
      <c r="B22" s="9"/>
      <c r="C22" s="9"/>
      <c r="D22" s="10"/>
      <c r="F22" s="7"/>
    </row>
    <row r="23" spans="1:6" x14ac:dyDescent="0.25">
      <c r="A23" s="6" t="s">
        <v>34</v>
      </c>
      <c r="B23" s="9">
        <f>B12</f>
        <v>6.6699999999999995E-2</v>
      </c>
      <c r="C23" s="9">
        <f>B12</f>
        <v>6.6699999999999995E-2</v>
      </c>
      <c r="D23" s="9">
        <f>B14</f>
        <v>4.5100000000000001E-2</v>
      </c>
      <c r="E23" s="9">
        <f>B15</f>
        <v>6.83E-2</v>
      </c>
      <c r="F23" s="9">
        <f>B16</f>
        <v>0.16420000000000001</v>
      </c>
    </row>
    <row r="24" spans="1:6" x14ac:dyDescent="0.25">
      <c r="A24" s="15" t="s">
        <v>63</v>
      </c>
      <c r="B24" s="9">
        <f>B23-B21</f>
        <v>-4.3680000000000108E-3</v>
      </c>
      <c r="C24" s="9">
        <f>C23-C21</f>
        <v>1.5679999999999999E-3</v>
      </c>
      <c r="D24" s="9">
        <f>D23-D21</f>
        <v>-2.1159999999999929E-3</v>
      </c>
      <c r="E24" s="9">
        <f>E23-E21</f>
        <v>-2.0519999999999983E-3</v>
      </c>
      <c r="F24" s="9">
        <f>F23-F21</f>
        <v>5.4359999999999964E-3</v>
      </c>
    </row>
    <row r="25" spans="1:6" ht="15.75" thickBot="1" x14ac:dyDescent="0.3">
      <c r="A25" s="15"/>
      <c r="B25" s="9"/>
      <c r="C25" s="9"/>
      <c r="D25" s="9"/>
      <c r="E25" s="9"/>
      <c r="F25" s="9"/>
    </row>
    <row r="26" spans="1:6" ht="33" thickBot="1" x14ac:dyDescent="0.3">
      <c r="A26" s="27" t="s">
        <v>78</v>
      </c>
      <c r="B26" s="25">
        <f>-(B24/D4+(B24/D4)*D12/D4)</f>
        <v>1.3815733088460395E-3</v>
      </c>
      <c r="C26" s="25">
        <f>-(C24/D5+(C24/D5)*D12/D5)</f>
        <v>-5.0514135437212363E-4</v>
      </c>
      <c r="D26" s="25">
        <f>-(D24/D6+(D24/D6)*D12/D6)</f>
        <v>5.8236081302865598E-4</v>
      </c>
      <c r="E26" s="25">
        <f>-(E24/D7+(E24/D7)*D12/D7)</f>
        <v>7.1860886366380803E-4</v>
      </c>
      <c r="F26" s="26">
        <f>-(F24/D8+(F24/D8)*D12/D8)</f>
        <v>-2.3763677285318545E-3</v>
      </c>
    </row>
    <row r="27" spans="1:6" x14ac:dyDescent="0.25">
      <c r="B27" s="9"/>
      <c r="C27" s="9"/>
      <c r="D27" s="9"/>
      <c r="E27" s="9"/>
      <c r="F27" s="9"/>
    </row>
    <row r="28" spans="1:6" x14ac:dyDescent="0.25">
      <c r="A28" s="15" t="s">
        <v>39</v>
      </c>
      <c r="B28" s="16">
        <f>B13</f>
        <v>5.04E-2</v>
      </c>
      <c r="C28" s="16">
        <f>B13</f>
        <v>5.04E-2</v>
      </c>
      <c r="D28" s="16">
        <f>B13</f>
        <v>5.04E-2</v>
      </c>
      <c r="E28" s="16">
        <f>B13</f>
        <v>5.04E-2</v>
      </c>
      <c r="F28" s="16">
        <f>B13</f>
        <v>5.04E-2</v>
      </c>
    </row>
    <row r="29" spans="1:6" x14ac:dyDescent="0.25">
      <c r="A29" s="6" t="s">
        <v>64</v>
      </c>
      <c r="B29" s="16">
        <f>B28-B21</f>
        <v>-2.0668000000000006E-2</v>
      </c>
      <c r="C29" s="16">
        <f>C28-C21</f>
        <v>-1.4731999999999995E-2</v>
      </c>
      <c r="D29" s="16">
        <f>D28-D21</f>
        <v>3.1840000000000063E-3</v>
      </c>
      <c r="E29" s="16">
        <f>E28-E21</f>
        <v>-1.9951999999999998E-2</v>
      </c>
      <c r="F29" s="16">
        <f>F28-F21</f>
        <v>-0.10836400000000002</v>
      </c>
    </row>
    <row r="30" spans="1:6" ht="15.75" thickBot="1" x14ac:dyDescent="0.3">
      <c r="B30" s="16"/>
      <c r="C30" s="16"/>
      <c r="D30" s="16"/>
      <c r="E30" s="16"/>
      <c r="F30" s="16"/>
    </row>
    <row r="31" spans="1:6" ht="33" thickBot="1" x14ac:dyDescent="0.3">
      <c r="A31" s="27" t="s">
        <v>79</v>
      </c>
      <c r="B31" s="28">
        <f>-(B29/D4+(B29/D4)*D13/D4)</f>
        <v>5.8781807978777693E-3</v>
      </c>
      <c r="C31" s="28">
        <f>-(C29/D5+(C29/D5)*D13/D5)</f>
        <v>4.2617225509533193E-3</v>
      </c>
      <c r="D31" s="28">
        <f>-(D29/D6+(D29/D6)*D13/D6)</f>
        <v>-7.9589950763792603E-4</v>
      </c>
      <c r="E31" s="28">
        <f>-(E29/D7+(E29/D7)*D13/D7)</f>
        <v>6.2342470716097078E-3</v>
      </c>
      <c r="F31" s="29">
        <f>-(F29/D8+(F29/D8)*D13/D8)</f>
        <v>4.150889023545707E-2</v>
      </c>
    </row>
    <row r="32" spans="1:6" ht="3.75" customHeight="1" x14ac:dyDescent="0.25">
      <c r="B32" s="9"/>
      <c r="C32" s="10"/>
    </row>
    <row r="33" spans="1:5" ht="17.25" customHeight="1" x14ac:dyDescent="0.25">
      <c r="A33" s="24" t="s">
        <v>84</v>
      </c>
      <c r="B33" s="9"/>
      <c r="C33" s="10"/>
    </row>
    <row r="34" spans="1:5" ht="17.25" x14ac:dyDescent="0.25">
      <c r="A34" s="6" t="s">
        <v>18</v>
      </c>
      <c r="B34" s="9"/>
      <c r="C34" s="10"/>
    </row>
    <row r="35" spans="1:5" ht="17.25" x14ac:dyDescent="0.25">
      <c r="A35" s="15" t="s">
        <v>85</v>
      </c>
      <c r="B35" s="17"/>
      <c r="C35" s="18"/>
      <c r="D35" s="6"/>
    </row>
    <row r="36" spans="1:5" ht="17.25" x14ac:dyDescent="0.25">
      <c r="A36" s="15" t="s">
        <v>80</v>
      </c>
      <c r="B36" s="17"/>
      <c r="C36" s="18"/>
      <c r="D36" s="6"/>
    </row>
    <row r="37" spans="1:5" x14ac:dyDescent="0.25">
      <c r="A37" s="15" t="s">
        <v>82</v>
      </c>
      <c r="B37" s="17"/>
      <c r="C37" s="18"/>
      <c r="D37" s="6"/>
    </row>
    <row r="38" spans="1:5" x14ac:dyDescent="0.25">
      <c r="A38" s="15" t="s">
        <v>81</v>
      </c>
      <c r="B38" s="17"/>
      <c r="C38" s="18"/>
      <c r="D38" s="6"/>
    </row>
    <row r="39" spans="1:5" x14ac:dyDescent="0.25">
      <c r="A39" s="15"/>
      <c r="B39" s="17"/>
      <c r="C39" s="18"/>
      <c r="D39" s="6"/>
    </row>
    <row r="40" spans="1:5" x14ac:dyDescent="0.25">
      <c r="A40" s="15"/>
      <c r="B40" s="18"/>
      <c r="C40" s="18"/>
      <c r="D40" s="6"/>
      <c r="E40" s="6"/>
    </row>
    <row r="41" spans="1:5" x14ac:dyDescent="0.25">
      <c r="A41" s="15"/>
      <c r="B41" s="17"/>
      <c r="C41" s="15"/>
      <c r="D41" s="6"/>
      <c r="E41" s="6"/>
    </row>
    <row r="42" spans="1:5" x14ac:dyDescent="0.25">
      <c r="A42" s="15"/>
      <c r="B42" s="17"/>
      <c r="C42" s="15"/>
      <c r="D42" s="6"/>
      <c r="E42" s="6"/>
    </row>
    <row r="43" spans="1:5" x14ac:dyDescent="0.25">
      <c r="A43" s="15"/>
      <c r="B43" s="17"/>
      <c r="C43" s="15"/>
      <c r="D43" s="6"/>
      <c r="E43" s="6"/>
    </row>
    <row r="44" spans="1:5" x14ac:dyDescent="0.25">
      <c r="C44" s="6"/>
      <c r="D44" s="6"/>
      <c r="E44" s="6"/>
    </row>
  </sheetData>
  <pageMargins left="0.7" right="0.7" top="0.75" bottom="0.75" header="0.3" footer="0.3"/>
  <pageSetup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44"/>
  <sheetViews>
    <sheetView topLeftCell="A18" workbookViewId="0">
      <selection activeCell="C46" sqref="C46"/>
    </sheetView>
  </sheetViews>
  <sheetFormatPr defaultRowHeight="15" outlineLevelRow="1" x14ac:dyDescent="0.25"/>
  <cols>
    <col min="1" max="1" width="52.7109375" style="6" customWidth="1"/>
    <col min="2" max="5" width="10.7109375" style="7" customWidth="1"/>
    <col min="6" max="6" width="10.7109375" style="6" customWidth="1"/>
    <col min="7" max="16384" width="9.140625" style="6"/>
  </cols>
  <sheetData>
    <row r="1" spans="1:5" ht="15" hidden="1" customHeight="1" outlineLevel="1" x14ac:dyDescent="0.25">
      <c r="E1" s="7" t="s">
        <v>77</v>
      </c>
    </row>
    <row r="2" spans="1:5" ht="50.25" hidden="1" customHeight="1" outlineLevel="1" x14ac:dyDescent="0.25">
      <c r="E2" s="8"/>
    </row>
    <row r="3" spans="1:5" s="34" customFormat="1" ht="45" hidden="1" customHeight="1" outlineLevel="1" x14ac:dyDescent="0.25">
      <c r="A3" s="42" t="s">
        <v>52</v>
      </c>
      <c r="B3" s="35" t="s">
        <v>0</v>
      </c>
      <c r="C3" s="35" t="s">
        <v>3</v>
      </c>
      <c r="D3" s="35" t="s">
        <v>50</v>
      </c>
      <c r="E3" s="35" t="s">
        <v>51</v>
      </c>
    </row>
    <row r="4" spans="1:5" ht="15" hidden="1" customHeight="1" outlineLevel="1" x14ac:dyDescent="0.25">
      <c r="A4" s="6" t="s">
        <v>53</v>
      </c>
      <c r="B4" s="43">
        <v>7.6100000000000001E-2</v>
      </c>
      <c r="C4" s="44">
        <v>4.2</v>
      </c>
      <c r="D4" s="45">
        <v>3.89</v>
      </c>
      <c r="E4" s="10"/>
    </row>
    <row r="5" spans="1:5" ht="15" hidden="1" customHeight="1" outlineLevel="1" x14ac:dyDescent="0.25">
      <c r="A5" s="6" t="s">
        <v>54</v>
      </c>
      <c r="B5" s="43">
        <v>6.9800000000000001E-2</v>
      </c>
      <c r="C5" s="44">
        <v>4.1500000000000004</v>
      </c>
      <c r="D5" s="45">
        <v>3.83</v>
      </c>
      <c r="E5" s="10"/>
    </row>
    <row r="6" spans="1:5" ht="15" hidden="1" customHeight="1" outlineLevel="1" x14ac:dyDescent="0.25">
      <c r="A6" s="6" t="s">
        <v>55</v>
      </c>
      <c r="B6" s="43">
        <v>5.1700000000000003E-2</v>
      </c>
      <c r="C6" s="44">
        <v>4.6900000000000004</v>
      </c>
      <c r="D6" s="45">
        <v>4.4000000000000004</v>
      </c>
      <c r="E6" s="10"/>
    </row>
    <row r="7" spans="1:5" ht="15" hidden="1" customHeight="1" outlineLevel="1" x14ac:dyDescent="0.25">
      <c r="A7" s="6" t="s">
        <v>56</v>
      </c>
      <c r="B7" s="43">
        <v>7.3400000000000007E-2</v>
      </c>
      <c r="C7" s="44">
        <v>3.92</v>
      </c>
      <c r="D7" s="44">
        <v>3.54</v>
      </c>
      <c r="E7" s="10"/>
    </row>
    <row r="8" spans="1:5" ht="15" hidden="1" customHeight="1" outlineLevel="1" x14ac:dyDescent="0.25">
      <c r="A8" s="6" t="s">
        <v>57</v>
      </c>
      <c r="B8" s="43">
        <v>0.1686</v>
      </c>
      <c r="C8" s="44">
        <v>3.21</v>
      </c>
      <c r="D8" s="44">
        <v>3.03</v>
      </c>
      <c r="E8" s="10"/>
    </row>
    <row r="9" spans="1:5" ht="15" hidden="1" customHeight="1" outlineLevel="1" x14ac:dyDescent="0.25">
      <c r="A9" s="6" t="s">
        <v>5</v>
      </c>
      <c r="B9" s="46">
        <v>-3.0000000000000001E-3</v>
      </c>
      <c r="C9" s="37">
        <v>2</v>
      </c>
      <c r="D9" s="10"/>
      <c r="E9" s="10"/>
    </row>
    <row r="10" spans="1:5" ht="15" hidden="1" customHeight="1" outlineLevel="1" x14ac:dyDescent="0.25">
      <c r="A10" s="6" t="s">
        <v>48</v>
      </c>
      <c r="B10" s="43">
        <v>-8.0000000000000004E-4</v>
      </c>
      <c r="C10" s="10"/>
      <c r="D10" s="10"/>
      <c r="E10" s="10"/>
    </row>
    <row r="11" spans="1:5" ht="15" hidden="1" customHeight="1" outlineLevel="1" x14ac:dyDescent="0.25">
      <c r="A11" s="6" t="s">
        <v>49</v>
      </c>
      <c r="B11" s="17">
        <f>B9-B10</f>
        <v>-2.2000000000000001E-3</v>
      </c>
      <c r="C11" s="10"/>
      <c r="D11" s="10"/>
      <c r="E11" s="10"/>
    </row>
    <row r="12" spans="1:5" ht="15" hidden="1" customHeight="1" outlineLevel="1" x14ac:dyDescent="0.25">
      <c r="A12" s="6" t="s">
        <v>58</v>
      </c>
      <c r="B12" s="43">
        <v>6.5799999999999997E-2</v>
      </c>
      <c r="C12" s="37">
        <v>0.25</v>
      </c>
      <c r="D12" s="38">
        <v>1</v>
      </c>
      <c r="E12" s="37">
        <v>5</v>
      </c>
    </row>
    <row r="13" spans="1:5" ht="15" hidden="1" customHeight="1" outlineLevel="1" x14ac:dyDescent="0.25">
      <c r="A13" s="6" t="s">
        <v>59</v>
      </c>
      <c r="B13" s="48">
        <v>5.0900000000000001E-2</v>
      </c>
      <c r="C13" s="37">
        <v>0.25</v>
      </c>
      <c r="D13" s="37">
        <v>0.5</v>
      </c>
      <c r="E13" s="37">
        <v>5</v>
      </c>
    </row>
    <row r="14" spans="1:5" ht="15" hidden="1" customHeight="1" outlineLevel="1" x14ac:dyDescent="0.25">
      <c r="A14" s="6" t="s">
        <v>60</v>
      </c>
      <c r="B14" s="43">
        <v>4.3900000000000002E-2</v>
      </c>
      <c r="C14" s="37"/>
      <c r="D14" s="37"/>
      <c r="E14" s="37"/>
    </row>
    <row r="15" spans="1:5" ht="15" hidden="1" customHeight="1" outlineLevel="1" x14ac:dyDescent="0.25">
      <c r="A15" s="6" t="s">
        <v>61</v>
      </c>
      <c r="B15" s="43">
        <v>6.88E-2</v>
      </c>
      <c r="C15" s="37"/>
      <c r="D15" s="37"/>
      <c r="E15" s="37"/>
    </row>
    <row r="16" spans="1:5" ht="15" hidden="1" customHeight="1" outlineLevel="1" x14ac:dyDescent="0.25">
      <c r="A16" s="6" t="s">
        <v>62</v>
      </c>
      <c r="B16" s="43">
        <v>0.16619999999999999</v>
      </c>
      <c r="C16" s="37"/>
      <c r="D16" s="37"/>
      <c r="E16" s="37"/>
    </row>
    <row r="17" spans="1:6" ht="15" hidden="1" customHeight="1" outlineLevel="1" x14ac:dyDescent="0.25">
      <c r="B17" s="9"/>
      <c r="C17" s="10"/>
    </row>
    <row r="18" spans="1:6" ht="30" collapsed="1" x14ac:dyDescent="0.25">
      <c r="A18" s="23" t="s">
        <v>30</v>
      </c>
      <c r="B18" s="13" t="s">
        <v>12</v>
      </c>
      <c r="C18" s="19" t="s">
        <v>28</v>
      </c>
      <c r="D18" s="20" t="s">
        <v>13</v>
      </c>
      <c r="E18" s="21" t="s">
        <v>14</v>
      </c>
      <c r="F18" s="22" t="s">
        <v>15</v>
      </c>
    </row>
    <row r="19" spans="1:6" ht="13.5" customHeight="1" x14ac:dyDescent="0.25">
      <c r="A19" s="6" t="s">
        <v>65</v>
      </c>
      <c r="B19" s="9">
        <f>B4</f>
        <v>7.6100000000000001E-2</v>
      </c>
      <c r="C19" s="9">
        <f>B5</f>
        <v>6.9800000000000001E-2</v>
      </c>
      <c r="D19" s="9">
        <f>B6</f>
        <v>5.1700000000000003E-2</v>
      </c>
      <c r="E19" s="9">
        <f>B7</f>
        <v>7.3400000000000007E-2</v>
      </c>
      <c r="F19" s="9">
        <f>B8</f>
        <v>0.1686</v>
      </c>
    </row>
    <row r="20" spans="1:6" x14ac:dyDescent="0.25">
      <c r="A20" s="6" t="s">
        <v>66</v>
      </c>
      <c r="B20" s="9">
        <f>(C4-0.25)*$B11</f>
        <v>-8.6900000000000015E-3</v>
      </c>
      <c r="C20" s="9">
        <f>(C5-0.25)*$B11</f>
        <v>-8.5800000000000008E-3</v>
      </c>
      <c r="D20" s="9">
        <f>(C6-0.25)*$B11</f>
        <v>-9.7680000000000006E-3</v>
      </c>
      <c r="E20" s="9">
        <f>(C7-0.25)*$B11</f>
        <v>-8.0739999999999996E-3</v>
      </c>
      <c r="F20" s="9">
        <f>(C8-0.25)*$B11</f>
        <v>-6.5120000000000004E-3</v>
      </c>
    </row>
    <row r="21" spans="1:6" x14ac:dyDescent="0.25">
      <c r="A21" s="12" t="s">
        <v>67</v>
      </c>
      <c r="B21" s="13">
        <f>B19+B20</f>
        <v>6.7409999999999998E-2</v>
      </c>
      <c r="C21" s="13">
        <f>C19+C20</f>
        <v>6.1219999999999997E-2</v>
      </c>
      <c r="D21" s="13">
        <f>D19+D20</f>
        <v>4.1932000000000004E-2</v>
      </c>
      <c r="E21" s="13">
        <f>E19+E20</f>
        <v>6.5326000000000009E-2</v>
      </c>
      <c r="F21" s="14">
        <f>F19+F20</f>
        <v>0.16208800000000001</v>
      </c>
    </row>
    <row r="22" spans="1:6" x14ac:dyDescent="0.25">
      <c r="B22" s="9"/>
      <c r="C22" s="9"/>
      <c r="D22" s="10"/>
      <c r="F22" s="7"/>
    </row>
    <row r="23" spans="1:6" x14ac:dyDescent="0.25">
      <c r="A23" s="6" t="s">
        <v>34</v>
      </c>
      <c r="B23" s="9">
        <f>B12</f>
        <v>6.5799999999999997E-2</v>
      </c>
      <c r="C23" s="9">
        <f>B12</f>
        <v>6.5799999999999997E-2</v>
      </c>
      <c r="D23" s="9">
        <f>B14</f>
        <v>4.3900000000000002E-2</v>
      </c>
      <c r="E23" s="9">
        <f>B15</f>
        <v>6.88E-2</v>
      </c>
      <c r="F23" s="9">
        <f>B16</f>
        <v>0.16619999999999999</v>
      </c>
    </row>
    <row r="24" spans="1:6" x14ac:dyDescent="0.25">
      <c r="A24" s="15" t="s">
        <v>63</v>
      </c>
      <c r="B24" s="9">
        <f>B23-B21</f>
        <v>-1.6100000000000003E-3</v>
      </c>
      <c r="C24" s="9">
        <f>C23-C21</f>
        <v>4.5800000000000007E-3</v>
      </c>
      <c r="D24" s="9">
        <f>D23-D21</f>
        <v>1.9679999999999975E-3</v>
      </c>
      <c r="E24" s="9">
        <f>E23-E21</f>
        <v>3.473999999999991E-3</v>
      </c>
      <c r="F24" s="9">
        <f>F23-F21</f>
        <v>4.1119999999999768E-3</v>
      </c>
    </row>
    <row r="25" spans="1:6" ht="15.75" thickBot="1" x14ac:dyDescent="0.3">
      <c r="A25" s="15"/>
      <c r="B25" s="9"/>
      <c r="C25" s="9"/>
      <c r="D25" s="9"/>
      <c r="E25" s="9"/>
      <c r="F25" s="9"/>
    </row>
    <row r="26" spans="1:6" ht="33" thickBot="1" x14ac:dyDescent="0.3">
      <c r="A26" s="27" t="s">
        <v>78</v>
      </c>
      <c r="B26" s="25">
        <f>-(B24/D4+(B24/D4)*D12/D4)</f>
        <v>5.2027808433726991E-4</v>
      </c>
      <c r="C26" s="25">
        <f>-(C24/D5+(C24/D5)*D12/D5)</f>
        <v>-1.5080476382005469E-3</v>
      </c>
      <c r="D26" s="25">
        <f>-(D24/D6+(D24/D6)*D12/D6)</f>
        <v>-5.4892561983470995E-4</v>
      </c>
      <c r="E26" s="25">
        <f>-(E24/D7+(E24/D7)*D12/D7)</f>
        <v>-1.2585751220913499E-3</v>
      </c>
      <c r="F26" s="26">
        <f>-(F24/D8+(F24/D8)*D12/D8)</f>
        <v>-1.8049820823666425E-3</v>
      </c>
    </row>
    <row r="27" spans="1:6" x14ac:dyDescent="0.25">
      <c r="B27" s="9"/>
      <c r="C27" s="9"/>
      <c r="D27" s="9"/>
      <c r="E27" s="9"/>
      <c r="F27" s="9"/>
    </row>
    <row r="28" spans="1:6" x14ac:dyDescent="0.25">
      <c r="A28" s="15" t="s">
        <v>39</v>
      </c>
      <c r="B28" s="16">
        <f>B13</f>
        <v>5.0900000000000001E-2</v>
      </c>
      <c r="C28" s="16">
        <f>B13</f>
        <v>5.0900000000000001E-2</v>
      </c>
      <c r="D28" s="16">
        <f>B13</f>
        <v>5.0900000000000001E-2</v>
      </c>
      <c r="E28" s="16">
        <f>B13</f>
        <v>5.0900000000000001E-2</v>
      </c>
      <c r="F28" s="16">
        <f>B13</f>
        <v>5.0900000000000001E-2</v>
      </c>
    </row>
    <row r="29" spans="1:6" x14ac:dyDescent="0.25">
      <c r="A29" s="6" t="s">
        <v>64</v>
      </c>
      <c r="B29" s="16">
        <f>B28-B21</f>
        <v>-1.6509999999999997E-2</v>
      </c>
      <c r="C29" s="16">
        <f>C28-C21</f>
        <v>-1.0319999999999996E-2</v>
      </c>
      <c r="D29" s="16">
        <f>D28-D21</f>
        <v>8.9679999999999968E-3</v>
      </c>
      <c r="E29" s="16">
        <f>E28-E21</f>
        <v>-1.4426000000000008E-2</v>
      </c>
      <c r="F29" s="16">
        <f>F28-F21</f>
        <v>-0.11118800000000001</v>
      </c>
    </row>
    <row r="30" spans="1:6" ht="15.75" thickBot="1" x14ac:dyDescent="0.3">
      <c r="B30" s="16"/>
      <c r="C30" s="16"/>
      <c r="D30" s="16"/>
      <c r="E30" s="16"/>
      <c r="F30" s="16"/>
    </row>
    <row r="31" spans="1:6" ht="33" thickBot="1" x14ac:dyDescent="0.3">
      <c r="A31" s="27" t="s">
        <v>79</v>
      </c>
      <c r="B31" s="28">
        <f>-(B29/D4+(B29/D4)*D13/D4)</f>
        <v>4.7897449792163671E-3</v>
      </c>
      <c r="C31" s="28">
        <f>-(C29/D5+(C29/D5)*D13/D5)</f>
        <v>3.0462815889398644E-3</v>
      </c>
      <c r="D31" s="28">
        <f>-(D29/D6+(D29/D6)*D13/D6)</f>
        <v>-2.269793388429751E-3</v>
      </c>
      <c r="E31" s="28">
        <f>-(E29/D7+(E29/D7)*D13/D7)</f>
        <v>4.6507261642567618E-3</v>
      </c>
      <c r="F31" s="29">
        <f>-(F29/D8+(F29/D8)*D13/D8)</f>
        <v>4.2751107189926918E-2</v>
      </c>
    </row>
    <row r="32" spans="1:6" ht="3.75" customHeight="1" x14ac:dyDescent="0.25">
      <c r="B32" s="9"/>
      <c r="C32" s="10"/>
    </row>
    <row r="33" spans="1:5" ht="17.25" customHeight="1" x14ac:dyDescent="0.25">
      <c r="A33" s="24" t="s">
        <v>76</v>
      </c>
      <c r="B33" s="9"/>
      <c r="C33" s="10"/>
    </row>
    <row r="34" spans="1:5" ht="17.25" x14ac:dyDescent="0.25">
      <c r="A34" s="6" t="s">
        <v>18</v>
      </c>
      <c r="B34" s="9"/>
      <c r="C34" s="10"/>
    </row>
    <row r="35" spans="1:5" ht="17.25" x14ac:dyDescent="0.25">
      <c r="A35" s="15" t="s">
        <v>32</v>
      </c>
      <c r="B35" s="17"/>
      <c r="C35" s="18"/>
      <c r="D35" s="6"/>
    </row>
    <row r="36" spans="1:5" ht="17.25" x14ac:dyDescent="0.25">
      <c r="A36" s="15" t="s">
        <v>80</v>
      </c>
      <c r="B36" s="17"/>
      <c r="C36" s="18"/>
      <c r="D36" s="6"/>
    </row>
    <row r="37" spans="1:5" x14ac:dyDescent="0.25">
      <c r="A37" s="15" t="s">
        <v>82</v>
      </c>
      <c r="B37" s="17"/>
      <c r="C37" s="18"/>
      <c r="D37" s="6"/>
    </row>
    <row r="38" spans="1:5" x14ac:dyDescent="0.25">
      <c r="A38" s="15" t="s">
        <v>81</v>
      </c>
      <c r="B38" s="17"/>
      <c r="C38" s="18"/>
      <c r="D38" s="6"/>
    </row>
    <row r="39" spans="1:5" x14ac:dyDescent="0.25">
      <c r="A39" s="15"/>
      <c r="B39" s="17"/>
      <c r="C39" s="18"/>
      <c r="D39" s="6"/>
    </row>
    <row r="40" spans="1:5" x14ac:dyDescent="0.25">
      <c r="A40" s="15"/>
      <c r="B40" s="18"/>
      <c r="C40" s="18"/>
      <c r="D40" s="6"/>
      <c r="E40" s="6"/>
    </row>
    <row r="41" spans="1:5" x14ac:dyDescent="0.25">
      <c r="A41" s="15"/>
      <c r="B41" s="17"/>
      <c r="C41" s="15"/>
      <c r="D41" s="6"/>
      <c r="E41" s="6"/>
    </row>
    <row r="42" spans="1:5" x14ac:dyDescent="0.25">
      <c r="A42" s="15"/>
      <c r="B42" s="17"/>
      <c r="C42" s="15"/>
      <c r="D42" s="6"/>
      <c r="E42" s="6"/>
    </row>
    <row r="43" spans="1:5" x14ac:dyDescent="0.25">
      <c r="A43" s="15"/>
      <c r="B43" s="17"/>
      <c r="C43" s="15"/>
      <c r="D43" s="6"/>
      <c r="E43" s="6"/>
    </row>
    <row r="44" spans="1:5" x14ac:dyDescent="0.25">
      <c r="C44" s="6"/>
      <c r="D44" s="6"/>
      <c r="E44" s="6"/>
    </row>
  </sheetData>
  <pageMargins left="0.7" right="0.7" top="0.75" bottom="0.75" header="0.3" footer="0.3"/>
  <pageSetup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44"/>
  <sheetViews>
    <sheetView topLeftCell="A18" workbookViewId="0">
      <selection activeCell="C5" sqref="C5:D5"/>
    </sheetView>
  </sheetViews>
  <sheetFormatPr defaultRowHeight="15" outlineLevelRow="1" x14ac:dyDescent="0.25"/>
  <cols>
    <col min="1" max="1" width="52.7109375" style="6" customWidth="1"/>
    <col min="2" max="5" width="10.7109375" style="7" customWidth="1"/>
    <col min="6" max="6" width="10.7109375" style="6" customWidth="1"/>
    <col min="7" max="16384" width="9.140625" style="6"/>
  </cols>
  <sheetData>
    <row r="1" spans="1:5" ht="15" hidden="1" customHeight="1" outlineLevel="1" x14ac:dyDescent="0.25">
      <c r="E1" s="7" t="s">
        <v>75</v>
      </c>
    </row>
    <row r="2" spans="1:5" ht="50.25" hidden="1" customHeight="1" outlineLevel="1" x14ac:dyDescent="0.25">
      <c r="E2" s="8"/>
    </row>
    <row r="3" spans="1:5" s="34" customFormat="1" ht="45" hidden="1" customHeight="1" outlineLevel="1" x14ac:dyDescent="0.25">
      <c r="A3" s="42" t="s">
        <v>52</v>
      </c>
      <c r="B3" s="35" t="s">
        <v>0</v>
      </c>
      <c r="C3" s="35" t="s">
        <v>3</v>
      </c>
      <c r="D3" s="35" t="s">
        <v>50</v>
      </c>
      <c r="E3" s="35" t="s">
        <v>51</v>
      </c>
    </row>
    <row r="4" spans="1:5" ht="15" hidden="1" customHeight="1" outlineLevel="1" x14ac:dyDescent="0.25">
      <c r="A4" s="6" t="s">
        <v>53</v>
      </c>
      <c r="B4" s="43">
        <v>7.9799999999999996E-2</v>
      </c>
      <c r="C4" s="44">
        <v>4.24</v>
      </c>
      <c r="D4" s="45">
        <v>3.92</v>
      </c>
      <c r="E4" s="10"/>
    </row>
    <row r="5" spans="1:5" ht="15" hidden="1" customHeight="1" outlineLevel="1" x14ac:dyDescent="0.25">
      <c r="A5" s="6" t="s">
        <v>54</v>
      </c>
      <c r="B5" s="43">
        <v>7.2099999999999997E-2</v>
      </c>
      <c r="C5" s="44">
        <v>4.1900000000000004</v>
      </c>
      <c r="D5" s="45">
        <v>3.85</v>
      </c>
      <c r="E5" s="10"/>
    </row>
    <row r="6" spans="1:5" ht="15" hidden="1" customHeight="1" outlineLevel="1" x14ac:dyDescent="0.25">
      <c r="A6" s="6" t="s">
        <v>55</v>
      </c>
      <c r="B6" s="43">
        <v>5.3999999999999999E-2</v>
      </c>
      <c r="C6" s="44">
        <v>4.7</v>
      </c>
      <c r="D6" s="45">
        <v>4.41</v>
      </c>
      <c r="E6" s="10"/>
    </row>
    <row r="7" spans="1:5" ht="15" hidden="1" customHeight="1" outlineLevel="1" x14ac:dyDescent="0.25">
      <c r="A7" s="6" t="s">
        <v>56</v>
      </c>
      <c r="B7" s="43">
        <v>7.7100000000000002E-2</v>
      </c>
      <c r="C7" s="44">
        <v>3.98</v>
      </c>
      <c r="D7" s="44">
        <v>3.57</v>
      </c>
      <c r="E7" s="10"/>
    </row>
    <row r="8" spans="1:5" ht="15" hidden="1" customHeight="1" outlineLevel="1" x14ac:dyDescent="0.25">
      <c r="A8" s="6" t="s">
        <v>57</v>
      </c>
      <c r="B8" s="43">
        <v>0.1802</v>
      </c>
      <c r="C8" s="44">
        <v>3.25</v>
      </c>
      <c r="D8" s="44">
        <v>3.06</v>
      </c>
      <c r="E8" s="10"/>
    </row>
    <row r="9" spans="1:5" ht="15" hidden="1" customHeight="1" outlineLevel="1" x14ac:dyDescent="0.25">
      <c r="A9" s="6" t="s">
        <v>5</v>
      </c>
      <c r="B9" s="46">
        <v>-2E-3</v>
      </c>
      <c r="C9" s="37">
        <v>2</v>
      </c>
      <c r="D9" s="10"/>
      <c r="E9" s="10"/>
    </row>
    <row r="10" spans="1:5" ht="15" hidden="1" customHeight="1" outlineLevel="1" x14ac:dyDescent="0.25">
      <c r="A10" s="6" t="s">
        <v>48</v>
      </c>
      <c r="B10" s="43">
        <v>-5.9999999999999995E-4</v>
      </c>
      <c r="C10" s="10"/>
      <c r="D10" s="10"/>
      <c r="E10" s="10"/>
    </row>
    <row r="11" spans="1:5" ht="15" hidden="1" customHeight="1" outlineLevel="1" x14ac:dyDescent="0.25">
      <c r="A11" s="6" t="s">
        <v>49</v>
      </c>
      <c r="B11" s="17">
        <f>B9-B10</f>
        <v>-1.4000000000000002E-3</v>
      </c>
      <c r="C11" s="10"/>
      <c r="D11" s="10"/>
      <c r="E11" s="10"/>
    </row>
    <row r="12" spans="1:5" ht="15" hidden="1" customHeight="1" outlineLevel="1" x14ac:dyDescent="0.25">
      <c r="A12" s="6" t="s">
        <v>58</v>
      </c>
      <c r="B12" s="43">
        <v>6.7599999999999993E-2</v>
      </c>
      <c r="C12" s="37">
        <v>0.25</v>
      </c>
      <c r="D12" s="38">
        <v>1</v>
      </c>
      <c r="E12" s="37">
        <v>5</v>
      </c>
    </row>
    <row r="13" spans="1:5" ht="15" hidden="1" customHeight="1" outlineLevel="1" x14ac:dyDescent="0.25">
      <c r="A13" s="6" t="s">
        <v>59</v>
      </c>
      <c r="B13" s="43">
        <v>5.1700000000000003E-2</v>
      </c>
      <c r="C13" s="37">
        <v>0.25</v>
      </c>
      <c r="D13" s="37">
        <v>0.5</v>
      </c>
      <c r="E13" s="37">
        <v>5</v>
      </c>
    </row>
    <row r="14" spans="1:5" ht="15" hidden="1" customHeight="1" outlineLevel="1" x14ac:dyDescent="0.25">
      <c r="A14" s="6" t="s">
        <v>60</v>
      </c>
      <c r="B14" s="43">
        <v>4.4699999999999997E-2</v>
      </c>
      <c r="C14" s="37"/>
      <c r="D14" s="37"/>
      <c r="E14" s="37"/>
    </row>
    <row r="15" spans="1:5" ht="15" hidden="1" customHeight="1" outlineLevel="1" x14ac:dyDescent="0.25">
      <c r="A15" s="6" t="s">
        <v>61</v>
      </c>
      <c r="B15" s="43">
        <v>7.0999999999999994E-2</v>
      </c>
      <c r="C15" s="37"/>
      <c r="D15" s="37"/>
      <c r="E15" s="37"/>
    </row>
    <row r="16" spans="1:5" ht="15" hidden="1" customHeight="1" outlineLevel="1" x14ac:dyDescent="0.25">
      <c r="A16" s="6" t="s">
        <v>62</v>
      </c>
      <c r="B16" s="43">
        <v>0.17169999999999999</v>
      </c>
      <c r="C16" s="37"/>
      <c r="D16" s="37"/>
      <c r="E16" s="37"/>
    </row>
    <row r="17" spans="1:6" ht="15" hidden="1" customHeight="1" outlineLevel="1" x14ac:dyDescent="0.25">
      <c r="B17" s="9"/>
      <c r="C17" s="10"/>
    </row>
    <row r="18" spans="1:6" ht="30" collapsed="1" x14ac:dyDescent="0.25">
      <c r="A18" s="23" t="s">
        <v>30</v>
      </c>
      <c r="B18" s="13" t="s">
        <v>12</v>
      </c>
      <c r="C18" s="19" t="s">
        <v>28</v>
      </c>
      <c r="D18" s="20" t="s">
        <v>13</v>
      </c>
      <c r="E18" s="21" t="s">
        <v>14</v>
      </c>
      <c r="F18" s="22" t="s">
        <v>15</v>
      </c>
    </row>
    <row r="19" spans="1:6" ht="13.5" customHeight="1" x14ac:dyDescent="0.25">
      <c r="A19" s="6" t="s">
        <v>65</v>
      </c>
      <c r="B19" s="9">
        <f>B4</f>
        <v>7.9799999999999996E-2</v>
      </c>
      <c r="C19" s="9">
        <f>B5</f>
        <v>7.2099999999999997E-2</v>
      </c>
      <c r="D19" s="9">
        <f>B6</f>
        <v>5.3999999999999999E-2</v>
      </c>
      <c r="E19" s="9">
        <f>B7</f>
        <v>7.7100000000000002E-2</v>
      </c>
      <c r="F19" s="9">
        <f>B8</f>
        <v>0.1802</v>
      </c>
    </row>
    <row r="20" spans="1:6" x14ac:dyDescent="0.25">
      <c r="A20" s="6" t="s">
        <v>66</v>
      </c>
      <c r="B20" s="9">
        <f>(C4-0.25)*$B11</f>
        <v>-5.5860000000000007E-3</v>
      </c>
      <c r="C20" s="9">
        <f>(C5-0.25)*$B11</f>
        <v>-5.5160000000000009E-3</v>
      </c>
      <c r="D20" s="9">
        <f>(C6-0.25)*$B11</f>
        <v>-6.2300000000000012E-3</v>
      </c>
      <c r="E20" s="9">
        <f>(C7-0.25)*$B11</f>
        <v>-5.2220000000000009E-3</v>
      </c>
      <c r="F20" s="9">
        <f>(C8-0.25)*$B11</f>
        <v>-4.2000000000000006E-3</v>
      </c>
    </row>
    <row r="21" spans="1:6" x14ac:dyDescent="0.25">
      <c r="A21" s="12" t="s">
        <v>67</v>
      </c>
      <c r="B21" s="13">
        <f>B19+B20</f>
        <v>7.4214000000000002E-2</v>
      </c>
      <c r="C21" s="13">
        <f>C19+C20</f>
        <v>6.658399999999999E-2</v>
      </c>
      <c r="D21" s="13">
        <f>D19+D20</f>
        <v>4.777E-2</v>
      </c>
      <c r="E21" s="13">
        <f>E19+E20</f>
        <v>7.1877999999999997E-2</v>
      </c>
      <c r="F21" s="14">
        <f>F19+F20</f>
        <v>0.17599999999999999</v>
      </c>
    </row>
    <row r="22" spans="1:6" x14ac:dyDescent="0.25">
      <c r="B22" s="9"/>
      <c r="C22" s="9"/>
      <c r="D22" s="10"/>
      <c r="F22" s="7"/>
    </row>
    <row r="23" spans="1:6" x14ac:dyDescent="0.25">
      <c r="A23" s="6" t="s">
        <v>34</v>
      </c>
      <c r="B23" s="9">
        <f>B12</f>
        <v>6.7599999999999993E-2</v>
      </c>
      <c r="C23" s="9">
        <f>B12</f>
        <v>6.7599999999999993E-2</v>
      </c>
      <c r="D23" s="9">
        <f>B14</f>
        <v>4.4699999999999997E-2</v>
      </c>
      <c r="E23" s="9">
        <f>B15</f>
        <v>7.0999999999999994E-2</v>
      </c>
      <c r="F23" s="9">
        <f>B16</f>
        <v>0.17169999999999999</v>
      </c>
    </row>
    <row r="24" spans="1:6" x14ac:dyDescent="0.25">
      <c r="A24" s="15" t="s">
        <v>63</v>
      </c>
      <c r="B24" s="9">
        <f>B23-B21</f>
        <v>-6.6140000000000088E-3</v>
      </c>
      <c r="C24" s="9">
        <f>C23-C21</f>
        <v>1.016000000000003E-3</v>
      </c>
      <c r="D24" s="9">
        <f>D23-D21</f>
        <v>-3.0700000000000033E-3</v>
      </c>
      <c r="E24" s="9">
        <f>E23-E21</f>
        <v>-8.7800000000000378E-4</v>
      </c>
      <c r="F24" s="9">
        <f>F23-F21</f>
        <v>-4.2999999999999983E-3</v>
      </c>
    </row>
    <row r="25" spans="1:6" ht="15.75" thickBot="1" x14ac:dyDescent="0.3">
      <c r="A25" s="15"/>
      <c r="B25" s="9"/>
      <c r="C25" s="9"/>
      <c r="D25" s="9"/>
      <c r="E25" s="9"/>
      <c r="F25" s="9"/>
    </row>
    <row r="26" spans="1:6" ht="33" thickBot="1" x14ac:dyDescent="0.3">
      <c r="A26" s="27" t="s">
        <v>37</v>
      </c>
      <c r="B26" s="25">
        <f>-(B24/D4+(B24/D4)*D12/D4)</f>
        <v>2.1176645147855089E-3</v>
      </c>
      <c r="C26" s="25">
        <f>-(C24/D5+(C24/D5)*D12/D5)</f>
        <v>-3.3244054646652148E-4</v>
      </c>
      <c r="D26" s="25">
        <f>-(D24/D6+(D24/D6)*D12/D6)</f>
        <v>8.5400116206724662E-4</v>
      </c>
      <c r="E26" s="25">
        <f>-(E24/D7+(E24/D7)*D12/D7)</f>
        <v>3.1482867656866802E-4</v>
      </c>
      <c r="F26" s="26">
        <f>-(F24/D8+(F24/D8)*D12/D8)</f>
        <v>1.8644538425391937E-3</v>
      </c>
    </row>
    <row r="27" spans="1:6" x14ac:dyDescent="0.25">
      <c r="B27" s="9"/>
      <c r="C27" s="9"/>
      <c r="D27" s="9"/>
      <c r="E27" s="9"/>
      <c r="F27" s="9"/>
    </row>
    <row r="28" spans="1:6" x14ac:dyDescent="0.25">
      <c r="A28" s="15" t="s">
        <v>39</v>
      </c>
      <c r="B28" s="16">
        <f>B13</f>
        <v>5.1700000000000003E-2</v>
      </c>
      <c r="C28" s="16">
        <f>B13</f>
        <v>5.1700000000000003E-2</v>
      </c>
      <c r="D28" s="16">
        <f>B13</f>
        <v>5.1700000000000003E-2</v>
      </c>
      <c r="E28" s="16">
        <f>B13</f>
        <v>5.1700000000000003E-2</v>
      </c>
      <c r="F28" s="16">
        <f>B13</f>
        <v>5.1700000000000003E-2</v>
      </c>
    </row>
    <row r="29" spans="1:6" x14ac:dyDescent="0.25">
      <c r="A29" s="6" t="s">
        <v>64</v>
      </c>
      <c r="B29" s="16">
        <f>B28-B21</f>
        <v>-2.2513999999999999E-2</v>
      </c>
      <c r="C29" s="16">
        <f>C28-C21</f>
        <v>-1.4883999999999988E-2</v>
      </c>
      <c r="D29" s="16">
        <f>D28-D21</f>
        <v>3.9300000000000029E-3</v>
      </c>
      <c r="E29" s="16">
        <f>E28-E21</f>
        <v>-2.0177999999999995E-2</v>
      </c>
      <c r="F29" s="16">
        <f>F28-F21</f>
        <v>-0.12429999999999999</v>
      </c>
    </row>
    <row r="30" spans="1:6" ht="15.75" thickBot="1" x14ac:dyDescent="0.3">
      <c r="B30" s="16"/>
      <c r="C30" s="16"/>
      <c r="D30" s="16"/>
      <c r="E30" s="16"/>
      <c r="F30" s="16"/>
    </row>
    <row r="31" spans="1:6" ht="33" thickBot="1" x14ac:dyDescent="0.3">
      <c r="A31" s="27" t="s">
        <v>38</v>
      </c>
      <c r="B31" s="28">
        <f>-(B29/D4+(B29/D4)*D13/D4)</f>
        <v>6.4759397126197419E-3</v>
      </c>
      <c r="C31" s="28">
        <f>-(C29/D5+(C29/D5)*D13/D5)</f>
        <v>4.3680485748018184E-3</v>
      </c>
      <c r="D31" s="28">
        <f>-(D29/D6+(D29/D6)*D13/D6)</f>
        <v>-9.9219461027041283E-4</v>
      </c>
      <c r="E31" s="28">
        <f>-(E29/D7+(E29/D7)*D13/D7)</f>
        <v>6.4437116022879725E-3</v>
      </c>
      <c r="F31" s="29">
        <f>-(F29/D8+(F29/D8)*D13/D8)</f>
        <v>4.7258319449784265E-2</v>
      </c>
    </row>
    <row r="32" spans="1:6" ht="3.75" customHeight="1" x14ac:dyDescent="0.25">
      <c r="B32" s="9"/>
      <c r="C32" s="10"/>
    </row>
    <row r="33" spans="1:5" ht="17.25" customHeight="1" x14ac:dyDescent="0.25">
      <c r="A33" s="24" t="s">
        <v>74</v>
      </c>
      <c r="B33" s="9"/>
      <c r="C33" s="10"/>
    </row>
    <row r="34" spans="1:5" ht="17.25" x14ac:dyDescent="0.25">
      <c r="A34" s="6" t="s">
        <v>18</v>
      </c>
      <c r="B34" s="9"/>
      <c r="C34" s="10"/>
    </row>
    <row r="35" spans="1:5" ht="17.25" x14ac:dyDescent="0.25">
      <c r="A35" s="15" t="s">
        <v>32</v>
      </c>
      <c r="B35" s="17"/>
      <c r="C35" s="18"/>
      <c r="D35" s="6"/>
    </row>
    <row r="36" spans="1:5" x14ac:dyDescent="0.25">
      <c r="A36" s="15"/>
      <c r="B36" s="17"/>
      <c r="C36" s="18"/>
      <c r="D36" s="6"/>
    </row>
    <row r="37" spans="1:5" x14ac:dyDescent="0.25">
      <c r="A37" s="15"/>
      <c r="B37" s="17"/>
      <c r="C37" s="18"/>
      <c r="D37" s="6"/>
    </row>
    <row r="38" spans="1:5" x14ac:dyDescent="0.25">
      <c r="A38" s="15"/>
      <c r="B38" s="17"/>
      <c r="C38" s="18"/>
      <c r="D38" s="6"/>
    </row>
    <row r="39" spans="1:5" x14ac:dyDescent="0.25">
      <c r="A39" s="15"/>
      <c r="B39" s="17"/>
      <c r="C39" s="18"/>
      <c r="D39" s="6"/>
    </row>
    <row r="40" spans="1:5" x14ac:dyDescent="0.25">
      <c r="A40" s="15"/>
      <c r="B40" s="18"/>
      <c r="C40" s="18"/>
      <c r="D40" s="6"/>
      <c r="E40" s="6"/>
    </row>
    <row r="41" spans="1:5" x14ac:dyDescent="0.25">
      <c r="A41" s="15"/>
      <c r="B41" s="17"/>
      <c r="C41" s="15"/>
      <c r="D41" s="6"/>
      <c r="E41" s="6"/>
    </row>
    <row r="42" spans="1:5" x14ac:dyDescent="0.25">
      <c r="A42" s="15"/>
      <c r="B42" s="17"/>
      <c r="C42" s="15"/>
      <c r="D42" s="6"/>
      <c r="E42" s="6"/>
    </row>
    <row r="43" spans="1:5" x14ac:dyDescent="0.25">
      <c r="A43" s="15"/>
      <c r="B43" s="17"/>
      <c r="C43" s="15"/>
      <c r="D43" s="6"/>
      <c r="E43" s="6"/>
    </row>
    <row r="44" spans="1:5" x14ac:dyDescent="0.25">
      <c r="C44" s="6"/>
      <c r="D44" s="6"/>
      <c r="E44" s="6"/>
    </row>
  </sheetData>
  <pageMargins left="0.7" right="0.7" top="0.75" bottom="0.75" header="0.3" footer="0.3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Final Version 10-11-2016</vt:lpstr>
      <vt:lpstr>Final Version 9-12-2016</vt:lpstr>
      <vt:lpstr>Final Version 8-1-2016</vt:lpstr>
      <vt:lpstr>Final Version 8-1-2016 (NG)</vt:lpstr>
      <vt:lpstr>Final Version 7-20-2016</vt:lpstr>
      <vt:lpstr>Final Version 5-24-2016 (NG)</vt:lpstr>
      <vt:lpstr>Final Version 5-24-2016</vt:lpstr>
      <vt:lpstr>Final Version 5-4-2016</vt:lpstr>
      <vt:lpstr>Final Version 4-14-2016</vt:lpstr>
      <vt:lpstr>Final Version 3-23-2016</vt:lpstr>
      <vt:lpstr>Final Version 3-17-2016 (NG)</vt:lpstr>
      <vt:lpstr>Final Version 3-17-2016</vt:lpstr>
      <vt:lpstr>Final Version 1-21-2016</vt:lpstr>
      <vt:lpstr>Final Version 11-30-2015</vt:lpstr>
      <vt:lpstr>Final Version 11-12-2015</vt:lpstr>
      <vt:lpstr>Final Version 10-29-2015</vt:lpstr>
      <vt:lpstr>Final Version 9-30-2015</vt:lpstr>
      <vt:lpstr>Final Version 7-31-2015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Cohen</dc:creator>
  <cp:lastModifiedBy>Brian Fagan</cp:lastModifiedBy>
  <cp:lastPrinted>2016-09-12T17:42:25Z</cp:lastPrinted>
  <dcterms:created xsi:type="dcterms:W3CDTF">2015-06-01T20:31:00Z</dcterms:created>
  <dcterms:modified xsi:type="dcterms:W3CDTF">2017-09-21T17:59:49Z</dcterms:modified>
</cp:coreProperties>
</file>