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BFagan\Quant_Research_and_Development\Excel\"/>
    </mc:Choice>
  </mc:AlternateContent>
  <bookViews>
    <workbookView xWindow="360" yWindow="90" windowWidth="9420" windowHeight="5250"/>
  </bookViews>
  <sheets>
    <sheet name="bond_valuation" sheetId="1" r:id="rId1"/>
  </sheets>
  <definedNames>
    <definedName name="_xlnm.Print_Area" localSheetId="0">bond_valuation!$A$1:$I$110</definedName>
  </definedNames>
  <calcPr calcId="162913" concurrentCalc="0"/>
</workbook>
</file>

<file path=xl/calcChain.xml><?xml version="1.0" encoding="utf-8"?>
<calcChain xmlns="http://schemas.openxmlformats.org/spreadsheetml/2006/main">
  <c r="C155" i="1" l="1"/>
  <c r="C131" i="1"/>
  <c r="C25" i="1"/>
  <c r="C21" i="1"/>
  <c r="C73" i="1"/>
  <c r="D73" i="1"/>
  <c r="C74" i="1"/>
  <c r="D74" i="1"/>
  <c r="C75" i="1"/>
  <c r="D75" i="1"/>
  <c r="C76" i="1"/>
  <c r="D76" i="1"/>
  <c r="C77" i="1"/>
  <c r="D77" i="1"/>
  <c r="C18" i="1"/>
  <c r="B78" i="1"/>
  <c r="D78" i="1"/>
  <c r="B79" i="1"/>
  <c r="D79" i="1"/>
  <c r="B80" i="1"/>
  <c r="D80" i="1"/>
  <c r="B81" i="1"/>
  <c r="D81" i="1"/>
  <c r="B82" i="1"/>
  <c r="D82" i="1"/>
  <c r="C72" i="1"/>
  <c r="D72" i="1"/>
  <c r="C78" i="1"/>
  <c r="C79" i="1"/>
  <c r="C80" i="1"/>
  <c r="C81" i="1"/>
  <c r="C82" i="1"/>
  <c r="B73" i="1"/>
  <c r="B74" i="1"/>
  <c r="B75" i="1"/>
  <c r="B76" i="1"/>
  <c r="B77" i="1"/>
  <c r="B72" i="1"/>
  <c r="D64" i="1"/>
  <c r="D63" i="1"/>
  <c r="B49" i="1"/>
  <c r="B27" i="1"/>
  <c r="C40" i="1"/>
  <c r="C33" i="1"/>
  <c r="D34" i="1"/>
  <c r="E40" i="1"/>
  <c r="D41" i="1"/>
  <c r="C71" i="1"/>
  <c r="B71" i="1"/>
</calcChain>
</file>

<file path=xl/sharedStrings.xml><?xml version="1.0" encoding="utf-8"?>
<sst xmlns="http://schemas.openxmlformats.org/spreadsheetml/2006/main" count="95" uniqueCount="90">
  <si>
    <t>a.   What is the bond's yield to maturity?</t>
  </si>
  <si>
    <t>b.   What is the bond's current yield?</t>
  </si>
  <si>
    <t>c.   What is the bond's capital gain or loss yield?</t>
  </si>
  <si>
    <t>YTM  =</t>
  </si>
  <si>
    <t>/</t>
  </si>
  <si>
    <t>Price</t>
  </si>
  <si>
    <t>Cap. Gain/loss yield =</t>
  </si>
  <si>
    <t>YTM</t>
  </si>
  <si>
    <t>-</t>
  </si>
  <si>
    <t>d.   What is the bond's yield to call?</t>
  </si>
  <si>
    <t>YTC  =</t>
  </si>
  <si>
    <t>Years to maturity:</t>
  </si>
  <si>
    <t>Coupon rate:</t>
  </si>
  <si>
    <t>Par value:</t>
  </si>
  <si>
    <t>Periods per year:</t>
  </si>
  <si>
    <t>Current price</t>
  </si>
  <si>
    <t>Periodic payment:</t>
  </si>
  <si>
    <t>Periods to maturity:</t>
  </si>
  <si>
    <t>Call price:</t>
  </si>
  <si>
    <t>Years till callable:</t>
  </si>
  <si>
    <t>Basic Input Data:</t>
  </si>
  <si>
    <t>quoted.</t>
  </si>
  <si>
    <r>
      <t xml:space="preserve">This is a </t>
    </r>
    <r>
      <rPr>
        <b/>
        <sz val="10"/>
        <rFont val="Times New Roman"/>
        <family val="1"/>
      </rPr>
      <t>nominal rate,</t>
    </r>
    <r>
      <rPr>
        <sz val="10"/>
        <rFont val="Times New Roman"/>
        <family val="1"/>
      </rPr>
      <t xml:space="preserve"> not the effective rate.  Nominal rates are generally</t>
    </r>
  </si>
  <si>
    <t>Current yield   =</t>
  </si>
  <si>
    <t>Ann. Coupon      /</t>
  </si>
  <si>
    <t>Current yield</t>
  </si>
  <si>
    <r>
      <t xml:space="preserve">Note that this is an </t>
    </r>
    <r>
      <rPr>
        <b/>
        <sz val="10"/>
        <rFont val="Times New Roman"/>
        <family val="1"/>
      </rPr>
      <t>economic loss</t>
    </r>
    <r>
      <rPr>
        <sz val="10"/>
        <rFont val="Times New Roman"/>
        <family val="1"/>
      </rPr>
      <t>, not a loss for tax purposes.</t>
    </r>
  </si>
  <si>
    <t>Here we can again use the Rate function, but with data related to the call.</t>
  </si>
  <si>
    <t>Periods till callable:</t>
  </si>
  <si>
    <t>The YTC is much lower than the YTM because if the bond is called, the buyer will lose the difference between</t>
  </si>
  <si>
    <t>the call price and the current price in just 4 years, and that loss will offset much of the interest imcome.  Note</t>
  </si>
  <si>
    <t>too that the bond is likely to be called and replaced, hence that the YTC will probably be earned.</t>
  </si>
  <si>
    <t>Work parts a through d with a spreadsheet.  You can also work these parts with a calculator to check your</t>
  </si>
  <si>
    <t>spreadsheet answers if you aren't confidient of your spreadsheet solution.  You must then go on to work the</t>
  </si>
  <si>
    <t>remaining parts with the spreadsheet.</t>
  </si>
  <si>
    <t>NOW ANSWER THE FOLLOWING NEW QUESTIONS:</t>
  </si>
  <si>
    <t>e.  How would the price of the bond be affected by changing interest rates?  (Hint: Conduct a sensitivity analysis of</t>
  </si>
  <si>
    <t>Value of bond if it's not called:</t>
  </si>
  <si>
    <t>Value of bond if it's called:</t>
  </si>
  <si>
    <t>Value of Bond If:</t>
  </si>
  <si>
    <t>Not called</t>
  </si>
  <si>
    <t>Called</t>
  </si>
  <si>
    <t>statement to determine which value is appropriate:</t>
  </si>
  <si>
    <t>Actual value,</t>
  </si>
  <si>
    <t>considering</t>
  </si>
  <si>
    <t>call likehood:</t>
  </si>
  <si>
    <t>We can graph the above data to get another idea of the bond's price sensitivity.</t>
  </si>
  <si>
    <t>If you study the graph, you will see that the "not called" situation shows the greatest price sensitivity, the "called"</t>
  </si>
  <si>
    <t>the least sensitivity, and the "modified" falls somewhere in between. Actually, the modified situation, which is</t>
  </si>
  <si>
    <t>representative of most actual bonds because most bonds are callable, shows that bondholders will not win big if</t>
  </si>
  <si>
    <t>rates fall because then the bond will be called, but they do lose big if rates rise because then the bonds will not be</t>
  </si>
  <si>
    <r>
      <t xml:space="preserve">called.  In terms of the graph, the sensitivity line is </t>
    </r>
    <r>
      <rPr>
        <b/>
        <sz val="10"/>
        <rFont val="Times New Roman"/>
        <family val="1"/>
      </rPr>
      <t>not</t>
    </r>
    <r>
      <rPr>
        <sz val="10"/>
        <rFont val="Times New Roman"/>
        <family val="1"/>
      </rPr>
      <t xml:space="preserve"> steep where we want it to be steep, to the left of the 12%</t>
    </r>
  </si>
  <si>
    <r>
      <t xml:space="preserve">coupon rate, but it is steep where we do not want it to be steep, to the right of 12%.  </t>
    </r>
    <r>
      <rPr>
        <b/>
        <sz val="10"/>
        <rFont val="Times New Roman"/>
        <family val="1"/>
      </rPr>
      <t>The clear conclusion is</t>
    </r>
  </si>
  <si>
    <t>that callable bonds are riskier than non-callable bonds, and their risk is asymmetric.</t>
  </si>
  <si>
    <t>Settlement (today)</t>
  </si>
  <si>
    <t>Maturity</t>
  </si>
  <si>
    <t>Coupon rate</t>
  </si>
  <si>
    <t>Frequency (for semiannual)</t>
  </si>
  <si>
    <t>Basis (360 or 365 day year)</t>
  </si>
  <si>
    <t>Current price (% of par)</t>
  </si>
  <si>
    <t>With the input data set, put the pointer on D133 and then click fx, Financial, YIELD, OK to get the yield menu. Fill in</t>
  </si>
  <si>
    <t>Yield to Maturity:</t>
  </si>
  <si>
    <t>the menu by using the point-and-click procedure, and then click OK to get the bond's yield, 10.34%:</t>
  </si>
  <si>
    <t xml:space="preserve">    The completed menu is shown below.</t>
  </si>
  <si>
    <t>To find the yield to call, use the YIELD function, but with the call price rather than par value as the redemption</t>
  </si>
  <si>
    <t>value, and the call date rather than the maturity date.</t>
  </si>
  <si>
    <t>True maturity for YTM, call date for YTC</t>
  </si>
  <si>
    <t>Par for YTM, Call price for YTC</t>
  </si>
  <si>
    <t>Yield to call:</t>
  </si>
  <si>
    <t>Call info:</t>
  </si>
  <si>
    <t>You could also use Excel's "Price" function to find the value of a bond between interest payment dates.</t>
  </si>
  <si>
    <t xml:space="preserve">      price to changes in the yield to maturity, which is also the going market interest rate for the bond.  Assume </t>
  </si>
  <si>
    <t xml:space="preserve">     that the bond will be called if and only if the going rate of interest falls below the coupon rate.  That is an</t>
  </si>
  <si>
    <t xml:space="preserve">     oversimplification, but assume it anyway for purposes of this problem.)</t>
  </si>
  <si>
    <t xml:space="preserve">          years at a call price of $1,060.  The bond sells for $1,100.  (Assume that the bond has just been</t>
  </si>
  <si>
    <t xml:space="preserve">          issued.)</t>
  </si>
  <si>
    <t>Hint: Use function Wizard and pick IF function.</t>
  </si>
  <si>
    <t xml:space="preserve">4-9.   A 10-year 12 percent semiannual coupon bond, with a par value of $1,000, may be called in 4  </t>
  </si>
  <si>
    <t>Tip: Use Yield function.  For dates, either refer to cells D122 and D123, or enter the date in quotes, such as "10/25/2001".</t>
  </si>
  <si>
    <t>Refer to the Ch 03 Tool Kit for information about how to use Excel's bond valuation functions. The model finds the price of a bond, but the procedures for finding the yield are similar.  Begin by setting up the input data as shown below:</t>
  </si>
  <si>
    <t>Same</t>
  </si>
  <si>
    <t>Basic info:</t>
  </si>
  <si>
    <t>Redemption (% of par value)</t>
  </si>
  <si>
    <t xml:space="preserve">       The bond would not be called unless r&lt;coupon rate = 12%.</t>
  </si>
  <si>
    <t>Nominal market rate, r:</t>
  </si>
  <si>
    <t>Rate, r</t>
  </si>
  <si>
    <t>We can use the two valuation formulas to find values under different r's, in a 2-output data table, and then use an IF</t>
  </si>
  <si>
    <t>f.   Now assume the date is 10/25/2003.  Assume further that our 12%, 10-year bond was issued on 7/1/2003, will mature on 7/1/2013, is callable on 7/1/2006 for $1,060, pays interest semiannually (January 1 and July 1), and sells for $1,100.  Use your spreadsheet to find (a) the bond’s yield to maturity and (b) its yield to call.</t>
  </si>
  <si>
    <t>Bond Valuation</t>
  </si>
  <si>
    <t>Rework Problem in the instruction using a spreadsheet.  After completing questions a through d, answer the new question.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</si>
</sst>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&quot;$&quot;#,##0.00"/>
    <numFmt numFmtId="166" formatCode="&quot;$&quot;#,##0"/>
    <numFmt numFmtId="16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12"/>
      <color indexed="18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7"/>
      <name val="Times New Roman"/>
      <family val="1"/>
    </font>
    <font>
      <b/>
      <sz val="12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quotePrefix="1" applyFont="1" applyAlignment="1">
      <alignment horizontal="left"/>
    </xf>
    <xf numFmtId="0" fontId="2" fillId="0" borderId="0" xfId="0" applyFont="1"/>
    <xf numFmtId="9" fontId="2" fillId="0" borderId="0" xfId="0" applyNumberFormat="1" applyFont="1"/>
    <xf numFmtId="6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left"/>
    </xf>
    <xf numFmtId="0" fontId="8" fillId="0" borderId="0" xfId="0" applyFont="1"/>
    <xf numFmtId="9" fontId="8" fillId="0" borderId="0" xfId="0" applyNumberFormat="1" applyFont="1"/>
    <xf numFmtId="166" fontId="8" fillId="0" borderId="0" xfId="0" applyNumberFormat="1" applyFont="1"/>
    <xf numFmtId="166" fontId="3" fillId="0" borderId="0" xfId="0" applyNumberFormat="1" applyFont="1"/>
    <xf numFmtId="10" fontId="2" fillId="0" borderId="0" xfId="0" applyNumberFormat="1" applyFont="1"/>
    <xf numFmtId="9" fontId="2" fillId="0" borderId="0" xfId="2" applyFont="1"/>
    <xf numFmtId="9" fontId="4" fillId="0" borderId="0" xfId="2" applyFont="1"/>
    <xf numFmtId="9" fontId="9" fillId="0" borderId="0" xfId="2" applyFont="1"/>
    <xf numFmtId="9" fontId="9" fillId="0" borderId="0" xfId="2" applyFont="1" applyBorder="1"/>
    <xf numFmtId="9" fontId="9" fillId="0" borderId="0" xfId="2" applyFont="1" applyBorder="1" applyAlignment="1">
      <alignment horizontal="right"/>
    </xf>
    <xf numFmtId="0" fontId="8" fillId="0" borderId="0" xfId="0" quotePrefix="1" applyFont="1" applyAlignment="1">
      <alignment horizontal="right"/>
    </xf>
    <xf numFmtId="10" fontId="8" fillId="0" borderId="0" xfId="2" applyNumberFormat="1" applyFont="1"/>
    <xf numFmtId="168" fontId="8" fillId="0" borderId="0" xfId="1" applyNumberFormat="1" applyFont="1"/>
    <xf numFmtId="10" fontId="2" fillId="0" borderId="0" xfId="2" applyNumberFormat="1" applyFont="1"/>
    <xf numFmtId="0" fontId="3" fillId="0" borderId="1" xfId="0" applyFont="1" applyBorder="1" applyAlignment="1">
      <alignment horizontal="center"/>
    </xf>
    <xf numFmtId="0" fontId="8" fillId="0" borderId="0" xfId="0" quotePrefix="1" applyFont="1"/>
    <xf numFmtId="0" fontId="8" fillId="0" borderId="0" xfId="0" quotePrefix="1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8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8" fontId="3" fillId="0" borderId="8" xfId="0" applyNumberFormat="1" applyFont="1" applyBorder="1" applyAlignment="1">
      <alignment horizontal="center"/>
    </xf>
    <xf numFmtId="10" fontId="7" fillId="2" borderId="0" xfId="0" applyNumberFormat="1" applyFont="1" applyFill="1" applyBorder="1"/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10" fontId="4" fillId="2" borderId="0" xfId="2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8" fontId="7" fillId="2" borderId="0" xfId="0" applyNumberFormat="1" applyFont="1" applyFill="1" applyBorder="1"/>
    <xf numFmtId="165" fontId="2" fillId="2" borderId="0" xfId="2" applyNumberFormat="1" applyFont="1" applyFill="1"/>
    <xf numFmtId="165" fontId="9" fillId="2" borderId="0" xfId="0" applyNumberFormat="1" applyFont="1" applyFill="1"/>
    <xf numFmtId="165" fontId="2" fillId="2" borderId="0" xfId="0" applyNumberFormat="1" applyFont="1" applyFill="1"/>
    <xf numFmtId="9" fontId="2" fillId="2" borderId="0" xfId="0" applyNumberFormat="1" applyFont="1" applyFill="1"/>
    <xf numFmtId="0" fontId="2" fillId="2" borderId="0" xfId="0" applyFont="1" applyFill="1"/>
    <xf numFmtId="14" fontId="8" fillId="2" borderId="0" xfId="0" quotePrefix="1" applyNumberFormat="1" applyFont="1" applyFill="1" applyAlignment="1">
      <alignment horizontal="right"/>
    </xf>
    <xf numFmtId="9" fontId="8" fillId="2" borderId="0" xfId="2" applyFont="1" applyFill="1" applyAlignment="1">
      <alignment horizontal="right"/>
    </xf>
    <xf numFmtId="0" fontId="8" fillId="2" borderId="0" xfId="0" applyFont="1" applyFill="1" applyAlignment="1">
      <alignment horizontal="right"/>
    </xf>
    <xf numFmtId="14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7" fillId="2" borderId="0" xfId="2" applyNumberFormat="1" applyFont="1" applyFill="1"/>
    <xf numFmtId="10" fontId="7" fillId="2" borderId="0" xfId="2" applyNumberFormat="1" applyFont="1" applyFill="1" applyBorder="1"/>
    <xf numFmtId="10" fontId="2" fillId="2" borderId="0" xfId="2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" fontId="3" fillId="2" borderId="0" xfId="0" applyNumberFormat="1" applyFont="1" applyFill="1"/>
    <xf numFmtId="3" fontId="3" fillId="2" borderId="0" xfId="0" applyNumberFormat="1" applyFont="1" applyFill="1"/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66977160215535"/>
          <c:y val="8.0906404563626882E-2"/>
          <c:w val="0.74483883094641723"/>
          <c:h val="0.7864102523584533"/>
        </c:manualLayout>
      </c:layout>
      <c:lineChart>
        <c:grouping val="standard"/>
        <c:varyColors val="0"/>
        <c:ser>
          <c:idx val="1"/>
          <c:order val="0"/>
          <c:tx>
            <c:v>not called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bond_valuation!$A$72:$A$82</c:f>
              <c:numCache>
                <c:formatCode>0%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cat>
          <c:val>
            <c:numRef>
              <c:f>bond_valuation!$B$72:$B$82</c:f>
              <c:numCache>
                <c:formatCode>"$"#,##0.00</c:formatCode>
                <c:ptCount val="11"/>
                <c:pt idx="0">
                  <c:v>2200</c:v>
                </c:pt>
                <c:pt idx="1">
                  <c:v>1902.2776483135226</c:v>
                </c:pt>
                <c:pt idx="2">
                  <c:v>1654.0573337838844</c:v>
                </c:pt>
                <c:pt idx="3">
                  <c:v>1446.3242458136651</c:v>
                </c:pt>
                <c:pt idx="4">
                  <c:v>1271.8065268993537</c:v>
                </c:pt>
                <c:pt idx="5">
                  <c:v>1124.6221034253997</c:v>
                </c:pt>
                <c:pt idx="6">
                  <c:v>1000</c:v>
                </c:pt>
                <c:pt idx="7">
                  <c:v>894.05985754483834</c:v>
                </c:pt>
                <c:pt idx="8">
                  <c:v>803.63705185101412</c:v>
                </c:pt>
                <c:pt idx="9">
                  <c:v>726.14362992742235</c:v>
                </c:pt>
                <c:pt idx="10">
                  <c:v>659.45745120965728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8-4E2C-9C71-38A35CD54102}"/>
            </c:ext>
          </c:extLst>
        </c:ser>
        <c:ser>
          <c:idx val="2"/>
          <c:order val="1"/>
          <c:tx>
            <c:v>called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bond_valuation!$A$72:$A$82</c:f>
              <c:numCache>
                <c:formatCode>0%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cat>
          <c:val>
            <c:numRef>
              <c:f>bond_valuation!$C$72:$C$82</c:f>
              <c:numCache>
                <c:formatCode>"$"#,##0.00</c:formatCode>
                <c:ptCount val="11"/>
                <c:pt idx="0">
                  <c:v>1540</c:v>
                </c:pt>
                <c:pt idx="1">
                  <c:v>1437.992880937378</c:v>
                </c:pt>
                <c:pt idx="2">
                  <c:v>1344.2286798911834</c:v>
                </c:pt>
                <c:pt idx="3">
                  <c:v>1257.9553197449004</c:v>
                </c:pt>
                <c:pt idx="4">
                  <c:v>1178.4963097991272</c:v>
                </c:pt>
                <c:pt idx="5">
                  <c:v>1105.2424893159837</c:v>
                </c:pt>
                <c:pt idx="6">
                  <c:v>1037.6447422805097</c:v>
                </c:pt>
                <c:pt idx="7">
                  <c:v>975.20756121176476</c:v>
                </c:pt>
                <c:pt idx="8">
                  <c:v>917.48335419561249</c:v>
                </c:pt>
                <c:pt idx="9">
                  <c:v>864.0674033379554</c:v>
                </c:pt>
                <c:pt idx="10">
                  <c:v>814.59339489647721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8-4E2C-9C71-38A35CD54102}"/>
            </c:ext>
          </c:extLst>
        </c:ser>
        <c:ser>
          <c:idx val="3"/>
          <c:order val="2"/>
          <c:tx>
            <c:v>actual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bond_valuation!$A$72:$A$82</c:f>
              <c:numCache>
                <c:formatCode>0%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cat>
          <c:val>
            <c:numRef>
              <c:f>bond_valuation!$D$72:$D$82</c:f>
              <c:numCache>
                <c:formatCode>"$"#,##0.00</c:formatCode>
                <c:ptCount val="11"/>
                <c:pt idx="0">
                  <c:v>1540</c:v>
                </c:pt>
                <c:pt idx="1">
                  <c:v>1437.992880937378</c:v>
                </c:pt>
                <c:pt idx="2">
                  <c:v>1344.2286798911834</c:v>
                </c:pt>
                <c:pt idx="3">
                  <c:v>1257.9553197449004</c:v>
                </c:pt>
                <c:pt idx="4">
                  <c:v>1178.4963097991272</c:v>
                </c:pt>
                <c:pt idx="5">
                  <c:v>1105.2424893159837</c:v>
                </c:pt>
                <c:pt idx="6">
                  <c:v>1000</c:v>
                </c:pt>
                <c:pt idx="7">
                  <c:v>894.05985754483834</c:v>
                </c:pt>
                <c:pt idx="8">
                  <c:v>803.63705185101412</c:v>
                </c:pt>
                <c:pt idx="9">
                  <c:v>726.14362992742235</c:v>
                </c:pt>
                <c:pt idx="10">
                  <c:v>659.45745120965728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8-4E2C-9C71-38A35CD54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335800"/>
        <c:axId val="1"/>
      </c:lineChart>
      <c:catAx>
        <c:axId val="12273358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7335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73281470780139"/>
          <c:y val="0.38187822954031886"/>
          <c:w val="0.11946919862704909"/>
          <c:h val="0.187702858587614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71</xdr:row>
      <xdr:rowOff>66675</xdr:rowOff>
    </xdr:from>
    <xdr:to>
      <xdr:col>5</xdr:col>
      <xdr:colOff>561975</xdr:colOff>
      <xdr:row>71</xdr:row>
      <xdr:rowOff>66675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3857625" y="12096750"/>
          <a:ext cx="542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13</xdr:col>
      <xdr:colOff>342900</xdr:colOff>
      <xdr:row>82</xdr:row>
      <xdr:rowOff>66675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12030075"/>
          <a:ext cx="441960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133</xdr:row>
      <xdr:rowOff>38100</xdr:rowOff>
    </xdr:from>
    <xdr:to>
      <xdr:col>16</xdr:col>
      <xdr:colOff>571500</xdr:colOff>
      <xdr:row>150</xdr:row>
      <xdr:rowOff>104775</xdr:rowOff>
    </xdr:to>
    <xdr:grpSp>
      <xdr:nvGrpSpPr>
        <xdr:cNvPr id="1043" name="Group 19"/>
        <xdr:cNvGrpSpPr>
          <a:grpSpLocks/>
        </xdr:cNvGrpSpPr>
      </xdr:nvGrpSpPr>
      <xdr:grpSpPr bwMode="auto">
        <a:xfrm>
          <a:off x="66675" y="21783675"/>
          <a:ext cx="10858500" cy="2819400"/>
          <a:chOff x="23" y="3004"/>
          <a:chExt cx="1397" cy="383"/>
        </a:xfrm>
      </xdr:grpSpPr>
      <xdr:pic>
        <xdr:nvPicPr>
          <xdr:cNvPr id="1044" name="Picture 20" descr="Yield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" y="3004"/>
            <a:ext cx="681" cy="38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45" name="Picture 21" descr="Yield 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1" y="3004"/>
            <a:ext cx="679" cy="3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46" name="Text Box 22"/>
          <xdr:cNvSpPr txBox="1">
            <a:spLocks noChangeArrowheads="1"/>
          </xdr:cNvSpPr>
        </xdr:nvSpPr>
        <xdr:spPr bwMode="auto">
          <a:xfrm>
            <a:off x="186" y="3049"/>
            <a:ext cx="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D122</a:t>
            </a:r>
          </a:p>
        </xdr:txBody>
      </xdr:sp>
      <xdr:sp macro="" textlink="">
        <xdr:nvSpPr>
          <xdr:cNvPr id="1047" name="Text Box 23"/>
          <xdr:cNvSpPr txBox="1">
            <a:spLocks noChangeArrowheads="1"/>
          </xdr:cNvSpPr>
        </xdr:nvSpPr>
        <xdr:spPr bwMode="auto">
          <a:xfrm>
            <a:off x="185" y="3083"/>
            <a:ext cx="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D123</a:t>
            </a:r>
          </a:p>
        </xdr:txBody>
      </xdr:sp>
      <xdr:sp macro="" textlink="">
        <xdr:nvSpPr>
          <xdr:cNvPr id="1048" name="Text Box 24"/>
          <xdr:cNvSpPr txBox="1">
            <a:spLocks noChangeArrowheads="1"/>
          </xdr:cNvSpPr>
        </xdr:nvSpPr>
        <xdr:spPr bwMode="auto">
          <a:xfrm>
            <a:off x="183" y="3117"/>
            <a:ext cx="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D124</a:t>
            </a:r>
          </a:p>
        </xdr:txBody>
      </xdr:sp>
      <xdr:sp macro="" textlink="">
        <xdr:nvSpPr>
          <xdr:cNvPr id="1049" name="Text Box 25"/>
          <xdr:cNvSpPr txBox="1">
            <a:spLocks noChangeArrowheads="1"/>
          </xdr:cNvSpPr>
        </xdr:nvSpPr>
        <xdr:spPr bwMode="auto">
          <a:xfrm>
            <a:off x="183" y="3151"/>
            <a:ext cx="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D125</a:t>
            </a:r>
          </a:p>
        </xdr:txBody>
      </xdr:sp>
      <xdr:sp macro="" textlink="">
        <xdr:nvSpPr>
          <xdr:cNvPr id="1050" name="Text Box 26"/>
          <xdr:cNvSpPr txBox="1">
            <a:spLocks noChangeArrowheads="1"/>
          </xdr:cNvSpPr>
        </xdr:nvSpPr>
        <xdr:spPr bwMode="auto">
          <a:xfrm>
            <a:off x="183" y="3186"/>
            <a:ext cx="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D126</a:t>
            </a:r>
          </a:p>
        </xdr:txBody>
      </xdr:sp>
      <xdr:sp macro="" textlink="">
        <xdr:nvSpPr>
          <xdr:cNvPr id="1051" name="Text Box 27"/>
          <xdr:cNvSpPr txBox="1">
            <a:spLocks noChangeArrowheads="1"/>
          </xdr:cNvSpPr>
        </xdr:nvSpPr>
        <xdr:spPr bwMode="auto">
          <a:xfrm>
            <a:off x="897" y="3153"/>
            <a:ext cx="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D127</a:t>
            </a:r>
          </a:p>
        </xdr:txBody>
      </xdr:sp>
      <xdr:sp macro="" textlink="">
        <xdr:nvSpPr>
          <xdr:cNvPr id="1052" name="Text Box 28"/>
          <xdr:cNvSpPr txBox="1">
            <a:spLocks noChangeArrowheads="1"/>
          </xdr:cNvSpPr>
        </xdr:nvSpPr>
        <xdr:spPr bwMode="auto">
          <a:xfrm>
            <a:off x="896" y="3188"/>
            <a:ext cx="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D128</a:t>
            </a:r>
          </a:p>
        </xdr:txBody>
      </xdr:sp>
      <xdr:sp macro="" textlink="">
        <xdr:nvSpPr>
          <xdr:cNvPr id="1053" name="Text Box 29"/>
          <xdr:cNvSpPr txBox="1">
            <a:spLocks noChangeArrowheads="1"/>
          </xdr:cNvSpPr>
        </xdr:nvSpPr>
        <xdr:spPr bwMode="auto">
          <a:xfrm>
            <a:off x="898" y="3048"/>
            <a:ext cx="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D124</a:t>
            </a:r>
          </a:p>
        </xdr:txBody>
      </xdr:sp>
      <xdr:sp macro="" textlink="">
        <xdr:nvSpPr>
          <xdr:cNvPr id="1054" name="Text Box 30"/>
          <xdr:cNvSpPr txBox="1">
            <a:spLocks noChangeArrowheads="1"/>
          </xdr:cNvSpPr>
        </xdr:nvSpPr>
        <xdr:spPr bwMode="auto">
          <a:xfrm>
            <a:off x="897" y="3084"/>
            <a:ext cx="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D125</a:t>
            </a:r>
          </a:p>
        </xdr:txBody>
      </xdr:sp>
      <xdr:sp macro="" textlink="">
        <xdr:nvSpPr>
          <xdr:cNvPr id="1055" name="Text Box 31"/>
          <xdr:cNvSpPr txBox="1">
            <a:spLocks noChangeArrowheads="1"/>
          </xdr:cNvSpPr>
        </xdr:nvSpPr>
        <xdr:spPr bwMode="auto">
          <a:xfrm>
            <a:off x="895" y="3119"/>
            <a:ext cx="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D126</a:t>
            </a:r>
          </a:p>
        </xdr:txBody>
      </xdr:sp>
    </xdr:grpSp>
    <xdr:clientData/>
  </xdr:twoCellAnchor>
  <xdr:twoCellAnchor>
    <xdr:from>
      <xdr:col>0</xdr:col>
      <xdr:colOff>0</xdr:colOff>
      <xdr:row>83</xdr:row>
      <xdr:rowOff>95250</xdr:rowOff>
    </xdr:from>
    <xdr:to>
      <xdr:col>8</xdr:col>
      <xdr:colOff>790575</xdr:colOff>
      <xdr:row>101</xdr:row>
      <xdr:rowOff>123825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abSelected="1" workbookViewId="0">
      <selection activeCell="A3" sqref="A3"/>
    </sheetView>
  </sheetViews>
  <sheetFormatPr defaultRowHeight="12.75" x14ac:dyDescent="0.2"/>
  <cols>
    <col min="1" max="1" width="9.140625" style="2"/>
    <col min="2" max="2" width="11.5703125" style="2" customWidth="1"/>
    <col min="3" max="3" width="14.5703125" style="2" customWidth="1"/>
    <col min="4" max="5" width="11.140625" style="2" customWidth="1"/>
    <col min="6" max="8" width="9.140625" style="2"/>
    <col min="9" max="9" width="12.42578125" style="2" customWidth="1"/>
    <col min="10" max="10" width="3" style="2" customWidth="1"/>
    <col min="11" max="16384" width="9.140625" style="2"/>
  </cols>
  <sheetData>
    <row r="1" spans="1:11" ht="15.75" x14ac:dyDescent="0.25">
      <c r="A1" s="61" t="s">
        <v>88</v>
      </c>
      <c r="B1" s="61"/>
      <c r="C1" s="61"/>
      <c r="D1" s="61"/>
      <c r="E1" s="61"/>
      <c r="F1" s="61"/>
      <c r="G1" s="61"/>
      <c r="H1" s="61"/>
      <c r="I1" s="61"/>
    </row>
    <row r="2" spans="1:11" ht="15.75" x14ac:dyDescent="0.25">
      <c r="A2" s="9"/>
      <c r="B2" s="9"/>
      <c r="C2" s="9"/>
      <c r="D2" s="9"/>
      <c r="E2" s="9"/>
      <c r="F2" s="9"/>
      <c r="G2" s="9"/>
      <c r="H2" s="9"/>
      <c r="I2" s="9"/>
    </row>
    <row r="3" spans="1:11" ht="15.75" x14ac:dyDescent="0.25">
      <c r="B3" s="9"/>
      <c r="C3" s="9"/>
      <c r="D3" s="9"/>
      <c r="E3" s="9"/>
      <c r="F3" s="9"/>
      <c r="G3" s="9"/>
      <c r="H3" s="9"/>
      <c r="I3" s="9"/>
    </row>
    <row r="4" spans="1:11" ht="15.75" x14ac:dyDescent="0.25">
      <c r="A4" s="12" t="s">
        <v>89</v>
      </c>
      <c r="C4" s="9"/>
      <c r="D4" s="9"/>
      <c r="E4" s="9"/>
      <c r="F4" s="9"/>
      <c r="G4" s="9"/>
      <c r="H4" s="9"/>
      <c r="I4" s="9"/>
    </row>
    <row r="5" spans="1:11" ht="15.75" x14ac:dyDescent="0.25">
      <c r="A5" s="27" t="s">
        <v>77</v>
      </c>
      <c r="B5" s="8"/>
      <c r="C5" s="9"/>
      <c r="D5" s="9"/>
      <c r="E5" s="9"/>
      <c r="F5" s="9"/>
      <c r="G5" s="9"/>
      <c r="H5" s="9"/>
      <c r="I5" s="9"/>
      <c r="K5" s="11"/>
    </row>
    <row r="6" spans="1:11" x14ac:dyDescent="0.2">
      <c r="A6" s="28" t="s">
        <v>74</v>
      </c>
      <c r="K6" s="11"/>
    </row>
    <row r="7" spans="1:11" x14ac:dyDescent="0.2">
      <c r="A7" s="12" t="s">
        <v>75</v>
      </c>
    </row>
    <row r="9" spans="1:11" x14ac:dyDescent="0.2">
      <c r="A9" s="2" t="s">
        <v>32</v>
      </c>
    </row>
    <row r="10" spans="1:11" x14ac:dyDescent="0.2">
      <c r="A10" s="2" t="s">
        <v>33</v>
      </c>
    </row>
    <row r="11" spans="1:11" x14ac:dyDescent="0.2">
      <c r="A11" s="2" t="s">
        <v>34</v>
      </c>
    </row>
    <row r="13" spans="1:11" x14ac:dyDescent="0.2">
      <c r="A13" s="12" t="s">
        <v>0</v>
      </c>
    </row>
    <row r="14" spans="1:11" x14ac:dyDescent="0.2">
      <c r="A14" s="8"/>
    </row>
    <row r="15" spans="1:11" x14ac:dyDescent="0.2">
      <c r="A15" s="12" t="s">
        <v>20</v>
      </c>
    </row>
    <row r="16" spans="1:11" x14ac:dyDescent="0.2">
      <c r="A16" s="11" t="s">
        <v>11</v>
      </c>
      <c r="C16" s="12">
        <v>10</v>
      </c>
    </row>
    <row r="17" spans="1:5" x14ac:dyDescent="0.2">
      <c r="A17" s="2" t="s">
        <v>14</v>
      </c>
      <c r="C17" s="12">
        <v>2</v>
      </c>
    </row>
    <row r="18" spans="1:5" x14ac:dyDescent="0.2">
      <c r="A18" s="2" t="s">
        <v>17</v>
      </c>
      <c r="C18" s="58">
        <f>C16*C17</f>
        <v>20</v>
      </c>
    </row>
    <row r="19" spans="1:5" x14ac:dyDescent="0.2">
      <c r="A19" s="2" t="s">
        <v>12</v>
      </c>
      <c r="C19" s="13">
        <v>0.12</v>
      </c>
    </row>
    <row r="20" spans="1:5" x14ac:dyDescent="0.2">
      <c r="A20" s="2" t="s">
        <v>13</v>
      </c>
      <c r="C20" s="14">
        <v>1000</v>
      </c>
    </row>
    <row r="21" spans="1:5" x14ac:dyDescent="0.2">
      <c r="A21" s="2" t="s">
        <v>16</v>
      </c>
      <c r="C21" s="59">
        <f>C19*C20/2</f>
        <v>60</v>
      </c>
    </row>
    <row r="22" spans="1:5" x14ac:dyDescent="0.2">
      <c r="A22" s="2" t="s">
        <v>15</v>
      </c>
      <c r="C22" s="14">
        <v>1100</v>
      </c>
    </row>
    <row r="23" spans="1:5" x14ac:dyDescent="0.2">
      <c r="A23" s="2" t="s">
        <v>18</v>
      </c>
      <c r="C23" s="14">
        <v>1060</v>
      </c>
    </row>
    <row r="24" spans="1:5" x14ac:dyDescent="0.2">
      <c r="A24" s="2" t="s">
        <v>19</v>
      </c>
      <c r="C24" s="12">
        <v>4</v>
      </c>
    </row>
    <row r="25" spans="1:5" x14ac:dyDescent="0.2">
      <c r="A25" s="2" t="s">
        <v>28</v>
      </c>
      <c r="C25" s="58">
        <f>C24*C17</f>
        <v>8</v>
      </c>
    </row>
    <row r="26" spans="1:5" x14ac:dyDescent="0.2">
      <c r="C26" s="12"/>
    </row>
    <row r="27" spans="1:5" x14ac:dyDescent="0.2">
      <c r="A27" s="5" t="s">
        <v>3</v>
      </c>
      <c r="B27" s="36">
        <f>RATE(C18,C21,-C22,C20)*2</f>
        <v>0.10369886128844119</v>
      </c>
      <c r="D27" s="2" t="s">
        <v>22</v>
      </c>
    </row>
    <row r="28" spans="1:5" x14ac:dyDescent="0.2">
      <c r="D28" s="2" t="s">
        <v>21</v>
      </c>
    </row>
    <row r="30" spans="1:5" x14ac:dyDescent="0.2">
      <c r="A30" s="12" t="s">
        <v>1</v>
      </c>
    </row>
    <row r="32" spans="1:5" x14ac:dyDescent="0.2">
      <c r="A32" s="11" t="s">
        <v>23</v>
      </c>
      <c r="C32" s="37" t="s">
        <v>24</v>
      </c>
      <c r="D32" s="38"/>
      <c r="E32" s="38" t="s">
        <v>5</v>
      </c>
    </row>
    <row r="33" spans="1:5" x14ac:dyDescent="0.2">
      <c r="A33" s="1"/>
      <c r="C33" s="39">
        <f>120</f>
        <v>120</v>
      </c>
      <c r="D33" s="38" t="s">
        <v>4</v>
      </c>
      <c r="E33" s="39">
        <v>1100</v>
      </c>
    </row>
    <row r="34" spans="1:5" x14ac:dyDescent="0.2">
      <c r="A34" s="7"/>
      <c r="C34" s="40"/>
      <c r="D34" s="56">
        <f>C33/E33</f>
        <v>0.10909090909090909</v>
      </c>
      <c r="E34" s="38"/>
    </row>
    <row r="36" spans="1:5" x14ac:dyDescent="0.2">
      <c r="A36" s="5"/>
    </row>
    <row r="37" spans="1:5" x14ac:dyDescent="0.2">
      <c r="A37" s="28" t="s">
        <v>2</v>
      </c>
    </row>
    <row r="39" spans="1:5" x14ac:dyDescent="0.2">
      <c r="A39" s="1" t="s">
        <v>6</v>
      </c>
      <c r="C39" s="38" t="s">
        <v>7</v>
      </c>
      <c r="D39" s="38" t="s">
        <v>8</v>
      </c>
      <c r="E39" s="38" t="s">
        <v>25</v>
      </c>
    </row>
    <row r="40" spans="1:5" x14ac:dyDescent="0.2">
      <c r="A40" s="1"/>
      <c r="C40" s="41">
        <f>B27</f>
        <v>0.10369886128844119</v>
      </c>
      <c r="D40" s="38" t="s">
        <v>8</v>
      </c>
      <c r="E40" s="41">
        <f>D34</f>
        <v>0.10909090909090909</v>
      </c>
    </row>
    <row r="41" spans="1:5" x14ac:dyDescent="0.2">
      <c r="A41" s="7"/>
      <c r="B41" s="5"/>
      <c r="C41" s="42"/>
      <c r="D41" s="57">
        <f>C40-E40</f>
        <v>-5.3920478024678947E-3</v>
      </c>
      <c r="E41" s="38"/>
    </row>
    <row r="43" spans="1:5" x14ac:dyDescent="0.2">
      <c r="A43" s="2" t="s">
        <v>26</v>
      </c>
    </row>
    <row r="45" spans="1:5" x14ac:dyDescent="0.2">
      <c r="A45" s="28" t="s">
        <v>9</v>
      </c>
    </row>
    <row r="47" spans="1:5" x14ac:dyDescent="0.2">
      <c r="A47" s="11" t="s">
        <v>27</v>
      </c>
      <c r="B47" s="4"/>
    </row>
    <row r="48" spans="1:5" x14ac:dyDescent="0.2">
      <c r="A48" s="1"/>
    </row>
    <row r="49" spans="1:5" x14ac:dyDescent="0.2">
      <c r="A49" s="5" t="s">
        <v>10</v>
      </c>
      <c r="B49" s="36">
        <f>RATE(C25,C21,-C22,C23)*2</f>
        <v>0.10149511649235299</v>
      </c>
    </row>
    <row r="50" spans="1:5" x14ac:dyDescent="0.2">
      <c r="B50" s="16"/>
    </row>
    <row r="51" spans="1:5" x14ac:dyDescent="0.2">
      <c r="A51" s="2" t="s">
        <v>29</v>
      </c>
    </row>
    <row r="52" spans="1:5" x14ac:dyDescent="0.2">
      <c r="A52" s="2" t="s">
        <v>30</v>
      </c>
    </row>
    <row r="53" spans="1:5" x14ac:dyDescent="0.2">
      <c r="A53" s="2" t="s">
        <v>31</v>
      </c>
    </row>
    <row r="55" spans="1:5" x14ac:dyDescent="0.2">
      <c r="A55" s="12" t="s">
        <v>35</v>
      </c>
    </row>
    <row r="57" spans="1:5" x14ac:dyDescent="0.2">
      <c r="A57" s="12" t="s">
        <v>36</v>
      </c>
    </row>
    <row r="58" spans="1:5" x14ac:dyDescent="0.2">
      <c r="A58" s="12" t="s">
        <v>71</v>
      </c>
    </row>
    <row r="59" spans="1:5" x14ac:dyDescent="0.2">
      <c r="A59" s="12" t="s">
        <v>72</v>
      </c>
    </row>
    <row r="60" spans="1:5" x14ac:dyDescent="0.2">
      <c r="A60" s="28" t="s">
        <v>73</v>
      </c>
    </row>
    <row r="62" spans="1:5" x14ac:dyDescent="0.2">
      <c r="A62" s="2" t="s">
        <v>84</v>
      </c>
      <c r="D62" s="17">
        <v>0.12</v>
      </c>
    </row>
    <row r="63" spans="1:5" x14ac:dyDescent="0.2">
      <c r="A63" s="2" t="s">
        <v>37</v>
      </c>
      <c r="D63" s="43">
        <f>PV(D62/2,C18,-C21,-C20)</f>
        <v>1000</v>
      </c>
    </row>
    <row r="64" spans="1:5" x14ac:dyDescent="0.2">
      <c r="A64" s="2" t="s">
        <v>38</v>
      </c>
      <c r="D64" s="43">
        <f>PV(D62/2,C25,-C21,-C23)</f>
        <v>1037.6447422805097</v>
      </c>
      <c r="E64" s="2" t="s">
        <v>83</v>
      </c>
    </row>
    <row r="66" spans="1:6" x14ac:dyDescent="0.2">
      <c r="A66" s="2" t="s">
        <v>86</v>
      </c>
    </row>
    <row r="67" spans="1:6" x14ac:dyDescent="0.2">
      <c r="A67" s="2" t="s">
        <v>42</v>
      </c>
    </row>
    <row r="69" spans="1:6" ht="13.5" thickBot="1" x14ac:dyDescent="0.25">
      <c r="A69" s="5"/>
      <c r="B69" s="62" t="s">
        <v>39</v>
      </c>
      <c r="C69" s="63"/>
      <c r="D69" s="31" t="s">
        <v>43</v>
      </c>
      <c r="F69" s="2" t="s">
        <v>76</v>
      </c>
    </row>
    <row r="70" spans="1:6" x14ac:dyDescent="0.2">
      <c r="B70" s="34" t="s">
        <v>40</v>
      </c>
      <c r="C70" s="32" t="s">
        <v>41</v>
      </c>
      <c r="D70" s="31" t="s">
        <v>44</v>
      </c>
    </row>
    <row r="71" spans="1:6" ht="13.5" thickBot="1" x14ac:dyDescent="0.25">
      <c r="A71" s="29" t="s">
        <v>85</v>
      </c>
      <c r="B71" s="35">
        <f>D63</f>
        <v>1000</v>
      </c>
      <c r="C71" s="33">
        <f>D64</f>
        <v>1037.6447422805097</v>
      </c>
      <c r="D71" s="30" t="s">
        <v>45</v>
      </c>
    </row>
    <row r="72" spans="1:6" x14ac:dyDescent="0.2">
      <c r="A72" s="19">
        <v>0</v>
      </c>
      <c r="B72" s="44">
        <f>PV(A72/2,$C$18,-$C$21,-$C$20)</f>
        <v>2200</v>
      </c>
      <c r="C72" s="45">
        <f>PV(A72/2,$C$25,-$C$21,-$C$23)</f>
        <v>1540</v>
      </c>
      <c r="D72" s="45">
        <f>IF(A72&lt;0.12,C72,B72)</f>
        <v>1540</v>
      </c>
    </row>
    <row r="73" spans="1:6" x14ac:dyDescent="0.2">
      <c r="A73" s="19">
        <v>0.02</v>
      </c>
      <c r="B73" s="44">
        <f t="shared" ref="B73:B82" si="0">PV(A73/2,$C$18,-$C$21,-$C$20)</f>
        <v>1902.2776483135226</v>
      </c>
      <c r="C73" s="45">
        <f t="shared" ref="C73:C82" si="1">PV(A73/2,$C$25,-$C$21,-$C$23)</f>
        <v>1437.992880937378</v>
      </c>
      <c r="D73" s="45">
        <f t="shared" ref="D73:D82" si="2">IF(A73&lt;0.12,C73,B73)</f>
        <v>1437.992880937378</v>
      </c>
    </row>
    <row r="74" spans="1:6" x14ac:dyDescent="0.2">
      <c r="A74" s="19">
        <v>0.04</v>
      </c>
      <c r="B74" s="44">
        <f t="shared" si="0"/>
        <v>1654.0573337838844</v>
      </c>
      <c r="C74" s="45">
        <f t="shared" si="1"/>
        <v>1344.2286798911834</v>
      </c>
      <c r="D74" s="45">
        <f t="shared" si="2"/>
        <v>1344.2286798911834</v>
      </c>
    </row>
    <row r="75" spans="1:6" x14ac:dyDescent="0.2">
      <c r="A75" s="19">
        <v>0.06</v>
      </c>
      <c r="B75" s="44">
        <f t="shared" si="0"/>
        <v>1446.3242458136651</v>
      </c>
      <c r="C75" s="45">
        <f t="shared" si="1"/>
        <v>1257.9553197449004</v>
      </c>
      <c r="D75" s="45">
        <f t="shared" si="2"/>
        <v>1257.9553197449004</v>
      </c>
    </row>
    <row r="76" spans="1:6" x14ac:dyDescent="0.2">
      <c r="A76" s="20">
        <v>0.08</v>
      </c>
      <c r="B76" s="44">
        <f t="shared" si="0"/>
        <v>1271.8065268993537</v>
      </c>
      <c r="C76" s="45">
        <f t="shared" si="1"/>
        <v>1178.4963097991272</v>
      </c>
      <c r="D76" s="45">
        <f t="shared" si="2"/>
        <v>1178.4963097991272</v>
      </c>
    </row>
    <row r="77" spans="1:6" x14ac:dyDescent="0.2">
      <c r="A77" s="21">
        <v>0.1</v>
      </c>
      <c r="B77" s="44">
        <f t="shared" si="0"/>
        <v>1124.6221034253997</v>
      </c>
      <c r="C77" s="45">
        <f t="shared" si="1"/>
        <v>1105.2424893159837</v>
      </c>
      <c r="D77" s="45">
        <f t="shared" si="2"/>
        <v>1105.2424893159837</v>
      </c>
    </row>
    <row r="78" spans="1:6" x14ac:dyDescent="0.2">
      <c r="A78" s="18">
        <v>0.12</v>
      </c>
      <c r="B78" s="44">
        <f t="shared" si="0"/>
        <v>1000</v>
      </c>
      <c r="C78" s="45">
        <f t="shared" si="1"/>
        <v>1037.6447422805097</v>
      </c>
      <c r="D78" s="45">
        <f t="shared" si="2"/>
        <v>1000</v>
      </c>
    </row>
    <row r="79" spans="1:6" x14ac:dyDescent="0.2">
      <c r="A79" s="18">
        <v>0.14000000000000001</v>
      </c>
      <c r="B79" s="44">
        <f t="shared" si="0"/>
        <v>894.05985754483834</v>
      </c>
      <c r="C79" s="45">
        <f t="shared" si="1"/>
        <v>975.20756121176476</v>
      </c>
      <c r="D79" s="45">
        <f t="shared" si="2"/>
        <v>894.05985754483834</v>
      </c>
    </row>
    <row r="80" spans="1:6" x14ac:dyDescent="0.2">
      <c r="A80" s="18">
        <v>0.16</v>
      </c>
      <c r="B80" s="44">
        <f t="shared" si="0"/>
        <v>803.63705185101412</v>
      </c>
      <c r="C80" s="45">
        <f t="shared" si="1"/>
        <v>917.48335419561249</v>
      </c>
      <c r="D80" s="45">
        <f t="shared" si="2"/>
        <v>803.63705185101412</v>
      </c>
    </row>
    <row r="81" spans="1:8" x14ac:dyDescent="0.2">
      <c r="A81" s="18">
        <v>0.18</v>
      </c>
      <c r="B81" s="44">
        <f t="shared" si="0"/>
        <v>726.14362992742235</v>
      </c>
      <c r="C81" s="45">
        <f t="shared" si="1"/>
        <v>864.0674033379554</v>
      </c>
      <c r="D81" s="45">
        <f t="shared" si="2"/>
        <v>726.14362992742235</v>
      </c>
    </row>
    <row r="82" spans="1:8" x14ac:dyDescent="0.2">
      <c r="A82" s="18">
        <v>0.2</v>
      </c>
      <c r="B82" s="44">
        <f t="shared" si="0"/>
        <v>659.45745120965728</v>
      </c>
      <c r="C82" s="45">
        <f t="shared" si="1"/>
        <v>814.59339489647721</v>
      </c>
      <c r="D82" s="45">
        <f t="shared" si="2"/>
        <v>659.45745120965728</v>
      </c>
    </row>
    <row r="83" spans="1:8" x14ac:dyDescent="0.2">
      <c r="A83" s="3"/>
      <c r="B83" s="10"/>
    </row>
    <row r="84" spans="1:8" x14ac:dyDescent="0.2">
      <c r="A84" s="3" t="s">
        <v>46</v>
      </c>
      <c r="B84" s="10"/>
    </row>
    <row r="85" spans="1:8" x14ac:dyDescent="0.2">
      <c r="A85" s="47"/>
      <c r="B85" s="46"/>
      <c r="C85" s="48"/>
      <c r="D85" s="48"/>
      <c r="E85" s="48"/>
      <c r="F85" s="48"/>
      <c r="G85" s="48"/>
      <c r="H85" s="48"/>
    </row>
    <row r="86" spans="1:8" x14ac:dyDescent="0.2">
      <c r="A86" s="47"/>
      <c r="B86" s="46"/>
      <c r="C86" s="48"/>
      <c r="D86" s="48"/>
      <c r="E86" s="48"/>
      <c r="F86" s="48"/>
      <c r="G86" s="48"/>
      <c r="H86" s="48"/>
    </row>
    <row r="87" spans="1:8" x14ac:dyDescent="0.2">
      <c r="A87" s="47"/>
      <c r="B87" s="46"/>
      <c r="C87" s="48"/>
      <c r="D87" s="48"/>
      <c r="E87" s="48"/>
      <c r="F87" s="48"/>
      <c r="G87" s="48"/>
      <c r="H87" s="48"/>
    </row>
    <row r="88" spans="1:8" x14ac:dyDescent="0.2">
      <c r="A88" s="47"/>
      <c r="B88" s="46"/>
      <c r="C88" s="48"/>
      <c r="D88" s="48"/>
      <c r="E88" s="48"/>
      <c r="F88" s="48"/>
      <c r="G88" s="48"/>
      <c r="H88" s="48"/>
    </row>
    <row r="89" spans="1:8" x14ac:dyDescent="0.2">
      <c r="A89" s="47"/>
      <c r="B89" s="46"/>
      <c r="C89" s="48"/>
      <c r="D89" s="48"/>
      <c r="E89" s="48"/>
      <c r="F89" s="48"/>
      <c r="G89" s="48"/>
      <c r="H89" s="48"/>
    </row>
    <row r="90" spans="1:8" x14ac:dyDescent="0.2">
      <c r="A90" s="47"/>
      <c r="B90" s="46"/>
      <c r="C90" s="48"/>
      <c r="D90" s="48"/>
      <c r="E90" s="48"/>
      <c r="F90" s="48"/>
      <c r="G90" s="48"/>
      <c r="H90" s="48"/>
    </row>
    <row r="91" spans="1:8" x14ac:dyDescent="0.2">
      <c r="A91" s="47"/>
      <c r="B91" s="46"/>
      <c r="C91" s="48"/>
      <c r="D91" s="48"/>
      <c r="E91" s="48"/>
      <c r="F91" s="48"/>
      <c r="G91" s="48"/>
      <c r="H91" s="48"/>
    </row>
    <row r="92" spans="1:8" x14ac:dyDescent="0.2">
      <c r="A92" s="47"/>
      <c r="B92" s="46"/>
      <c r="C92" s="48"/>
      <c r="D92" s="48"/>
      <c r="E92" s="48"/>
      <c r="F92" s="48"/>
      <c r="G92" s="48"/>
      <c r="H92" s="48"/>
    </row>
    <row r="93" spans="1:8" x14ac:dyDescent="0.2">
      <c r="A93" s="47"/>
      <c r="B93" s="46"/>
      <c r="C93" s="48"/>
      <c r="D93" s="48"/>
      <c r="E93" s="48"/>
      <c r="F93" s="48"/>
      <c r="G93" s="48"/>
      <c r="H93" s="48"/>
    </row>
    <row r="94" spans="1:8" x14ac:dyDescent="0.2">
      <c r="A94" s="48"/>
      <c r="B94" s="48"/>
      <c r="C94" s="48"/>
      <c r="D94" s="48"/>
      <c r="E94" s="48"/>
      <c r="F94" s="48"/>
      <c r="G94" s="48"/>
      <c r="H94" s="48"/>
    </row>
    <row r="95" spans="1:8" x14ac:dyDescent="0.2">
      <c r="A95" s="48"/>
      <c r="B95" s="48"/>
      <c r="C95" s="48"/>
      <c r="D95" s="48"/>
      <c r="E95" s="48"/>
      <c r="F95" s="48"/>
      <c r="G95" s="48"/>
      <c r="H95" s="48"/>
    </row>
    <row r="96" spans="1:8" x14ac:dyDescent="0.2">
      <c r="A96" s="48"/>
      <c r="B96" s="48"/>
      <c r="C96" s="48"/>
      <c r="D96" s="48"/>
      <c r="E96" s="48"/>
      <c r="F96" s="48"/>
      <c r="G96" s="48"/>
      <c r="H96" s="48"/>
    </row>
    <row r="97" spans="1:13" x14ac:dyDescent="0.2">
      <c r="A97" s="48"/>
      <c r="B97" s="48"/>
      <c r="C97" s="48"/>
      <c r="D97" s="48"/>
      <c r="E97" s="48"/>
      <c r="F97" s="48"/>
      <c r="G97" s="48"/>
      <c r="H97" s="48"/>
    </row>
    <row r="98" spans="1:13" x14ac:dyDescent="0.2">
      <c r="A98" s="48"/>
      <c r="B98" s="48"/>
      <c r="C98" s="48"/>
      <c r="D98" s="48"/>
      <c r="E98" s="48"/>
      <c r="F98" s="48"/>
      <c r="G98" s="48"/>
      <c r="H98" s="48"/>
    </row>
    <row r="99" spans="1:13" x14ac:dyDescent="0.2">
      <c r="A99" s="48"/>
      <c r="B99" s="48"/>
      <c r="C99" s="48"/>
      <c r="D99" s="48"/>
      <c r="E99" s="48"/>
      <c r="F99" s="48"/>
      <c r="G99" s="48"/>
      <c r="H99" s="48"/>
      <c r="M99" s="22"/>
    </row>
    <row r="100" spans="1:13" x14ac:dyDescent="0.2">
      <c r="A100" s="48"/>
      <c r="B100" s="48"/>
      <c r="C100" s="48"/>
      <c r="D100" s="48"/>
      <c r="E100" s="48"/>
      <c r="F100" s="48"/>
      <c r="G100" s="48"/>
      <c r="H100" s="48"/>
      <c r="M100" s="22"/>
    </row>
    <row r="101" spans="1:13" x14ac:dyDescent="0.2">
      <c r="A101" s="48"/>
      <c r="B101" s="48"/>
      <c r="C101" s="48"/>
      <c r="D101" s="48"/>
      <c r="E101" s="48"/>
      <c r="F101" s="48"/>
      <c r="G101" s="48"/>
      <c r="H101" s="48"/>
      <c r="M101" s="23"/>
    </row>
    <row r="102" spans="1:13" x14ac:dyDescent="0.2">
      <c r="A102" s="48"/>
      <c r="B102" s="48"/>
      <c r="C102" s="48"/>
      <c r="D102" s="48"/>
      <c r="E102" s="48"/>
      <c r="F102" s="48"/>
      <c r="G102" s="48"/>
      <c r="H102" s="48"/>
      <c r="M102" s="23"/>
    </row>
    <row r="103" spans="1:13" x14ac:dyDescent="0.2">
      <c r="M103" s="24"/>
    </row>
    <row r="104" spans="1:13" x14ac:dyDescent="0.2">
      <c r="A104" s="2" t="s">
        <v>47</v>
      </c>
      <c r="M104" s="12"/>
    </row>
    <row r="105" spans="1:13" x14ac:dyDescent="0.2">
      <c r="A105" s="2" t="s">
        <v>48</v>
      </c>
      <c r="M105" s="12"/>
    </row>
    <row r="106" spans="1:13" x14ac:dyDescent="0.2">
      <c r="A106" s="2" t="s">
        <v>49</v>
      </c>
    </row>
    <row r="107" spans="1:13" x14ac:dyDescent="0.2">
      <c r="A107" s="2" t="s">
        <v>50</v>
      </c>
    </row>
    <row r="108" spans="1:13" x14ac:dyDescent="0.2">
      <c r="A108" s="2" t="s">
        <v>51</v>
      </c>
    </row>
    <row r="109" spans="1:13" x14ac:dyDescent="0.2">
      <c r="A109" s="2" t="s">
        <v>52</v>
      </c>
    </row>
    <row r="110" spans="1:13" x14ac:dyDescent="0.2">
      <c r="A110" s="5" t="s">
        <v>53</v>
      </c>
    </row>
    <row r="112" spans="1:13" x14ac:dyDescent="0.2">
      <c r="K112" s="12"/>
    </row>
    <row r="113" spans="1:13" x14ac:dyDescent="0.2">
      <c r="A113" s="64" t="s">
        <v>87</v>
      </c>
      <c r="B113" s="65"/>
      <c r="C113" s="65"/>
      <c r="D113" s="65"/>
      <c r="E113" s="65"/>
      <c r="F113" s="65"/>
      <c r="G113" s="65"/>
      <c r="H113" s="65"/>
      <c r="I113" s="65"/>
      <c r="K113" s="11"/>
      <c r="M113" s="12"/>
    </row>
    <row r="114" spans="1:13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M114" s="12"/>
    </row>
    <row r="115" spans="1:13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M115" s="5"/>
    </row>
    <row r="116" spans="1:13" x14ac:dyDescent="0.2">
      <c r="M116" s="13"/>
    </row>
    <row r="117" spans="1:13" x14ac:dyDescent="0.2">
      <c r="A117" s="60" t="s">
        <v>79</v>
      </c>
      <c r="B117" s="60"/>
      <c r="C117" s="60"/>
      <c r="D117" s="60"/>
      <c r="E117" s="60"/>
      <c r="F117" s="60"/>
      <c r="G117" s="60"/>
      <c r="H117" s="60"/>
      <c r="I117" s="60"/>
      <c r="M117" s="14"/>
    </row>
    <row r="118" spans="1:13" x14ac:dyDescent="0.2">
      <c r="A118" s="60"/>
      <c r="B118" s="60"/>
      <c r="C118" s="60"/>
      <c r="D118" s="60"/>
      <c r="E118" s="60"/>
      <c r="F118" s="60"/>
      <c r="G118" s="60"/>
      <c r="H118" s="60"/>
      <c r="I118" s="60"/>
      <c r="M118" s="15"/>
    </row>
    <row r="119" spans="1:13" x14ac:dyDescent="0.2">
      <c r="D119" s="26" t="s">
        <v>81</v>
      </c>
      <c r="E119" s="26" t="s">
        <v>69</v>
      </c>
      <c r="M119" s="14"/>
    </row>
    <row r="120" spans="1:13" x14ac:dyDescent="0.2">
      <c r="A120" s="2" t="s">
        <v>54</v>
      </c>
      <c r="D120" s="49">
        <v>37919</v>
      </c>
      <c r="E120" s="6" t="s">
        <v>80</v>
      </c>
      <c r="M120" s="14"/>
    </row>
    <row r="121" spans="1:13" x14ac:dyDescent="0.2">
      <c r="A121" s="2" t="s">
        <v>55</v>
      </c>
      <c r="D121" s="49">
        <v>41456</v>
      </c>
      <c r="E121" s="52">
        <v>38899</v>
      </c>
      <c r="F121" s="2" t="s">
        <v>66</v>
      </c>
      <c r="M121" s="12"/>
    </row>
    <row r="122" spans="1:13" x14ac:dyDescent="0.2">
      <c r="A122" s="2" t="s">
        <v>56</v>
      </c>
      <c r="D122" s="50">
        <v>0.12</v>
      </c>
      <c r="E122" s="6" t="s">
        <v>80</v>
      </c>
      <c r="M122" s="5"/>
    </row>
    <row r="123" spans="1:13" x14ac:dyDescent="0.2">
      <c r="A123" s="2" t="s">
        <v>59</v>
      </c>
      <c r="D123" s="51">
        <v>110</v>
      </c>
      <c r="E123" s="6" t="s">
        <v>80</v>
      </c>
    </row>
    <row r="124" spans="1:13" x14ac:dyDescent="0.2">
      <c r="A124" s="2" t="s">
        <v>82</v>
      </c>
      <c r="D124" s="51">
        <v>100</v>
      </c>
      <c r="E124" s="53">
        <v>106</v>
      </c>
      <c r="F124" s="2" t="s">
        <v>67</v>
      </c>
    </row>
    <row r="125" spans="1:13" x14ac:dyDescent="0.2">
      <c r="A125" s="2" t="s">
        <v>57</v>
      </c>
      <c r="D125" s="51">
        <v>2</v>
      </c>
      <c r="E125" s="6" t="s">
        <v>80</v>
      </c>
    </row>
    <row r="126" spans="1:13" x14ac:dyDescent="0.2">
      <c r="A126" s="2" t="s">
        <v>58</v>
      </c>
      <c r="D126" s="51">
        <v>0</v>
      </c>
      <c r="E126" s="6" t="s">
        <v>80</v>
      </c>
    </row>
    <row r="128" spans="1:13" x14ac:dyDescent="0.2">
      <c r="A128" s="2" t="s">
        <v>60</v>
      </c>
    </row>
    <row r="129" spans="1:4" x14ac:dyDescent="0.2">
      <c r="A129" s="2" t="s">
        <v>62</v>
      </c>
    </row>
    <row r="131" spans="1:4" x14ac:dyDescent="0.2">
      <c r="A131" s="5" t="s">
        <v>61</v>
      </c>
      <c r="C131" s="54">
        <f>YIELD(D120,D121,D122,D123,D124,D125,D126)</f>
        <v>0.10335486723928179</v>
      </c>
      <c r="D131" s="2" t="s">
        <v>63</v>
      </c>
    </row>
    <row r="132" spans="1:4" x14ac:dyDescent="0.2">
      <c r="A132" s="2" t="s">
        <v>78</v>
      </c>
    </row>
    <row r="152" spans="1:4" x14ac:dyDescent="0.2">
      <c r="A152" s="2" t="s">
        <v>64</v>
      </c>
    </row>
    <row r="153" spans="1:4" x14ac:dyDescent="0.2">
      <c r="A153" s="2" t="s">
        <v>65</v>
      </c>
    </row>
    <row r="155" spans="1:4" x14ac:dyDescent="0.2">
      <c r="A155" s="5" t="s">
        <v>68</v>
      </c>
      <c r="B155" s="5"/>
      <c r="C155" s="55">
        <f>YIELD(D120,E121,D122,D123,E124,D125,D126)</f>
        <v>9.6769588041829488E-2</v>
      </c>
      <c r="D155" s="25"/>
    </row>
    <row r="157" spans="1:4" x14ac:dyDescent="0.2">
      <c r="A157" s="2" t="s">
        <v>70</v>
      </c>
    </row>
  </sheetData>
  <mergeCells count="4">
    <mergeCell ref="A117:I118"/>
    <mergeCell ref="A1:I1"/>
    <mergeCell ref="B69:C69"/>
    <mergeCell ref="A113:I115"/>
  </mergeCells>
  <phoneticPr fontId="0" type="noConversion"/>
  <pageMargins left="0.75" right="0.75" top="1" bottom="1" header="0.5" footer="0.5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bond_valuation</vt:lpstr>
      <vt:lpstr>bond_valuation!Print_Area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Bonds, Build a Model</dc:title>
  <dc:subject>Build a Model</dc:subject>
  <dc:creator>Mike Ehrhardt</dc:creator>
  <cp:lastModifiedBy>Brian Fagan</cp:lastModifiedBy>
  <cp:lastPrinted>2004-01-24T23:06:49Z</cp:lastPrinted>
  <dcterms:created xsi:type="dcterms:W3CDTF">1999-10-14T17:31:06Z</dcterms:created>
  <dcterms:modified xsi:type="dcterms:W3CDTF">2019-08-28T02:33:33Z</dcterms:modified>
</cp:coreProperties>
</file>