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Share\BFagan\CLO\"/>
    </mc:Choice>
  </mc:AlternateContent>
  <bookViews>
    <workbookView xWindow="0" yWindow="0" windowWidth="28800" windowHeight="14235"/>
  </bookViews>
  <sheets>
    <sheet name="ranking" sheetId="3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66" i="1" l="1"/>
  <c r="H1067" i="1"/>
  <c r="G1067" i="1"/>
  <c r="G1066" i="1"/>
  <c r="C15" i="3" l="1"/>
  <c r="H516" i="1"/>
  <c r="G516" i="1"/>
  <c r="C3" i="3" l="1"/>
  <c r="C4" i="3"/>
  <c r="C5" i="3"/>
  <c r="C6" i="3"/>
  <c r="C7" i="3"/>
  <c r="C8" i="3"/>
  <c r="C9" i="3"/>
  <c r="C10" i="3"/>
  <c r="C11" i="3"/>
  <c r="C12" i="3"/>
  <c r="C13" i="3"/>
  <c r="C14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4" i="3"/>
  <c r="C115" i="3"/>
  <c r="C116" i="3"/>
  <c r="C117" i="3"/>
  <c r="C118" i="3"/>
  <c r="C119" i="3"/>
  <c r="C121" i="3"/>
  <c r="C122" i="3"/>
  <c r="C123" i="3"/>
  <c r="C124" i="3"/>
  <c r="C113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2" i="3"/>
  <c r="H848" i="1"/>
  <c r="G848" i="1"/>
  <c r="E1021" i="1" l="1"/>
  <c r="E1020" i="1"/>
  <c r="E1019" i="1"/>
  <c r="E1018" i="1"/>
  <c r="E1017" i="1"/>
  <c r="E1016" i="1"/>
  <c r="E1015" i="1"/>
  <c r="E1014" i="1"/>
  <c r="E1013" i="1"/>
  <c r="E837" i="1" l="1"/>
  <c r="D837" i="1"/>
  <c r="E635" i="1" l="1"/>
  <c r="E634" i="1"/>
  <c r="E633" i="1"/>
  <c r="E632" i="1"/>
  <c r="E631" i="1"/>
  <c r="E630" i="1"/>
  <c r="E629" i="1"/>
  <c r="E628" i="1"/>
  <c r="E627" i="1"/>
  <c r="E626" i="1"/>
  <c r="E624" i="1"/>
  <c r="E623" i="1"/>
  <c r="E622" i="1"/>
  <c r="E465" i="1" l="1"/>
  <c r="D465" i="1"/>
  <c r="E464" i="1"/>
  <c r="D464" i="1"/>
  <c r="E463" i="1"/>
  <c r="D463" i="1"/>
  <c r="E223" i="1" l="1"/>
  <c r="E222" i="1"/>
  <c r="E221" i="1"/>
  <c r="E120" i="1" l="1"/>
  <c r="E119" i="1"/>
  <c r="E118" i="1"/>
  <c r="E117" i="1"/>
  <c r="E116" i="1"/>
  <c r="E115" i="1"/>
  <c r="E61" i="1" l="1"/>
  <c r="D61" i="1"/>
</calcChain>
</file>

<file path=xl/sharedStrings.xml><?xml version="1.0" encoding="utf-8"?>
<sst xmlns="http://schemas.openxmlformats.org/spreadsheetml/2006/main" count="3642" uniqueCount="1335">
  <si>
    <t>3i Debt Management</t>
  </si>
  <si>
    <t>Harvest CLO I</t>
  </si>
  <si>
    <t>EUR</t>
  </si>
  <si>
    <t>Harvest CLO III</t>
  </si>
  <si>
    <t>Harvest CLO IV</t>
  </si>
  <si>
    <t>Harvest CLO V</t>
  </si>
  <si>
    <t>Petrusse CLO</t>
  </si>
  <si>
    <t>Garda CLO</t>
  </si>
  <si>
    <t>Coniston CLO</t>
  </si>
  <si>
    <t>Axius CLO</t>
  </si>
  <si>
    <t>Harvest CLO VII</t>
  </si>
  <si>
    <t>Harvest CLO VIII</t>
  </si>
  <si>
    <t>Harvest CLO IX</t>
  </si>
  <si>
    <t>Harvest CLO X</t>
  </si>
  <si>
    <t>Harvest CLO XI</t>
  </si>
  <si>
    <t>Harvest CLO XII</t>
  </si>
  <si>
    <t>Harvest CLO XIV</t>
  </si>
  <si>
    <t>Harvest CLO XV</t>
  </si>
  <si>
    <t>Fraser Sullivan CLO II</t>
  </si>
  <si>
    <t>USD</t>
  </si>
  <si>
    <t xml:space="preserve">COA Caerus </t>
  </si>
  <si>
    <t>Fraser Sullivan CLO VII</t>
  </si>
  <si>
    <t>Jamestown CLO I</t>
  </si>
  <si>
    <t>Jamestown CLO II</t>
  </si>
  <si>
    <t xml:space="preserve">Jamestown CLO III </t>
  </si>
  <si>
    <t>COA Summit CLO</t>
  </si>
  <si>
    <t>Jamestown CLO IV</t>
  </si>
  <si>
    <t>Jamestown CLO V</t>
  </si>
  <si>
    <t>Jamestown CLO VI</t>
  </si>
  <si>
    <t>Jamestown VII</t>
  </si>
  <si>
    <t>Jamestown VIII</t>
  </si>
  <si>
    <t>40 86 Advisors</t>
  </si>
  <si>
    <t>Cedar Creek</t>
  </si>
  <si>
    <t>Silver Creek</t>
  </si>
  <si>
    <t>Sugar Creek</t>
  </si>
  <si>
    <t>Clear Creek</t>
  </si>
  <si>
    <t>Bean Creek</t>
  </si>
  <si>
    <t>Mill Creek CLO II</t>
  </si>
  <si>
    <t>Aegon USA IM</t>
  </si>
  <si>
    <t>Cedar Funding</t>
  </si>
  <si>
    <t xml:space="preserve">Cedar Funding II </t>
  </si>
  <si>
    <t>Cedar Funding III</t>
  </si>
  <si>
    <t>Cedar Funding IV</t>
  </si>
  <si>
    <t>Cedar Funding V</t>
  </si>
  <si>
    <t>Airlie Capital Management</t>
  </si>
  <si>
    <t>Airlie 2006-II</t>
  </si>
  <si>
    <t>Alcentra</t>
  </si>
  <si>
    <t>Jubilee IV</t>
  </si>
  <si>
    <t>Jubilee V</t>
  </si>
  <si>
    <t>Wood Street I</t>
  </si>
  <si>
    <t>Wood Street II</t>
  </si>
  <si>
    <t>Wood Street III</t>
  </si>
  <si>
    <t>Jubilee VI</t>
  </si>
  <si>
    <t>Jubilee VII</t>
  </si>
  <si>
    <t>Wood Street IV</t>
  </si>
  <si>
    <t>Jubilee I-R</t>
  </si>
  <si>
    <t>Wood Street V</t>
  </si>
  <si>
    <t>Wood Street VI</t>
  </si>
  <si>
    <t>Jubilee VIII</t>
  </si>
  <si>
    <t>Jubilee 2013-X</t>
  </si>
  <si>
    <t>Jubilee 2014-XI</t>
  </si>
  <si>
    <t>Jubilee 2014-XII</t>
  </si>
  <si>
    <t>Jubilee 2014-XIV</t>
  </si>
  <si>
    <t>Jubilee 2015-XV</t>
  </si>
  <si>
    <t xml:space="preserve"> </t>
  </si>
  <si>
    <t>Jubilee 2015-XVI</t>
  </si>
  <si>
    <t>Veritas II</t>
  </si>
  <si>
    <t>Pacifica VI</t>
  </si>
  <si>
    <t>Prospero CLO II</t>
  </si>
  <si>
    <t>Westwood CDO I</t>
  </si>
  <si>
    <t>One Wall Street II</t>
  </si>
  <si>
    <t>Westwood CDO II</t>
  </si>
  <si>
    <t>Shackleton I</t>
  </si>
  <si>
    <t>Shackleton II</t>
  </si>
  <si>
    <t>Shackleton 2013-III</t>
  </si>
  <si>
    <t>Shackleton 2013-IV</t>
  </si>
  <si>
    <t>Shackleton 2014-V</t>
  </si>
  <si>
    <t>Shackleton 2014-VI</t>
  </si>
  <si>
    <t>Shackleton 2015-VII</t>
  </si>
  <si>
    <t>Shackleton 2015-VIII</t>
  </si>
  <si>
    <t>Allianz Global Investors</t>
  </si>
  <si>
    <t>West CLO 2012-1</t>
  </si>
  <si>
    <t>West CLO 2013-1</t>
  </si>
  <si>
    <t>West CLO 2014-1</t>
  </si>
  <si>
    <t>West CLO 2014-2</t>
  </si>
  <si>
    <t>Del Mar CLO I</t>
  </si>
  <si>
    <t>Allstate IM</t>
  </si>
  <si>
    <t>AIMCO CLO 2006-A</t>
  </si>
  <si>
    <t>AIMCO CLO 2014-A</t>
  </si>
  <si>
    <t>AIMCO CLO 2015-A</t>
  </si>
  <si>
    <t>American Capital</t>
  </si>
  <si>
    <t>ACAS CLO 2007-1</t>
  </si>
  <si>
    <t>ACAS CLO 2012-1</t>
  </si>
  <si>
    <t>ACAS CLO 2013-1</t>
  </si>
  <si>
    <t>ACAS CLO 2013-2</t>
  </si>
  <si>
    <t>ACAS CLO 2014-1</t>
  </si>
  <si>
    <t>ACAS CLO 2014-2</t>
  </si>
  <si>
    <t>ACAS CLO 2015-1</t>
  </si>
  <si>
    <t>ACAS CLO 2015-2</t>
  </si>
  <si>
    <t>ACAS CLO IX</t>
  </si>
  <si>
    <t>American Money Management</t>
  </si>
  <si>
    <t>AMMC CLO IX</t>
  </si>
  <si>
    <t>AMMC CLO X</t>
  </si>
  <si>
    <t>AMMC CLO XI</t>
  </si>
  <si>
    <t>AMMC CLO XII</t>
  </si>
  <si>
    <t>AMMC CLO XIII</t>
  </si>
  <si>
    <t>AMMC CLO XIV</t>
  </si>
  <si>
    <t>AMMC CLO 15</t>
  </si>
  <si>
    <t>AMMC CLO 16</t>
  </si>
  <si>
    <t>AMMC CLO 17</t>
  </si>
  <si>
    <t>AMMC CLO 18</t>
  </si>
  <si>
    <t>Anchorage Capital</t>
  </si>
  <si>
    <t>Anchorage Capital CLO 2012-1</t>
  </si>
  <si>
    <t>Anchorage Capital CLO 2013-1</t>
  </si>
  <si>
    <t>Anchorage Capital CLO 2014-3</t>
  </si>
  <si>
    <t>Anchorage Capital CLO 4</t>
  </si>
  <si>
    <t>Anchorage Capital CLO 5</t>
  </si>
  <si>
    <t>Anchorage Capital CLO 6</t>
  </si>
  <si>
    <t>Anchorage Capital CLO 7</t>
  </si>
  <si>
    <t>Angelo Gordon</t>
  </si>
  <si>
    <t>Northwoods Capital IX</t>
  </si>
  <si>
    <t>Northwoods Capital X</t>
  </si>
  <si>
    <t>Northwoods Capital XI</t>
  </si>
  <si>
    <t>Northwoods Capital XII</t>
  </si>
  <si>
    <t>Northwoods Capital XIV</t>
  </si>
  <si>
    <t>Apex Credit Partners</t>
  </si>
  <si>
    <t>JFIN CLO 2007</t>
  </si>
  <si>
    <t>JFIN CLO 2012</t>
  </si>
  <si>
    <t>JFIN CLO 2013</t>
  </si>
  <si>
    <t>JFIN CLO 2014</t>
  </si>
  <si>
    <t>JFIN MM CLO 2014</t>
  </si>
  <si>
    <t>JFIN CLO 2014-II</t>
  </si>
  <si>
    <t>JFIN CLO 2015</t>
  </si>
  <si>
    <t>JFIN CLO 2015-II</t>
  </si>
  <si>
    <t>Apollo Global Management</t>
  </si>
  <si>
    <t>ALM XII</t>
  </si>
  <si>
    <t>Stone Tower CLO V</t>
  </si>
  <si>
    <t>Stone Tower CLO VI</t>
  </si>
  <si>
    <t>Cornerstone</t>
  </si>
  <si>
    <t>Gulf Stream-Compass CLO 2007-1</t>
  </si>
  <si>
    <t>Stone Tower CLO VII</t>
  </si>
  <si>
    <t>Rampart CLO 2007</t>
  </si>
  <si>
    <t>ALM V</t>
  </si>
  <si>
    <t>ALM VI</t>
  </si>
  <si>
    <t>ALM VII</t>
  </si>
  <si>
    <t>ALM VII(R)</t>
  </si>
  <si>
    <t>ALM VII(R)-2</t>
  </si>
  <si>
    <t>ALM VIII</t>
  </si>
  <si>
    <t>ALM X</t>
  </si>
  <si>
    <t>ALME Loan Funding II</t>
  </si>
  <si>
    <t>ALME Loan Funding III</t>
  </si>
  <si>
    <t>ALM XIV</t>
  </si>
  <si>
    <t>ALM XI</t>
  </si>
  <si>
    <t>Apollo Credit Funding IV</t>
  </si>
  <si>
    <t>ALM XVI</t>
  </si>
  <si>
    <t>ALME Loan Funding IV</t>
  </si>
  <si>
    <t>ALM XVII</t>
  </si>
  <si>
    <t>ALM XIX</t>
  </si>
  <si>
    <t>ALME Loan Funding V</t>
  </si>
  <si>
    <t>Ares Management</t>
  </si>
  <si>
    <t>Ares European IV</t>
  </si>
  <si>
    <t>Ares European I</t>
  </si>
  <si>
    <t>Ares European V</t>
  </si>
  <si>
    <t>Ares European III</t>
  </si>
  <si>
    <t>Ares European II</t>
  </si>
  <si>
    <t>Ares European VI</t>
  </si>
  <si>
    <t>Ares European VII</t>
  </si>
  <si>
    <t>Emporia Preferred Funding II</t>
  </si>
  <si>
    <t>Ares XXI</t>
  </si>
  <si>
    <t>Ares IIIR/IVR</t>
  </si>
  <si>
    <t>Emporia Preferred Funding III</t>
  </si>
  <si>
    <t>Ares NF XIV</t>
  </si>
  <si>
    <t>Ares XXII</t>
  </si>
  <si>
    <t>Ares XI</t>
  </si>
  <si>
    <t>Ares XXIII</t>
  </si>
  <si>
    <t>Ivy Hill Middle Market Credit Fund IV</t>
  </si>
  <si>
    <t>Ares XXIV</t>
  </si>
  <si>
    <t>Ivy Hill Middle Market V</t>
  </si>
  <si>
    <t>Ares XXV</t>
  </si>
  <si>
    <t>Ares XXVI</t>
  </si>
  <si>
    <t>Ares XXVII</t>
  </si>
  <si>
    <t>Ivy Hill Middle Market VI</t>
  </si>
  <si>
    <t>Ivy Hill Middle Market VII</t>
  </si>
  <si>
    <t>Ares XXVIII</t>
  </si>
  <si>
    <t>Ares XXIX</t>
  </si>
  <si>
    <t>Ares XXX</t>
  </si>
  <si>
    <t xml:space="preserve">Ares XXXI </t>
  </si>
  <si>
    <t>Ivy Hill Middle Market IX</t>
  </si>
  <si>
    <t>Ares XXXII</t>
  </si>
  <si>
    <t>Ares XXXIII</t>
  </si>
  <si>
    <t>Ares XXXIV</t>
  </si>
  <si>
    <t>Ares XXXV</t>
  </si>
  <si>
    <t>Ivy Hill Middle Market X</t>
  </si>
  <si>
    <t>Ares XXXVII</t>
  </si>
  <si>
    <t>Ares XXXVIII</t>
  </si>
  <si>
    <t>Ares XXXIX</t>
  </si>
  <si>
    <t>Arrowpoint Asset Management</t>
  </si>
  <si>
    <t>Arrowpoint CLO 2013-1</t>
  </si>
  <si>
    <t>Arrowpoint CLO 2014-2</t>
  </si>
  <si>
    <t>Peaks CLO I</t>
  </si>
  <si>
    <t>Arrowpoint CLO 2014-3</t>
  </si>
  <si>
    <t>Arrowpoint CLO 2015-4</t>
  </si>
  <si>
    <t>Avenue Capital Management</t>
  </si>
  <si>
    <t>Avenue CLO I</t>
  </si>
  <si>
    <t>Axa Investment Managers</t>
  </si>
  <si>
    <t>Adagio II</t>
  </si>
  <si>
    <t>Adagio III</t>
  </si>
  <si>
    <t>Adagio IV</t>
  </si>
  <si>
    <t>Allegro CLO I</t>
  </si>
  <si>
    <t>Allegro CLO II</t>
  </si>
  <si>
    <t>Allegro III</t>
  </si>
  <si>
    <t>Babson Capital Management</t>
  </si>
  <si>
    <t>Duchess VI</t>
  </si>
  <si>
    <t>Duchess VII</t>
  </si>
  <si>
    <t>Malin CLO I</t>
  </si>
  <si>
    <t>Babson Euro CLO 2014-1</t>
  </si>
  <si>
    <t>Babson Euro CLO 2014-2</t>
  </si>
  <si>
    <t>Babson Euro CLO 2015-1</t>
  </si>
  <si>
    <t>Sapphire Valley CDO I</t>
  </si>
  <si>
    <t>Clear Lake</t>
  </si>
  <si>
    <t>Babson CLO 2007-I</t>
  </si>
  <si>
    <t>St James River</t>
  </si>
  <si>
    <t>Babson CLO 2012-1</t>
  </si>
  <si>
    <t>Babson CLO 2012-II</t>
  </si>
  <si>
    <t>Babson CLO 2013-1</t>
  </si>
  <si>
    <t>Babson CLO 2013-II</t>
  </si>
  <si>
    <t>Babson CLO 2014-1</t>
  </si>
  <si>
    <t>Babson CLO 2014-II</t>
  </si>
  <si>
    <t>Babson CLO 2014-III</t>
  </si>
  <si>
    <t>Babson CLO 2015-I</t>
  </si>
  <si>
    <t>Babson CLO 2015-II</t>
  </si>
  <si>
    <t>Babson CLO 2016-1</t>
  </si>
  <si>
    <t>Bain Capital Credit</t>
  </si>
  <si>
    <t>Race Point V CLO</t>
  </si>
  <si>
    <t>Race Point VI</t>
  </si>
  <si>
    <t>Race Point VII</t>
  </si>
  <si>
    <t>Race Point CLO VIII</t>
  </si>
  <si>
    <t>Avery Point II CLO</t>
  </si>
  <si>
    <t>Avery Point III CLO</t>
  </si>
  <si>
    <t>Avery Point IV CLO</t>
  </si>
  <si>
    <t>Avery Point V CLO</t>
  </si>
  <si>
    <t>Newhaven CLO</t>
  </si>
  <si>
    <t>Newhaven II CLO</t>
  </si>
  <si>
    <t>Rye Harbour CLO</t>
  </si>
  <si>
    <t>Race Point IX CLO</t>
  </si>
  <si>
    <t>Avery Point VI</t>
  </si>
  <si>
    <t>Avery Point VII</t>
  </si>
  <si>
    <t>Cavalry CLO II</t>
  </si>
  <si>
    <t>Cavalry CLO III</t>
  </si>
  <si>
    <t>Cavalry CLO IV</t>
  </si>
  <si>
    <t>Cavalry CLO V</t>
  </si>
  <si>
    <t>Race Point X</t>
  </si>
  <si>
    <t>Benefit Street Partners</t>
  </si>
  <si>
    <t>Benefit Street Partners CLO I</t>
  </si>
  <si>
    <t>Benefit Street Partners CLO II</t>
  </si>
  <si>
    <t>Benefit Street Partners CLO III</t>
  </si>
  <si>
    <t>Benefit Street Partners CLO IV</t>
  </si>
  <si>
    <t>Benefit Street Partners CLO V</t>
  </si>
  <si>
    <t>Benefit Street Partners CLO VI</t>
  </si>
  <si>
    <t>Benefit Street Partners CLO VII</t>
  </si>
  <si>
    <t>Benefit Street Partners CLO VIII</t>
  </si>
  <si>
    <t>Black Diamond</t>
  </si>
  <si>
    <t>BLACK DIAMOND CLO 2005-2</t>
  </si>
  <si>
    <t>BLACK DIAMOND CLO 2006-1</t>
  </si>
  <si>
    <t>Black Diamond CLO 2012-1</t>
  </si>
  <si>
    <t>Black Diamond CLO 2013-1</t>
  </si>
  <si>
    <t>BLACK DIAMOND CLO 2014-1</t>
  </si>
  <si>
    <t>BLACK DIAMOND CLO 2015-1</t>
  </si>
  <si>
    <t>BLACK DIAMOND CLO 2016-1</t>
  </si>
  <si>
    <t>GSC European CDO I-R</t>
  </si>
  <si>
    <t>GSC European CDO II</t>
  </si>
  <si>
    <t>GSC GROUP CDO FUND VII</t>
  </si>
  <si>
    <t>GSC PARTNERS CDO FUND VIII</t>
  </si>
  <si>
    <t>BlackRock</t>
  </si>
  <si>
    <t xml:space="preserve">Magnetite VI </t>
  </si>
  <si>
    <t xml:space="preserve">Magnetite VII </t>
  </si>
  <si>
    <t xml:space="preserve">Magnetite VIII </t>
  </si>
  <si>
    <t>Magnetite IX</t>
  </si>
  <si>
    <t>Magnetite XI</t>
  </si>
  <si>
    <t>Magnetite XII</t>
  </si>
  <si>
    <t>Magnetite XIV</t>
  </si>
  <si>
    <t>Magnetite XV</t>
  </si>
  <si>
    <t>Magnetite XVI</t>
  </si>
  <si>
    <t>Magnetite XVII</t>
  </si>
  <si>
    <t>BlackRock European CLO I</t>
  </si>
  <si>
    <t>BlueMountain Capital</t>
  </si>
  <si>
    <t>BlueMountain I</t>
  </si>
  <si>
    <t>BlueMountain II</t>
  </si>
  <si>
    <t>BlueMountain III</t>
  </si>
  <si>
    <t>BlueMountain CLO 2011-1</t>
  </si>
  <si>
    <t>BlueMountain CLO 2012-1</t>
  </si>
  <si>
    <t>BlueMountain CLO 2012-2</t>
  </si>
  <si>
    <t>BlueMountain CLO 2013-1</t>
  </si>
  <si>
    <t>BlueMountain CLO 2013-2</t>
  </si>
  <si>
    <t>BlueMountain CLO 2013-3</t>
  </si>
  <si>
    <t>BlueMountain CLO 2013-4</t>
  </si>
  <si>
    <t>BlueMountain CLO 2014-1</t>
  </si>
  <si>
    <t>BlueMountain CLO 2014-2</t>
  </si>
  <si>
    <t>BlueMountain CLO 2014-3</t>
  </si>
  <si>
    <t>BlueMountain CLO 2014-4</t>
  </si>
  <si>
    <t>BlueMountain CLO 2015-1</t>
  </si>
  <si>
    <t>BlueMountain CLO 2015-2</t>
  </si>
  <si>
    <t>BlueMountain CLO 2015-3</t>
  </si>
  <si>
    <t>BlueMountain CLO 2015-4</t>
  </si>
  <si>
    <t>BlueMountain CLO 2016-1</t>
  </si>
  <si>
    <t>BlueMountain CLO 2016-1 EUR</t>
  </si>
  <si>
    <t>BNP Paribas Asset Management</t>
  </si>
  <si>
    <t>Leveraged Finance Europe II</t>
  </si>
  <si>
    <t>Leveraged Finance Europe III</t>
  </si>
  <si>
    <t>Kintyre CLO I</t>
  </si>
  <si>
    <t>Neptuno CLO I</t>
  </si>
  <si>
    <t>Gillespie CLO I</t>
  </si>
  <si>
    <t>BNPP IP Euro CLO 2015</t>
  </si>
  <si>
    <t>BNPP IP CLO 2014-1</t>
  </si>
  <si>
    <t>BNPP IP CLO 2014-II</t>
  </si>
  <si>
    <t>Bradford and Marzec</t>
  </si>
  <si>
    <t>B&amp;M CLO 2014-I</t>
  </si>
  <si>
    <t>Brigade Capital Management</t>
  </si>
  <si>
    <t>Battalion 2007-1</t>
  </si>
  <si>
    <t>Battalion CLO III</t>
  </si>
  <si>
    <t>Battalion CLO IV</t>
  </si>
  <si>
    <t>Battalion CLO V</t>
  </si>
  <si>
    <t>Battalion CLO VI</t>
  </si>
  <si>
    <t>Battalion CLO VII</t>
  </si>
  <si>
    <t>Battalion CLO VIII</t>
  </si>
  <si>
    <t>Battalion CLO IX</t>
  </si>
  <si>
    <t>Cairn Capital</t>
  </si>
  <si>
    <t>Cairn I</t>
  </si>
  <si>
    <t>Cairn II</t>
  </si>
  <si>
    <t>Cairn III</t>
  </si>
  <si>
    <t>Cairn IV</t>
  </si>
  <si>
    <t>Cairn V</t>
  </si>
  <si>
    <t>Canaras Capital Management</t>
  </si>
  <si>
    <t>Canaras Summit CLO I</t>
  </si>
  <si>
    <t>Saranac CLO I</t>
  </si>
  <si>
    <t>Saranac CLO II</t>
  </si>
  <si>
    <t>Saranac CLO III</t>
  </si>
  <si>
    <t>Carlson Capital</t>
  </si>
  <si>
    <t>Cathedral Lake CLO 2013</t>
  </si>
  <si>
    <t>Cathedral Lake II</t>
  </si>
  <si>
    <t>Cathedral Lake III</t>
  </si>
  <si>
    <t>Carlyle Group</t>
  </si>
  <si>
    <t>Carlyle Global Market Strategies Euro CLO 2013-1</t>
  </si>
  <si>
    <t>Carlyle Global Market Strategies Euro CLO 2013-2</t>
  </si>
  <si>
    <t>Carlyle Global Market Strategies Euro CLO 2014-1</t>
  </si>
  <si>
    <t>Carlyle Global Market Strategies Euro CLO 2014-2</t>
  </si>
  <si>
    <t>Carlyle Global Market Strategies Euro CLO 2014-3</t>
  </si>
  <si>
    <t>Carlyle Global Market Strategies Euro CLO 2015-1</t>
  </si>
  <si>
    <t>Carlyle Global Market Strategies Euro CLO 2015-2</t>
  </si>
  <si>
    <t>Carlyle Global Market Strategies Euro CLO 2015-3</t>
  </si>
  <si>
    <t>Carlyle Global Market Strategies Euro CLO 2016-1</t>
  </si>
  <si>
    <t>CELF Loan Partners</t>
  </si>
  <si>
    <t>CELF Loan Partners II</t>
  </si>
  <si>
    <t>CELF Loan Partners III</t>
  </si>
  <si>
    <t>CELF Loan Partners IV</t>
  </si>
  <si>
    <t>CELF Low Levered Partners</t>
  </si>
  <si>
    <t>Highlander Euro CDO</t>
  </si>
  <si>
    <t>Highlander Euro CDO II</t>
  </si>
  <si>
    <t>Highlander Euro CDO III</t>
  </si>
  <si>
    <t>Carlyle Global Markets Strategies 2012-1</t>
  </si>
  <si>
    <t>Carlyle Global Markets Strategies 2012-2</t>
  </si>
  <si>
    <t>Carlyle Global Markets Strategies 2012-3</t>
  </si>
  <si>
    <t>Carlyle Global Markets Strategies 2012-4</t>
  </si>
  <si>
    <t>Carlyle Global Markets Strategies 2013-1</t>
  </si>
  <si>
    <t>Carlyle Global Markets Strategies 2013-2</t>
  </si>
  <si>
    <t>Carlyle Global Markets Strategies 2013-3</t>
  </si>
  <si>
    <t>Carlyle Global Markets Strategies 2013-4</t>
  </si>
  <si>
    <t>Carlyle Global Markets Strategies 2014-1</t>
  </si>
  <si>
    <t>Carlyle Global Markets Strategies 2014-2</t>
  </si>
  <si>
    <t>Carlyle Global Markets Strategies 2014-3</t>
  </si>
  <si>
    <t>Carlyle Global Markets Strategies 2014-4</t>
  </si>
  <si>
    <t>Carlyle Global Markets Strategies 2014-5</t>
  </si>
  <si>
    <t>Carlyle Global Markets Strategies 2015-1</t>
  </si>
  <si>
    <t>Carlyle Global Markets Strategies 2015-2</t>
  </si>
  <si>
    <t>Carlyle Global Markets Strategies 2015-3</t>
  </si>
  <si>
    <t>Carlyle Global Markets Strategies 2015-4</t>
  </si>
  <si>
    <t>Carlyle Global Markets Strategies 2015-5</t>
  </si>
  <si>
    <t>Carlyle Global Markets Strategies 2016-1</t>
  </si>
  <si>
    <t>Carlyle Global Markets Strategies 2016-2</t>
  </si>
  <si>
    <t>Carlyle High Yield Partners IX</t>
  </si>
  <si>
    <t>Carlyle High Yield Partners VIII</t>
  </si>
  <si>
    <t>Carlyle High Yield Partners X</t>
  </si>
  <si>
    <t>Carlyle Daytona</t>
  </si>
  <si>
    <t>Carlyle McLaren CLO</t>
  </si>
  <si>
    <t>Churchill Financial Cayman</t>
  </si>
  <si>
    <t>Mountain Capital CLO VI</t>
  </si>
  <si>
    <t>Carlyle GMS Finance MM CLO 2015-1</t>
  </si>
  <si>
    <t>Cerberus Capital Management</t>
  </si>
  <si>
    <t>A5 Funding</t>
  </si>
  <si>
    <t>Cerberus Offshore Levered</t>
  </si>
  <si>
    <t>Ableco Capital</t>
  </si>
  <si>
    <t>Cerberus Onshore II</t>
  </si>
  <si>
    <t>Cerberus Onshore II CLO-2</t>
  </si>
  <si>
    <t>Chenavari IM</t>
  </si>
  <si>
    <t>Alpstar CLO 1</t>
  </si>
  <si>
    <t>Alpstar CLO 2</t>
  </si>
  <si>
    <t>Toro European CLO 1</t>
  </si>
  <si>
    <t>Chicago Fundamental IP</t>
  </si>
  <si>
    <t>CFIP CLO 2013-1</t>
  </si>
  <si>
    <t>CFIP CLO 2014-1</t>
  </si>
  <si>
    <t>CIFC Asset Management</t>
  </si>
  <si>
    <t>Bridgeport CLO</t>
  </si>
  <si>
    <t>Bridgeport CLO II</t>
  </si>
  <si>
    <t>Burr Ridge CLO</t>
  </si>
  <si>
    <t>CIFC Funding 2006-II</t>
  </si>
  <si>
    <t>CIFC Funding 2007-I</t>
  </si>
  <si>
    <t>CIFC Funding 2007-II</t>
  </si>
  <si>
    <t>CIFC Funding 2007-III</t>
  </si>
  <si>
    <t>CIFC Funding 2011-1</t>
  </si>
  <si>
    <t>CIFC Funding 2012-1</t>
  </si>
  <si>
    <t>CIFC Funding 2012-2</t>
  </si>
  <si>
    <t>CIFC Funding 2012-3</t>
  </si>
  <si>
    <t>CIFC Funding 2013-1</t>
  </si>
  <si>
    <t>CIFC Funding 2013-2</t>
  </si>
  <si>
    <t>CIFC Funding 2013-III</t>
  </si>
  <si>
    <t>CIFC Funding 2013-IV</t>
  </si>
  <si>
    <t>CIFC Funding 2014</t>
  </si>
  <si>
    <t>CIFC Funding 2014-II</t>
  </si>
  <si>
    <t>CIFC Funding 2014-III</t>
  </si>
  <si>
    <t>CIFC Funding 2014-IV</t>
  </si>
  <si>
    <t>CIFC Funding 2014-V</t>
  </si>
  <si>
    <t>CIFC Funding 2015-I</t>
  </si>
  <si>
    <t>CIFC Funding 2015-II</t>
  </si>
  <si>
    <t>CIFC Funding 2015-III</t>
  </si>
  <si>
    <t>CIFC Funding 2015-IV</t>
  </si>
  <si>
    <t>CIFC Funding 2015-V</t>
  </si>
  <si>
    <t>Primus CLO II</t>
  </si>
  <si>
    <t>Schiller Park CLO</t>
  </si>
  <si>
    <t>CIT Asset Management</t>
  </si>
  <si>
    <t>CIT CLO 2012-1</t>
  </si>
  <si>
    <t>CIT CLO 2013-1</t>
  </si>
  <si>
    <t>Cohen and Company</t>
  </si>
  <si>
    <t>Munda CLO I</t>
  </si>
  <si>
    <t>Dekania CDO I</t>
  </si>
  <si>
    <t>Dekania CDO III</t>
  </si>
  <si>
    <t>Columbia Management</t>
  </si>
  <si>
    <t>Centurion CDO 9</t>
  </si>
  <si>
    <t>Cent CDO 12</t>
  </si>
  <si>
    <t>Cent CDO 14</t>
  </si>
  <si>
    <t>Cent CDO 15</t>
  </si>
  <si>
    <t>Cent CLO 16</t>
  </si>
  <si>
    <t>Cent CLO 17</t>
  </si>
  <si>
    <t>Cent CLO 18</t>
  </si>
  <si>
    <t>Cent CLO 19</t>
  </si>
  <si>
    <t>Cent CLO 20</t>
  </si>
  <si>
    <t>Cent CLO 21</t>
  </si>
  <si>
    <t>Cent CLO 22</t>
  </si>
  <si>
    <t>Cent CLO 23</t>
  </si>
  <si>
    <t>Cent CLO 24</t>
  </si>
  <si>
    <t>Commerzbank</t>
  </si>
  <si>
    <t>Bosphorus CLO I</t>
  </si>
  <si>
    <t>Bosphorus CLO II</t>
  </si>
  <si>
    <t>Covenant Credit Partners</t>
  </si>
  <si>
    <t>Covenant Credit Partners CLO I</t>
  </si>
  <si>
    <t>Covenant Credit Partners CLO II</t>
  </si>
  <si>
    <t>CQS Management</t>
  </si>
  <si>
    <t>Grosvenor Place CLO III</t>
  </si>
  <si>
    <t>Grosvenor Place CLO 2013-1</t>
  </si>
  <si>
    <t>Grosvenor Place CLO 2015-1</t>
  </si>
  <si>
    <t>Credit Suisse AM</t>
  </si>
  <si>
    <t>Atrium V</t>
  </si>
  <si>
    <t>Atrium VII</t>
  </si>
  <si>
    <t>Atrium VIII</t>
  </si>
  <si>
    <t>Atrium IX</t>
  </si>
  <si>
    <t>Atrium X</t>
  </si>
  <si>
    <t>Atrium XI</t>
  </si>
  <si>
    <t>Atrium XII</t>
  </si>
  <si>
    <t>Madison Park Funding III</t>
  </si>
  <si>
    <t>Madison Park Funding IV</t>
  </si>
  <si>
    <t>Madison Park Funding V</t>
  </si>
  <si>
    <t>Madison Park Funding VI</t>
  </si>
  <si>
    <t>Madison Park Funding VII</t>
  </si>
  <si>
    <t>Madison Park Funding VIII</t>
  </si>
  <si>
    <t>Madison Park Funding IX</t>
  </si>
  <si>
    <t>Madison Park Funding X</t>
  </si>
  <si>
    <t>Madison Park Funding XI</t>
  </si>
  <si>
    <t>Madison Park Funding XII</t>
  </si>
  <si>
    <t>Madison Park Funding XIII</t>
  </si>
  <si>
    <t>Madison Park Funding XIV</t>
  </si>
  <si>
    <t>Madison Park Funding XV</t>
  </si>
  <si>
    <t>Madison Park Funding XVI</t>
  </si>
  <si>
    <t>Madison Park Funding XVII</t>
  </si>
  <si>
    <t>Madison Park Funding XVIII</t>
  </si>
  <si>
    <t>Madison Park Funding XIX</t>
  </si>
  <si>
    <t>Madison Park Funding XX</t>
  </si>
  <si>
    <t>Cadogan Square CLO</t>
  </si>
  <si>
    <t>Cadogan Square CLO II</t>
  </si>
  <si>
    <t>Cadogan Square CLO III</t>
  </si>
  <si>
    <t>Cadogan Square CLO IV</t>
  </si>
  <si>
    <t>Cadogan Square CLO V*</t>
  </si>
  <si>
    <t>Cadogan Square CLO VI*</t>
  </si>
  <si>
    <t>Cadogan Square CLO VII</t>
  </si>
  <si>
    <t>Credit Value Partners</t>
  </si>
  <si>
    <t>CVP Cascade CLO-3</t>
  </si>
  <si>
    <t>CVP Cascade CLO-1</t>
  </si>
  <si>
    <t>CVP Cascade CLO-2</t>
  </si>
  <si>
    <t>Crescent Capital Group</t>
  </si>
  <si>
    <t>Atlas Senior Loan Fund</t>
  </si>
  <si>
    <t>Atlas Senior Loan Fund II</t>
  </si>
  <si>
    <t>Atlas Senior Loan Fund III</t>
  </si>
  <si>
    <t>Atlas Senior Loan Fund IV</t>
  </si>
  <si>
    <t>Atlas Senior Loan Fund V</t>
  </si>
  <si>
    <t>Atlas Senior Loan Fund VI</t>
  </si>
  <si>
    <t>Shinnecock CLO 2006-1 Ltd</t>
  </si>
  <si>
    <t>Crestline Denali Capital</t>
  </si>
  <si>
    <t>Denali Capital XII</t>
  </si>
  <si>
    <t>Denali Capital XI</t>
  </si>
  <si>
    <t>Denali Capital V</t>
  </si>
  <si>
    <t>Denali Capital VI</t>
  </si>
  <si>
    <t>Denali Capital VII</t>
  </si>
  <si>
    <t>Spring Road CLO 2007-1</t>
  </si>
  <si>
    <t>Denali Capital CLO X</t>
  </si>
  <si>
    <t>Cutwater Asset Management</t>
  </si>
  <si>
    <t>Cutwater CLO 2014-I</t>
  </si>
  <si>
    <t>Cutwater CLO 2014-II</t>
  </si>
  <si>
    <t>Cutwater 2015-I</t>
  </si>
  <si>
    <t>CVC Credit Partners</t>
  </si>
  <si>
    <t>Cordatus Loan Fund I</t>
  </si>
  <si>
    <t>Cordatus Loan Fund II</t>
  </si>
  <si>
    <t>CVC Cordatus Loan Fund III</t>
  </si>
  <si>
    <t>CVC Cordatus Loan Fund IV</t>
  </si>
  <si>
    <t>CVC Cordatus Loan Fund V</t>
  </si>
  <si>
    <t>CVC Cordatus Loan Fund VI</t>
  </si>
  <si>
    <t>Shasta CLO I</t>
  </si>
  <si>
    <t>Apidos CLO V</t>
  </si>
  <si>
    <t>Apidos CLO Cinco</t>
  </si>
  <si>
    <t>ACA CLO 2007-1</t>
  </si>
  <si>
    <t>San Gabriel I</t>
  </si>
  <si>
    <t>Apidos CLO IX</t>
  </si>
  <si>
    <t>Apidos CLO X</t>
  </si>
  <si>
    <t>Apidos CLO XI</t>
  </si>
  <si>
    <t>Apidos CLO XII</t>
  </si>
  <si>
    <t>Apidos CLO XIV</t>
  </si>
  <si>
    <t>Apidos CLO XV</t>
  </si>
  <si>
    <t>Apidos CLO XVI</t>
  </si>
  <si>
    <t>Apidos CLO XVII</t>
  </si>
  <si>
    <t>Apidos CLO XVIII</t>
  </si>
  <si>
    <t>Apidos CLO XIX</t>
  </si>
  <si>
    <t>Apidos CLO XX</t>
  </si>
  <si>
    <t>Apidos CLO XXI</t>
  </si>
  <si>
    <t>Apidos CLO XXII</t>
  </si>
  <si>
    <t>Apidos CLO XXIII</t>
  </si>
  <si>
    <t>Deutsche Asset Management</t>
  </si>
  <si>
    <t>Flagship CLO V</t>
  </si>
  <si>
    <t>Elex Alpha</t>
  </si>
  <si>
    <t>Flagship CLO VI</t>
  </si>
  <si>
    <t>Flagship CLO VII</t>
  </si>
  <si>
    <t>Flagship CLO VIII</t>
  </si>
  <si>
    <t>DFG</t>
  </si>
  <si>
    <t>Vibrant CLO</t>
  </si>
  <si>
    <t>Vibrant CLO II</t>
  </si>
  <si>
    <t>Vibrant CLO III</t>
  </si>
  <si>
    <t>Virbant CLO IV</t>
  </si>
  <si>
    <t>Eaton Vance</t>
  </si>
  <si>
    <t>Eaton Vance CDO VII</t>
  </si>
  <si>
    <t>Eaton Vance CDO X</t>
  </si>
  <si>
    <t>Eaton Vance CDO VIII</t>
  </si>
  <si>
    <t>Eaton Vance CLO 2013-1</t>
  </si>
  <si>
    <t>Eaton Vance CLO 2014-1</t>
  </si>
  <si>
    <t>Eaton Vance CLO 2015-1</t>
  </si>
  <si>
    <t>Fidelity Investments</t>
  </si>
  <si>
    <t>Ballyrock CLO 2013-1</t>
  </si>
  <si>
    <t>Ballyrock CLO 2014-1</t>
  </si>
  <si>
    <t>Fifth Street</t>
  </si>
  <si>
    <t>Fifth Street Senior Loan Fund I</t>
  </si>
  <si>
    <t>FS Senior Funding</t>
  </si>
  <si>
    <t>Fifth Street Senior Loan Fund II</t>
  </si>
  <si>
    <t>Fore Research and Management</t>
  </si>
  <si>
    <t>Fore CLO 2007-1</t>
  </si>
  <si>
    <t>Fortress Investment Group</t>
  </si>
  <si>
    <t>Fortress Credit Opportunities I</t>
  </si>
  <si>
    <t>Sargas CLO I</t>
  </si>
  <si>
    <t>Pangaea 2007-1</t>
  </si>
  <si>
    <t>Fortress Credit Funding V</t>
  </si>
  <si>
    <t>Fortress Credit Funding VI</t>
  </si>
  <si>
    <t>Fortress Credit BSL</t>
  </si>
  <si>
    <t>Fortress Credit BSL II</t>
  </si>
  <si>
    <t>Fortress Credit Opportunities III</t>
  </si>
  <si>
    <t>Fortress Credit Opportunities V</t>
  </si>
  <si>
    <t>Fortress Credit Opportunities VI</t>
  </si>
  <si>
    <t>Fortress Credit Investments IV</t>
  </si>
  <si>
    <t>Fortress Credit BSL III</t>
  </si>
  <si>
    <t>FDF Limited I</t>
  </si>
  <si>
    <t>Franklin Templeton</t>
  </si>
  <si>
    <t>Franklin CLO V</t>
  </si>
  <si>
    <t>Franklin CLO VI</t>
  </si>
  <si>
    <t>Muir Wood</t>
  </si>
  <si>
    <t>Garrison Investment Group</t>
  </si>
  <si>
    <t>Garrison Funding 2013-2</t>
  </si>
  <si>
    <t>Garrison Funding 2015-1</t>
  </si>
  <si>
    <t xml:space="preserve">Global Leveraged Credit </t>
  </si>
  <si>
    <t>GLC CLO I</t>
  </si>
  <si>
    <t>GoldenTree Asset Management</t>
  </si>
  <si>
    <t>GoldenTree Loan Opportunities III</t>
  </si>
  <si>
    <t>Laurelin II</t>
  </si>
  <si>
    <t>GoldenTree Loan Opportunities IV</t>
  </si>
  <si>
    <t>GoldenTree Loan Opportunities VI</t>
  </si>
  <si>
    <t>GoldenTree Loan Opportunities VII</t>
  </si>
  <si>
    <t>GT Loan Financing I</t>
  </si>
  <si>
    <t>GoldenTree Loan Opportunities VIII</t>
  </si>
  <si>
    <t>GoldenTree Loan Opportunities IX</t>
  </si>
  <si>
    <t>GoldenTree Loan Opportunities XI</t>
  </si>
  <si>
    <t>GoldenTree Loan Opportunities X</t>
  </si>
  <si>
    <t>Goldman Sachs AM</t>
  </si>
  <si>
    <t>Goldman Sachs Asset Management CLO</t>
  </si>
  <si>
    <t>Golub Capital</t>
  </si>
  <si>
    <t>Golub Capital Management CLO 2007-1</t>
  </si>
  <si>
    <t>Golub Capital BDC 2010-1</t>
  </si>
  <si>
    <t>Golub Capital Partners CLO 10</t>
  </si>
  <si>
    <t>Golub Capital Partners CLO 11</t>
  </si>
  <si>
    <t>Golub Capital Partners CLO 14</t>
  </si>
  <si>
    <t>Golub Capital Partners CLO 15</t>
  </si>
  <si>
    <t>Golub Capital Partners CLO 16</t>
  </si>
  <si>
    <t>Golub Capital Partners CLO 17</t>
  </si>
  <si>
    <t>Golub Capital Partners CLO 18(M)</t>
  </si>
  <si>
    <t>Golub Capital Partners CLO 19(B)</t>
  </si>
  <si>
    <t>Golub BDC CLO 2014</t>
  </si>
  <si>
    <t>Golub Capital Partners CLO 21(M)</t>
  </si>
  <si>
    <t>Golub Capital Partners CLO 22(B)</t>
  </si>
  <si>
    <t>Golub Capital Partners CLO 23(B)</t>
  </si>
  <si>
    <t>Golub Capital Partners CLO 24(M)</t>
  </si>
  <si>
    <t>Golub Capital Partners CLO 25(M)</t>
  </si>
  <si>
    <t>Golub Capital Partners CLO 26(B)</t>
  </si>
  <si>
    <t>Golub Capital Partners CLO 28(M)</t>
  </si>
  <si>
    <t>Golub Capital Partners CLO 30(M)</t>
  </si>
  <si>
    <t>Golub Capital Partners CLO 31(M)</t>
  </si>
  <si>
    <t>Greywolf Capital Management</t>
  </si>
  <si>
    <t>Greywolf CLO II</t>
  </si>
  <si>
    <t>Greywolf CLO III</t>
  </si>
  <si>
    <t>Greywolf CLO IV</t>
  </si>
  <si>
    <t>Greywolf CLO V</t>
  </si>
  <si>
    <t>GSO Capital Partners</t>
  </si>
  <si>
    <t>Boyne Valley</t>
  </si>
  <si>
    <t>Castle Park</t>
  </si>
  <si>
    <t>Dartry Park</t>
  </si>
  <si>
    <t>Elm Park CLO</t>
  </si>
  <si>
    <t>Green Park CDO</t>
  </si>
  <si>
    <t>Harbourmaster CLO 5</t>
  </si>
  <si>
    <t>Harbourmaster CLO 6</t>
  </si>
  <si>
    <t>Harbourmaster CLO 7</t>
  </si>
  <si>
    <t>Harbourmaster CLO 8</t>
  </si>
  <si>
    <t>Harbourmaster CLO 9</t>
  </si>
  <si>
    <t>Harbourmaster Pro-Rata CLO 2</t>
  </si>
  <si>
    <t>Harbourmaster Pro-Rata CLO 3</t>
  </si>
  <si>
    <t>Herbert Park</t>
  </si>
  <si>
    <t>Holland Park CLO</t>
  </si>
  <si>
    <t>Orwell Park</t>
  </si>
  <si>
    <t>Phoenix Park</t>
  </si>
  <si>
    <t>Regent’s Park CDO</t>
  </si>
  <si>
    <t>Richmond Park CLO</t>
  </si>
  <si>
    <t>Sorrento Park</t>
  </si>
  <si>
    <t>Tymon Park</t>
  </si>
  <si>
    <t>Adirondack Park CLO</t>
  </si>
  <si>
    <t>Birchwood Park</t>
  </si>
  <si>
    <t>Bowman Park CLO</t>
  </si>
  <si>
    <t>Callidus Debt Partners CLO Fund VI</t>
  </si>
  <si>
    <t>Cole Park CLO</t>
  </si>
  <si>
    <t>Cumberland Park</t>
  </si>
  <si>
    <t>Dorchester Park</t>
  </si>
  <si>
    <t>Emerson Park CLO</t>
  </si>
  <si>
    <t>Finn Square CLO</t>
  </si>
  <si>
    <t>Gale Force 3 CLO</t>
  </si>
  <si>
    <t>Gale Force 4 CLO</t>
  </si>
  <si>
    <t>Gramercy Park CLO</t>
  </si>
  <si>
    <t>Inwood Park CDO</t>
  </si>
  <si>
    <t>Keuka Park CLO</t>
  </si>
  <si>
    <t>MAPS CLO Fund II</t>
  </si>
  <si>
    <t>Marine Park CLO</t>
  </si>
  <si>
    <t>Pinnacle Park CLO</t>
  </si>
  <si>
    <t>Prospect Park CDO</t>
  </si>
  <si>
    <t>Seneca Park</t>
  </si>
  <si>
    <t>Sheridan Square CLO</t>
  </si>
  <si>
    <t>Stewart Park</t>
  </si>
  <si>
    <t>Thacher Park</t>
  </si>
  <si>
    <t>Treman Park</t>
  </si>
  <si>
    <t>Tryon Park CLO</t>
  </si>
  <si>
    <t>Webster Park CLO</t>
  </si>
  <si>
    <t>Westcott Park CLO</t>
  </si>
  <si>
    <t>Guggenheim Investments</t>
  </si>
  <si>
    <t>Cork Street CLO DAC</t>
  </si>
  <si>
    <t>NZCG Funding</t>
  </si>
  <si>
    <t>Kennecott Funding</t>
  </si>
  <si>
    <t>Sands Point Funding</t>
  </si>
  <si>
    <t>Copper River</t>
  </si>
  <si>
    <t>5180 CLO</t>
  </si>
  <si>
    <t>Mercer Field</t>
  </si>
  <si>
    <t>Hempstead CLO</t>
  </si>
  <si>
    <t>Ziggurat CLO</t>
  </si>
  <si>
    <t>Kitty Hawk CLO 2015-1</t>
  </si>
  <si>
    <t>NZCG Funding 2</t>
  </si>
  <si>
    <t>5180-2 CLO</t>
  </si>
  <si>
    <t>1828 CLO Ltd.</t>
  </si>
  <si>
    <t>Seven Sticks CLO Ltd.</t>
  </si>
  <si>
    <t>Halcyon Loan Management</t>
  </si>
  <si>
    <t>Halcyon Loan Investors CLO I, LTD.</t>
  </si>
  <si>
    <t>Halcyon Loan Investors CLO II, LTD.</t>
  </si>
  <si>
    <t>Halcyon Loan Advisors Funding 2012-1 LTD.</t>
  </si>
  <si>
    <t>Halcyon Loan Advisors Funding 2012-2 LTD.</t>
  </si>
  <si>
    <t>Halcyon Loan Advisors Funding 2013-1 LTD.</t>
  </si>
  <si>
    <t>Halcyon Loan Advisors Funding 2013-2 LTD.</t>
  </si>
  <si>
    <t>Halcyon Loan Advisors Funding 2014-1 LTD.</t>
  </si>
  <si>
    <t>Halcyon Loan Advisors Funding 2014-2 LTD.</t>
  </si>
  <si>
    <t>Halcyon Loan Advisors Funding 2014-3 LTD.</t>
  </si>
  <si>
    <t>Halcyon Loan Advisors Funding 2015-1 LTD.</t>
  </si>
  <si>
    <t>Halcyon Loan Advisors Funding 2015-2 LTD.</t>
  </si>
  <si>
    <t>Halcyon Loan Advisors Funding 2015-3 LTD.</t>
  </si>
  <si>
    <t>Halcyon Loan Advisors European Funding 2014 B.V.</t>
  </si>
  <si>
    <t>Halcyon Structured Asset Management European CLO 2006-I B.V.</t>
  </si>
  <si>
    <t>Halcyon Structured Asset Management European CLO 2007-1 B.V.</t>
  </si>
  <si>
    <t>Halcyon Structured Asset Management European CLO 2006-II B.V.</t>
  </si>
  <si>
    <t>Neptuno CLO II B.V.</t>
  </si>
  <si>
    <t>HarbourView Asset Management</t>
  </si>
  <si>
    <t>Harbourview CLO 2006-1</t>
  </si>
  <si>
    <t>Harbourview CLO VII</t>
  </si>
  <si>
    <t>Harch Capital Management</t>
  </si>
  <si>
    <t>Harch CLO III</t>
  </si>
  <si>
    <t>Haymarket</t>
  </si>
  <si>
    <t>HayFin Ruby II</t>
  </si>
  <si>
    <t>HIG WhiteHorse</t>
  </si>
  <si>
    <t>WhiteHorse IV</t>
  </si>
  <si>
    <t>WhiteHorse VI</t>
  </si>
  <si>
    <t>Whitehorse VII</t>
  </si>
  <si>
    <t>WhiteHorse VIII</t>
  </si>
  <si>
    <t>WhiteHorse IX</t>
  </si>
  <si>
    <t>WhiteHorse X</t>
  </si>
  <si>
    <t>Highbridge</t>
  </si>
  <si>
    <t>Highbridge Loan Management 2012-1</t>
  </si>
  <si>
    <t>Highbridge Loan Management 2013-2</t>
  </si>
  <si>
    <t>Highbridge Loan Management 2014-3</t>
  </si>
  <si>
    <t>Highbridge Loan Management 4-2014</t>
  </si>
  <si>
    <t>Highbridge Loan Management 5-2015</t>
  </si>
  <si>
    <t>Highbridge Loan Management 6-2015</t>
  </si>
  <si>
    <t>Highbridge Loan Management 7-2015</t>
  </si>
  <si>
    <t>Highland Capital Management</t>
  </si>
  <si>
    <t>Highland Loan Funding V</t>
  </si>
  <si>
    <t>Jasper CLO</t>
  </si>
  <si>
    <t>Gleneagles</t>
  </si>
  <si>
    <t>Liberty CLO</t>
  </si>
  <si>
    <t>Rockwall CDO</t>
  </si>
  <si>
    <t>Red River CLO I</t>
  </si>
  <si>
    <t>Grayson CLO</t>
  </si>
  <si>
    <t>Brentwood CLO</t>
  </si>
  <si>
    <t>Eastland CLO</t>
  </si>
  <si>
    <t>Rockwall CDO II</t>
  </si>
  <si>
    <t>Westchester CLO</t>
  </si>
  <si>
    <t>Stratford CLO</t>
  </si>
  <si>
    <t>Hewett's Island CLO I-R</t>
  </si>
  <si>
    <t>Greenbriar CLO</t>
  </si>
  <si>
    <t>Aberdeen Loan Funding I</t>
  </si>
  <si>
    <t>Acis CLO 2013-1</t>
  </si>
  <si>
    <t>Acis CLO 2013-2</t>
  </si>
  <si>
    <t>Acis CLO 2014-3</t>
  </si>
  <si>
    <t>Acis CLO 2014-4</t>
  </si>
  <si>
    <t>Acis CLO 2014-5</t>
  </si>
  <si>
    <t>Acis CLO 2015-6</t>
  </si>
  <si>
    <t>IKB</t>
  </si>
  <si>
    <t>Bacchus 2006-1</t>
  </si>
  <si>
    <t>Bacchus 2006-2</t>
  </si>
  <si>
    <t>Bacchus 2007-1</t>
  </si>
  <si>
    <t>Intermediate Capital Group</t>
  </si>
  <si>
    <t>Eurocredit CDO III</t>
  </si>
  <si>
    <t>Eurocredit CDO IV</t>
  </si>
  <si>
    <t>Eurocredit CDO V</t>
  </si>
  <si>
    <t>Eurocredit CDO VI</t>
  </si>
  <si>
    <t>Eurocredit CDO VII</t>
  </si>
  <si>
    <t>Eurocredit CDO VIII</t>
  </si>
  <si>
    <t>St Paul's CLO I</t>
  </si>
  <si>
    <t>ICG EOS Loan Fund I</t>
  </si>
  <si>
    <t>St Paul's CLO II</t>
  </si>
  <si>
    <t>St Paul's CLO III</t>
  </si>
  <si>
    <t>St Paul's CLO IV</t>
  </si>
  <si>
    <t>St Paul's CLO V</t>
  </si>
  <si>
    <t>St Paul's CLO VI</t>
  </si>
  <si>
    <t>ICG US CLO 2014-1</t>
  </si>
  <si>
    <t>ICG US CLO 2014-2</t>
  </si>
  <si>
    <t>ICG US CLO 2014-3</t>
  </si>
  <si>
    <t>ICG US CLO 2015-1</t>
  </si>
  <si>
    <t>ICG US CLO 2015-2</t>
  </si>
  <si>
    <t>Invesco</t>
  </si>
  <si>
    <t>Theseus</t>
  </si>
  <si>
    <t>Invesco Mezzano</t>
  </si>
  <si>
    <t>Nautique</t>
  </si>
  <si>
    <t>Wasatch</t>
  </si>
  <si>
    <t>Limerock CLO I</t>
  </si>
  <si>
    <t>Peconic Bay</t>
  </si>
  <si>
    <t>Marea</t>
  </si>
  <si>
    <t>Nomad</t>
  </si>
  <si>
    <t>North End</t>
  </si>
  <si>
    <t>Blue Hill</t>
  </si>
  <si>
    <t>Limerock CLO II</t>
  </si>
  <si>
    <t>A Voce</t>
  </si>
  <si>
    <t>Limerock CLO III</t>
  </si>
  <si>
    <t>Betony CLO</t>
  </si>
  <si>
    <t>Recette CLO</t>
  </si>
  <si>
    <t>Upland</t>
  </si>
  <si>
    <t>Jefferies Finance</t>
  </si>
  <si>
    <t>JFIN Revolver CLO</t>
  </si>
  <si>
    <t>JFIN Revolver CLO 2014</t>
  </si>
  <si>
    <t>JFIN Revolver CLO 2015</t>
  </si>
  <si>
    <t>JFIN Revolver CLO 2015-II</t>
  </si>
  <si>
    <t>KCAP Financial</t>
  </si>
  <si>
    <t>Trimaran CLO VII</t>
  </si>
  <si>
    <t>Katonah 2007-I</t>
  </si>
  <si>
    <t>Catamaran CLO 2012-1</t>
  </si>
  <si>
    <t>Catamaran CLO 2013-1</t>
  </si>
  <si>
    <t>Catamaran CLO 2014-1</t>
  </si>
  <si>
    <t>Catamaran CLO 2014-2</t>
  </si>
  <si>
    <t>Catamaran CLO 2015-1</t>
  </si>
  <si>
    <t>KCAP Senior Funding I</t>
  </si>
  <si>
    <t>Kingsland Capital Management</t>
  </si>
  <si>
    <t>Kingsland II</t>
  </si>
  <si>
    <t>Kingsland III</t>
  </si>
  <si>
    <t>Kingsland IV</t>
  </si>
  <si>
    <t>Kingsland V</t>
  </si>
  <si>
    <t>Kingsland VI</t>
  </si>
  <si>
    <t>Kingsland VII</t>
  </si>
  <si>
    <t>KKR Financial Advisors</t>
  </si>
  <si>
    <t>Avoca CLO II</t>
  </si>
  <si>
    <t>Avoca CLO III</t>
  </si>
  <si>
    <t>Avoca CLO IV</t>
  </si>
  <si>
    <t>Avoca CLO V</t>
  </si>
  <si>
    <t>Avoca CLO VI</t>
  </si>
  <si>
    <t>Avoca CLO VII</t>
  </si>
  <si>
    <t>Avoca CLO VIII</t>
  </si>
  <si>
    <t>Avoca CLO X</t>
  </si>
  <si>
    <t>Avoca CLO XI</t>
  </si>
  <si>
    <t>Avoca CLO XII</t>
  </si>
  <si>
    <t>Avoca CLO XIII</t>
  </si>
  <si>
    <t>Avoca CLO XIV</t>
  </si>
  <si>
    <t>Avoca CLO XV</t>
  </si>
  <si>
    <t>Avoca CLO XVI</t>
  </si>
  <si>
    <t>Lombard Street I</t>
  </si>
  <si>
    <t>ACA Euro CLO 2007-1</t>
  </si>
  <si>
    <t>KKR Financial CLO 2012-1</t>
  </si>
  <si>
    <t>KKR Financial CLO 2013-1</t>
  </si>
  <si>
    <t>KKR Financial CLO 2013-2</t>
  </si>
  <si>
    <t>KKR CLO 9</t>
  </si>
  <si>
    <t>KKR CLO 10</t>
  </si>
  <si>
    <t>KKR CLO 11</t>
  </si>
  <si>
    <t>KKR CLO 12</t>
  </si>
  <si>
    <t>KKR CLO 13</t>
  </si>
  <si>
    <t>KKR CLO 14</t>
  </si>
  <si>
    <t>KVK Credit Strategies</t>
  </si>
  <si>
    <t>KVK CLO 2012-1</t>
  </si>
  <si>
    <t>KVK CLO 2012-2</t>
  </si>
  <si>
    <t>KVK CLO 2013-1</t>
  </si>
  <si>
    <t>KVK CLO 2013-2</t>
  </si>
  <si>
    <t>KVK CLO 2014-1</t>
  </si>
  <si>
    <t>KVK CLO 2014-2</t>
  </si>
  <si>
    <t>KVK CLO 2014-3</t>
  </si>
  <si>
    <t>KVK CLO 2015-1</t>
  </si>
  <si>
    <t>LCM Asset Management</t>
  </si>
  <si>
    <t>Hewett's Island IV</t>
  </si>
  <si>
    <t>LCM V</t>
  </si>
  <si>
    <t>LCM IX</t>
  </si>
  <si>
    <t>LCM X</t>
  </si>
  <si>
    <t>LCM XI</t>
  </si>
  <si>
    <t>LCM XII</t>
  </si>
  <si>
    <t>LCM XIII</t>
  </si>
  <si>
    <t>LCM XIV</t>
  </si>
  <si>
    <t>LCM XV</t>
  </si>
  <si>
    <t>LCM XVI</t>
  </si>
  <si>
    <t>LCM XVII</t>
  </si>
  <si>
    <t>LCM XVIII</t>
  </si>
  <si>
    <t>LCM XIX</t>
  </si>
  <si>
    <t>LCM XX</t>
  </si>
  <si>
    <t>LittleJohn</t>
  </si>
  <si>
    <t>Wellfleet CLO 2015-1</t>
  </si>
  <si>
    <t>Wellfleet CLO 2016-1</t>
  </si>
  <si>
    <t>Lord Abbett</t>
  </si>
  <si>
    <t>Golden Knight CLO II</t>
  </si>
  <si>
    <t>Lufkin Advisors</t>
  </si>
  <si>
    <t>Latitude CLO II</t>
  </si>
  <si>
    <t>Lyxor Asset Management</t>
  </si>
  <si>
    <t>Egret Funding CLO I</t>
  </si>
  <si>
    <t>M&amp;G Investment Management</t>
  </si>
  <si>
    <t>Leopard CLO II</t>
  </si>
  <si>
    <t>Leopard CLO III</t>
  </si>
  <si>
    <t>Leopard CLO IV</t>
  </si>
  <si>
    <t>Leopard CLO V</t>
  </si>
  <si>
    <t>Madison Capital</t>
  </si>
  <si>
    <t>MCF CLO I</t>
  </si>
  <si>
    <t>MCF CLO II</t>
  </si>
  <si>
    <t>MCF CLO III</t>
  </si>
  <si>
    <t>MCF CLO IV</t>
  </si>
  <si>
    <t>Man GLG Credit Advisers</t>
  </si>
  <si>
    <t>RMF Euro CDO IV</t>
  </si>
  <si>
    <t>RMF Euro CDO V</t>
  </si>
  <si>
    <t>GLG Euro CLO I</t>
  </si>
  <si>
    <t>Marathon Asset Management</t>
  </si>
  <si>
    <t>Marathon CLO VI</t>
  </si>
  <si>
    <t>Marathon CLO IV</t>
  </si>
  <si>
    <t>Marathon CLO V</t>
  </si>
  <si>
    <t>Marathon CLO VII</t>
  </si>
  <si>
    <t>Marathon CLO VIII</t>
  </si>
  <si>
    <t>MatlinPatterson</t>
  </si>
  <si>
    <t>Gallatin CLO IV 2012-1</t>
  </si>
  <si>
    <t>Gallatin CLO V</t>
  </si>
  <si>
    <t>Gallatin VI CLO 2013-2</t>
  </si>
  <si>
    <t>Gallatin CLO VII 2014-1</t>
  </si>
  <si>
    <t>MFS Investment Management</t>
  </si>
  <si>
    <t>Jersey Street CLO I</t>
  </si>
  <si>
    <t>Marlborough Street CLO</t>
  </si>
  <si>
    <t>MidOcean Partners</t>
  </si>
  <si>
    <t>MidOcean IV</t>
  </si>
  <si>
    <t>MidOcean Credit CLO I</t>
  </si>
  <si>
    <t>MidOcean Credit CLO III</t>
  </si>
  <si>
    <t>MidOcean Credit CLO V</t>
  </si>
  <si>
    <t>MJX Asset Management</t>
  </si>
  <si>
    <t>Venture VI</t>
  </si>
  <si>
    <t>Venture VII</t>
  </si>
  <si>
    <t>Venture VIII</t>
  </si>
  <si>
    <t>Venture IX</t>
  </si>
  <si>
    <t>Venture X</t>
  </si>
  <si>
    <t>Venture XI</t>
  </si>
  <si>
    <t>Venture XII</t>
  </si>
  <si>
    <t>Venture XIII</t>
  </si>
  <si>
    <t>Venture XIV</t>
  </si>
  <si>
    <t>Venture XV</t>
  </si>
  <si>
    <t>Venture XVI</t>
  </si>
  <si>
    <t>Venture XVII</t>
  </si>
  <si>
    <t>Venture XVIII</t>
  </si>
  <si>
    <t>Venture XIX</t>
  </si>
  <si>
    <t>Venture XX</t>
  </si>
  <si>
    <t>Venture XXI</t>
  </si>
  <si>
    <t>Venture XXII</t>
  </si>
  <si>
    <t>Monroe Capital</t>
  </si>
  <si>
    <t>Monroe Capital CLO 2014-1</t>
  </si>
  <si>
    <t>Monroe Capital BSL CLO 2015-1</t>
  </si>
  <si>
    <t>Napier Park Global Capital</t>
  </si>
  <si>
    <t>Duane Street CLO IV</t>
  </si>
  <si>
    <t>Regatta II Funding</t>
  </si>
  <si>
    <t>Regatta III Funding</t>
  </si>
  <si>
    <t>Regatta IV Funding</t>
  </si>
  <si>
    <t>Regatta V Funding</t>
  </si>
  <si>
    <t>Regatta VI Funding</t>
  </si>
  <si>
    <t>Neuberger Berman</t>
  </si>
  <si>
    <t>LightPoint Pan-European CLO 2006</t>
  </si>
  <si>
    <t>LightPoint Pan European CLO 2007-1</t>
  </si>
  <si>
    <t>LightPoint CLO VII</t>
  </si>
  <si>
    <t>Neuberger Berman CLO XII</t>
  </si>
  <si>
    <t>Neuberger Berman CLO XIII</t>
  </si>
  <si>
    <t>Neuberger Berman CLO XIV</t>
  </si>
  <si>
    <t>Neuberger Berman CLO XV</t>
  </si>
  <si>
    <t>Neuberger Berman CLO XVI</t>
  </si>
  <si>
    <t>Neuberger Berman CLO XVII</t>
  </si>
  <si>
    <t>Neuberger Berman CLO XVIII</t>
  </si>
  <si>
    <t>Neuberger Berman CLO XIX</t>
  </si>
  <si>
    <t>Neuberger Berman CLO XX</t>
  </si>
  <si>
    <t>Neuberger Berman CLO XXI</t>
  </si>
  <si>
    <t>New Amsterdam Capital</t>
  </si>
  <si>
    <t>Mercator I</t>
  </si>
  <si>
    <t>Mercator II</t>
  </si>
  <si>
    <t>Mercator III</t>
  </si>
  <si>
    <t>NAC Euroloan Advantage I</t>
  </si>
  <si>
    <t>New York Life</t>
  </si>
  <si>
    <t>Flatiron CLO 2015-1</t>
  </si>
  <si>
    <t>NYLIM Flatiron CLO 2006-1</t>
  </si>
  <si>
    <t>Silverado CLO 2006-II</t>
  </si>
  <si>
    <t>Flatiron 2011-1 CLO</t>
  </si>
  <si>
    <t>Flatiron CLO 2007-1</t>
  </si>
  <si>
    <t>Flatiron CLO 2012-1</t>
  </si>
  <si>
    <t>Flatiron CLO 2013-1</t>
  </si>
  <si>
    <t>Flatiron CLO 2014-1</t>
  </si>
  <si>
    <t>NewMark</t>
  </si>
  <si>
    <t>HillMark Funding</t>
  </si>
  <si>
    <t>Stoney Lane Funding I</t>
  </si>
  <si>
    <t>NewMark Capital Funding 2013-1 CLO</t>
  </si>
  <si>
    <t xml:space="preserve">NewMark Capital Funding 2014-2 CLO </t>
  </si>
  <si>
    <t>NewStar Capital</t>
  </si>
  <si>
    <t>Staniford Street CLO</t>
  </si>
  <si>
    <t>Avery Street CLO</t>
  </si>
  <si>
    <t>Emerson Place CLO</t>
  </si>
  <si>
    <t>Lime Street CLO</t>
  </si>
  <si>
    <t>Longfellow Place CLO</t>
  </si>
  <si>
    <t>Hull Street CLO</t>
  </si>
  <si>
    <t>NewStar Financial</t>
  </si>
  <si>
    <t>NewStar Commercial Loan Funding 2015-1</t>
  </si>
  <si>
    <t>NewStar Commercial Loan Trust 2007-1</t>
  </si>
  <si>
    <t>NewStar Commercial Loan Funding 2012-2</t>
  </si>
  <si>
    <t>NewStar Commercial Loan Funding 2013-1</t>
  </si>
  <si>
    <t>Newstar Commercial Loan Funding 2014-1</t>
  </si>
  <si>
    <t>NewStar Arlington Senior Loan Program</t>
  </si>
  <si>
    <t>NewStar Clarendon Fund CLO LLC</t>
  </si>
  <si>
    <t>NewStar Commercial Loan Funding 2015-2</t>
  </si>
  <si>
    <t>NIB Capital Bank</t>
  </si>
  <si>
    <t>North Westerly II</t>
  </si>
  <si>
    <t>North Westerly III</t>
  </si>
  <si>
    <t>North Westerly IV</t>
  </si>
  <si>
    <t>NXT Capital</t>
  </si>
  <si>
    <t>NXT Capital CLO 2012-1</t>
  </si>
  <si>
    <t>NXT Capital CLO 2013-1</t>
  </si>
  <si>
    <t>NXT CLO 2014-1</t>
  </si>
  <si>
    <t>NXT Capital CLO 2015-1</t>
  </si>
  <si>
    <t>Oak Hill Advisors</t>
  </si>
  <si>
    <t>OHA Park Avenue CLO I</t>
  </si>
  <si>
    <t>OHA Credit Partners VI</t>
  </si>
  <si>
    <t>OHA Credit Partners VII</t>
  </si>
  <si>
    <t>OHA Loan Funding 2012-1</t>
  </si>
  <si>
    <t>OHA Credit Partners VIII</t>
  </si>
  <si>
    <t>OHA Loan Funding 2013-1</t>
  </si>
  <si>
    <t>OHA Loan Funding 2013-2</t>
  </si>
  <si>
    <t>OHA Credit Partners IX</t>
  </si>
  <si>
    <t>OHA Credit Partners X</t>
  </si>
  <si>
    <t>OHA Loan Funding 2014-1</t>
  </si>
  <si>
    <t>OHA Loan Funding 2015-1</t>
  </si>
  <si>
    <t>Oak Hill Credit Partners XI</t>
  </si>
  <si>
    <t>OHA Credit Partners XII</t>
  </si>
  <si>
    <t>Oak Hill European I</t>
  </si>
  <si>
    <t>Oak Hill European II</t>
  </si>
  <si>
    <t>Oak Hill European III</t>
  </si>
  <si>
    <t>Oak Hill European IV</t>
  </si>
  <si>
    <t>Oaktree Capital Management</t>
  </si>
  <si>
    <t>Arbour CLO</t>
  </si>
  <si>
    <t>Arbour CLO II</t>
  </si>
  <si>
    <t>Arbour CLO III</t>
  </si>
  <si>
    <t>Oaktree EIF II Series B1</t>
  </si>
  <si>
    <t>Oaktree CLO 2014-1</t>
  </si>
  <si>
    <t>Oaktree Enhanced Income Funding Series II</t>
  </si>
  <si>
    <t>Oaktree Enhanced Income Funding Series I</t>
  </si>
  <si>
    <t>Oaktree Enhanced Income Funding Series III</t>
  </si>
  <si>
    <t>Oaktree EIF II Series A1</t>
  </si>
  <si>
    <t>Oaktree CLO 2014-2</t>
  </si>
  <si>
    <t>Oaktree EIF II Series A2</t>
  </si>
  <si>
    <t>Oaktree CLO 2015-1</t>
  </si>
  <si>
    <t>Och Ziff</t>
  </si>
  <si>
    <t>OZLM Funding</t>
  </si>
  <si>
    <t>OZLM Funding II</t>
  </si>
  <si>
    <t>OZLM Funding III</t>
  </si>
  <si>
    <t>OZLM Funding IV</t>
  </si>
  <si>
    <t>OZLM Funding V</t>
  </si>
  <si>
    <t>OZLM VI</t>
  </si>
  <si>
    <t>OZLM VII</t>
  </si>
  <si>
    <t>OZLM VIII</t>
  </si>
  <si>
    <t>OZLM IX</t>
  </si>
  <si>
    <t>OZLM XI</t>
  </si>
  <si>
    <t>OZLM XII</t>
  </si>
  <si>
    <t>OZLM XIII</t>
  </si>
  <si>
    <t>OZLM XIV</t>
  </si>
  <si>
    <t>Octagon Credit Investors</t>
  </si>
  <si>
    <t>Octagon Investment Partners X</t>
  </si>
  <si>
    <t>Octagon Investment Partners XI</t>
  </si>
  <si>
    <t>Octagon Investment Partners XII</t>
  </si>
  <si>
    <t>Octagon Investment Partners XIV</t>
  </si>
  <si>
    <t>Octagon Investment Partners XV</t>
  </si>
  <si>
    <t>Octagon Investment Partners XVI</t>
  </si>
  <si>
    <t>Octagon Investment Partners XVII</t>
  </si>
  <si>
    <t>Octagon Investment Partners XVIII</t>
  </si>
  <si>
    <t>Octagon Investment Partners XIX</t>
  </si>
  <si>
    <t>Octagon Investment Partners XX</t>
  </si>
  <si>
    <t xml:space="preserve">Octagon Loan Funding </t>
  </si>
  <si>
    <t>Octagon Investment Partners XXI</t>
  </si>
  <si>
    <t>Octagon Investment Partners XXII</t>
  </si>
  <si>
    <t>Octagon Investment Partners 24</t>
  </si>
  <si>
    <t>Octagon Investment Partners XXIII</t>
  </si>
  <si>
    <t>Octagon Investment Partners 25</t>
  </si>
  <si>
    <t>Octagon Investment Partners 26</t>
  </si>
  <si>
    <t>Octagon Investment Partners 27</t>
  </si>
  <si>
    <t>Onex Credit Partners</t>
  </si>
  <si>
    <t>OCP CLO 2012-2</t>
  </si>
  <si>
    <t>OCP CLO 2013-3</t>
  </si>
  <si>
    <t>OCP CLO 2013-4</t>
  </si>
  <si>
    <t>OCP CLO 2014-5</t>
  </si>
  <si>
    <t>OCP CLO 2014-6</t>
  </si>
  <si>
    <t>OCP CLO 2014-7</t>
  </si>
  <si>
    <t>OCP CLO 2015-8</t>
  </si>
  <si>
    <t>OCP CLO 2015-9</t>
  </si>
  <si>
    <t>OCP CLO 2015-10</t>
  </si>
  <si>
    <t>OCP CLO 2016-11</t>
  </si>
  <si>
    <t>Orchard First Source</t>
  </si>
  <si>
    <t>OFSI Fund VI</t>
  </si>
  <si>
    <t>OFSI Fund V</t>
  </si>
  <si>
    <t>OFSI Fund III</t>
  </si>
  <si>
    <t>OFSI Fund VII</t>
  </si>
  <si>
    <t>Palmer Square</t>
  </si>
  <si>
    <t>Palmer Square CLO 2013-1</t>
  </si>
  <si>
    <t>Palmer Square CLO 2013-2</t>
  </si>
  <si>
    <t>Palmer Square CLO 2014-1</t>
  </si>
  <si>
    <t>Palmer Square CLO 2015-1</t>
  </si>
  <si>
    <t>Palmer Square CLO 2015-2</t>
  </si>
  <si>
    <t>Palmer Square Loan Funding 2016-1</t>
  </si>
  <si>
    <t>Palmer Square Loan Funding 2016-2</t>
  </si>
  <si>
    <t>Par Four IM</t>
  </si>
  <si>
    <t>Tralee CLO II</t>
  </si>
  <si>
    <t>Tralee CLO III</t>
  </si>
  <si>
    <t>Partners Group</t>
  </si>
  <si>
    <t>Penta CLO 1</t>
  </si>
  <si>
    <t>Penta CLO 2</t>
  </si>
  <si>
    <t>Permira Debt Managers</t>
  </si>
  <si>
    <t>PDM CLO I</t>
  </si>
  <si>
    <t>PGIM</t>
  </si>
  <si>
    <t>Dryden XXVII Euro CLO 2013</t>
  </si>
  <si>
    <t>Dryden 29 Euro CLO 2013</t>
  </si>
  <si>
    <t>Dryden 32 Euro CLO 2014</t>
  </si>
  <si>
    <t>Dryden 35 Euro</t>
  </si>
  <si>
    <t>Dryden 39 Euro CLO</t>
  </si>
  <si>
    <t>Dryden 44 Euro CLO</t>
  </si>
  <si>
    <t>Dryden XI - Leveraged Loan CDO 2006</t>
  </si>
  <si>
    <t>Dryden XVI - Leveraged Loan CDO 2006</t>
  </si>
  <si>
    <t>Dryden XVIII - Leveraged Loan 2007</t>
  </si>
  <si>
    <t>Dryden XXII Senior Loan Fund</t>
  </si>
  <si>
    <t>Dryden XXIII Senior Loan Fund</t>
  </si>
  <si>
    <t>Dryden XXIV Senior Loan Fund</t>
  </si>
  <si>
    <t>Dryden XXV Senior Loan Fund</t>
  </si>
  <si>
    <t>Dryden XXVI Senior Loan Fund</t>
  </si>
  <si>
    <t>Dryden XXVIII Senior Loan Fund</t>
  </si>
  <si>
    <t>Dryden 30 Senior Loan Fund</t>
  </si>
  <si>
    <t>Dryden 31 Senior Loan Fund</t>
  </si>
  <si>
    <t>Dryden 33 Senior Loan Fund</t>
  </si>
  <si>
    <t>Dryden 34 Senior Loan Fund</t>
  </si>
  <si>
    <t>Dryden 36 Senior Loan Fund</t>
  </si>
  <si>
    <t>Dryden 37 Senior Loan Fund</t>
  </si>
  <si>
    <t>Dryden 38 Senior Loan Fund</t>
  </si>
  <si>
    <t>Dryden 40 Senior Loan Fund</t>
  </si>
  <si>
    <t>Dryden 41 Senior Loan Fund</t>
  </si>
  <si>
    <t>Dryden 42 Senior Loan Fund</t>
  </si>
  <si>
    <t>PineBridge Investments</t>
  </si>
  <si>
    <t>Euro Galaxy CLO II</t>
  </si>
  <si>
    <t>Euro Galaxy III</t>
  </si>
  <si>
    <t>Euro Galaxy IV</t>
  </si>
  <si>
    <t>Galaxy XI</t>
  </si>
  <si>
    <t>Galaxy XIV CLO</t>
  </si>
  <si>
    <t>Galaxy XV CLO</t>
  </si>
  <si>
    <t>Galaxy XVI CLO</t>
  </si>
  <si>
    <t>Galaxy XVII CLO</t>
  </si>
  <si>
    <t>Galaxy XVIII</t>
  </si>
  <si>
    <t>Galaxy XIX</t>
  </si>
  <si>
    <t>Galaxy XX</t>
  </si>
  <si>
    <t>Galaxy XXI</t>
  </si>
  <si>
    <t>Rothschild</t>
  </si>
  <si>
    <t>Dalradian European CLO II</t>
  </si>
  <si>
    <t>Dalradian European CLO III</t>
  </si>
  <si>
    <t>Contego II</t>
  </si>
  <si>
    <t>Seix Advisors</t>
  </si>
  <si>
    <t>Baker Street Funding CLO 2005-1</t>
  </si>
  <si>
    <t>Mountain View Funding CLO 2006-1</t>
  </si>
  <si>
    <t>Baker Street CLO II</t>
  </si>
  <si>
    <t>Mountain View II</t>
  </si>
  <si>
    <t>Mountain View CLO III</t>
  </si>
  <si>
    <t>Mountain View CLO 2013-1</t>
  </si>
  <si>
    <t>Mountain View CLO 2014-1</t>
  </si>
  <si>
    <t>Mountain View CLO IX</t>
  </si>
  <si>
    <t>Mountain View CLO X</t>
  </si>
  <si>
    <t>Shenkman Capital Management</t>
  </si>
  <si>
    <t>Westbrook CLO I</t>
  </si>
  <si>
    <t>Slater Mill Loan Fund</t>
  </si>
  <si>
    <t>Brookside Mill CLO</t>
  </si>
  <si>
    <t>Sudbury Mill CLO</t>
  </si>
  <si>
    <t>Washington Mill CLO</t>
  </si>
  <si>
    <t>Adams Mill CLO</t>
  </si>
  <si>
    <t>Jackson Mill</t>
  </si>
  <si>
    <t>Jefferson Mill</t>
  </si>
  <si>
    <t>Silvermine Capital</t>
  </si>
  <si>
    <t>Cannington Funding</t>
  </si>
  <si>
    <t>ECP CLO 2012-3</t>
  </si>
  <si>
    <t>ECP CLO 2012-4</t>
  </si>
  <si>
    <t>ECP CLO 2013-5</t>
  </si>
  <si>
    <t>Silvermore CLO</t>
  </si>
  <si>
    <t>Silver Spring CLO</t>
  </si>
  <si>
    <t>ECP CLO 2014-6</t>
  </si>
  <si>
    <t>GLG Ore-Hill 2013-1</t>
  </si>
  <si>
    <t>ECP CLO 2015-7</t>
  </si>
  <si>
    <t>SilverPoint Capital</t>
  </si>
  <si>
    <t>SPF CDO I</t>
  </si>
  <si>
    <t>Sound Harbor Partners</t>
  </si>
  <si>
    <t>Landmark VIII CLO</t>
  </si>
  <si>
    <t>Landmark IX CDO</t>
  </si>
  <si>
    <t>Sound Harbor Loan Fund 2014-1</t>
  </si>
  <si>
    <t>Sound Point</t>
  </si>
  <si>
    <t>Sound Point CLO I</t>
  </si>
  <si>
    <t>Sound Point CLO II</t>
  </si>
  <si>
    <t>Sound Point CLO III</t>
  </si>
  <si>
    <t>Sound Point CLO IV</t>
  </si>
  <si>
    <t>Sound Point CLO V</t>
  </si>
  <si>
    <t>Sound Point CLO VI</t>
  </si>
  <si>
    <t>Sound Point CLO VII</t>
  </si>
  <si>
    <t>Sound Point CLO VIII</t>
  </si>
  <si>
    <t>Sound Point CLO IX</t>
  </si>
  <si>
    <t>Sound Point CLO X</t>
  </si>
  <si>
    <t>Sound Point CLO XI</t>
  </si>
  <si>
    <t>Spire Partners</t>
  </si>
  <si>
    <t>Aurium CLO 1</t>
  </si>
  <si>
    <t>Steele Creek</t>
  </si>
  <si>
    <t>Steele Creek CLO 2014-1</t>
  </si>
  <si>
    <t>Steele Creek CLO 2015-1</t>
  </si>
  <si>
    <t>Symphony Asset Management</t>
  </si>
  <si>
    <t>Symphony II</t>
  </si>
  <si>
    <t>Symphony III</t>
  </si>
  <si>
    <t>Symphony IV</t>
  </si>
  <si>
    <t>Symphony V</t>
  </si>
  <si>
    <t>Symphony VII</t>
  </si>
  <si>
    <t>Symphony VIII</t>
  </si>
  <si>
    <t>Symphony IX</t>
  </si>
  <si>
    <t>Symphony X</t>
  </si>
  <si>
    <t>Symphony XI</t>
  </si>
  <si>
    <t>Symphony XII</t>
  </si>
  <si>
    <t>Symphony XIV</t>
  </si>
  <si>
    <t>Symphony XV</t>
  </si>
  <si>
    <t>Symphony XVI</t>
  </si>
  <si>
    <t>Symphony XVII</t>
  </si>
  <si>
    <t>SCOF2</t>
  </si>
  <si>
    <t>Tall Tree IM</t>
  </si>
  <si>
    <t>Grant Grove CLO</t>
  </si>
  <si>
    <t>Muir Grove CLO</t>
  </si>
  <si>
    <t>Tuolumne Grove CLO</t>
  </si>
  <si>
    <t>Nelder Grove CLO</t>
  </si>
  <si>
    <t>Lockwood Grove CLO</t>
  </si>
  <si>
    <t>TCW Asset Management</t>
  </si>
  <si>
    <t>Figueroa CLO 2013-1</t>
  </si>
  <si>
    <t>Figueroa CLO 2013-2</t>
  </si>
  <si>
    <t>Figueroa CLO 2014-1</t>
  </si>
  <si>
    <t>Telos Asset Management</t>
  </si>
  <si>
    <t>Telos CLO 2006-1</t>
  </si>
  <si>
    <t>Telos CLO 2007-2</t>
  </si>
  <si>
    <t>Telos CLO 2013-3</t>
  </si>
  <si>
    <t>Telos CLO 2013-4</t>
  </si>
  <si>
    <t>Telos CLO 2014-5</t>
  </si>
  <si>
    <t>Telos CLO 2014-6</t>
  </si>
  <si>
    <t>Telos CLO 2016-7</t>
  </si>
  <si>
    <t>THL Credit Advisors</t>
  </si>
  <si>
    <t>THL Credit Wind River CLO 2012-1</t>
  </si>
  <si>
    <t>THL Credit Wind River CLO 2013-1</t>
  </si>
  <si>
    <t>THL Credit Wind River CLO 2013-2</t>
  </si>
  <si>
    <t>THL Credit Wind River CLO 2014-1</t>
  </si>
  <si>
    <t>THL Credit Wind River CLO 2014-2</t>
  </si>
  <si>
    <t>THL Credit Wind River CLO 2014-3</t>
  </si>
  <si>
    <t>THL Credit Wind River CLO 2015-1</t>
  </si>
  <si>
    <t>THL Credit Wind River CLO 2015-2</t>
  </si>
  <si>
    <t>THL Credit Wind River CLO 2016-1</t>
  </si>
  <si>
    <t>TIAA</t>
  </si>
  <si>
    <t>TIAA CLO</t>
  </si>
  <si>
    <t>TICC Management</t>
  </si>
  <si>
    <t>TICC CLO 2011-1</t>
  </si>
  <si>
    <t>TICC CLO 2012-1</t>
  </si>
  <si>
    <t>TPG Capital</t>
  </si>
  <si>
    <t>TICP CLO 2014-1</t>
  </si>
  <si>
    <t>TICP CLO II</t>
  </si>
  <si>
    <t>TICP CLO III</t>
  </si>
  <si>
    <t>TICP CLO IV</t>
  </si>
  <si>
    <t>TICP CLO V</t>
  </si>
  <si>
    <t>Triumph Capital Advisors</t>
  </si>
  <si>
    <t>Trinitas CLO III</t>
  </si>
  <si>
    <t>Trinitas CLO I</t>
  </si>
  <si>
    <t>Trinitas CLO II</t>
  </si>
  <si>
    <t>Doral CLO III</t>
  </si>
  <si>
    <t>Trinitas CLO IV</t>
  </si>
  <si>
    <t>Valcour Capital Management</t>
  </si>
  <si>
    <t>Crown Point CLO</t>
  </si>
  <si>
    <t>Crown Point CLO II</t>
  </si>
  <si>
    <t>Crown Point CLO III</t>
  </si>
  <si>
    <t>Voya Alternative AM</t>
  </si>
  <si>
    <t>Voya CLO II</t>
  </si>
  <si>
    <t>Voya CLO III</t>
  </si>
  <si>
    <t>Phoenix CLO II</t>
  </si>
  <si>
    <t>Phoenix CLO III</t>
  </si>
  <si>
    <t>Voya CLO IV</t>
  </si>
  <si>
    <t>Voya CLO V</t>
  </si>
  <si>
    <t>Voya CLO 2012-1</t>
  </si>
  <si>
    <t>Voya CLO 2012-2</t>
  </si>
  <si>
    <t>Voya CLO 2012-3</t>
  </si>
  <si>
    <t>Voya CLO 2012-4</t>
  </si>
  <si>
    <t>Voya CLO 2013-1</t>
  </si>
  <si>
    <t>Voya CLO 2013-2</t>
  </si>
  <si>
    <t>Voya CLO 2013-3</t>
  </si>
  <si>
    <t>Voya CLO 2014-1</t>
  </si>
  <si>
    <t>Voya CLO 2014-2</t>
  </si>
  <si>
    <t>Voya CLO 2014-3</t>
  </si>
  <si>
    <t>Voya CLO 2014-4</t>
  </si>
  <si>
    <t>Voya CLO 2015-1</t>
  </si>
  <si>
    <t>Voya CLO 2015-2</t>
  </si>
  <si>
    <t>Voya CLO 2015-3</t>
  </si>
  <si>
    <t>Voya CLO 2016-1</t>
  </si>
  <si>
    <t>West Gate Horizons</t>
  </si>
  <si>
    <t>WG Horizons CLO I</t>
  </si>
  <si>
    <t>Ocean Trails CLO I</t>
  </si>
  <si>
    <t>Ocean Trails CLO II</t>
  </si>
  <si>
    <t>Ocean Trails CLO IV</t>
  </si>
  <si>
    <t>Ocean Trails CLO V</t>
  </si>
  <si>
    <t>Ocean Trails CLO VI</t>
  </si>
  <si>
    <t>Western Asset Management</t>
  </si>
  <si>
    <t>Mountain Hawk III</t>
  </si>
  <si>
    <t>Mountain Hawk II</t>
  </si>
  <si>
    <t>Mountain Hawk I</t>
  </si>
  <si>
    <t>Mount Wilson II</t>
  </si>
  <si>
    <t>WR Huff Asset Management</t>
  </si>
  <si>
    <t>1776 CLO I</t>
  </si>
  <si>
    <t>York Capital Management</t>
  </si>
  <si>
    <t>York CLO-1</t>
  </si>
  <si>
    <t>York CLO-2</t>
  </si>
  <si>
    <t>York CLO-3</t>
  </si>
  <si>
    <t>Zais Group</t>
  </si>
  <si>
    <t>Zais CLO 1</t>
  </si>
  <si>
    <t>Zais CLO 2</t>
  </si>
  <si>
    <t>Zais 3 CLO</t>
  </si>
  <si>
    <t>Zais 4 CLO</t>
  </si>
  <si>
    <t>Manager</t>
  </si>
  <si>
    <t>Deal</t>
  </si>
  <si>
    <t>Currency</t>
  </si>
  <si>
    <t>Principal liabilities (CCY)</t>
  </si>
  <si>
    <t>Principal liabilities (USD)</t>
  </si>
  <si>
    <t>Closing Date</t>
  </si>
  <si>
    <t>Rank</t>
  </si>
  <si>
    <t>Previous</t>
  </si>
  <si>
    <t>Change</t>
  </si>
  <si>
    <t>Deals</t>
  </si>
  <si>
    <t>`</t>
  </si>
  <si>
    <t>Credit Suisse Asset Management</t>
  </si>
  <si>
    <t>Voya Alternative Asset Management</t>
  </si>
  <si>
    <t>BlueMountain Capital Management</t>
  </si>
  <si>
    <t>Sound Point Capital Management</t>
  </si>
  <si>
    <t>Silvermine Capital Management</t>
  </si>
  <si>
    <t>American Capital CLO Management</t>
  </si>
  <si>
    <t>Black Diamond Capital Management</t>
  </si>
  <si>
    <t>Highbridge Principal Strategies</t>
  </si>
  <si>
    <t>Palmer Square Capital Management</t>
  </si>
  <si>
    <t>40/86 Advisors</t>
  </si>
  <si>
    <t>Aegon USA Investment Management</t>
  </si>
  <si>
    <t>Allstate Investment Management</t>
  </si>
  <si>
    <t>Chenavari Investment Managers</t>
  </si>
  <si>
    <t>Par Four Investment Management</t>
  </si>
  <si>
    <t>Chicago Fundamental Investment Partners</t>
  </si>
  <si>
    <t>Monroe Capital Partners</t>
  </si>
  <si>
    <t>Franklin Templeton Investments</t>
  </si>
  <si>
    <t>-</t>
  </si>
  <si>
    <t>Goldman Sachs Asset Management</t>
  </si>
  <si>
    <t>Tall Tree Investment Management</t>
  </si>
  <si>
    <t>FDF Limited II</t>
  </si>
  <si>
    <t>Hildene CLO I</t>
  </si>
  <si>
    <t>Hildene CLO II</t>
  </si>
  <si>
    <t>Hildene CLO III</t>
  </si>
  <si>
    <t>Hildene CLO IV</t>
  </si>
  <si>
    <t>Aurium CLO II</t>
  </si>
  <si>
    <t>US CLOs ($bn)</t>
  </si>
  <si>
    <t>Total USD ($bn)</t>
  </si>
  <si>
    <t>Euro CLOs (€bn)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</si>
</sst>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(* #,##0_);_(* \(#,##0\);_(* &quot;-&quot;??_);_(@_)"/>
    <numFmt numFmtId="167" formatCode="[$-409]d\-mmm\-yy;@"/>
    <numFmt numFmtId="168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8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" fillId="0" borderId="0"/>
  </cellStyleXfs>
  <cellXfs count="147">
    <xf numFmtId="0" fontId="0" fillId="0" borderId="0" xfId="0"/>
    <xf numFmtId="0" fontId="5" fillId="0" borderId="0" xfId="0" applyFont="1" applyFill="1"/>
    <xf numFmtId="0" fontId="6" fillId="0" borderId="0" xfId="0" applyFont="1"/>
    <xf numFmtId="0" fontId="0" fillId="0" borderId="0" xfId="0" applyFont="1"/>
    <xf numFmtId="15" fontId="0" fillId="0" borderId="0" xfId="0" applyNumberFormat="1" applyFont="1" applyAlignment="1">
      <alignment horizontal="right"/>
    </xf>
    <xf numFmtId="3" fontId="0" fillId="0" borderId="0" xfId="0" applyNumberFormat="1"/>
    <xf numFmtId="0" fontId="5" fillId="0" borderId="0" xfId="0" applyFont="1"/>
    <xf numFmtId="0" fontId="8" fillId="0" borderId="0" xfId="0" applyFont="1"/>
    <xf numFmtId="0" fontId="5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3" fontId="0" fillId="0" borderId="0" xfId="0" applyNumberFormat="1" applyAlignment="1">
      <alignment horizontal="right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Border="1"/>
    <xf numFmtId="166" fontId="6" fillId="0" borderId="0" xfId="1" applyNumberFormat="1" applyFont="1" applyFill="1" applyBorder="1"/>
    <xf numFmtId="165" fontId="0" fillId="0" borderId="0" xfId="0" applyNumberFormat="1" applyFont="1" applyFill="1" applyBorder="1"/>
    <xf numFmtId="167" fontId="11" fillId="0" borderId="0" xfId="0" applyNumberFormat="1" applyFont="1" applyFill="1" applyBorder="1"/>
    <xf numFmtId="167" fontId="11" fillId="0" borderId="0" xfId="0" applyNumberFormat="1" applyFont="1" applyFill="1"/>
    <xf numFmtId="165" fontId="11" fillId="0" borderId="0" xfId="1" applyFont="1" applyFill="1"/>
    <xf numFmtId="0" fontId="11" fillId="0" borderId="0" xfId="0" applyFont="1" applyFill="1"/>
    <xf numFmtId="0" fontId="0" fillId="0" borderId="0" xfId="0" applyFont="1" applyFill="1" applyBorder="1"/>
    <xf numFmtId="3" fontId="6" fillId="0" borderId="0" xfId="0" applyNumberFormat="1" applyFont="1" applyFill="1" applyBorder="1"/>
    <xf numFmtId="0" fontId="0" fillId="0" borderId="0" xfId="0" applyFill="1"/>
    <xf numFmtId="0" fontId="5" fillId="0" borderId="0" xfId="0" applyFont="1" applyFill="1" applyBorder="1"/>
    <xf numFmtId="0" fontId="0" fillId="0" borderId="0" xfId="0" applyFill="1" applyBorder="1"/>
    <xf numFmtId="0" fontId="12" fillId="0" borderId="0" xfId="0" applyFont="1"/>
    <xf numFmtId="16" fontId="0" fillId="0" borderId="0" xfId="0" applyNumberFormat="1"/>
    <xf numFmtId="0" fontId="5" fillId="0" borderId="0" xfId="0" applyFont="1" applyAlignment="1">
      <alignment wrapText="1"/>
    </xf>
    <xf numFmtId="3" fontId="0" fillId="0" borderId="0" xfId="0" applyNumberFormat="1" applyFont="1"/>
    <xf numFmtId="0" fontId="13" fillId="0" borderId="0" xfId="0" applyFont="1"/>
    <xf numFmtId="3" fontId="0" fillId="0" borderId="0" xfId="0" applyNumberFormat="1" applyFill="1"/>
    <xf numFmtId="0" fontId="0" fillId="0" borderId="0" xfId="0" applyAlignment="1">
      <alignment horizontal="right"/>
    </xf>
    <xf numFmtId="0" fontId="6" fillId="0" borderId="0" xfId="0" applyFont="1" applyFill="1"/>
    <xf numFmtId="0" fontId="1" fillId="0" borderId="0" xfId="4" applyFont="1" applyFill="1" applyBorder="1"/>
    <xf numFmtId="0" fontId="0" fillId="0" borderId="0" xfId="4" applyFont="1" applyFill="1" applyBorder="1"/>
    <xf numFmtId="0" fontId="8" fillId="0" borderId="0" xfId="0" applyFont="1" applyAlignment="1">
      <alignment horizontal="right" vertical="center" wrapText="1"/>
    </xf>
    <xf numFmtId="0" fontId="14" fillId="0" borderId="0" xfId="0" applyFont="1"/>
    <xf numFmtId="15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 applyBorder="1"/>
    <xf numFmtId="165" fontId="0" fillId="0" borderId="0" xfId="1" applyFont="1" applyFill="1" applyBorder="1"/>
    <xf numFmtId="0" fontId="5" fillId="0" borderId="0" xfId="5" applyNumberFormat="1" applyFont="1" applyFill="1" applyBorder="1" applyAlignment="1">
      <alignment horizontal="left"/>
    </xf>
    <xf numFmtId="0" fontId="5" fillId="0" borderId="0" xfId="8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5" fillId="0" borderId="0" xfId="0" applyFont="1" applyFill="1" applyAlignment="1">
      <alignment wrapText="1"/>
    </xf>
    <xf numFmtId="0" fontId="0" fillId="0" borderId="0" xfId="0" applyFont="1" applyFill="1"/>
    <xf numFmtId="0" fontId="8" fillId="0" borderId="0" xfId="0" applyFont="1" applyFill="1" applyBorder="1"/>
    <xf numFmtId="0" fontId="12" fillId="0" borderId="0" xfId="0" applyFont="1" applyFill="1"/>
    <xf numFmtId="0" fontId="0" fillId="0" borderId="0" xfId="0" applyAlignment="1">
      <alignment horizontal="left"/>
    </xf>
    <xf numFmtId="0" fontId="0" fillId="0" borderId="0" xfId="0" applyFont="1" applyBorder="1"/>
    <xf numFmtId="0" fontId="0" fillId="0" borderId="0" xfId="0" applyBorder="1"/>
    <xf numFmtId="4" fontId="0" fillId="0" borderId="0" xfId="0" applyNumberFormat="1" applyBorder="1"/>
    <xf numFmtId="3" fontId="8" fillId="0" borderId="0" xfId="0" applyNumberFormat="1" applyFont="1"/>
    <xf numFmtId="2" fontId="5" fillId="0" borderId="0" xfId="0" applyNumberFormat="1" applyFont="1"/>
    <xf numFmtId="0" fontId="0" fillId="0" borderId="0" xfId="0" applyFont="1" applyAlignment="1">
      <alignment horizontal="left" vertical="top"/>
    </xf>
    <xf numFmtId="3" fontId="6" fillId="0" borderId="0" xfId="0" applyNumberFormat="1" applyFont="1"/>
    <xf numFmtId="0" fontId="3" fillId="0" borderId="0" xfId="0" applyFont="1"/>
    <xf numFmtId="166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3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0" borderId="0" xfId="1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7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1" applyNumberFormat="1" applyFont="1" applyFill="1" applyAlignment="1">
      <alignment horizontal="center"/>
    </xf>
    <xf numFmtId="3" fontId="5" fillId="0" borderId="0" xfId="0" applyNumberFormat="1" applyFont="1" applyAlignment="1">
      <alignment horizontal="center"/>
    </xf>
    <xf numFmtId="3" fontId="0" fillId="0" borderId="0" xfId="0" applyNumberFormat="1" applyFont="1" applyFill="1" applyAlignment="1">
      <alignment horizontal="center"/>
    </xf>
    <xf numFmtId="3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65" fontId="5" fillId="0" borderId="0" xfId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5" fontId="0" fillId="0" borderId="0" xfId="1" applyFont="1" applyFill="1" applyAlignment="1">
      <alignment horizontal="center"/>
    </xf>
    <xf numFmtId="3" fontId="5" fillId="0" borderId="0" xfId="0" applyNumberFormat="1" applyFont="1" applyAlignment="1">
      <alignment horizontal="center" wrapText="1"/>
    </xf>
    <xf numFmtId="3" fontId="5" fillId="0" borderId="0" xfId="0" applyNumberFormat="1" applyFont="1" applyFill="1" applyAlignment="1">
      <alignment horizontal="center" wrapText="1"/>
    </xf>
    <xf numFmtId="3" fontId="7" fillId="0" borderId="0" xfId="0" applyNumberFormat="1" applyFont="1" applyFill="1" applyAlignment="1">
      <alignment horizontal="center"/>
    </xf>
    <xf numFmtId="3" fontId="0" fillId="0" borderId="0" xfId="0" applyNumberFormat="1" applyFont="1" applyFill="1" applyAlignment="1">
      <alignment horizontal="center" wrapText="1"/>
    </xf>
    <xf numFmtId="0" fontId="1" fillId="0" borderId="0" xfId="4" applyFont="1" applyFill="1" applyBorder="1" applyAlignment="1">
      <alignment horizontal="center"/>
    </xf>
    <xf numFmtId="3" fontId="1" fillId="0" borderId="0" xfId="1" applyNumberFormat="1" applyFont="1" applyFill="1" applyBorder="1" applyAlignment="1">
      <alignment horizontal="center"/>
    </xf>
    <xf numFmtId="0" fontId="0" fillId="0" borderId="0" xfId="4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Font="1" applyFill="1" applyBorder="1" applyAlignment="1">
      <alignment horizontal="center" wrapText="1"/>
    </xf>
    <xf numFmtId="3" fontId="5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3" fontId="5" fillId="0" borderId="0" xfId="6" applyNumberFormat="1" applyFont="1" applyFill="1" applyBorder="1" applyAlignment="1">
      <alignment horizontal="center"/>
    </xf>
    <xf numFmtId="3" fontId="5" fillId="0" borderId="0" xfId="7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4" fontId="5" fillId="0" borderId="0" xfId="0" applyNumberFormat="1" applyFont="1" applyFill="1" applyBorder="1" applyAlignment="1">
      <alignment horizontal="center" vertical="top"/>
    </xf>
    <xf numFmtId="3" fontId="5" fillId="0" borderId="0" xfId="0" applyNumberFormat="1" applyFont="1" applyFill="1" applyBorder="1" applyAlignment="1">
      <alignment horizontal="center" vertical="top"/>
    </xf>
    <xf numFmtId="14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3" fontId="0" fillId="0" borderId="0" xfId="0" applyNumberFormat="1" applyAlignment="1">
      <alignment horizontal="center" wrapText="1"/>
    </xf>
    <xf numFmtId="3" fontId="16" fillId="0" borderId="0" xfId="0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8" fontId="5" fillId="0" borderId="0" xfId="1" applyNumberFormat="1" applyFont="1" applyFill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17" fillId="0" borderId="0" xfId="0" applyNumberFormat="1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0" xfId="1" applyNumberFormat="1" applyFont="1" applyFill="1" applyAlignment="1">
      <alignment horizontal="center"/>
    </xf>
    <xf numFmtId="0" fontId="0" fillId="0" borderId="0" xfId="0" applyFont="1" applyAlignment="1">
      <alignment horizontal="center" vertical="top"/>
    </xf>
    <xf numFmtId="3" fontId="0" fillId="0" borderId="0" xfId="0" applyNumberFormat="1" applyFont="1" applyAlignment="1">
      <alignment horizontal="center" vertical="top"/>
    </xf>
    <xf numFmtId="3" fontId="0" fillId="0" borderId="0" xfId="2" applyNumberFormat="1" applyFont="1" applyAlignment="1">
      <alignment horizontal="center"/>
    </xf>
    <xf numFmtId="3" fontId="1" fillId="0" borderId="0" xfId="2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ont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14" fontId="5" fillId="0" borderId="0" xfId="0" applyNumberFormat="1" applyFont="1" applyAlignment="1">
      <alignment horizontal="center" wrapText="1"/>
    </xf>
    <xf numFmtId="14" fontId="1" fillId="0" borderId="0" xfId="4" applyNumberFormat="1" applyFont="1" applyFill="1" applyBorder="1" applyAlignment="1">
      <alignment horizontal="center"/>
    </xf>
    <xf numFmtId="14" fontId="0" fillId="0" borderId="0" xfId="4" applyNumberFormat="1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 wrapText="1"/>
    </xf>
    <xf numFmtId="14" fontId="0" fillId="0" borderId="0" xfId="0" applyNumberFormat="1" applyFont="1" applyFill="1" applyBorder="1" applyAlignment="1" applyProtection="1">
      <alignment horizontal="center"/>
    </xf>
    <xf numFmtId="14" fontId="5" fillId="0" borderId="0" xfId="0" applyNumberFormat="1" applyFont="1" applyFill="1" applyBorder="1" applyAlignment="1">
      <alignment horizontal="center" vertical="top"/>
    </xf>
    <xf numFmtId="14" fontId="5" fillId="0" borderId="0" xfId="0" applyNumberFormat="1" applyFont="1" applyFill="1" applyBorder="1" applyAlignment="1">
      <alignment horizontal="center" vertical="top" wrapText="1"/>
    </xf>
    <xf numFmtId="14" fontId="0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 wrapText="1"/>
    </xf>
    <xf numFmtId="14" fontId="5" fillId="0" borderId="0" xfId="3" applyNumberFormat="1" applyFont="1" applyFill="1" applyAlignment="1">
      <alignment horizontal="center"/>
    </xf>
    <xf numFmtId="14" fontId="5" fillId="0" borderId="0" xfId="3" applyNumberFormat="1" applyFont="1" applyFill="1" applyAlignment="1">
      <alignment horizontal="center" wrapText="1"/>
    </xf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Font="1" applyAlignment="1">
      <alignment horizontal="center" vertical="top"/>
    </xf>
  </cellXfs>
  <cellStyles count="9">
    <cellStyle name="Accent6" xfId="3" builtinId="49"/>
    <cellStyle name="Comma" xfId="1" builtinId="3"/>
    <cellStyle name="Comma 29" xfId="7"/>
    <cellStyle name="Comma 9" xfId="5"/>
    <cellStyle name="Currency" xfId="2" builtinId="4"/>
    <cellStyle name="Normal" xfId="0" builtinId="0"/>
    <cellStyle name="Normal 5" xfId="4"/>
    <cellStyle name="Normal 50" xfId="6"/>
    <cellStyle name="Normal 6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3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5.28515625" bestFit="1" customWidth="1"/>
    <col min="2" max="2" width="8.7109375" bestFit="1" customWidth="1"/>
    <col min="3" max="3" width="7.5703125" bestFit="1" customWidth="1"/>
    <col min="4" max="4" width="39.42578125" bestFit="1" customWidth="1"/>
    <col min="5" max="5" width="14.85546875" bestFit="1" customWidth="1"/>
    <col min="6" max="6" width="5.85546875" bestFit="1" customWidth="1"/>
    <col min="7" max="7" width="13.42578125" bestFit="1" customWidth="1"/>
    <col min="8" max="8" width="5.85546875" bestFit="1" customWidth="1"/>
    <col min="9" max="9" width="15" bestFit="1" customWidth="1"/>
    <col min="10" max="10" width="5.85546875" bestFit="1" customWidth="1"/>
  </cols>
  <sheetData>
    <row r="1" spans="1:12" x14ac:dyDescent="0.25">
      <c r="A1" s="64" t="s">
        <v>1301</v>
      </c>
      <c r="B1" s="64" t="s">
        <v>1302</v>
      </c>
      <c r="C1" s="64" t="s">
        <v>1303</v>
      </c>
      <c r="D1" s="62" t="s">
        <v>1295</v>
      </c>
      <c r="E1" s="64" t="s">
        <v>1333</v>
      </c>
      <c r="F1" s="64" t="s">
        <v>1304</v>
      </c>
      <c r="G1" s="64" t="s">
        <v>1332</v>
      </c>
      <c r="H1" s="64" t="s">
        <v>1304</v>
      </c>
      <c r="I1" s="64" t="s">
        <v>1334</v>
      </c>
      <c r="J1" s="64" t="s">
        <v>1304</v>
      </c>
    </row>
    <row r="2" spans="1:12" x14ac:dyDescent="0.25">
      <c r="A2" s="65">
        <v>1</v>
      </c>
      <c r="B2" s="65">
        <v>1</v>
      </c>
      <c r="C2" s="65">
        <f>B2-A2</f>
        <v>0</v>
      </c>
      <c r="D2" s="54" t="s">
        <v>631</v>
      </c>
      <c r="E2" s="66">
        <v>20.832069249159705</v>
      </c>
      <c r="F2" s="67">
        <v>46</v>
      </c>
      <c r="G2" s="66">
        <v>13.043551959879998</v>
      </c>
      <c r="H2" s="67">
        <v>26</v>
      </c>
      <c r="I2" s="66">
        <v>7.0314917551499994</v>
      </c>
      <c r="J2" s="67">
        <v>20</v>
      </c>
    </row>
    <row r="3" spans="1:12" x14ac:dyDescent="0.25">
      <c r="A3" s="65">
        <v>2</v>
      </c>
      <c r="B3" s="65">
        <v>2</v>
      </c>
      <c r="C3" s="65">
        <f t="shared" ref="C3:C66" si="0">B3-A3</f>
        <v>0</v>
      </c>
      <c r="D3" s="54" t="s">
        <v>341</v>
      </c>
      <c r="E3" s="66">
        <v>20.404326252710195</v>
      </c>
      <c r="F3" s="67">
        <v>45</v>
      </c>
      <c r="G3" s="66">
        <v>13.735590554809999</v>
      </c>
      <c r="H3" s="67">
        <v>28</v>
      </c>
      <c r="I3" s="66">
        <v>6.0205502967299998</v>
      </c>
      <c r="J3" s="67">
        <v>17</v>
      </c>
      <c r="L3" t="s">
        <v>1305</v>
      </c>
    </row>
    <row r="4" spans="1:12" x14ac:dyDescent="0.25">
      <c r="A4" s="65">
        <v>3</v>
      </c>
      <c r="B4" s="65">
        <v>3</v>
      </c>
      <c r="C4" s="65">
        <f t="shared" si="0"/>
        <v>0</v>
      </c>
      <c r="D4" s="54" t="s">
        <v>1306</v>
      </c>
      <c r="E4" s="66">
        <v>17.563425826</v>
      </c>
      <c r="F4" s="67">
        <v>32</v>
      </c>
      <c r="G4" s="66">
        <v>15.756039132</v>
      </c>
      <c r="H4" s="67">
        <v>25</v>
      </c>
      <c r="I4" s="66">
        <v>2.021583219</v>
      </c>
      <c r="J4" s="67">
        <v>7</v>
      </c>
    </row>
    <row r="5" spans="1:12" x14ac:dyDescent="0.25">
      <c r="A5" s="65">
        <v>4</v>
      </c>
      <c r="B5" s="65">
        <v>4</v>
      </c>
      <c r="C5" s="65">
        <f t="shared" si="0"/>
        <v>0</v>
      </c>
      <c r="D5" s="54" t="s">
        <v>159</v>
      </c>
      <c r="E5" s="66">
        <v>15.297068641659987</v>
      </c>
      <c r="F5" s="67">
        <v>36</v>
      </c>
      <c r="G5" s="66">
        <v>13.299335839529999</v>
      </c>
      <c r="H5" s="67">
        <v>29</v>
      </c>
      <c r="I5" s="66">
        <v>1.80355787956</v>
      </c>
      <c r="J5" s="67">
        <v>7</v>
      </c>
    </row>
    <row r="6" spans="1:12" x14ac:dyDescent="0.25">
      <c r="A6" s="65">
        <v>5</v>
      </c>
      <c r="B6" s="65">
        <v>5</v>
      </c>
      <c r="C6" s="65">
        <f t="shared" si="0"/>
        <v>0</v>
      </c>
      <c r="D6" s="54" t="s">
        <v>134</v>
      </c>
      <c r="E6" s="66">
        <v>13.718329089896999</v>
      </c>
      <c r="F6" s="67">
        <v>24</v>
      </c>
      <c r="G6" s="66">
        <v>11.935823771791002</v>
      </c>
      <c r="H6" s="67">
        <v>20</v>
      </c>
      <c r="I6" s="66">
        <v>1.6092500000000001</v>
      </c>
      <c r="J6" s="67">
        <v>4</v>
      </c>
    </row>
    <row r="7" spans="1:12" x14ac:dyDescent="0.25">
      <c r="A7" s="65">
        <v>6</v>
      </c>
      <c r="B7" s="65">
        <v>6</v>
      </c>
      <c r="C7" s="65">
        <f t="shared" si="0"/>
        <v>0</v>
      </c>
      <c r="D7" s="54" t="s">
        <v>400</v>
      </c>
      <c r="E7" s="66">
        <v>12.049928562250003</v>
      </c>
      <c r="F7" s="67">
        <v>27</v>
      </c>
      <c r="G7" s="66">
        <v>12.049928562250003</v>
      </c>
      <c r="H7" s="67">
        <v>27</v>
      </c>
      <c r="I7" s="66">
        <v>0</v>
      </c>
      <c r="J7" s="67">
        <v>0</v>
      </c>
    </row>
    <row r="8" spans="1:12" x14ac:dyDescent="0.25">
      <c r="A8" s="65">
        <v>7</v>
      </c>
      <c r="B8" s="65">
        <v>8</v>
      </c>
      <c r="C8" s="65">
        <f t="shared" si="0"/>
        <v>1</v>
      </c>
      <c r="D8" s="54" t="s">
        <v>1090</v>
      </c>
      <c r="E8" s="66">
        <v>11.890887678875966</v>
      </c>
      <c r="F8" s="67">
        <v>25</v>
      </c>
      <c r="G8" s="66">
        <v>9.0066085407700012</v>
      </c>
      <c r="H8" s="67">
        <v>19</v>
      </c>
      <c r="I8" s="66">
        <v>2.6039340000000002</v>
      </c>
      <c r="J8" s="67">
        <v>6</v>
      </c>
    </row>
    <row r="9" spans="1:12" x14ac:dyDescent="0.25">
      <c r="A9" s="65">
        <v>8</v>
      </c>
      <c r="B9" s="65">
        <v>7</v>
      </c>
      <c r="C9" s="65">
        <f t="shared" si="0"/>
        <v>-1</v>
      </c>
      <c r="D9" s="54" t="s">
        <v>46</v>
      </c>
      <c r="E9" s="66">
        <v>11.249847505565823</v>
      </c>
      <c r="F9" s="67">
        <v>32</v>
      </c>
      <c r="G9" s="66">
        <v>4.9282402520000002</v>
      </c>
      <c r="H9" s="67">
        <v>14</v>
      </c>
      <c r="I9" s="66">
        <v>5.7071619194999998</v>
      </c>
      <c r="J9" s="67">
        <v>18</v>
      </c>
    </row>
    <row r="10" spans="1:12" x14ac:dyDescent="0.25">
      <c r="A10" s="65">
        <v>9</v>
      </c>
      <c r="B10" s="65">
        <v>9</v>
      </c>
      <c r="C10" s="65">
        <f t="shared" si="0"/>
        <v>0</v>
      </c>
      <c r="D10" s="54" t="s">
        <v>516</v>
      </c>
      <c r="E10" s="66">
        <v>10.777135410781263</v>
      </c>
      <c r="F10" s="67">
        <v>25</v>
      </c>
      <c r="G10" s="66">
        <v>8.1194789999400001</v>
      </c>
      <c r="H10" s="67">
        <v>19</v>
      </c>
      <c r="I10" s="66">
        <v>2.3993384679999998</v>
      </c>
      <c r="J10" s="67">
        <v>6</v>
      </c>
    </row>
    <row r="11" spans="1:12" x14ac:dyDescent="0.25">
      <c r="A11" s="65">
        <v>10</v>
      </c>
      <c r="B11" s="65">
        <v>10</v>
      </c>
      <c r="C11" s="65">
        <f t="shared" si="0"/>
        <v>0</v>
      </c>
      <c r="D11" s="54" t="s">
        <v>0</v>
      </c>
      <c r="E11" s="66">
        <v>10.544560715339427</v>
      </c>
      <c r="F11" s="67">
        <v>28</v>
      </c>
      <c r="G11" s="66">
        <v>5.2189042281553686</v>
      </c>
      <c r="H11" s="67">
        <v>12</v>
      </c>
      <c r="I11" s="66">
        <v>4.8080152215799998</v>
      </c>
      <c r="J11" s="67">
        <v>16</v>
      </c>
    </row>
    <row r="12" spans="1:12" x14ac:dyDescent="0.25">
      <c r="A12" s="65">
        <v>11</v>
      </c>
      <c r="B12" s="65">
        <v>14</v>
      </c>
      <c r="C12" s="65">
        <f t="shared" si="0"/>
        <v>3</v>
      </c>
      <c r="D12" s="54" t="s">
        <v>1039</v>
      </c>
      <c r="E12" s="66">
        <v>9.9116806213400004</v>
      </c>
      <c r="F12" s="67">
        <v>18</v>
      </c>
      <c r="G12" s="66">
        <v>9.9116806213400004</v>
      </c>
      <c r="H12" s="67">
        <v>18</v>
      </c>
      <c r="I12" s="66">
        <v>0</v>
      </c>
      <c r="J12" s="67">
        <v>0</v>
      </c>
    </row>
    <row r="13" spans="1:12" x14ac:dyDescent="0.25">
      <c r="A13" s="65">
        <v>12</v>
      </c>
      <c r="B13" s="65">
        <v>11</v>
      </c>
      <c r="C13" s="65">
        <f t="shared" si="0"/>
        <v>-1</v>
      </c>
      <c r="D13" s="54" t="s">
        <v>816</v>
      </c>
      <c r="E13" s="66">
        <v>9.3780816716067505</v>
      </c>
      <c r="F13" s="67">
        <v>25</v>
      </c>
      <c r="G13" s="66">
        <v>4.1460699999999999</v>
      </c>
      <c r="H13" s="67">
        <v>9</v>
      </c>
      <c r="I13" s="66">
        <v>4.7234724614900001</v>
      </c>
      <c r="J13" s="67">
        <v>16</v>
      </c>
    </row>
    <row r="14" spans="1:12" x14ac:dyDescent="0.25">
      <c r="A14" s="65">
        <v>13</v>
      </c>
      <c r="B14" s="65">
        <v>13</v>
      </c>
      <c r="C14" s="65">
        <f t="shared" si="0"/>
        <v>0</v>
      </c>
      <c r="D14" s="54" t="s">
        <v>908</v>
      </c>
      <c r="E14" s="66">
        <v>9.3172820207000004</v>
      </c>
      <c r="F14" s="67">
        <v>17</v>
      </c>
      <c r="G14" s="66">
        <v>9.3172820207000004</v>
      </c>
      <c r="H14" s="67">
        <v>17</v>
      </c>
      <c r="I14" s="66">
        <v>0</v>
      </c>
      <c r="J14" s="67">
        <v>0</v>
      </c>
    </row>
    <row r="15" spans="1:12" x14ac:dyDescent="0.25">
      <c r="A15" s="65">
        <v>14</v>
      </c>
      <c r="B15" s="65">
        <v>17</v>
      </c>
      <c r="C15" s="65">
        <f t="shared" ref="C15" si="1">B15-A15</f>
        <v>3</v>
      </c>
      <c r="D15" s="54" t="s">
        <v>569</v>
      </c>
      <c r="E15" s="66">
        <v>9.3141322720000002</v>
      </c>
      <c r="F15" s="67">
        <v>18</v>
      </c>
      <c r="G15" s="66">
        <v>9.3141322720000002</v>
      </c>
      <c r="H15" s="67">
        <v>18</v>
      </c>
      <c r="I15" s="66">
        <v>0</v>
      </c>
      <c r="J15" s="67">
        <v>0</v>
      </c>
    </row>
    <row r="16" spans="1:12" x14ac:dyDescent="0.25">
      <c r="A16" s="65">
        <v>15</v>
      </c>
      <c r="B16" s="65">
        <v>12</v>
      </c>
      <c r="C16" s="65">
        <f t="shared" si="0"/>
        <v>-3</v>
      </c>
      <c r="D16" s="54" t="s">
        <v>733</v>
      </c>
      <c r="E16" s="66">
        <v>8.932807262239999</v>
      </c>
      <c r="F16" s="67">
        <v>21</v>
      </c>
      <c r="G16" s="66">
        <v>8.932807262239999</v>
      </c>
      <c r="H16" s="67">
        <v>21</v>
      </c>
      <c r="I16" s="66">
        <v>0</v>
      </c>
      <c r="J16" s="67">
        <v>0</v>
      </c>
    </row>
    <row r="17" spans="1:10" x14ac:dyDescent="0.25">
      <c r="A17" s="65">
        <v>16</v>
      </c>
      <c r="B17" s="65">
        <v>15</v>
      </c>
      <c r="C17" s="65">
        <f t="shared" si="0"/>
        <v>-1</v>
      </c>
      <c r="D17" s="54" t="s">
        <v>1307</v>
      </c>
      <c r="E17" s="66">
        <v>8.915913668</v>
      </c>
      <c r="F17" s="67">
        <v>21</v>
      </c>
      <c r="G17" s="66">
        <v>8.9159136681499991</v>
      </c>
      <c r="H17" s="67">
        <v>21</v>
      </c>
      <c r="I17" s="66">
        <v>0</v>
      </c>
      <c r="J17" s="67">
        <v>0</v>
      </c>
    </row>
    <row r="18" spans="1:10" x14ac:dyDescent="0.25">
      <c r="A18" s="65">
        <v>17</v>
      </c>
      <c r="B18" s="65">
        <v>20</v>
      </c>
      <c r="C18" s="65">
        <f t="shared" si="0"/>
        <v>3</v>
      </c>
      <c r="D18" s="54" t="s">
        <v>232</v>
      </c>
      <c r="E18" s="66">
        <v>8.7679158172499996</v>
      </c>
      <c r="F18" s="67">
        <v>19</v>
      </c>
      <c r="G18" s="66">
        <v>7.4977692359999999</v>
      </c>
      <c r="H18" s="67">
        <v>16</v>
      </c>
      <c r="I18" s="66">
        <v>1.1424749999999999</v>
      </c>
      <c r="J18" s="67">
        <v>3</v>
      </c>
    </row>
    <row r="19" spans="1:10" x14ac:dyDescent="0.25">
      <c r="A19" s="65">
        <v>18</v>
      </c>
      <c r="B19" s="65">
        <v>19</v>
      </c>
      <c r="C19" s="65">
        <f t="shared" si="0"/>
        <v>1</v>
      </c>
      <c r="D19" s="54" t="s">
        <v>605</v>
      </c>
      <c r="E19" s="66">
        <v>8.7489124773999993</v>
      </c>
      <c r="F19" s="67">
        <v>20</v>
      </c>
      <c r="G19" s="66">
        <v>8.7489124773999993</v>
      </c>
      <c r="H19" s="67">
        <v>20</v>
      </c>
      <c r="I19" s="66">
        <v>0</v>
      </c>
      <c r="J19" s="67">
        <v>0</v>
      </c>
    </row>
    <row r="20" spans="1:10" x14ac:dyDescent="0.25">
      <c r="A20" s="65">
        <v>19</v>
      </c>
      <c r="B20" s="65">
        <v>21</v>
      </c>
      <c r="C20" s="65">
        <f t="shared" si="0"/>
        <v>2</v>
      </c>
      <c r="D20" s="54" t="s">
        <v>1308</v>
      </c>
      <c r="E20" s="66">
        <v>8.5377487028895995</v>
      </c>
      <c r="F20" s="67">
        <v>20</v>
      </c>
      <c r="G20" s="66">
        <v>8.0838287530000006</v>
      </c>
      <c r="H20" s="67">
        <v>19</v>
      </c>
      <c r="I20" s="66">
        <v>0.4098</v>
      </c>
      <c r="J20" s="67">
        <v>1</v>
      </c>
    </row>
    <row r="21" spans="1:10" x14ac:dyDescent="0.25">
      <c r="A21" s="65">
        <v>20</v>
      </c>
      <c r="B21" s="65">
        <v>18</v>
      </c>
      <c r="C21" s="65">
        <f t="shared" si="0"/>
        <v>-2</v>
      </c>
      <c r="D21" s="54" t="s">
        <v>994</v>
      </c>
      <c r="E21" s="66">
        <v>8.421189876404144</v>
      </c>
      <c r="F21" s="67">
        <v>17</v>
      </c>
      <c r="G21" s="66">
        <v>6.927830192190001</v>
      </c>
      <c r="H21" s="67">
        <v>13</v>
      </c>
      <c r="I21" s="66">
        <v>1.3482086406199998</v>
      </c>
      <c r="J21" s="67">
        <v>4</v>
      </c>
    </row>
    <row r="22" spans="1:10" x14ac:dyDescent="0.25">
      <c r="A22" s="65">
        <v>21</v>
      </c>
      <c r="B22" s="65">
        <v>16</v>
      </c>
      <c r="C22" s="65">
        <f t="shared" si="0"/>
        <v>-5</v>
      </c>
      <c r="D22" s="54" t="s">
        <v>211</v>
      </c>
      <c r="E22" s="66">
        <v>8.4143880313947346</v>
      </c>
      <c r="F22" s="67">
        <v>20</v>
      </c>
      <c r="G22" s="66">
        <v>6.0058433171200001</v>
      </c>
      <c r="H22" s="67">
        <v>14</v>
      </c>
      <c r="I22" s="66">
        <v>2.174439842</v>
      </c>
      <c r="J22" s="67">
        <v>6</v>
      </c>
    </row>
    <row r="23" spans="1:10" x14ac:dyDescent="0.25">
      <c r="A23" s="65">
        <v>22</v>
      </c>
      <c r="B23" s="65">
        <v>22</v>
      </c>
      <c r="C23" s="65">
        <f t="shared" si="0"/>
        <v>0</v>
      </c>
      <c r="D23" s="54" t="s">
        <v>1025</v>
      </c>
      <c r="E23" s="66">
        <v>7.4989280000000003</v>
      </c>
      <c r="F23" s="67">
        <v>13</v>
      </c>
      <c r="G23" s="66">
        <v>7.4989280000000003</v>
      </c>
      <c r="H23" s="67">
        <v>13</v>
      </c>
      <c r="I23" s="66">
        <v>0</v>
      </c>
      <c r="J23" s="67">
        <v>0</v>
      </c>
    </row>
    <row r="24" spans="1:10" x14ac:dyDescent="0.25">
      <c r="A24" s="65">
        <v>23</v>
      </c>
      <c r="B24" s="65">
        <v>23</v>
      </c>
      <c r="C24" s="65">
        <f t="shared" si="0"/>
        <v>0</v>
      </c>
      <c r="D24" s="54" t="s">
        <v>1185</v>
      </c>
      <c r="E24" s="66">
        <v>7.3492800018000004</v>
      </c>
      <c r="F24" s="67">
        <v>15</v>
      </c>
      <c r="G24" s="66">
        <v>7.3492800018000004</v>
      </c>
      <c r="H24" s="67">
        <v>15</v>
      </c>
      <c r="I24" s="66">
        <v>0</v>
      </c>
      <c r="J24" s="67">
        <v>0</v>
      </c>
    </row>
    <row r="25" spans="1:10" x14ac:dyDescent="0.25">
      <c r="A25" s="65">
        <v>24</v>
      </c>
      <c r="B25" s="65">
        <v>30</v>
      </c>
      <c r="C25" s="65">
        <f t="shared" si="0"/>
        <v>6</v>
      </c>
      <c r="D25" s="54" t="s">
        <v>678</v>
      </c>
      <c r="E25" s="66">
        <v>7.1084331130000002</v>
      </c>
      <c r="F25" s="67">
        <v>14</v>
      </c>
      <c r="G25" s="66">
        <v>6.6568319379999998</v>
      </c>
      <c r="H25" s="67">
        <v>13</v>
      </c>
      <c r="I25" s="66">
        <v>0.40649999999999997</v>
      </c>
      <c r="J25" s="67">
        <v>1</v>
      </c>
    </row>
    <row r="26" spans="1:10" x14ac:dyDescent="0.25">
      <c r="A26" s="65">
        <v>25</v>
      </c>
      <c r="B26" s="65">
        <v>24</v>
      </c>
      <c r="C26" s="65">
        <f t="shared" si="0"/>
        <v>-1</v>
      </c>
      <c r="D26" s="54" t="s">
        <v>435</v>
      </c>
      <c r="E26" s="66">
        <v>6.8915994319999996</v>
      </c>
      <c r="F26" s="67">
        <v>13</v>
      </c>
      <c r="G26" s="66">
        <v>6.8915994319999996</v>
      </c>
      <c r="H26" s="67">
        <v>13</v>
      </c>
      <c r="I26" s="66">
        <v>0</v>
      </c>
      <c r="J26" s="67">
        <v>0</v>
      </c>
    </row>
    <row r="27" spans="1:10" x14ac:dyDescent="0.25">
      <c r="A27" s="65">
        <v>26</v>
      </c>
      <c r="B27" s="65">
        <v>25</v>
      </c>
      <c r="C27" s="65">
        <f t="shared" si="0"/>
        <v>-1</v>
      </c>
      <c r="D27" s="54" t="s">
        <v>778</v>
      </c>
      <c r="E27" s="66">
        <v>6.5368285046664223</v>
      </c>
      <c r="F27" s="67">
        <v>16</v>
      </c>
      <c r="G27" s="66">
        <v>6.2301228139999996</v>
      </c>
      <c r="H27" s="67">
        <v>14</v>
      </c>
      <c r="I27" s="66">
        <v>0.27689461999999998</v>
      </c>
      <c r="J27" s="67">
        <v>2</v>
      </c>
    </row>
    <row r="28" spans="1:10" x14ac:dyDescent="0.25">
      <c r="A28" s="65">
        <v>27</v>
      </c>
      <c r="B28" s="65">
        <v>26</v>
      </c>
      <c r="C28" s="65">
        <f t="shared" si="0"/>
        <v>-1</v>
      </c>
      <c r="D28" s="54" t="s">
        <v>693</v>
      </c>
      <c r="E28" s="66">
        <v>6.4353578582798958</v>
      </c>
      <c r="F28" s="67">
        <v>17</v>
      </c>
      <c r="G28" s="66">
        <v>5.2419267782499999</v>
      </c>
      <c r="H28" s="67">
        <v>12</v>
      </c>
      <c r="I28" s="66">
        <v>1.0774323902600003</v>
      </c>
      <c r="J28" s="67">
        <v>5</v>
      </c>
    </row>
    <row r="29" spans="1:10" x14ac:dyDescent="0.25">
      <c r="A29" s="65">
        <v>28</v>
      </c>
      <c r="B29" s="65">
        <v>27</v>
      </c>
      <c r="C29" s="65">
        <f t="shared" si="0"/>
        <v>-1</v>
      </c>
      <c r="D29" s="54" t="s">
        <v>1012</v>
      </c>
      <c r="E29" s="66">
        <v>6.3841284266812002</v>
      </c>
      <c r="F29" s="67">
        <v>12</v>
      </c>
      <c r="G29" s="66">
        <v>5.0944219999999998</v>
      </c>
      <c r="H29" s="67">
        <v>9</v>
      </c>
      <c r="I29" s="66">
        <v>1.16435</v>
      </c>
      <c r="J29" s="67">
        <v>3</v>
      </c>
    </row>
    <row r="30" spans="1:10" x14ac:dyDescent="0.25">
      <c r="A30" s="65">
        <v>29</v>
      </c>
      <c r="B30" s="65">
        <v>29</v>
      </c>
      <c r="C30" s="65">
        <f t="shared" si="0"/>
        <v>0</v>
      </c>
      <c r="D30" s="54" t="s">
        <v>851</v>
      </c>
      <c r="E30" s="66">
        <v>6.2926110319999999</v>
      </c>
      <c r="F30" s="67">
        <v>14</v>
      </c>
      <c r="G30" s="66">
        <v>6.2926110319999999</v>
      </c>
      <c r="H30" s="67">
        <v>14</v>
      </c>
      <c r="I30" s="66">
        <v>0</v>
      </c>
      <c r="J30" s="67">
        <v>0</v>
      </c>
    </row>
    <row r="31" spans="1:10" x14ac:dyDescent="0.25">
      <c r="A31" s="65">
        <v>30</v>
      </c>
      <c r="B31" s="65">
        <v>33</v>
      </c>
      <c r="C31" s="65">
        <f t="shared" si="0"/>
        <v>3</v>
      </c>
      <c r="D31" s="54" t="s">
        <v>1058</v>
      </c>
      <c r="E31" s="66">
        <v>5.9545937519700001</v>
      </c>
      <c r="F31" s="67">
        <v>10</v>
      </c>
      <c r="G31" s="66">
        <v>5.9545937519700001</v>
      </c>
      <c r="H31" s="67">
        <v>10</v>
      </c>
      <c r="I31" s="66">
        <v>0</v>
      </c>
      <c r="J31" s="67">
        <v>0</v>
      </c>
    </row>
    <row r="32" spans="1:10" x14ac:dyDescent="0.25">
      <c r="A32" s="65">
        <v>31</v>
      </c>
      <c r="B32" s="65">
        <v>31</v>
      </c>
      <c r="C32" s="65">
        <f t="shared" si="0"/>
        <v>0</v>
      </c>
      <c r="D32" s="54" t="s">
        <v>273</v>
      </c>
      <c r="E32" s="66">
        <v>5.8319811059121758</v>
      </c>
      <c r="F32" s="67">
        <v>11</v>
      </c>
      <c r="G32" s="66">
        <v>5.3775760000000004</v>
      </c>
      <c r="H32" s="67">
        <v>10</v>
      </c>
      <c r="I32" s="66">
        <v>0.41023799999999999</v>
      </c>
      <c r="J32" s="67">
        <v>1</v>
      </c>
    </row>
    <row r="33" spans="1:10" x14ac:dyDescent="0.25">
      <c r="A33" s="65">
        <v>32</v>
      </c>
      <c r="B33" s="65">
        <v>28</v>
      </c>
      <c r="C33" s="65">
        <f t="shared" si="0"/>
        <v>-4</v>
      </c>
      <c r="D33" s="54" t="s">
        <v>592</v>
      </c>
      <c r="E33" s="66">
        <v>5.7788393138062917</v>
      </c>
      <c r="F33" s="67">
        <v>11</v>
      </c>
      <c r="G33" s="66">
        <v>5.4765058470000003</v>
      </c>
      <c r="H33" s="67">
        <v>10</v>
      </c>
      <c r="I33" s="66">
        <v>0.27294736600000002</v>
      </c>
      <c r="J33" s="67">
        <v>1</v>
      </c>
    </row>
    <row r="34" spans="1:10" x14ac:dyDescent="0.25">
      <c r="A34" s="65">
        <v>33</v>
      </c>
      <c r="B34" s="65">
        <v>34</v>
      </c>
      <c r="C34" s="65">
        <f t="shared" si="0"/>
        <v>1</v>
      </c>
      <c r="D34" s="54" t="s">
        <v>1309</v>
      </c>
      <c r="E34" s="66">
        <v>5.7773449553500003</v>
      </c>
      <c r="F34" s="67">
        <v>11</v>
      </c>
      <c r="G34" s="66">
        <v>5.7773449553500003</v>
      </c>
      <c r="H34" s="67">
        <v>11</v>
      </c>
      <c r="I34" s="66">
        <v>0</v>
      </c>
      <c r="J34" s="67">
        <v>0</v>
      </c>
    </row>
    <row r="35" spans="1:10" x14ac:dyDescent="0.25">
      <c r="A35" s="65">
        <v>34</v>
      </c>
      <c r="B35" s="65">
        <v>35</v>
      </c>
      <c r="C35" s="65">
        <f t="shared" si="0"/>
        <v>1</v>
      </c>
      <c r="D35" s="54" t="s">
        <v>759</v>
      </c>
      <c r="E35" s="66">
        <v>5.5897492401314191</v>
      </c>
      <c r="F35" s="67">
        <v>18</v>
      </c>
      <c r="G35" s="66">
        <v>2.015225</v>
      </c>
      <c r="H35" s="67">
        <v>5</v>
      </c>
      <c r="I35" s="66">
        <v>3.2270889040283999</v>
      </c>
      <c r="J35" s="67">
        <v>13</v>
      </c>
    </row>
    <row r="36" spans="1:10" x14ac:dyDescent="0.25">
      <c r="A36" s="65">
        <v>35</v>
      </c>
      <c r="B36" s="65">
        <v>32</v>
      </c>
      <c r="C36" s="65">
        <f t="shared" si="0"/>
        <v>-3</v>
      </c>
      <c r="D36" s="54" t="s">
        <v>1116</v>
      </c>
      <c r="E36" s="66">
        <v>5.3222727523148059</v>
      </c>
      <c r="F36" s="67">
        <v>12</v>
      </c>
      <c r="G36" s="66">
        <v>4.2712263317700003</v>
      </c>
      <c r="H36" s="67">
        <v>9</v>
      </c>
      <c r="I36" s="66">
        <v>0.94888718427999996</v>
      </c>
      <c r="J36" s="67">
        <v>3</v>
      </c>
    </row>
    <row r="37" spans="1:10" x14ac:dyDescent="0.25">
      <c r="A37" s="65">
        <v>36</v>
      </c>
      <c r="B37" s="65">
        <v>36</v>
      </c>
      <c r="C37" s="65">
        <f t="shared" si="0"/>
        <v>0</v>
      </c>
      <c r="D37" s="54" t="s">
        <v>936</v>
      </c>
      <c r="E37" s="66">
        <v>5.1059728512951237</v>
      </c>
      <c r="F37" s="67">
        <v>13</v>
      </c>
      <c r="G37" s="66">
        <v>4.7863839485300002</v>
      </c>
      <c r="H37" s="67">
        <v>11</v>
      </c>
      <c r="I37" s="66">
        <v>0.28852561423</v>
      </c>
      <c r="J37" s="67">
        <v>2</v>
      </c>
    </row>
    <row r="38" spans="1:10" x14ac:dyDescent="0.25">
      <c r="A38" s="65">
        <v>37</v>
      </c>
      <c r="B38" s="65">
        <v>38</v>
      </c>
      <c r="C38" s="65">
        <f t="shared" si="0"/>
        <v>1</v>
      </c>
      <c r="D38" s="54" t="s">
        <v>1219</v>
      </c>
      <c r="E38" s="66">
        <v>4.7723599999999999</v>
      </c>
      <c r="F38" s="67">
        <v>9</v>
      </c>
      <c r="G38" s="66">
        <v>4.7723599999999999</v>
      </c>
      <c r="H38" s="67">
        <v>9</v>
      </c>
      <c r="I38" s="66">
        <v>0</v>
      </c>
      <c r="J38" s="67">
        <v>0</v>
      </c>
    </row>
    <row r="39" spans="1:10" x14ac:dyDescent="0.25">
      <c r="A39" s="65">
        <v>38</v>
      </c>
      <c r="B39" s="65">
        <v>41</v>
      </c>
      <c r="C39" s="65">
        <f t="shared" si="0"/>
        <v>3</v>
      </c>
      <c r="D39" s="54" t="s">
        <v>100</v>
      </c>
      <c r="E39" s="66">
        <v>4.3097000000000003</v>
      </c>
      <c r="F39" s="67">
        <v>10</v>
      </c>
      <c r="G39" s="66">
        <v>4.3097000000000003</v>
      </c>
      <c r="H39" s="67">
        <v>10</v>
      </c>
      <c r="I39" s="66">
        <v>0</v>
      </c>
      <c r="J39" s="67">
        <v>0</v>
      </c>
    </row>
    <row r="40" spans="1:10" x14ac:dyDescent="0.25">
      <c r="A40" s="65">
        <v>39</v>
      </c>
      <c r="B40" s="65">
        <v>39</v>
      </c>
      <c r="C40" s="65">
        <f t="shared" si="0"/>
        <v>0</v>
      </c>
      <c r="D40" s="54" t="s">
        <v>252</v>
      </c>
      <c r="E40" s="66">
        <v>4.1463349999999997</v>
      </c>
      <c r="F40" s="67">
        <v>8</v>
      </c>
      <c r="G40" s="66">
        <v>4.1463349999999997</v>
      </c>
      <c r="H40" s="67">
        <v>8</v>
      </c>
      <c r="I40" s="66">
        <v>0</v>
      </c>
      <c r="J40" s="67">
        <v>0</v>
      </c>
    </row>
    <row r="41" spans="1:10" x14ac:dyDescent="0.25">
      <c r="A41" s="65">
        <v>40</v>
      </c>
      <c r="B41" s="65">
        <v>40</v>
      </c>
      <c r="C41" s="65">
        <f t="shared" si="0"/>
        <v>0</v>
      </c>
      <c r="D41" s="54" t="s">
        <v>842</v>
      </c>
      <c r="E41" s="66">
        <v>4.01326249251</v>
      </c>
      <c r="F41" s="67">
        <v>8</v>
      </c>
      <c r="G41" s="66">
        <v>4.0404920129999997</v>
      </c>
      <c r="H41" s="67">
        <v>8</v>
      </c>
      <c r="I41" s="66">
        <v>0</v>
      </c>
      <c r="J41" s="67">
        <v>0</v>
      </c>
    </row>
    <row r="42" spans="1:10" x14ac:dyDescent="0.25">
      <c r="A42" s="65">
        <v>41</v>
      </c>
      <c r="B42" s="65">
        <v>37</v>
      </c>
      <c r="C42" s="65">
        <f t="shared" si="0"/>
        <v>-4</v>
      </c>
      <c r="D42" s="54" t="s">
        <v>1310</v>
      </c>
      <c r="E42" s="66">
        <v>3.959164951</v>
      </c>
      <c r="F42" s="67">
        <v>9</v>
      </c>
      <c r="G42" s="66">
        <v>3.959164951</v>
      </c>
      <c r="H42" s="67">
        <v>9</v>
      </c>
      <c r="I42" s="66">
        <v>0</v>
      </c>
      <c r="J42" s="67">
        <v>0</v>
      </c>
    </row>
    <row r="43" spans="1:10" x14ac:dyDescent="0.25">
      <c r="A43" s="65">
        <v>42</v>
      </c>
      <c r="B43" s="65">
        <v>43</v>
      </c>
      <c r="C43" s="65">
        <f t="shared" si="0"/>
        <v>1</v>
      </c>
      <c r="D43" s="54" t="s">
        <v>1311</v>
      </c>
      <c r="E43" s="66">
        <v>3.84187974063</v>
      </c>
      <c r="F43" s="67">
        <v>9</v>
      </c>
      <c r="G43" s="66">
        <v>3.84187974063</v>
      </c>
      <c r="H43" s="67">
        <v>9</v>
      </c>
      <c r="I43" s="66">
        <v>0</v>
      </c>
      <c r="J43" s="67">
        <v>0</v>
      </c>
    </row>
    <row r="44" spans="1:10" x14ac:dyDescent="0.25">
      <c r="A44" s="65">
        <v>43</v>
      </c>
      <c r="B44" s="65">
        <v>42</v>
      </c>
      <c r="C44" s="65">
        <f t="shared" si="0"/>
        <v>-1</v>
      </c>
      <c r="D44" s="54" t="s">
        <v>111</v>
      </c>
      <c r="E44" s="66">
        <v>3.7804600000000002</v>
      </c>
      <c r="F44" s="67">
        <v>7</v>
      </c>
      <c r="G44" s="66">
        <v>3.7804600000000002</v>
      </c>
      <c r="H44" s="67">
        <v>7</v>
      </c>
      <c r="I44" s="66">
        <v>0</v>
      </c>
      <c r="J44" s="67">
        <v>0</v>
      </c>
    </row>
    <row r="45" spans="1:10" x14ac:dyDescent="0.25">
      <c r="A45" s="65">
        <v>44</v>
      </c>
      <c r="B45" s="65">
        <v>44</v>
      </c>
      <c r="C45" s="65">
        <f t="shared" si="0"/>
        <v>0</v>
      </c>
      <c r="D45" s="54" t="s">
        <v>317</v>
      </c>
      <c r="E45" s="66">
        <v>3.4598071300000002</v>
      </c>
      <c r="F45" s="67">
        <v>8</v>
      </c>
      <c r="G45" s="66">
        <v>3.4598071300000002</v>
      </c>
      <c r="H45" s="67">
        <v>8</v>
      </c>
      <c r="I45" s="66">
        <v>0</v>
      </c>
      <c r="J45" s="67">
        <v>0</v>
      </c>
    </row>
    <row r="46" spans="1:10" x14ac:dyDescent="0.25">
      <c r="A46" s="65">
        <v>45</v>
      </c>
      <c r="B46" s="65">
        <v>45</v>
      </c>
      <c r="C46" s="65">
        <f t="shared" si="0"/>
        <v>0</v>
      </c>
      <c r="D46" s="54" t="s">
        <v>1143</v>
      </c>
      <c r="E46" s="66">
        <v>3.4266744610400002</v>
      </c>
      <c r="F46" s="67">
        <v>8</v>
      </c>
      <c r="G46" s="66">
        <v>3.4266744610400002</v>
      </c>
      <c r="H46" s="67">
        <v>8</v>
      </c>
      <c r="I46" s="66">
        <v>0</v>
      </c>
      <c r="J46" s="67">
        <v>0</v>
      </c>
    </row>
    <row r="47" spans="1:10" x14ac:dyDescent="0.25">
      <c r="A47" s="65">
        <v>46</v>
      </c>
      <c r="B47" s="65">
        <v>48</v>
      </c>
      <c r="C47" s="65">
        <f t="shared" si="0"/>
        <v>2</v>
      </c>
      <c r="D47" s="54" t="s">
        <v>1312</v>
      </c>
      <c r="E47" s="66">
        <v>3.3999167983738987</v>
      </c>
      <c r="F47" s="67">
        <v>11</v>
      </c>
      <c r="G47" s="66">
        <v>2.805337159</v>
      </c>
      <c r="H47" s="67">
        <v>8</v>
      </c>
      <c r="I47" s="66">
        <v>0.53678789900000001</v>
      </c>
      <c r="J47" s="67">
        <v>3</v>
      </c>
    </row>
    <row r="48" spans="1:10" x14ac:dyDescent="0.25">
      <c r="A48" s="65">
        <v>47</v>
      </c>
      <c r="B48" s="65">
        <v>46</v>
      </c>
      <c r="C48" s="65">
        <f t="shared" si="0"/>
        <v>-1</v>
      </c>
      <c r="D48" s="54" t="s">
        <v>125</v>
      </c>
      <c r="E48" s="66">
        <v>3.2754595064999998</v>
      </c>
      <c r="F48" s="67">
        <v>8</v>
      </c>
      <c r="G48" s="66">
        <v>3.3086808849700002</v>
      </c>
      <c r="H48" s="67">
        <v>8</v>
      </c>
      <c r="I48" s="66">
        <v>0</v>
      </c>
      <c r="J48" s="67">
        <v>0</v>
      </c>
    </row>
    <row r="49" spans="1:10" x14ac:dyDescent="0.25">
      <c r="A49" s="65">
        <v>48</v>
      </c>
      <c r="B49" s="65">
        <v>47</v>
      </c>
      <c r="C49" s="65">
        <f t="shared" si="0"/>
        <v>-1</v>
      </c>
      <c r="D49" s="54" t="s">
        <v>1133</v>
      </c>
      <c r="E49" s="66">
        <v>3.1739069600000001</v>
      </c>
      <c r="F49" s="67">
        <v>9</v>
      </c>
      <c r="G49" s="66">
        <v>3.1739069600000001</v>
      </c>
      <c r="H49" s="67">
        <v>9</v>
      </c>
      <c r="I49" s="66">
        <v>0</v>
      </c>
      <c r="J49" s="67">
        <v>0</v>
      </c>
    </row>
    <row r="50" spans="1:10" x14ac:dyDescent="0.25">
      <c r="A50" s="65">
        <v>49</v>
      </c>
      <c r="B50" s="65">
        <v>49</v>
      </c>
      <c r="C50" s="65">
        <f t="shared" si="0"/>
        <v>0</v>
      </c>
      <c r="D50" s="54" t="s">
        <v>1313</v>
      </c>
      <c r="E50" s="66">
        <v>3.1403500000000002</v>
      </c>
      <c r="F50" s="67">
        <v>7</v>
      </c>
      <c r="G50" s="66">
        <v>3.1403500000000002</v>
      </c>
      <c r="H50" s="67">
        <v>7</v>
      </c>
      <c r="I50" s="66">
        <v>0</v>
      </c>
      <c r="J50" s="67">
        <v>0</v>
      </c>
    </row>
    <row r="51" spans="1:10" x14ac:dyDescent="0.25">
      <c r="A51" s="65">
        <v>50</v>
      </c>
      <c r="B51" s="65">
        <v>52</v>
      </c>
      <c r="C51" s="65">
        <f t="shared" si="0"/>
        <v>2</v>
      </c>
      <c r="D51" s="54" t="s">
        <v>976</v>
      </c>
      <c r="E51" s="66">
        <v>2.9708459999999999</v>
      </c>
      <c r="F51" s="67">
        <v>8</v>
      </c>
      <c r="G51" s="66">
        <v>2.9708459999999999</v>
      </c>
      <c r="H51" s="67">
        <v>8</v>
      </c>
      <c r="I51" s="66">
        <v>0</v>
      </c>
      <c r="J51" s="67">
        <v>0</v>
      </c>
    </row>
    <row r="52" spans="1:10" x14ac:dyDescent="0.25">
      <c r="A52" s="65">
        <v>51</v>
      </c>
      <c r="B52" s="65">
        <v>51</v>
      </c>
      <c r="C52" s="65">
        <f t="shared" si="0"/>
        <v>0</v>
      </c>
      <c r="D52" s="54" t="s">
        <v>800</v>
      </c>
      <c r="E52" s="66">
        <v>2.9548878999000001</v>
      </c>
      <c r="F52" s="67">
        <v>8</v>
      </c>
      <c r="G52" s="66">
        <v>2.9548878999000001</v>
      </c>
      <c r="H52" s="67">
        <v>8</v>
      </c>
      <c r="I52" s="66">
        <v>0</v>
      </c>
      <c r="J52" s="67">
        <v>0</v>
      </c>
    </row>
    <row r="53" spans="1:10" x14ac:dyDescent="0.25">
      <c r="A53" s="65">
        <v>52</v>
      </c>
      <c r="B53" s="65">
        <v>50</v>
      </c>
      <c r="C53" s="65">
        <f t="shared" si="0"/>
        <v>-2</v>
      </c>
      <c r="D53" s="54" t="s">
        <v>496</v>
      </c>
      <c r="E53" s="66">
        <v>2.857640468</v>
      </c>
      <c r="F53" s="67">
        <v>7</v>
      </c>
      <c r="G53" s="66">
        <v>2.8576404680800001</v>
      </c>
      <c r="H53" s="67">
        <v>7</v>
      </c>
      <c r="I53" s="66">
        <v>0</v>
      </c>
      <c r="J53" s="67">
        <v>0</v>
      </c>
    </row>
    <row r="54" spans="1:10" x14ac:dyDescent="0.25">
      <c r="A54" s="65">
        <v>53</v>
      </c>
      <c r="B54" s="65">
        <v>56</v>
      </c>
      <c r="C54" s="65">
        <f t="shared" si="0"/>
        <v>3</v>
      </c>
      <c r="D54" s="54" t="s">
        <v>929</v>
      </c>
      <c r="E54" s="66">
        <v>2.7344452850000001</v>
      </c>
      <c r="F54" s="67">
        <v>6</v>
      </c>
      <c r="G54" s="66">
        <v>2.7344452850000001</v>
      </c>
      <c r="H54" s="67">
        <v>6</v>
      </c>
      <c r="I54" s="66">
        <v>0</v>
      </c>
      <c r="J54" s="67">
        <v>0</v>
      </c>
    </row>
    <row r="55" spans="1:10" x14ac:dyDescent="0.25">
      <c r="A55" s="65">
        <v>54</v>
      </c>
      <c r="B55" s="65">
        <v>53</v>
      </c>
      <c r="C55" s="65">
        <f t="shared" si="0"/>
        <v>-1</v>
      </c>
      <c r="D55" s="54" t="s">
        <v>119</v>
      </c>
      <c r="E55" s="66">
        <v>2.7319</v>
      </c>
      <c r="F55" s="67">
        <v>5</v>
      </c>
      <c r="G55" s="66">
        <v>2.7319</v>
      </c>
      <c r="H55" s="67">
        <v>5</v>
      </c>
      <c r="I55" s="66">
        <v>0</v>
      </c>
      <c r="J55" s="67">
        <v>0</v>
      </c>
    </row>
    <row r="56" spans="1:10" x14ac:dyDescent="0.25">
      <c r="A56" s="65">
        <v>55</v>
      </c>
      <c r="B56" s="65">
        <v>54</v>
      </c>
      <c r="C56" s="65">
        <f t="shared" si="0"/>
        <v>-1</v>
      </c>
      <c r="D56" s="54" t="s">
        <v>955</v>
      </c>
      <c r="E56" s="66">
        <v>2.6116710150000002</v>
      </c>
      <c r="F56" s="67">
        <v>8</v>
      </c>
      <c r="G56" s="66">
        <v>2.7092022099999999</v>
      </c>
      <c r="H56" s="67">
        <v>8</v>
      </c>
      <c r="I56" s="66">
        <v>0</v>
      </c>
      <c r="J56" s="67">
        <v>0</v>
      </c>
    </row>
    <row r="57" spans="1:10" x14ac:dyDescent="0.25">
      <c r="A57" s="65">
        <v>56</v>
      </c>
      <c r="B57" s="65">
        <v>55</v>
      </c>
      <c r="C57" s="65">
        <f t="shared" si="0"/>
        <v>-1</v>
      </c>
      <c r="D57" s="54" t="s">
        <v>718</v>
      </c>
      <c r="E57" s="66">
        <v>2.5405895090000001</v>
      </c>
      <c r="F57" s="67">
        <v>6</v>
      </c>
      <c r="G57" s="66">
        <v>2.5405895094299997</v>
      </c>
      <c r="H57" s="67">
        <v>6</v>
      </c>
      <c r="I57" s="66">
        <v>0</v>
      </c>
      <c r="J57" s="67">
        <v>0</v>
      </c>
    </row>
    <row r="58" spans="1:10" x14ac:dyDescent="0.25">
      <c r="A58" s="65">
        <v>57</v>
      </c>
      <c r="B58" s="65">
        <v>60</v>
      </c>
      <c r="C58" s="65">
        <f t="shared" si="0"/>
        <v>3</v>
      </c>
      <c r="D58" s="54" t="s">
        <v>1314</v>
      </c>
      <c r="E58" s="66">
        <v>2.523838751</v>
      </c>
      <c r="F58" s="67">
        <v>7</v>
      </c>
      <c r="G58" s="66">
        <v>2.523838751</v>
      </c>
      <c r="H58" s="67">
        <v>7</v>
      </c>
      <c r="I58" s="66">
        <v>0</v>
      </c>
      <c r="J58" s="67">
        <v>0</v>
      </c>
    </row>
    <row r="59" spans="1:10" x14ac:dyDescent="0.25">
      <c r="A59" s="65">
        <v>58</v>
      </c>
      <c r="B59" s="65">
        <v>64</v>
      </c>
      <c r="C59" s="65">
        <f t="shared" si="0"/>
        <v>6</v>
      </c>
      <c r="D59" s="54" t="s">
        <v>1234</v>
      </c>
      <c r="E59" s="66">
        <v>2.4329999999999998</v>
      </c>
      <c r="F59" s="67">
        <v>5</v>
      </c>
      <c r="G59" s="66">
        <v>2.4329999999999998</v>
      </c>
      <c r="H59" s="67">
        <v>5</v>
      </c>
      <c r="I59" s="66">
        <v>0</v>
      </c>
      <c r="J59" s="67">
        <v>0</v>
      </c>
    </row>
    <row r="60" spans="1:10" x14ac:dyDescent="0.25">
      <c r="A60" s="65">
        <v>59</v>
      </c>
      <c r="B60" s="65">
        <v>59</v>
      </c>
      <c r="C60" s="65">
        <f t="shared" si="0"/>
        <v>0</v>
      </c>
      <c r="D60" s="54" t="s">
        <v>889</v>
      </c>
      <c r="E60" s="66">
        <v>2.3826700000000001</v>
      </c>
      <c r="F60" s="67">
        <v>5</v>
      </c>
      <c r="G60" s="66">
        <v>2.3826700000000001</v>
      </c>
      <c r="H60" s="67">
        <v>5</v>
      </c>
      <c r="I60" s="66">
        <v>0</v>
      </c>
      <c r="J60" s="67">
        <v>0</v>
      </c>
    </row>
    <row r="61" spans="1:10" x14ac:dyDescent="0.25">
      <c r="A61" s="65">
        <v>60</v>
      </c>
      <c r="B61" s="65">
        <v>57</v>
      </c>
      <c r="C61" s="65">
        <f t="shared" si="0"/>
        <v>-3</v>
      </c>
      <c r="D61" s="54" t="s">
        <v>553</v>
      </c>
      <c r="E61" s="66">
        <v>2.3790997449088813</v>
      </c>
      <c r="F61" s="67">
        <v>6</v>
      </c>
      <c r="G61" s="66">
        <v>1.8270813640899999</v>
      </c>
      <c r="H61" s="67">
        <v>4</v>
      </c>
      <c r="I61" s="66">
        <v>0.49836349460180973</v>
      </c>
      <c r="J61" s="67">
        <v>2</v>
      </c>
    </row>
    <row r="62" spans="1:10" x14ac:dyDescent="0.25">
      <c r="A62" s="65">
        <v>61</v>
      </c>
      <c r="B62" s="65">
        <v>58</v>
      </c>
      <c r="C62" s="65">
        <f t="shared" si="0"/>
        <v>-3</v>
      </c>
      <c r="D62" s="54" t="s">
        <v>204</v>
      </c>
      <c r="E62" s="66">
        <v>2.3143353910628992</v>
      </c>
      <c r="F62" s="67">
        <v>6</v>
      </c>
      <c r="G62" s="66">
        <v>1.1943900000000001</v>
      </c>
      <c r="H62" s="67">
        <v>3</v>
      </c>
      <c r="I62" s="66">
        <v>1.01108933716</v>
      </c>
      <c r="J62" s="67">
        <v>3</v>
      </c>
    </row>
    <row r="63" spans="1:10" x14ac:dyDescent="0.25">
      <c r="A63" s="65">
        <v>62</v>
      </c>
      <c r="B63" s="65">
        <v>61</v>
      </c>
      <c r="C63" s="65">
        <f t="shared" si="0"/>
        <v>-1</v>
      </c>
      <c r="D63" s="54" t="s">
        <v>626</v>
      </c>
      <c r="E63" s="66">
        <v>2.1498750000000002</v>
      </c>
      <c r="F63" s="67">
        <v>4</v>
      </c>
      <c r="G63" s="66">
        <v>2.1498750000000002</v>
      </c>
      <c r="H63" s="67">
        <v>4</v>
      </c>
      <c r="I63" s="66">
        <v>0</v>
      </c>
      <c r="J63" s="67">
        <v>0</v>
      </c>
    </row>
    <row r="64" spans="1:10" x14ac:dyDescent="0.25">
      <c r="A64" s="65">
        <v>63</v>
      </c>
      <c r="B64" s="65">
        <v>71</v>
      </c>
      <c r="C64" s="65">
        <f t="shared" si="0"/>
        <v>8</v>
      </c>
      <c r="D64" s="54" t="s">
        <v>1211</v>
      </c>
      <c r="E64" s="66">
        <v>2.0506190643800002</v>
      </c>
      <c r="F64" s="67">
        <v>7</v>
      </c>
      <c r="G64" s="66">
        <v>2.0506190643800002</v>
      </c>
      <c r="H64" s="67">
        <v>7</v>
      </c>
      <c r="I64" s="66">
        <v>0</v>
      </c>
      <c r="J64" s="67">
        <v>0</v>
      </c>
    </row>
    <row r="65" spans="1:10" x14ac:dyDescent="0.25">
      <c r="A65" s="65">
        <v>64</v>
      </c>
      <c r="B65" s="65">
        <v>63</v>
      </c>
      <c r="C65" s="65">
        <f t="shared" si="0"/>
        <v>-1</v>
      </c>
      <c r="D65" s="54" t="s">
        <v>387</v>
      </c>
      <c r="E65" s="66">
        <v>2.0288810700000002</v>
      </c>
      <c r="F65" s="67">
        <v>5</v>
      </c>
      <c r="G65" s="66">
        <v>2.0288810700000002</v>
      </c>
      <c r="H65" s="67">
        <v>5</v>
      </c>
      <c r="I65" s="66">
        <v>0</v>
      </c>
      <c r="J65" s="67">
        <v>0</v>
      </c>
    </row>
    <row r="66" spans="1:10" x14ac:dyDescent="0.25">
      <c r="A66" s="65">
        <v>65</v>
      </c>
      <c r="B66" s="65">
        <v>68</v>
      </c>
      <c r="C66" s="65">
        <f t="shared" si="0"/>
        <v>3</v>
      </c>
      <c r="D66" s="54" t="s">
        <v>1315</v>
      </c>
      <c r="E66" s="66">
        <v>1.9736750000000001</v>
      </c>
      <c r="F66" s="67">
        <v>6</v>
      </c>
      <c r="G66" s="66">
        <v>1.9736750000000001</v>
      </c>
      <c r="H66" s="67">
        <v>6</v>
      </c>
      <c r="I66" s="66">
        <v>0</v>
      </c>
      <c r="J66" s="67">
        <v>0</v>
      </c>
    </row>
    <row r="67" spans="1:10" x14ac:dyDescent="0.25">
      <c r="A67" s="65">
        <v>66</v>
      </c>
      <c r="B67" s="65">
        <v>66</v>
      </c>
      <c r="C67" s="65">
        <f t="shared" ref="C67:C130" si="2">B67-A67</f>
        <v>0</v>
      </c>
      <c r="D67" s="54" t="s">
        <v>969</v>
      </c>
      <c r="E67" s="66">
        <v>1.9623555454999999</v>
      </c>
      <c r="F67" s="67">
        <v>6</v>
      </c>
      <c r="G67" s="66">
        <v>1.9623555454999999</v>
      </c>
      <c r="H67" s="67">
        <v>6</v>
      </c>
      <c r="I67" s="66">
        <v>0</v>
      </c>
      <c r="J67" s="67">
        <v>0</v>
      </c>
    </row>
    <row r="68" spans="1:10" x14ac:dyDescent="0.25">
      <c r="A68" s="65">
        <v>67</v>
      </c>
      <c r="B68" s="65">
        <v>67</v>
      </c>
      <c r="C68" s="65">
        <f t="shared" si="2"/>
        <v>0</v>
      </c>
      <c r="D68" s="54" t="s">
        <v>1240</v>
      </c>
      <c r="E68" s="66">
        <v>1.9337500000000001</v>
      </c>
      <c r="F68" s="67">
        <v>5</v>
      </c>
      <c r="G68" s="66">
        <v>1.9337500000000001</v>
      </c>
      <c r="H68" s="67">
        <v>5</v>
      </c>
      <c r="I68" s="66">
        <v>0</v>
      </c>
      <c r="J68" s="67">
        <v>0</v>
      </c>
    </row>
    <row r="69" spans="1:10" x14ac:dyDescent="0.25">
      <c r="A69" s="65">
        <v>68</v>
      </c>
      <c r="B69" s="65">
        <v>65</v>
      </c>
      <c r="C69" s="65">
        <f t="shared" si="2"/>
        <v>-3</v>
      </c>
      <c r="D69" s="54" t="s">
        <v>809</v>
      </c>
      <c r="E69" s="66">
        <v>1.9257028089999999</v>
      </c>
      <c r="F69" s="67">
        <v>6</v>
      </c>
      <c r="G69" s="66">
        <v>1.9257028089999999</v>
      </c>
      <c r="H69" s="67">
        <v>6</v>
      </c>
      <c r="I69" s="66">
        <v>0</v>
      </c>
      <c r="J69" s="67">
        <v>0</v>
      </c>
    </row>
    <row r="70" spans="1:10" x14ac:dyDescent="0.25">
      <c r="A70" s="65">
        <v>69</v>
      </c>
      <c r="B70" s="65">
        <v>77</v>
      </c>
      <c r="C70" s="65">
        <f t="shared" si="2"/>
        <v>8</v>
      </c>
      <c r="D70" s="54" t="s">
        <v>1316</v>
      </c>
      <c r="E70" s="66">
        <v>1.905</v>
      </c>
      <c r="F70" s="67">
        <v>5</v>
      </c>
      <c r="G70" s="66">
        <v>1.905</v>
      </c>
      <c r="H70" s="67">
        <v>5</v>
      </c>
      <c r="I70" s="66">
        <v>0</v>
      </c>
      <c r="J70" s="67">
        <v>0</v>
      </c>
    </row>
    <row r="71" spans="1:10" x14ac:dyDescent="0.25">
      <c r="A71" s="65">
        <v>70</v>
      </c>
      <c r="B71" s="65">
        <v>69</v>
      </c>
      <c r="C71" s="65">
        <f t="shared" si="2"/>
        <v>-1</v>
      </c>
      <c r="D71" s="54" t="s">
        <v>80</v>
      </c>
      <c r="E71" s="66">
        <v>1.8724488640000001</v>
      </c>
      <c r="F71" s="67">
        <v>5</v>
      </c>
      <c r="G71" s="66">
        <v>1.8724488640000001</v>
      </c>
      <c r="H71" s="67">
        <v>5</v>
      </c>
      <c r="I71" s="66">
        <v>0</v>
      </c>
      <c r="J71" s="67">
        <v>0</v>
      </c>
    </row>
    <row r="72" spans="1:10" x14ac:dyDescent="0.25">
      <c r="A72" s="65">
        <v>71</v>
      </c>
      <c r="B72" s="65">
        <v>62</v>
      </c>
      <c r="C72" s="65">
        <f t="shared" si="2"/>
        <v>-9</v>
      </c>
      <c r="D72" s="54" t="s">
        <v>306</v>
      </c>
      <c r="E72" s="66">
        <v>1.8528126778587741</v>
      </c>
      <c r="F72" s="67">
        <v>8</v>
      </c>
      <c r="G72" s="66">
        <v>0.76144999999999996</v>
      </c>
      <c r="H72" s="67">
        <v>2</v>
      </c>
      <c r="I72" s="66">
        <v>1.01786858624036</v>
      </c>
      <c r="J72" s="67">
        <v>6</v>
      </c>
    </row>
    <row r="73" spans="1:10" x14ac:dyDescent="0.25">
      <c r="A73" s="65">
        <v>72</v>
      </c>
      <c r="B73" s="65">
        <v>72</v>
      </c>
      <c r="C73" s="65">
        <f t="shared" si="2"/>
        <v>0</v>
      </c>
      <c r="D73" s="54" t="s">
        <v>1279</v>
      </c>
      <c r="E73" s="66">
        <v>1.7963988230000001</v>
      </c>
      <c r="F73" s="67">
        <v>4</v>
      </c>
      <c r="G73" s="66">
        <v>1.7963988230000001</v>
      </c>
      <c r="H73" s="67">
        <v>4</v>
      </c>
      <c r="I73" s="66">
        <v>0</v>
      </c>
      <c r="J73" s="67">
        <v>0</v>
      </c>
    </row>
    <row r="74" spans="1:10" x14ac:dyDescent="0.25">
      <c r="A74" s="65">
        <v>73</v>
      </c>
      <c r="B74" s="65">
        <v>70</v>
      </c>
      <c r="C74" s="65">
        <f t="shared" si="2"/>
        <v>-3</v>
      </c>
      <c r="D74" s="54" t="s">
        <v>504</v>
      </c>
      <c r="E74" s="66">
        <v>1.7885188474727425</v>
      </c>
      <c r="F74" s="67">
        <v>7</v>
      </c>
      <c r="G74" s="66">
        <v>1.7885188474727425</v>
      </c>
      <c r="H74" s="67">
        <v>7</v>
      </c>
      <c r="I74" s="66">
        <v>0</v>
      </c>
      <c r="J74" s="67">
        <v>0</v>
      </c>
    </row>
    <row r="75" spans="1:10" x14ac:dyDescent="0.25">
      <c r="A75" s="65">
        <v>74</v>
      </c>
      <c r="B75" s="65">
        <v>73</v>
      </c>
      <c r="C75" s="65">
        <f t="shared" si="2"/>
        <v>-1</v>
      </c>
      <c r="D75" s="54" t="s">
        <v>903</v>
      </c>
      <c r="E75" s="66">
        <v>1.76901807</v>
      </c>
      <c r="F75" s="67">
        <v>4</v>
      </c>
      <c r="G75" s="66">
        <v>1.76901807</v>
      </c>
      <c r="H75" s="67">
        <v>4</v>
      </c>
      <c r="I75" s="66">
        <v>0</v>
      </c>
      <c r="J75" s="67">
        <v>0</v>
      </c>
    </row>
    <row r="76" spans="1:10" x14ac:dyDescent="0.25">
      <c r="A76" s="65">
        <v>75</v>
      </c>
      <c r="B76" s="65">
        <v>74</v>
      </c>
      <c r="C76" s="65">
        <f t="shared" si="2"/>
        <v>-1</v>
      </c>
      <c r="D76" s="54" t="s">
        <v>196</v>
      </c>
      <c r="E76" s="66">
        <v>1.7435499999999999</v>
      </c>
      <c r="F76" s="67">
        <v>5</v>
      </c>
      <c r="G76" s="66">
        <v>1.7435499999999999</v>
      </c>
      <c r="H76" s="67">
        <v>5</v>
      </c>
      <c r="I76" s="66">
        <v>0</v>
      </c>
      <c r="J76" s="67">
        <v>0</v>
      </c>
    </row>
    <row r="77" spans="1:10" x14ac:dyDescent="0.25">
      <c r="A77" s="65">
        <v>76</v>
      </c>
      <c r="B77" s="65">
        <v>83</v>
      </c>
      <c r="C77" s="65">
        <f t="shared" si="2"/>
        <v>7</v>
      </c>
      <c r="D77" s="54" t="s">
        <v>1272</v>
      </c>
      <c r="E77" s="66">
        <v>1.7256281490400001</v>
      </c>
      <c r="F77" s="67">
        <v>6</v>
      </c>
      <c r="G77" s="66">
        <v>1.7256281490400001</v>
      </c>
      <c r="H77" s="67">
        <v>6</v>
      </c>
      <c r="I77" s="66">
        <v>0</v>
      </c>
      <c r="J77" s="67">
        <v>0</v>
      </c>
    </row>
    <row r="78" spans="1:10" x14ac:dyDescent="0.25">
      <c r="A78" s="65">
        <v>77</v>
      </c>
      <c r="B78" s="65">
        <v>75</v>
      </c>
      <c r="C78" s="65">
        <f t="shared" si="2"/>
        <v>-2</v>
      </c>
      <c r="D78" s="54" t="s">
        <v>1325</v>
      </c>
      <c r="E78" s="66">
        <v>1.5636388729999999</v>
      </c>
      <c r="F78" s="67">
        <v>5</v>
      </c>
      <c r="G78" s="66">
        <v>1.5636388729999999</v>
      </c>
      <c r="H78" s="67">
        <v>5</v>
      </c>
      <c r="I78" s="66">
        <v>0</v>
      </c>
      <c r="J78" s="67">
        <v>0</v>
      </c>
    </row>
    <row r="79" spans="1:10" x14ac:dyDescent="0.25">
      <c r="A79" s="65">
        <v>78</v>
      </c>
      <c r="B79" s="65">
        <v>92</v>
      </c>
      <c r="C79" s="65">
        <f t="shared" si="2"/>
        <v>14</v>
      </c>
      <c r="D79" s="54" t="s">
        <v>548</v>
      </c>
      <c r="E79" s="66">
        <v>1.5076328125</v>
      </c>
      <c r="F79" s="67">
        <v>4</v>
      </c>
      <c r="G79" s="66">
        <v>1.5076328125</v>
      </c>
      <c r="H79" s="67">
        <v>4</v>
      </c>
      <c r="I79" s="66">
        <v>0</v>
      </c>
      <c r="J79" s="67">
        <v>0</v>
      </c>
    </row>
    <row r="80" spans="1:10" x14ac:dyDescent="0.25">
      <c r="A80" s="65">
        <v>79</v>
      </c>
      <c r="B80" s="65">
        <v>78</v>
      </c>
      <c r="C80" s="65">
        <f t="shared" si="2"/>
        <v>-1</v>
      </c>
      <c r="D80" s="54" t="s">
        <v>1069</v>
      </c>
      <c r="E80" s="66">
        <v>1.4897044399999999</v>
      </c>
      <c r="F80" s="67">
        <v>4</v>
      </c>
      <c r="G80" s="66">
        <v>1.4897044399999999</v>
      </c>
      <c r="H80" s="67">
        <v>4</v>
      </c>
      <c r="I80" s="66">
        <v>0</v>
      </c>
      <c r="J80" s="67">
        <v>0</v>
      </c>
    </row>
    <row r="81" spans="1:10" x14ac:dyDescent="0.25">
      <c r="A81" s="65">
        <v>80</v>
      </c>
      <c r="B81" s="65">
        <v>76</v>
      </c>
      <c r="C81" s="65">
        <f t="shared" si="2"/>
        <v>-4</v>
      </c>
      <c r="D81" s="54" t="s">
        <v>542</v>
      </c>
      <c r="E81" s="66">
        <v>1.4777381141108379</v>
      </c>
      <c r="F81" s="67">
        <v>5</v>
      </c>
      <c r="G81" s="66">
        <v>1.3524647889999999</v>
      </c>
      <c r="H81" s="67">
        <v>4</v>
      </c>
      <c r="I81" s="66">
        <v>0.113097053</v>
      </c>
      <c r="J81" s="67">
        <v>1</v>
      </c>
    </row>
    <row r="82" spans="1:10" x14ac:dyDescent="0.25">
      <c r="A82" s="65">
        <v>81</v>
      </c>
      <c r="B82" s="65">
        <v>80</v>
      </c>
      <c r="C82" s="65">
        <f t="shared" si="2"/>
        <v>-1</v>
      </c>
      <c r="D82" s="54" t="s">
        <v>964</v>
      </c>
      <c r="E82" s="66">
        <v>1.4526130390000001</v>
      </c>
      <c r="F82" s="67">
        <v>4</v>
      </c>
      <c r="G82" s="66">
        <v>1.4526130390000001</v>
      </c>
      <c r="H82" s="67">
        <v>4</v>
      </c>
      <c r="I82" s="66">
        <v>0</v>
      </c>
      <c r="J82" s="67">
        <v>0</v>
      </c>
    </row>
    <row r="83" spans="1:10" x14ac:dyDescent="0.25">
      <c r="A83" s="65">
        <v>82</v>
      </c>
      <c r="B83" s="65">
        <v>82</v>
      </c>
      <c r="C83" s="65">
        <f t="shared" si="2"/>
        <v>0</v>
      </c>
      <c r="D83" s="54" t="s">
        <v>989</v>
      </c>
      <c r="E83" s="66">
        <v>1.4318930000000001</v>
      </c>
      <c r="F83" s="67">
        <v>4</v>
      </c>
      <c r="G83" s="66">
        <v>1.4318930000000001</v>
      </c>
      <c r="H83" s="67">
        <v>4</v>
      </c>
      <c r="I83" s="66">
        <v>0</v>
      </c>
      <c r="J83" s="67">
        <v>0</v>
      </c>
    </row>
    <row r="84" spans="1:10" x14ac:dyDescent="0.25">
      <c r="A84" s="65">
        <v>83</v>
      </c>
      <c r="B84" s="65">
        <v>84</v>
      </c>
      <c r="C84" s="65">
        <f t="shared" si="2"/>
        <v>1</v>
      </c>
      <c r="D84" s="54" t="s">
        <v>895</v>
      </c>
      <c r="E84" s="66">
        <v>1.38645</v>
      </c>
      <c r="F84" s="67">
        <v>4</v>
      </c>
      <c r="G84" s="66">
        <v>1.38645</v>
      </c>
      <c r="H84" s="67">
        <v>4</v>
      </c>
      <c r="I84" s="66">
        <v>0</v>
      </c>
      <c r="J84" s="67">
        <v>0</v>
      </c>
    </row>
    <row r="85" spans="1:10" x14ac:dyDescent="0.25">
      <c r="A85" s="65">
        <v>84</v>
      </c>
      <c r="B85" s="65">
        <v>79</v>
      </c>
      <c r="C85" s="65">
        <f t="shared" si="2"/>
        <v>-5</v>
      </c>
      <c r="D85" s="54" t="s">
        <v>326</v>
      </c>
      <c r="E85" s="66">
        <v>1.3804180165378788</v>
      </c>
      <c r="F85" s="67">
        <v>5</v>
      </c>
      <c r="G85" s="66">
        <v>0</v>
      </c>
      <c r="H85" s="67">
        <v>0</v>
      </c>
      <c r="I85" s="66">
        <v>1.246244637</v>
      </c>
      <c r="J85" s="67">
        <v>5</v>
      </c>
    </row>
    <row r="86" spans="1:10" x14ac:dyDescent="0.25">
      <c r="A86" s="65">
        <v>85</v>
      </c>
      <c r="B86" s="65">
        <v>81</v>
      </c>
      <c r="C86" s="65">
        <f t="shared" si="2"/>
        <v>-4</v>
      </c>
      <c r="D86" s="54" t="s">
        <v>795</v>
      </c>
      <c r="E86" s="66">
        <v>1.3682274062499999</v>
      </c>
      <c r="F86" s="67">
        <v>4</v>
      </c>
      <c r="G86" s="66">
        <v>1.4458912257199998</v>
      </c>
      <c r="H86" s="67">
        <v>4</v>
      </c>
      <c r="I86" s="66">
        <v>0</v>
      </c>
      <c r="J86" s="67">
        <v>0</v>
      </c>
    </row>
    <row r="87" spans="1:10" x14ac:dyDescent="0.25">
      <c r="A87" s="65">
        <v>86</v>
      </c>
      <c r="B87" s="65">
        <v>85</v>
      </c>
      <c r="C87" s="65">
        <f t="shared" si="2"/>
        <v>-1</v>
      </c>
      <c r="D87" s="54" t="s">
        <v>492</v>
      </c>
      <c r="E87" s="66">
        <v>1.3486</v>
      </c>
      <c r="F87" s="67">
        <v>3</v>
      </c>
      <c r="G87" s="66">
        <v>1.3486</v>
      </c>
      <c r="H87" s="67">
        <v>3</v>
      </c>
      <c r="I87" s="66">
        <v>0</v>
      </c>
      <c r="J87" s="67">
        <v>0</v>
      </c>
    </row>
    <row r="88" spans="1:10" x14ac:dyDescent="0.25">
      <c r="A88" s="65">
        <v>87</v>
      </c>
      <c r="B88" s="65">
        <v>86</v>
      </c>
      <c r="C88" s="65">
        <f t="shared" si="2"/>
        <v>-1</v>
      </c>
      <c r="D88" s="54" t="s">
        <v>880</v>
      </c>
      <c r="E88" s="66">
        <v>1.3412409999999999</v>
      </c>
      <c r="F88" s="67">
        <v>4</v>
      </c>
      <c r="G88" s="66">
        <v>1.3412409999999999</v>
      </c>
      <c r="H88" s="67">
        <v>4</v>
      </c>
      <c r="I88" s="66">
        <v>0</v>
      </c>
      <c r="J88" s="67">
        <v>0</v>
      </c>
    </row>
    <row r="89" spans="1:10" x14ac:dyDescent="0.25">
      <c r="A89" s="65">
        <v>88</v>
      </c>
      <c r="B89" s="65">
        <v>94</v>
      </c>
      <c r="C89" s="65">
        <f t="shared" si="2"/>
        <v>6</v>
      </c>
      <c r="D89" s="54" t="s">
        <v>1290</v>
      </c>
      <c r="E89" s="66">
        <v>1.3337000000000001</v>
      </c>
      <c r="F89" s="67">
        <v>4</v>
      </c>
      <c r="G89" s="66">
        <v>1.3337000000000001</v>
      </c>
      <c r="H89" s="67">
        <v>4</v>
      </c>
      <c r="I89" s="66">
        <v>0</v>
      </c>
      <c r="J89" s="67">
        <v>0</v>
      </c>
    </row>
    <row r="90" spans="1:10" x14ac:dyDescent="0.25">
      <c r="A90" s="65">
        <v>89</v>
      </c>
      <c r="B90" s="65">
        <v>102</v>
      </c>
      <c r="C90" s="65">
        <f t="shared" si="2"/>
        <v>13</v>
      </c>
      <c r="D90" s="54" t="s">
        <v>1286</v>
      </c>
      <c r="E90" s="66">
        <v>1.3278000000000001</v>
      </c>
      <c r="F90" s="67">
        <v>3</v>
      </c>
      <c r="G90" s="66">
        <v>1.3278000000000001</v>
      </c>
      <c r="H90" s="67">
        <v>3</v>
      </c>
      <c r="I90" s="66">
        <v>0</v>
      </c>
      <c r="J90" s="67">
        <v>0</v>
      </c>
    </row>
    <row r="91" spans="1:10" x14ac:dyDescent="0.25">
      <c r="A91" s="65">
        <v>90</v>
      </c>
      <c r="B91" s="65">
        <v>87</v>
      </c>
      <c r="C91" s="65">
        <f t="shared" si="2"/>
        <v>-3</v>
      </c>
      <c r="D91" s="54" t="s">
        <v>512</v>
      </c>
      <c r="E91" s="66">
        <v>1.2889999999999999</v>
      </c>
      <c r="F91" s="67">
        <v>3</v>
      </c>
      <c r="G91" s="66">
        <v>1.2889999999999999</v>
      </c>
      <c r="H91" s="67">
        <v>3</v>
      </c>
      <c r="I91" s="66">
        <v>0</v>
      </c>
      <c r="J91" s="67">
        <v>0</v>
      </c>
    </row>
    <row r="92" spans="1:10" x14ac:dyDescent="0.25">
      <c r="A92" s="65">
        <v>91</v>
      </c>
      <c r="B92" s="65">
        <v>88</v>
      </c>
      <c r="C92" s="65">
        <f t="shared" si="2"/>
        <v>-3</v>
      </c>
      <c r="D92" s="54" t="s">
        <v>332</v>
      </c>
      <c r="E92" s="66">
        <v>1.245870367</v>
      </c>
      <c r="F92" s="67">
        <v>4</v>
      </c>
      <c r="G92" s="66">
        <v>1.245870367</v>
      </c>
      <c r="H92" s="67">
        <v>4</v>
      </c>
      <c r="I92" s="66">
        <v>0</v>
      </c>
      <c r="J92" s="67">
        <v>0</v>
      </c>
    </row>
    <row r="93" spans="1:10" x14ac:dyDescent="0.25">
      <c r="A93" s="65">
        <v>92</v>
      </c>
      <c r="B93" s="65">
        <v>89</v>
      </c>
      <c r="C93" s="65">
        <f t="shared" si="2"/>
        <v>-3</v>
      </c>
      <c r="D93" s="54" t="s">
        <v>1317</v>
      </c>
      <c r="E93" s="66">
        <v>1.218138814</v>
      </c>
      <c r="F93" s="67">
        <v>3</v>
      </c>
      <c r="G93" s="66">
        <v>1.218138814</v>
      </c>
      <c r="H93" s="67">
        <v>3</v>
      </c>
      <c r="I93" s="66">
        <v>0</v>
      </c>
      <c r="J93" s="67">
        <v>0</v>
      </c>
    </row>
    <row r="94" spans="1:10" x14ac:dyDescent="0.25">
      <c r="A94" s="65">
        <v>93</v>
      </c>
      <c r="B94" s="65">
        <v>90</v>
      </c>
      <c r="C94" s="65">
        <f t="shared" si="2"/>
        <v>-3</v>
      </c>
      <c r="D94" s="54" t="s">
        <v>1207</v>
      </c>
      <c r="E94" s="66">
        <v>1.2110570000000001</v>
      </c>
      <c r="F94" s="67">
        <v>3</v>
      </c>
      <c r="G94" s="66">
        <v>1.2110570000000001</v>
      </c>
      <c r="H94" s="67">
        <v>3</v>
      </c>
      <c r="I94" s="66">
        <v>0</v>
      </c>
      <c r="J94" s="67">
        <v>0</v>
      </c>
    </row>
    <row r="95" spans="1:10" x14ac:dyDescent="0.25">
      <c r="A95" s="65">
        <v>94</v>
      </c>
      <c r="B95" s="65">
        <v>91</v>
      </c>
      <c r="C95" s="65">
        <f t="shared" si="2"/>
        <v>-3</v>
      </c>
      <c r="D95" s="54" t="s">
        <v>337</v>
      </c>
      <c r="E95" s="66">
        <v>1.1779599999999999</v>
      </c>
      <c r="F95" s="67">
        <v>3</v>
      </c>
      <c r="G95" s="66">
        <v>1.1779599999999999</v>
      </c>
      <c r="H95" s="67">
        <v>3</v>
      </c>
      <c r="I95" s="66">
        <v>0</v>
      </c>
      <c r="J95" s="67">
        <v>0</v>
      </c>
    </row>
    <row r="96" spans="1:10" x14ac:dyDescent="0.25">
      <c r="A96" s="65">
        <v>95</v>
      </c>
      <c r="B96" s="65">
        <v>93</v>
      </c>
      <c r="C96" s="65">
        <f t="shared" si="2"/>
        <v>-2</v>
      </c>
      <c r="D96" s="54" t="s">
        <v>452</v>
      </c>
      <c r="E96" s="66">
        <v>1.0535000000000001</v>
      </c>
      <c r="F96" s="67">
        <v>2</v>
      </c>
      <c r="G96" s="66">
        <v>1.0535000000000001</v>
      </c>
      <c r="H96" s="67">
        <v>2</v>
      </c>
      <c r="I96" s="66">
        <v>0</v>
      </c>
      <c r="J96" s="67">
        <v>0</v>
      </c>
    </row>
    <row r="97" spans="1:10" x14ac:dyDescent="0.25">
      <c r="A97" s="65">
        <v>96</v>
      </c>
      <c r="B97" s="65">
        <v>96</v>
      </c>
      <c r="C97" s="65">
        <f t="shared" si="2"/>
        <v>0</v>
      </c>
      <c r="D97" s="54" t="s">
        <v>563</v>
      </c>
      <c r="E97" s="66">
        <v>1.0350256799999999</v>
      </c>
      <c r="F97" s="67">
        <v>3</v>
      </c>
      <c r="G97" s="66">
        <v>1.0350256799999999</v>
      </c>
      <c r="H97" s="67">
        <v>3</v>
      </c>
      <c r="I97" s="66">
        <v>0</v>
      </c>
      <c r="J97" s="67">
        <v>0</v>
      </c>
    </row>
    <row r="98" spans="1:10" x14ac:dyDescent="0.25">
      <c r="A98" s="65">
        <v>97</v>
      </c>
      <c r="B98" s="65">
        <v>95</v>
      </c>
      <c r="C98" s="65">
        <f t="shared" si="2"/>
        <v>-2</v>
      </c>
      <c r="D98" s="54" t="s">
        <v>455</v>
      </c>
      <c r="E98" s="66">
        <v>0.98460530537712443</v>
      </c>
      <c r="F98" s="67">
        <v>3</v>
      </c>
      <c r="G98" s="66">
        <v>0</v>
      </c>
      <c r="H98" s="67">
        <v>0</v>
      </c>
      <c r="I98" s="66">
        <v>0.88890398900000001</v>
      </c>
      <c r="J98" s="67">
        <v>3</v>
      </c>
    </row>
    <row r="99" spans="1:10" x14ac:dyDescent="0.25">
      <c r="A99" s="65">
        <v>98</v>
      </c>
      <c r="B99" s="65">
        <v>99</v>
      </c>
      <c r="C99" s="65">
        <f t="shared" si="2"/>
        <v>1</v>
      </c>
      <c r="D99" s="54" t="s">
        <v>1164</v>
      </c>
      <c r="E99" s="66">
        <v>0.97235145107999987</v>
      </c>
      <c r="F99" s="67">
        <v>3</v>
      </c>
      <c r="G99" s="66">
        <v>0.97235145107999987</v>
      </c>
      <c r="H99" s="67">
        <v>3</v>
      </c>
      <c r="I99" s="66">
        <v>0</v>
      </c>
      <c r="J99" s="67">
        <v>0</v>
      </c>
    </row>
    <row r="100" spans="1:10" x14ac:dyDescent="0.25">
      <c r="A100" s="65">
        <v>99</v>
      </c>
      <c r="B100" s="65">
        <v>98</v>
      </c>
      <c r="C100" s="65">
        <f t="shared" si="2"/>
        <v>-1</v>
      </c>
      <c r="D100" s="54" t="s">
        <v>431</v>
      </c>
      <c r="E100" s="66">
        <v>0.96146143798342898</v>
      </c>
      <c r="F100" s="67">
        <v>3</v>
      </c>
      <c r="G100" s="66">
        <v>0</v>
      </c>
      <c r="H100" s="67">
        <v>0</v>
      </c>
      <c r="I100" s="66">
        <v>0.86800965100000005</v>
      </c>
      <c r="J100" s="67">
        <v>3</v>
      </c>
    </row>
    <row r="101" spans="1:10" x14ac:dyDescent="0.25">
      <c r="A101" s="65">
        <v>100</v>
      </c>
      <c r="B101" s="65">
        <v>101</v>
      </c>
      <c r="C101" s="65">
        <f t="shared" si="2"/>
        <v>1</v>
      </c>
      <c r="D101" s="54" t="s">
        <v>1246</v>
      </c>
      <c r="E101" s="66">
        <v>0.935025</v>
      </c>
      <c r="F101" s="67">
        <v>3</v>
      </c>
      <c r="G101" s="66">
        <v>0.935025</v>
      </c>
      <c r="H101" s="67">
        <v>3</v>
      </c>
      <c r="I101" s="66">
        <v>0</v>
      </c>
      <c r="J101" s="67">
        <v>0</v>
      </c>
    </row>
    <row r="102" spans="1:10" x14ac:dyDescent="0.25">
      <c r="A102" s="65">
        <v>101</v>
      </c>
      <c r="B102" s="65">
        <v>100</v>
      </c>
      <c r="C102" s="65">
        <f t="shared" si="2"/>
        <v>-1</v>
      </c>
      <c r="D102" s="54" t="s">
        <v>1318</v>
      </c>
      <c r="E102" s="66">
        <v>0.88363513762599177</v>
      </c>
      <c r="F102" s="67">
        <v>3</v>
      </c>
      <c r="G102" s="66">
        <v>0</v>
      </c>
      <c r="H102" s="67">
        <v>0</v>
      </c>
      <c r="I102" s="66">
        <v>0.79774788371210126</v>
      </c>
      <c r="J102" s="67">
        <v>3</v>
      </c>
    </row>
    <row r="103" spans="1:10" x14ac:dyDescent="0.25">
      <c r="A103" s="65">
        <v>102</v>
      </c>
      <c r="B103" s="65">
        <v>104</v>
      </c>
      <c r="C103" s="65">
        <f t="shared" si="2"/>
        <v>2</v>
      </c>
      <c r="D103" s="54" t="s">
        <v>1319</v>
      </c>
      <c r="E103" s="66">
        <v>0.87839</v>
      </c>
      <c r="F103" s="67">
        <v>2</v>
      </c>
      <c r="G103" s="66">
        <v>0.87839</v>
      </c>
      <c r="H103" s="67">
        <v>2</v>
      </c>
      <c r="I103" s="66">
        <v>0</v>
      </c>
      <c r="J103" s="67">
        <v>0</v>
      </c>
    </row>
    <row r="104" spans="1:10" x14ac:dyDescent="0.25">
      <c r="A104" s="65">
        <v>103</v>
      </c>
      <c r="B104" s="65">
        <v>105</v>
      </c>
      <c r="C104" s="65">
        <f t="shared" si="2"/>
        <v>2</v>
      </c>
      <c r="D104" s="54" t="s">
        <v>1320</v>
      </c>
      <c r="E104" s="66">
        <v>0.82554700000000003</v>
      </c>
      <c r="F104" s="67">
        <v>2</v>
      </c>
      <c r="G104" s="66">
        <v>0.82554700000000003</v>
      </c>
      <c r="H104" s="67">
        <v>2</v>
      </c>
      <c r="I104" s="66">
        <v>0</v>
      </c>
      <c r="J104" s="67">
        <v>0</v>
      </c>
    </row>
    <row r="105" spans="1:10" x14ac:dyDescent="0.25">
      <c r="A105" s="65">
        <v>104</v>
      </c>
      <c r="B105" s="65">
        <v>106</v>
      </c>
      <c r="C105" s="65">
        <f t="shared" si="2"/>
        <v>2</v>
      </c>
      <c r="D105" s="54" t="s">
        <v>560</v>
      </c>
      <c r="E105" s="66">
        <v>0.82267500000000005</v>
      </c>
      <c r="F105" s="67">
        <v>2</v>
      </c>
      <c r="G105" s="66">
        <v>0.82267500000000005</v>
      </c>
      <c r="H105" s="67">
        <v>2</v>
      </c>
      <c r="I105" s="66">
        <v>0</v>
      </c>
      <c r="J105" s="67">
        <v>0</v>
      </c>
    </row>
    <row r="106" spans="1:10" x14ac:dyDescent="0.25">
      <c r="A106" s="65">
        <v>105</v>
      </c>
      <c r="B106" s="65">
        <v>107</v>
      </c>
      <c r="C106" s="65">
        <f t="shared" si="2"/>
        <v>2</v>
      </c>
      <c r="D106" s="54" t="s">
        <v>1182</v>
      </c>
      <c r="E106" s="66">
        <v>0.77447500000000002</v>
      </c>
      <c r="F106" s="67">
        <v>2</v>
      </c>
      <c r="G106" s="66">
        <v>0.77447500000000002</v>
      </c>
      <c r="H106" s="67">
        <v>2</v>
      </c>
      <c r="I106" s="66">
        <v>0</v>
      </c>
      <c r="J106" s="67">
        <v>0</v>
      </c>
    </row>
    <row r="107" spans="1:10" x14ac:dyDescent="0.25">
      <c r="A107" s="65">
        <v>106</v>
      </c>
      <c r="B107" s="65">
        <v>108</v>
      </c>
      <c r="C107" s="65">
        <f t="shared" si="2"/>
        <v>2</v>
      </c>
      <c r="D107" s="54" t="s">
        <v>1321</v>
      </c>
      <c r="E107" s="66">
        <v>0.77007000000000003</v>
      </c>
      <c r="F107" s="67">
        <v>2</v>
      </c>
      <c r="G107" s="66">
        <v>0.77007000000000003</v>
      </c>
      <c r="H107" s="67">
        <v>2</v>
      </c>
      <c r="I107" s="66">
        <v>0</v>
      </c>
      <c r="J107" s="67">
        <v>0</v>
      </c>
    </row>
    <row r="108" spans="1:10" x14ac:dyDescent="0.25">
      <c r="A108" s="65">
        <v>107</v>
      </c>
      <c r="B108" s="65">
        <v>109</v>
      </c>
      <c r="C108" s="65">
        <f t="shared" si="2"/>
        <v>2</v>
      </c>
      <c r="D108" s="54" t="s">
        <v>587</v>
      </c>
      <c r="E108" s="66">
        <v>0.76370000000000005</v>
      </c>
      <c r="F108" s="67">
        <v>2</v>
      </c>
      <c r="G108" s="66">
        <v>0.76370000000000005</v>
      </c>
      <c r="H108" s="67">
        <v>2</v>
      </c>
      <c r="I108" s="66">
        <v>0</v>
      </c>
      <c r="J108" s="67">
        <v>0</v>
      </c>
    </row>
    <row r="109" spans="1:10" x14ac:dyDescent="0.25">
      <c r="A109" s="65">
        <v>108</v>
      </c>
      <c r="B109" s="65">
        <v>110</v>
      </c>
      <c r="C109" s="65">
        <f t="shared" si="2"/>
        <v>2</v>
      </c>
      <c r="D109" s="54" t="s">
        <v>1085</v>
      </c>
      <c r="E109" s="66">
        <v>0.73878562221936483</v>
      </c>
      <c r="F109" s="67">
        <v>2</v>
      </c>
      <c r="G109" s="66">
        <v>0</v>
      </c>
      <c r="H109" s="67">
        <v>0</v>
      </c>
      <c r="I109" s="66">
        <v>0.66697740000000005</v>
      </c>
      <c r="J109" s="67">
        <v>2</v>
      </c>
    </row>
    <row r="110" spans="1:10" x14ac:dyDescent="0.25">
      <c r="A110" s="65">
        <v>109</v>
      </c>
      <c r="B110" s="65">
        <v>111</v>
      </c>
      <c r="C110" s="65">
        <f t="shared" si="2"/>
        <v>2</v>
      </c>
      <c r="D110" s="54" t="s">
        <v>1322</v>
      </c>
      <c r="E110" s="66">
        <v>0.73118261399999995</v>
      </c>
      <c r="F110" s="67">
        <v>3</v>
      </c>
      <c r="G110" s="66">
        <v>0.73118261399999995</v>
      </c>
      <c r="H110" s="67">
        <v>3</v>
      </c>
      <c r="I110" s="66">
        <v>0</v>
      </c>
      <c r="J110" s="67">
        <v>0</v>
      </c>
    </row>
    <row r="111" spans="1:10" x14ac:dyDescent="0.25">
      <c r="A111" s="65">
        <v>110</v>
      </c>
      <c r="B111" s="65">
        <v>120</v>
      </c>
      <c r="C111" s="65">
        <f t="shared" si="2"/>
        <v>10</v>
      </c>
      <c r="D111" s="54" t="s">
        <v>866</v>
      </c>
      <c r="E111" s="66">
        <v>0.71850000000000003</v>
      </c>
      <c r="F111" s="67">
        <v>2</v>
      </c>
      <c r="G111" s="66">
        <v>0.71850000000000003</v>
      </c>
      <c r="H111" s="67">
        <v>2</v>
      </c>
      <c r="I111" s="66">
        <v>0</v>
      </c>
      <c r="J111" s="67">
        <v>0</v>
      </c>
    </row>
    <row r="112" spans="1:10" x14ac:dyDescent="0.25">
      <c r="A112" s="65">
        <v>111</v>
      </c>
      <c r="B112" s="65">
        <v>103</v>
      </c>
      <c r="C112" s="65">
        <f t="shared" si="2"/>
        <v>-8</v>
      </c>
      <c r="D112" s="54" t="s">
        <v>885</v>
      </c>
      <c r="E112" s="66">
        <v>0.7137251470661452</v>
      </c>
      <c r="F112" s="67">
        <v>3</v>
      </c>
      <c r="G112" s="66">
        <v>0</v>
      </c>
      <c r="H112" s="67">
        <v>0</v>
      </c>
      <c r="I112" s="66">
        <v>0.64435274399999998</v>
      </c>
      <c r="J112" s="67">
        <v>3</v>
      </c>
    </row>
    <row r="113" spans="1:10" x14ac:dyDescent="0.25">
      <c r="A113" s="65">
        <v>112</v>
      </c>
      <c r="B113" s="65">
        <v>122</v>
      </c>
      <c r="C113" s="65">
        <f>B113-A113</f>
        <v>10</v>
      </c>
      <c r="D113" s="54" t="s">
        <v>1180</v>
      </c>
      <c r="E113" s="66">
        <v>0.68095746118503997</v>
      </c>
      <c r="F113" s="67">
        <v>2</v>
      </c>
      <c r="G113" s="66">
        <v>0</v>
      </c>
      <c r="H113" s="67">
        <v>0</v>
      </c>
      <c r="I113" s="66">
        <v>0.61477000000000004</v>
      </c>
      <c r="J113" s="67">
        <v>2</v>
      </c>
    </row>
    <row r="114" spans="1:10" x14ac:dyDescent="0.25">
      <c r="A114" s="65">
        <v>113</v>
      </c>
      <c r="B114" s="65">
        <v>112</v>
      </c>
      <c r="C114" s="65">
        <f t="shared" si="2"/>
        <v>-1</v>
      </c>
      <c r="D114" s="54" t="s">
        <v>428</v>
      </c>
      <c r="E114" s="66">
        <v>0.66018998214120483</v>
      </c>
      <c r="F114" s="67">
        <v>2</v>
      </c>
      <c r="G114" s="66">
        <v>0</v>
      </c>
      <c r="H114" s="67">
        <v>0</v>
      </c>
      <c r="I114" s="66">
        <v>0.59602107100000001</v>
      </c>
      <c r="J114" s="67">
        <v>2</v>
      </c>
    </row>
    <row r="115" spans="1:10" x14ac:dyDescent="0.25">
      <c r="A115" s="65">
        <v>114</v>
      </c>
      <c r="B115" s="65">
        <v>115</v>
      </c>
      <c r="C115" s="65">
        <f t="shared" si="2"/>
        <v>1</v>
      </c>
      <c r="D115" s="54" t="s">
        <v>950</v>
      </c>
      <c r="E115" s="66">
        <v>0.59940477631902278</v>
      </c>
      <c r="F115" s="67">
        <v>4</v>
      </c>
      <c r="G115" s="66">
        <v>0</v>
      </c>
      <c r="H115" s="67">
        <v>0</v>
      </c>
      <c r="I115" s="66">
        <v>0.54114404400000005</v>
      </c>
      <c r="J115" s="67">
        <v>4</v>
      </c>
    </row>
    <row r="116" spans="1:10" x14ac:dyDescent="0.25">
      <c r="A116" s="65">
        <v>115</v>
      </c>
      <c r="B116" s="65">
        <v>116</v>
      </c>
      <c r="C116" s="65">
        <f t="shared" si="2"/>
        <v>1</v>
      </c>
      <c r="D116" s="54" t="s">
        <v>711</v>
      </c>
      <c r="E116" s="66">
        <v>0.57290281799999998</v>
      </c>
      <c r="F116" s="67">
        <v>2</v>
      </c>
      <c r="G116" s="66">
        <v>0.57290281799999998</v>
      </c>
      <c r="H116" s="67">
        <v>2</v>
      </c>
      <c r="I116" s="66">
        <v>0</v>
      </c>
      <c r="J116" s="67">
        <v>0</v>
      </c>
    </row>
    <row r="117" spans="1:10" x14ac:dyDescent="0.25">
      <c r="A117" s="65">
        <v>116</v>
      </c>
      <c r="B117" s="65">
        <v>113</v>
      </c>
      <c r="C117" s="65">
        <f t="shared" si="2"/>
        <v>-3</v>
      </c>
      <c r="D117" s="54" t="s">
        <v>985</v>
      </c>
      <c r="E117" s="66">
        <v>0.53422464620856691</v>
      </c>
      <c r="F117" s="67">
        <v>3</v>
      </c>
      <c r="G117" s="66">
        <v>0</v>
      </c>
      <c r="H117" s="67">
        <v>0</v>
      </c>
      <c r="I117" s="66">
        <v>0.48229926899999997</v>
      </c>
      <c r="J117" s="67">
        <v>3</v>
      </c>
    </row>
    <row r="118" spans="1:10" x14ac:dyDescent="0.25">
      <c r="A118" s="65">
        <v>117</v>
      </c>
      <c r="B118" s="65">
        <v>125</v>
      </c>
      <c r="C118" s="65">
        <f t="shared" si="2"/>
        <v>8</v>
      </c>
      <c r="D118" s="54" t="s">
        <v>449</v>
      </c>
      <c r="E118" s="66">
        <v>0.49966639676720004</v>
      </c>
      <c r="F118" s="67">
        <v>2</v>
      </c>
      <c r="G118" s="66">
        <v>0</v>
      </c>
      <c r="H118" s="67">
        <v>0</v>
      </c>
      <c r="I118" s="66">
        <v>0.4511</v>
      </c>
      <c r="J118" s="67">
        <v>2</v>
      </c>
    </row>
    <row r="119" spans="1:10" x14ac:dyDescent="0.25">
      <c r="A119" s="65">
        <v>118</v>
      </c>
      <c r="B119" s="65">
        <v>114</v>
      </c>
      <c r="C119" s="65">
        <f t="shared" si="2"/>
        <v>-4</v>
      </c>
      <c r="D119" s="54" t="s">
        <v>1129</v>
      </c>
      <c r="E119" s="66">
        <v>0.47854280766448332</v>
      </c>
      <c r="F119" s="67">
        <v>3</v>
      </c>
      <c r="G119" s="66">
        <v>0</v>
      </c>
      <c r="H119" s="67">
        <v>0</v>
      </c>
      <c r="I119" s="66">
        <v>0.43202957400000003</v>
      </c>
      <c r="J119" s="67">
        <v>3</v>
      </c>
    </row>
    <row r="120" spans="1:10" x14ac:dyDescent="0.25">
      <c r="A120" s="65">
        <v>119</v>
      </c>
      <c r="B120" s="65" t="s">
        <v>1323</v>
      </c>
      <c r="C120" s="65">
        <v>1</v>
      </c>
      <c r="D120" s="54" t="s">
        <v>1229</v>
      </c>
      <c r="E120" s="66">
        <v>0.45550000000000002</v>
      </c>
      <c r="F120" s="67">
        <v>1</v>
      </c>
      <c r="G120" s="66">
        <v>0.45550000000000002</v>
      </c>
      <c r="H120" s="67">
        <v>1</v>
      </c>
      <c r="I120" s="66">
        <v>0</v>
      </c>
      <c r="J120" s="67">
        <v>0</v>
      </c>
    </row>
    <row r="121" spans="1:10" x14ac:dyDescent="0.25">
      <c r="A121" s="65">
        <v>120</v>
      </c>
      <c r="B121" s="65">
        <v>117</v>
      </c>
      <c r="C121" s="65">
        <f t="shared" si="2"/>
        <v>-3</v>
      </c>
      <c r="D121" s="54" t="s">
        <v>1231</v>
      </c>
      <c r="E121" s="66">
        <v>0.44374999999999998</v>
      </c>
      <c r="F121" s="67">
        <v>2</v>
      </c>
      <c r="G121" s="66">
        <v>0.44374999999999998</v>
      </c>
      <c r="H121" s="67">
        <v>2</v>
      </c>
      <c r="I121" s="66">
        <v>0</v>
      </c>
      <c r="J121" s="67">
        <v>0</v>
      </c>
    </row>
    <row r="122" spans="1:10" x14ac:dyDescent="0.25">
      <c r="A122" s="65">
        <v>121</v>
      </c>
      <c r="B122" s="65">
        <v>119</v>
      </c>
      <c r="C122" s="65">
        <f t="shared" si="2"/>
        <v>-2</v>
      </c>
      <c r="D122" s="54" t="s">
        <v>315</v>
      </c>
      <c r="E122" s="66">
        <v>0.42149999999999999</v>
      </c>
      <c r="F122" s="67">
        <v>1</v>
      </c>
      <c r="G122" s="66">
        <v>0.42149999999999999</v>
      </c>
      <c r="H122" s="67">
        <v>1</v>
      </c>
      <c r="I122" s="66">
        <v>0</v>
      </c>
      <c r="J122" s="67">
        <v>0</v>
      </c>
    </row>
    <row r="123" spans="1:10" x14ac:dyDescent="0.25">
      <c r="A123" s="65">
        <v>122</v>
      </c>
      <c r="B123" s="65">
        <v>118</v>
      </c>
      <c r="C123" s="65">
        <f t="shared" si="2"/>
        <v>-4</v>
      </c>
      <c r="D123" s="54" t="s">
        <v>875</v>
      </c>
      <c r="E123" s="66">
        <v>0.38680118394240309</v>
      </c>
      <c r="F123" s="67">
        <v>4</v>
      </c>
      <c r="G123" s="66">
        <v>0</v>
      </c>
      <c r="H123" s="67">
        <v>0</v>
      </c>
      <c r="I123" s="66">
        <v>0.34920501999999998</v>
      </c>
      <c r="J123" s="67">
        <v>4</v>
      </c>
    </row>
    <row r="124" spans="1:10" x14ac:dyDescent="0.25">
      <c r="A124" s="65">
        <v>123</v>
      </c>
      <c r="B124" s="65">
        <v>121</v>
      </c>
      <c r="C124" s="65">
        <f t="shared" si="2"/>
        <v>-2</v>
      </c>
      <c r="D124" s="54" t="s">
        <v>716</v>
      </c>
      <c r="E124" s="66">
        <v>0.34827113383184005</v>
      </c>
      <c r="F124" s="67">
        <v>1</v>
      </c>
      <c r="G124" s="66">
        <v>0</v>
      </c>
      <c r="H124" s="67">
        <v>0</v>
      </c>
      <c r="I124" s="66">
        <v>0.31441999999999998</v>
      </c>
      <c r="J124" s="67">
        <v>1</v>
      </c>
    </row>
    <row r="125" spans="1:10" x14ac:dyDescent="0.25">
      <c r="A125" s="65">
        <v>124</v>
      </c>
      <c r="B125" s="65">
        <v>124</v>
      </c>
      <c r="C125" s="65">
        <f t="shared" si="2"/>
        <v>0</v>
      </c>
      <c r="D125" s="54" t="s">
        <v>755</v>
      </c>
      <c r="E125" s="66">
        <v>0.29338663038060342</v>
      </c>
      <c r="F125" s="67">
        <v>3</v>
      </c>
      <c r="G125" s="66">
        <v>0</v>
      </c>
      <c r="H125" s="67">
        <v>0</v>
      </c>
      <c r="I125" s="66">
        <v>0.264870141</v>
      </c>
      <c r="J125" s="67">
        <v>3</v>
      </c>
    </row>
    <row r="126" spans="1:10" x14ac:dyDescent="0.25">
      <c r="A126" s="65">
        <v>125</v>
      </c>
      <c r="B126" s="65">
        <v>123</v>
      </c>
      <c r="C126" s="65">
        <f t="shared" si="2"/>
        <v>-2</v>
      </c>
      <c r="D126" s="54" t="s">
        <v>1284</v>
      </c>
      <c r="E126" s="66">
        <v>0.26180775899999997</v>
      </c>
      <c r="F126" s="67">
        <v>1</v>
      </c>
      <c r="G126" s="66">
        <v>0.26180775899999997</v>
      </c>
      <c r="H126" s="67">
        <v>1</v>
      </c>
      <c r="I126" s="66">
        <v>0</v>
      </c>
      <c r="J126" s="67">
        <v>0</v>
      </c>
    </row>
    <row r="127" spans="1:10" x14ac:dyDescent="0.25">
      <c r="A127" s="65">
        <v>126</v>
      </c>
      <c r="B127" s="65">
        <v>126</v>
      </c>
      <c r="C127" s="65">
        <f t="shared" si="2"/>
        <v>0</v>
      </c>
      <c r="D127" s="54" t="s">
        <v>1088</v>
      </c>
      <c r="E127" s="66">
        <v>0.24004957969284554</v>
      </c>
      <c r="F127" s="67">
        <v>1</v>
      </c>
      <c r="G127" s="66">
        <v>0</v>
      </c>
      <c r="H127" s="67">
        <v>0</v>
      </c>
      <c r="I127" s="66">
        <v>0.21671732599999999</v>
      </c>
      <c r="J127" s="67">
        <v>1</v>
      </c>
    </row>
    <row r="128" spans="1:10" x14ac:dyDescent="0.25">
      <c r="A128" s="65">
        <v>127</v>
      </c>
      <c r="B128" s="65">
        <v>127</v>
      </c>
      <c r="C128" s="65">
        <f t="shared" si="2"/>
        <v>0</v>
      </c>
      <c r="D128" s="54" t="s">
        <v>1324</v>
      </c>
      <c r="E128" s="66">
        <v>0.21590000000000001</v>
      </c>
      <c r="F128" s="67">
        <v>1</v>
      </c>
      <c r="G128" s="66">
        <v>0.21590000000000001</v>
      </c>
      <c r="H128" s="67">
        <v>1</v>
      </c>
      <c r="I128" s="66">
        <v>0</v>
      </c>
      <c r="J128" s="67">
        <v>0</v>
      </c>
    </row>
    <row r="129" spans="1:10" x14ac:dyDescent="0.25">
      <c r="A129" s="65">
        <v>128</v>
      </c>
      <c r="B129" s="65">
        <v>129</v>
      </c>
      <c r="C129" s="65">
        <f t="shared" si="2"/>
        <v>1</v>
      </c>
      <c r="D129" s="54" t="s">
        <v>590</v>
      </c>
      <c r="E129" s="66">
        <v>0.20065645700000001</v>
      </c>
      <c r="F129" s="67">
        <v>1</v>
      </c>
      <c r="G129" s="66">
        <v>0.20065645700000001</v>
      </c>
      <c r="H129" s="67">
        <v>1</v>
      </c>
      <c r="I129" s="66">
        <v>0</v>
      </c>
      <c r="J129" s="67">
        <v>0</v>
      </c>
    </row>
    <row r="130" spans="1:10" x14ac:dyDescent="0.25">
      <c r="A130" s="65">
        <v>129</v>
      </c>
      <c r="B130" s="65">
        <v>128</v>
      </c>
      <c r="C130" s="65">
        <f t="shared" si="2"/>
        <v>-1</v>
      </c>
      <c r="D130" s="54" t="s">
        <v>44</v>
      </c>
      <c r="E130" s="66">
        <v>0.18714873800000001</v>
      </c>
      <c r="F130" s="67">
        <v>1</v>
      </c>
      <c r="G130" s="66">
        <v>0.18714873800000001</v>
      </c>
      <c r="H130" s="67">
        <v>1</v>
      </c>
      <c r="I130" s="66">
        <v>0</v>
      </c>
      <c r="J130" s="67">
        <v>0</v>
      </c>
    </row>
    <row r="131" spans="1:10" x14ac:dyDescent="0.25">
      <c r="A131" s="65">
        <v>130</v>
      </c>
      <c r="B131" s="65">
        <v>130</v>
      </c>
      <c r="C131" s="65">
        <f t="shared" ref="C131:C138" si="3">B131-A131</f>
        <v>0</v>
      </c>
      <c r="D131" s="54" t="s">
        <v>900</v>
      </c>
      <c r="E131" s="66">
        <v>0.155492094</v>
      </c>
      <c r="F131" s="67">
        <v>2</v>
      </c>
      <c r="G131" s="66">
        <v>0.155492094</v>
      </c>
      <c r="H131" s="67">
        <v>2</v>
      </c>
      <c r="I131" s="66">
        <v>0</v>
      </c>
      <c r="J131" s="67">
        <v>0</v>
      </c>
    </row>
    <row r="132" spans="1:10" x14ac:dyDescent="0.25">
      <c r="A132" s="65">
        <v>131</v>
      </c>
      <c r="B132" s="65">
        <v>132</v>
      </c>
      <c r="C132" s="65">
        <f t="shared" si="3"/>
        <v>1</v>
      </c>
      <c r="D132" s="54" t="s">
        <v>714</v>
      </c>
      <c r="E132" s="66">
        <v>0.14430000000000001</v>
      </c>
      <c r="F132" s="67">
        <v>1</v>
      </c>
      <c r="G132" s="66">
        <v>0.14430000000000001</v>
      </c>
      <c r="H132" s="67">
        <v>1</v>
      </c>
      <c r="I132" s="66">
        <v>0</v>
      </c>
      <c r="J132" s="67">
        <v>0</v>
      </c>
    </row>
    <row r="133" spans="1:10" x14ac:dyDescent="0.25">
      <c r="A133" s="65">
        <v>132</v>
      </c>
      <c r="B133" s="65">
        <v>133</v>
      </c>
      <c r="C133" s="65">
        <f t="shared" si="3"/>
        <v>1</v>
      </c>
      <c r="D133" s="54" t="s">
        <v>567</v>
      </c>
      <c r="E133" s="66">
        <v>0.143640615</v>
      </c>
      <c r="F133" s="67">
        <v>1</v>
      </c>
      <c r="G133" s="66">
        <v>0.143640615</v>
      </c>
      <c r="H133" s="67">
        <v>1</v>
      </c>
      <c r="I133" s="66">
        <v>0</v>
      </c>
      <c r="J133" s="67">
        <v>0</v>
      </c>
    </row>
    <row r="134" spans="1:10" x14ac:dyDescent="0.25">
      <c r="A134" s="65">
        <v>133</v>
      </c>
      <c r="B134" s="65">
        <v>131</v>
      </c>
      <c r="C134" s="65">
        <f t="shared" si="3"/>
        <v>-2</v>
      </c>
      <c r="D134" s="54" t="s">
        <v>873</v>
      </c>
      <c r="E134" s="66">
        <v>0.14290351725845607</v>
      </c>
      <c r="F134" s="67">
        <v>1</v>
      </c>
      <c r="G134" s="66">
        <v>0</v>
      </c>
      <c r="H134" s="67">
        <v>0</v>
      </c>
      <c r="I134" s="66">
        <v>0.12901363199999999</v>
      </c>
      <c r="J134" s="67">
        <v>1</v>
      </c>
    </row>
    <row r="135" spans="1:10" x14ac:dyDescent="0.25">
      <c r="A135" s="65">
        <v>134</v>
      </c>
      <c r="B135" s="65">
        <v>134</v>
      </c>
      <c r="C135" s="65">
        <f t="shared" si="3"/>
        <v>0</v>
      </c>
      <c r="D135" s="54" t="s">
        <v>869</v>
      </c>
      <c r="E135" s="66">
        <v>0.1409</v>
      </c>
      <c r="F135" s="67">
        <v>1</v>
      </c>
      <c r="G135" s="66">
        <v>0.1409</v>
      </c>
      <c r="H135" s="67">
        <v>1</v>
      </c>
      <c r="I135" s="66">
        <v>0</v>
      </c>
      <c r="J135" s="67">
        <v>0</v>
      </c>
    </row>
    <row r="136" spans="1:10" x14ac:dyDescent="0.25">
      <c r="A136" s="65">
        <v>135</v>
      </c>
      <c r="B136" s="65">
        <v>135</v>
      </c>
      <c r="C136" s="65">
        <f t="shared" si="3"/>
        <v>0</v>
      </c>
      <c r="D136" s="54" t="s">
        <v>1162</v>
      </c>
      <c r="E136" s="66">
        <v>0.12</v>
      </c>
      <c r="F136" s="67">
        <v>1</v>
      </c>
      <c r="G136" s="66">
        <v>0.12</v>
      </c>
      <c r="H136" s="67">
        <v>1</v>
      </c>
      <c r="I136" s="66">
        <v>0</v>
      </c>
      <c r="J136" s="67">
        <v>0</v>
      </c>
    </row>
    <row r="137" spans="1:10" x14ac:dyDescent="0.25">
      <c r="A137" s="65">
        <v>136</v>
      </c>
      <c r="B137" s="65">
        <v>136</v>
      </c>
      <c r="C137" s="65">
        <f t="shared" si="3"/>
        <v>0</v>
      </c>
      <c r="D137" s="54" t="s">
        <v>871</v>
      </c>
      <c r="E137" s="66">
        <v>6.8079611999999998E-2</v>
      </c>
      <c r="F137" s="67">
        <v>1</v>
      </c>
      <c r="G137" s="66">
        <v>6.8079611999999998E-2</v>
      </c>
      <c r="H137" s="67">
        <v>1</v>
      </c>
      <c r="I137" s="66">
        <v>0</v>
      </c>
      <c r="J137" s="67">
        <v>0</v>
      </c>
    </row>
    <row r="138" spans="1:10" x14ac:dyDescent="0.25">
      <c r="A138" s="65">
        <v>137</v>
      </c>
      <c r="B138" s="65">
        <v>138</v>
      </c>
      <c r="C138" s="65">
        <f t="shared" si="3"/>
        <v>1</v>
      </c>
      <c r="D138" s="54" t="s">
        <v>202</v>
      </c>
      <c r="E138" s="66">
        <v>3.2199999999999999E-2</v>
      </c>
      <c r="F138" s="67">
        <v>1</v>
      </c>
      <c r="G138" s="66">
        <v>3.2199999999999999E-2</v>
      </c>
      <c r="H138" s="67">
        <v>1</v>
      </c>
      <c r="I138" s="66">
        <v>0</v>
      </c>
      <c r="J138" s="67">
        <v>0</v>
      </c>
    </row>
  </sheetData>
  <sortState ref="A3:J140">
    <sortCondition descending="1" ref="E3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99B6830-4317-47FA-A71B-D8401B520B1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C15</xm:sqref>
        </x14:conditionalFormatting>
        <x14:conditionalFormatting xmlns:xm="http://schemas.microsoft.com/office/excel/2006/main">
          <x14:cfRule type="iconSet" priority="4" id="{6393DC7B-7CD7-44FB-A9CE-F208756B1F7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C2:C14 C16:C138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16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0.85546875" bestFit="1" customWidth="1"/>
    <col min="2" max="2" width="59.85546875" bestFit="1" customWidth="1"/>
    <col min="3" max="3" width="8.85546875" bestFit="1" customWidth="1"/>
    <col min="4" max="4" width="23.140625" bestFit="1" customWidth="1"/>
    <col min="5" max="5" width="23.42578125" bestFit="1" customWidth="1"/>
    <col min="6" max="6" width="12" bestFit="1" customWidth="1"/>
    <col min="7" max="7" width="12.7109375" bestFit="1" customWidth="1"/>
    <col min="10" max="10" width="12" bestFit="1" customWidth="1"/>
  </cols>
  <sheetData>
    <row r="1" spans="1:8" x14ac:dyDescent="0.25">
      <c r="A1" s="62" t="s">
        <v>1295</v>
      </c>
      <c r="B1" s="62" t="s">
        <v>1296</v>
      </c>
      <c r="C1" s="64" t="s">
        <v>1297</v>
      </c>
      <c r="D1" s="64" t="s">
        <v>1298</v>
      </c>
      <c r="E1" s="64" t="s">
        <v>1299</v>
      </c>
      <c r="F1" s="64" t="s">
        <v>1300</v>
      </c>
    </row>
    <row r="2" spans="1:8" x14ac:dyDescent="0.25">
      <c r="A2" s="1" t="s">
        <v>0</v>
      </c>
      <c r="B2" s="1" t="s">
        <v>1</v>
      </c>
      <c r="C2" s="68" t="s">
        <v>2</v>
      </c>
      <c r="D2" s="68">
        <v>55342168.659999996</v>
      </c>
      <c r="E2" s="68">
        <v>61300425.634282559</v>
      </c>
      <c r="F2" s="126">
        <v>38078</v>
      </c>
      <c r="H2" s="2"/>
    </row>
    <row r="3" spans="1:8" x14ac:dyDescent="0.25">
      <c r="A3" s="1" t="s">
        <v>0</v>
      </c>
      <c r="B3" s="1" t="s">
        <v>3</v>
      </c>
      <c r="C3" s="68" t="s">
        <v>2</v>
      </c>
      <c r="D3" s="68">
        <v>183410290.71000001</v>
      </c>
      <c r="E3" s="68">
        <v>203156637.30678424</v>
      </c>
      <c r="F3" s="126">
        <v>38808</v>
      </c>
      <c r="H3" s="2"/>
    </row>
    <row r="4" spans="1:8" x14ac:dyDescent="0.25">
      <c r="A4" s="1" t="s">
        <v>0</v>
      </c>
      <c r="B4" s="1" t="s">
        <v>4</v>
      </c>
      <c r="C4" s="68" t="s">
        <v>2</v>
      </c>
      <c r="D4" s="68">
        <v>296014398.18000001</v>
      </c>
      <c r="E4" s="68">
        <v>327883945.31104374</v>
      </c>
      <c r="F4" s="126">
        <v>38869</v>
      </c>
    </row>
    <row r="5" spans="1:8" x14ac:dyDescent="0.25">
      <c r="A5" s="1" t="s">
        <v>0</v>
      </c>
      <c r="B5" s="1" t="s">
        <v>5</v>
      </c>
      <c r="C5" s="68" t="s">
        <v>2</v>
      </c>
      <c r="D5" s="68">
        <v>411553721.22000003</v>
      </c>
      <c r="E5" s="68">
        <v>455862480.51015335</v>
      </c>
      <c r="F5" s="126">
        <v>39173</v>
      </c>
    </row>
    <row r="6" spans="1:8" x14ac:dyDescent="0.25">
      <c r="A6" s="1" t="s">
        <v>0</v>
      </c>
      <c r="B6" s="1" t="s">
        <v>6</v>
      </c>
      <c r="C6" s="68" t="s">
        <v>2</v>
      </c>
      <c r="D6" s="68">
        <v>26697561.670000002</v>
      </c>
      <c r="E6" s="68">
        <v>29571878.612544917</v>
      </c>
      <c r="F6" s="126">
        <v>38139</v>
      </c>
    </row>
    <row r="7" spans="1:8" x14ac:dyDescent="0.25">
      <c r="A7" s="1" t="s">
        <v>0</v>
      </c>
      <c r="B7" s="1" t="s">
        <v>7</v>
      </c>
      <c r="C7" s="68" t="s">
        <v>2</v>
      </c>
      <c r="D7" s="68">
        <v>107032432.13</v>
      </c>
      <c r="E7" s="68">
        <v>118555774.10690975</v>
      </c>
      <c r="F7" s="126">
        <v>39114</v>
      </c>
    </row>
    <row r="8" spans="1:8" x14ac:dyDescent="0.25">
      <c r="A8" s="1" t="s">
        <v>0</v>
      </c>
      <c r="B8" s="1" t="s">
        <v>8</v>
      </c>
      <c r="C8" s="68" t="s">
        <v>2</v>
      </c>
      <c r="D8" s="68">
        <v>178940409.59999999</v>
      </c>
      <c r="E8" s="68">
        <v>198205519.17729747</v>
      </c>
      <c r="F8" s="126">
        <v>39295</v>
      </c>
    </row>
    <row r="9" spans="1:8" x14ac:dyDescent="0.25">
      <c r="A9" s="1" t="s">
        <v>0</v>
      </c>
      <c r="B9" s="1" t="s">
        <v>9</v>
      </c>
      <c r="C9" s="68" t="s">
        <v>2</v>
      </c>
      <c r="D9" s="68">
        <v>168324239.41</v>
      </c>
      <c r="E9" s="68">
        <v>186446389.25864381</v>
      </c>
      <c r="F9" s="126">
        <v>39356</v>
      </c>
    </row>
    <row r="10" spans="1:8" x14ac:dyDescent="0.25">
      <c r="A10" s="1" t="s">
        <v>0</v>
      </c>
      <c r="B10" s="1" t="s">
        <v>10</v>
      </c>
      <c r="C10" s="68" t="s">
        <v>2</v>
      </c>
      <c r="D10" s="68">
        <v>309600000</v>
      </c>
      <c r="E10" s="68">
        <v>342932202.25920004</v>
      </c>
      <c r="F10" s="126">
        <v>41518</v>
      </c>
    </row>
    <row r="11" spans="1:8" x14ac:dyDescent="0.25">
      <c r="A11" s="1" t="s">
        <v>0</v>
      </c>
      <c r="B11" s="1" t="s">
        <v>11</v>
      </c>
      <c r="C11" s="68" t="s">
        <v>2</v>
      </c>
      <c r="D11" s="68">
        <v>425000000</v>
      </c>
      <c r="E11" s="68">
        <v>470756414.60000002</v>
      </c>
      <c r="F11" s="126">
        <v>41699</v>
      </c>
    </row>
    <row r="12" spans="1:8" x14ac:dyDescent="0.25">
      <c r="A12" s="1" t="s">
        <v>0</v>
      </c>
      <c r="B12" s="1" t="s">
        <v>12</v>
      </c>
      <c r="C12" s="68" t="s">
        <v>2</v>
      </c>
      <c r="D12" s="68">
        <v>525000000</v>
      </c>
      <c r="E12" s="68">
        <v>581522629.80000007</v>
      </c>
      <c r="F12" s="126">
        <v>41821</v>
      </c>
    </row>
    <row r="13" spans="1:8" x14ac:dyDescent="0.25">
      <c r="A13" s="1" t="s">
        <v>0</v>
      </c>
      <c r="B13" s="1" t="s">
        <v>13</v>
      </c>
      <c r="C13" s="68" t="s">
        <v>2</v>
      </c>
      <c r="D13" s="68">
        <v>466500000</v>
      </c>
      <c r="E13" s="68">
        <v>516724393.90800005</v>
      </c>
      <c r="F13" s="126">
        <v>41944</v>
      </c>
    </row>
    <row r="14" spans="1:8" x14ac:dyDescent="0.25">
      <c r="A14" s="1" t="s">
        <v>0</v>
      </c>
      <c r="B14" s="1" t="s">
        <v>14</v>
      </c>
      <c r="C14" s="68" t="s">
        <v>2</v>
      </c>
      <c r="D14" s="68">
        <v>414700000</v>
      </c>
      <c r="E14" s="68">
        <v>459347494.43440002</v>
      </c>
      <c r="F14" s="126">
        <v>42064</v>
      </c>
    </row>
    <row r="15" spans="1:8" x14ac:dyDescent="0.25">
      <c r="A15" s="1" t="s">
        <v>0</v>
      </c>
      <c r="B15" s="1" t="s">
        <v>15</v>
      </c>
      <c r="C15" s="68" t="s">
        <v>2</v>
      </c>
      <c r="D15" s="68">
        <v>413000000</v>
      </c>
      <c r="E15" s="68">
        <v>457464468.77600002</v>
      </c>
      <c r="F15" s="126">
        <v>42217</v>
      </c>
    </row>
    <row r="16" spans="1:8" x14ac:dyDescent="0.25">
      <c r="A16" s="1" t="s">
        <v>0</v>
      </c>
      <c r="B16" s="1" t="s">
        <v>16</v>
      </c>
      <c r="C16" s="68" t="s">
        <v>2</v>
      </c>
      <c r="D16" s="68">
        <v>413900000</v>
      </c>
      <c r="E16" s="68">
        <v>458461364.71280003</v>
      </c>
      <c r="F16" s="126">
        <v>42309</v>
      </c>
    </row>
    <row r="17" spans="1:8" x14ac:dyDescent="0.25">
      <c r="A17" s="1" t="s">
        <v>0</v>
      </c>
      <c r="B17" s="1" t="s">
        <v>17</v>
      </c>
      <c r="C17" s="68" t="s">
        <v>2</v>
      </c>
      <c r="D17" s="68">
        <v>413000000</v>
      </c>
      <c r="E17" s="68">
        <v>457464468.77600002</v>
      </c>
      <c r="F17" s="126">
        <v>42491</v>
      </c>
    </row>
    <row r="18" spans="1:8" x14ac:dyDescent="0.25">
      <c r="A18" s="1" t="s">
        <v>0</v>
      </c>
      <c r="B18" s="1" t="s">
        <v>18</v>
      </c>
      <c r="C18" s="69" t="s">
        <v>19</v>
      </c>
      <c r="D18" s="68">
        <v>120228824.98</v>
      </c>
      <c r="E18" s="68">
        <v>120228824.98</v>
      </c>
      <c r="F18" s="126">
        <v>39052</v>
      </c>
    </row>
    <row r="19" spans="1:8" x14ac:dyDescent="0.25">
      <c r="A19" s="1" t="s">
        <v>0</v>
      </c>
      <c r="B19" s="1" t="s">
        <v>20</v>
      </c>
      <c r="C19" s="69" t="s">
        <v>19</v>
      </c>
      <c r="D19" s="68">
        <v>124721331.10536867</v>
      </c>
      <c r="E19" s="68">
        <v>124721331.10536867</v>
      </c>
      <c r="F19" s="126">
        <v>39417</v>
      </c>
    </row>
    <row r="20" spans="1:8" x14ac:dyDescent="0.25">
      <c r="A20" s="1" t="s">
        <v>0</v>
      </c>
      <c r="B20" s="1" t="s">
        <v>21</v>
      </c>
      <c r="C20" s="69" t="s">
        <v>19</v>
      </c>
      <c r="D20" s="68">
        <v>362330801.94</v>
      </c>
      <c r="E20" s="68">
        <v>362330801.94</v>
      </c>
      <c r="F20" s="126">
        <v>41000</v>
      </c>
    </row>
    <row r="21" spans="1:8" x14ac:dyDescent="0.25">
      <c r="A21" s="1" t="s">
        <v>0</v>
      </c>
      <c r="B21" s="1" t="s">
        <v>22</v>
      </c>
      <c r="C21" s="69" t="s">
        <v>19</v>
      </c>
      <c r="D21" s="68">
        <v>461200000</v>
      </c>
      <c r="E21" s="68">
        <v>461200000</v>
      </c>
      <c r="F21" s="126">
        <v>41214</v>
      </c>
    </row>
    <row r="22" spans="1:8" x14ac:dyDescent="0.25">
      <c r="A22" s="1" t="s">
        <v>0</v>
      </c>
      <c r="B22" s="1" t="s">
        <v>23</v>
      </c>
      <c r="C22" s="69" t="s">
        <v>19</v>
      </c>
      <c r="D22" s="68">
        <v>510100000</v>
      </c>
      <c r="E22" s="68">
        <v>510100000</v>
      </c>
      <c r="F22" s="126">
        <v>41306</v>
      </c>
    </row>
    <row r="23" spans="1:8" x14ac:dyDescent="0.25">
      <c r="A23" s="1" t="s">
        <v>0</v>
      </c>
      <c r="B23" s="1" t="s">
        <v>24</v>
      </c>
      <c r="C23" s="69" t="s">
        <v>19</v>
      </c>
      <c r="D23" s="68">
        <v>515900000</v>
      </c>
      <c r="E23" s="68">
        <v>515900000</v>
      </c>
      <c r="F23" s="126">
        <v>41609</v>
      </c>
    </row>
    <row r="24" spans="1:8" x14ac:dyDescent="0.25">
      <c r="A24" s="1" t="s">
        <v>0</v>
      </c>
      <c r="B24" s="1" t="s">
        <v>25</v>
      </c>
      <c r="C24" s="69" t="s">
        <v>19</v>
      </c>
      <c r="D24" s="68">
        <v>321398270.13</v>
      </c>
      <c r="E24" s="68">
        <v>321398270.13</v>
      </c>
      <c r="F24" s="126">
        <v>41699</v>
      </c>
    </row>
    <row r="25" spans="1:8" x14ac:dyDescent="0.25">
      <c r="A25" s="1" t="s">
        <v>0</v>
      </c>
      <c r="B25" s="1" t="s">
        <v>26</v>
      </c>
      <c r="C25" s="69" t="s">
        <v>19</v>
      </c>
      <c r="D25" s="68">
        <v>617475000</v>
      </c>
      <c r="E25" s="68">
        <v>617475000</v>
      </c>
      <c r="F25" s="126">
        <v>41791</v>
      </c>
    </row>
    <row r="26" spans="1:8" x14ac:dyDescent="0.25">
      <c r="A26" s="1" t="s">
        <v>0</v>
      </c>
      <c r="B26" s="1" t="s">
        <v>27</v>
      </c>
      <c r="C26" s="69" t="s">
        <v>19</v>
      </c>
      <c r="D26" s="68">
        <v>411000000</v>
      </c>
      <c r="E26" s="68">
        <v>411000000</v>
      </c>
      <c r="F26" s="126">
        <v>41974</v>
      </c>
    </row>
    <row r="27" spans="1:8" x14ac:dyDescent="0.25">
      <c r="A27" s="1" t="s">
        <v>0</v>
      </c>
      <c r="B27" s="1" t="s">
        <v>28</v>
      </c>
      <c r="C27" s="69" t="s">
        <v>19</v>
      </c>
      <c r="D27" s="68">
        <v>759800000</v>
      </c>
      <c r="E27" s="68">
        <v>759800000</v>
      </c>
      <c r="F27" s="126">
        <v>42036</v>
      </c>
    </row>
    <row r="28" spans="1:8" x14ac:dyDescent="0.25">
      <c r="A28" s="1" t="s">
        <v>0</v>
      </c>
      <c r="B28" s="1" t="s">
        <v>29</v>
      </c>
      <c r="C28" s="69" t="s">
        <v>19</v>
      </c>
      <c r="D28" s="68">
        <v>510500000</v>
      </c>
      <c r="E28" s="68">
        <v>510500000</v>
      </c>
      <c r="F28" s="126">
        <v>42220</v>
      </c>
    </row>
    <row r="29" spans="1:8" x14ac:dyDescent="0.25">
      <c r="A29" s="1" t="s">
        <v>0</v>
      </c>
      <c r="B29" s="1" t="s">
        <v>30</v>
      </c>
      <c r="C29" s="69" t="s">
        <v>19</v>
      </c>
      <c r="D29" s="68">
        <v>504250000</v>
      </c>
      <c r="E29" s="68">
        <v>504250000</v>
      </c>
      <c r="F29" s="126">
        <v>42353</v>
      </c>
    </row>
    <row r="30" spans="1:8" x14ac:dyDescent="0.25">
      <c r="A30" s="3" t="s">
        <v>31</v>
      </c>
      <c r="B30" s="3" t="s">
        <v>32</v>
      </c>
      <c r="C30" s="70" t="s">
        <v>19</v>
      </c>
      <c r="D30" s="71">
        <v>413250000</v>
      </c>
      <c r="E30" s="72">
        <v>413250000</v>
      </c>
      <c r="F30" s="127">
        <v>41361</v>
      </c>
      <c r="H30" s="2"/>
    </row>
    <row r="31" spans="1:8" x14ac:dyDescent="0.25">
      <c r="A31" s="3" t="s">
        <v>31</v>
      </c>
      <c r="B31" s="3" t="s">
        <v>33</v>
      </c>
      <c r="C31" s="70" t="s">
        <v>19</v>
      </c>
      <c r="D31" s="71">
        <v>362500000</v>
      </c>
      <c r="E31" s="72">
        <v>362500000</v>
      </c>
      <c r="F31" s="127">
        <v>41838</v>
      </c>
      <c r="H31" s="2"/>
    </row>
    <row r="32" spans="1:8" x14ac:dyDescent="0.25">
      <c r="A32" s="3" t="s">
        <v>31</v>
      </c>
      <c r="B32" s="3" t="s">
        <v>34</v>
      </c>
      <c r="C32" s="70" t="s">
        <v>19</v>
      </c>
      <c r="D32" s="71">
        <v>283500000</v>
      </c>
      <c r="E32" s="72">
        <v>283500000</v>
      </c>
      <c r="F32" s="127">
        <v>41060</v>
      </c>
      <c r="H32" s="2"/>
    </row>
    <row r="33" spans="1:9" x14ac:dyDescent="0.25">
      <c r="A33" s="3" t="s">
        <v>31</v>
      </c>
      <c r="B33" s="3" t="s">
        <v>35</v>
      </c>
      <c r="C33" s="70" t="s">
        <v>19</v>
      </c>
      <c r="D33" s="71">
        <v>307000000</v>
      </c>
      <c r="E33" s="72">
        <v>307000000</v>
      </c>
      <c r="F33" s="127">
        <v>42073</v>
      </c>
    </row>
    <row r="34" spans="1:9" x14ac:dyDescent="0.25">
      <c r="A34" s="3" t="s">
        <v>31</v>
      </c>
      <c r="B34" s="3" t="s">
        <v>36</v>
      </c>
      <c r="C34" s="70" t="s">
        <v>19</v>
      </c>
      <c r="D34" s="73">
        <v>304925000</v>
      </c>
      <c r="E34" s="74">
        <v>304925000</v>
      </c>
      <c r="F34" s="128">
        <v>42368</v>
      </c>
    </row>
    <row r="35" spans="1:9" x14ac:dyDescent="0.25">
      <c r="A35" s="3" t="s">
        <v>31</v>
      </c>
      <c r="B35" s="3" t="s">
        <v>37</v>
      </c>
      <c r="C35" s="70" t="s">
        <v>19</v>
      </c>
      <c r="D35" s="75">
        <v>302500000</v>
      </c>
      <c r="E35" s="72">
        <v>302500000</v>
      </c>
      <c r="F35" s="128">
        <v>42474</v>
      </c>
    </row>
    <row r="36" spans="1:9" x14ac:dyDescent="0.25">
      <c r="A36" s="3" t="s">
        <v>38</v>
      </c>
      <c r="B36" s="3" t="s">
        <v>39</v>
      </c>
      <c r="C36" s="70" t="s">
        <v>19</v>
      </c>
      <c r="D36" s="71">
        <v>305000000</v>
      </c>
      <c r="E36" s="71">
        <v>305000000</v>
      </c>
      <c r="F36" s="127">
        <v>41052</v>
      </c>
      <c r="H36" s="2"/>
    </row>
    <row r="37" spans="1:9" x14ac:dyDescent="0.25">
      <c r="A37" s="3" t="s">
        <v>38</v>
      </c>
      <c r="B37" s="3" t="s">
        <v>40</v>
      </c>
      <c r="C37" s="70" t="s">
        <v>19</v>
      </c>
      <c r="D37" s="71">
        <v>350000000</v>
      </c>
      <c r="E37" s="71">
        <v>350000000</v>
      </c>
      <c r="F37" s="127">
        <v>41360</v>
      </c>
      <c r="H37" s="2"/>
    </row>
    <row r="38" spans="1:9" x14ac:dyDescent="0.25">
      <c r="A38" s="3" t="s">
        <v>38</v>
      </c>
      <c r="B38" s="3" t="s">
        <v>41</v>
      </c>
      <c r="C38" s="70" t="s">
        <v>19</v>
      </c>
      <c r="D38" s="71">
        <v>375000000</v>
      </c>
      <c r="E38" s="71">
        <v>375000000</v>
      </c>
      <c r="F38" s="127">
        <v>41779</v>
      </c>
      <c r="H38" s="2"/>
    </row>
    <row r="39" spans="1:9" x14ac:dyDescent="0.25">
      <c r="A39" s="3" t="s">
        <v>38</v>
      </c>
      <c r="B39" s="3" t="s">
        <v>42</v>
      </c>
      <c r="C39" s="70" t="s">
        <v>19</v>
      </c>
      <c r="D39" s="71">
        <v>475000000</v>
      </c>
      <c r="E39" s="71">
        <v>475000000</v>
      </c>
      <c r="F39" s="127">
        <v>41935</v>
      </c>
    </row>
    <row r="40" spans="1:9" x14ac:dyDescent="0.25">
      <c r="A40" s="3" t="s">
        <v>38</v>
      </c>
      <c r="B40" s="3" t="s">
        <v>43</v>
      </c>
      <c r="C40" s="70" t="s">
        <v>19</v>
      </c>
      <c r="D40" s="71">
        <v>400000000</v>
      </c>
      <c r="E40" s="71">
        <v>400000000</v>
      </c>
      <c r="F40" s="127">
        <v>42536</v>
      </c>
    </row>
    <row r="41" spans="1:9" x14ac:dyDescent="0.25">
      <c r="A41" s="3" t="s">
        <v>44</v>
      </c>
      <c r="B41" s="3" t="s">
        <v>45</v>
      </c>
      <c r="C41" s="70" t="s">
        <v>19</v>
      </c>
      <c r="D41" s="73">
        <v>187148738</v>
      </c>
      <c r="E41" s="73">
        <v>187148738</v>
      </c>
      <c r="F41" s="127">
        <v>39072</v>
      </c>
      <c r="H41" s="2"/>
      <c r="I41" s="2"/>
    </row>
    <row r="42" spans="1:9" x14ac:dyDescent="0.25">
      <c r="A42" s="6" t="s">
        <v>46</v>
      </c>
      <c r="B42" s="6" t="s">
        <v>47</v>
      </c>
      <c r="C42" s="76" t="s">
        <v>2</v>
      </c>
      <c r="D42" s="77">
        <v>91538932.590000004</v>
      </c>
      <c r="E42" s="78">
        <v>101394211.06442234</v>
      </c>
      <c r="F42" s="129">
        <v>38204</v>
      </c>
      <c r="G42" s="7"/>
      <c r="H42" s="2"/>
      <c r="I42" s="2"/>
    </row>
    <row r="43" spans="1:9" x14ac:dyDescent="0.25">
      <c r="A43" s="6" t="s">
        <v>46</v>
      </c>
      <c r="B43" s="6" t="s">
        <v>48</v>
      </c>
      <c r="C43" s="76" t="s">
        <v>2</v>
      </c>
      <c r="D43" s="77">
        <v>221742863.21000001</v>
      </c>
      <c r="E43" s="78">
        <v>245616177.05383027</v>
      </c>
      <c r="F43" s="129">
        <v>38524</v>
      </c>
      <c r="G43" s="7"/>
      <c r="H43" s="2"/>
      <c r="I43" s="2"/>
    </row>
    <row r="44" spans="1:9" x14ac:dyDescent="0.25">
      <c r="A44" s="6" t="s">
        <v>46</v>
      </c>
      <c r="B44" s="6" t="s">
        <v>49</v>
      </c>
      <c r="C44" s="76" t="s">
        <v>2</v>
      </c>
      <c r="D44" s="77">
        <v>162544325.77000001</v>
      </c>
      <c r="E44" s="78">
        <v>180044197.67778727</v>
      </c>
      <c r="F44" s="129">
        <v>38617</v>
      </c>
      <c r="G44" s="7"/>
      <c r="H44" s="2"/>
      <c r="I44" s="2"/>
    </row>
    <row r="45" spans="1:9" x14ac:dyDescent="0.25">
      <c r="A45" s="6" t="s">
        <v>46</v>
      </c>
      <c r="B45" s="6" t="s">
        <v>50</v>
      </c>
      <c r="C45" s="76" t="s">
        <v>2</v>
      </c>
      <c r="D45" s="77">
        <v>139240191.41999999</v>
      </c>
      <c r="E45" s="78">
        <v>154231090.07316914</v>
      </c>
      <c r="F45" s="129">
        <v>38805</v>
      </c>
      <c r="G45" s="7"/>
      <c r="H45" s="7"/>
    </row>
    <row r="46" spans="1:9" x14ac:dyDescent="0.25">
      <c r="A46" s="6" t="s">
        <v>46</v>
      </c>
      <c r="B46" s="6" t="s">
        <v>51</v>
      </c>
      <c r="C46" s="76" t="s">
        <v>2</v>
      </c>
      <c r="D46" s="77">
        <v>250956959.16</v>
      </c>
      <c r="E46" s="78">
        <v>277975525.44254172</v>
      </c>
      <c r="F46" s="129">
        <v>38895</v>
      </c>
      <c r="G46" s="7"/>
      <c r="H46" s="7"/>
    </row>
    <row r="47" spans="1:9" x14ac:dyDescent="0.25">
      <c r="A47" s="6" t="s">
        <v>46</v>
      </c>
      <c r="B47" s="6" t="s">
        <v>52</v>
      </c>
      <c r="C47" s="76" t="s">
        <v>2</v>
      </c>
      <c r="D47" s="77">
        <v>179435636.56999999</v>
      </c>
      <c r="E47" s="78">
        <v>198754063.34861609</v>
      </c>
      <c r="F47" s="129">
        <v>38953</v>
      </c>
      <c r="G47" s="7"/>
      <c r="H47" s="7"/>
    </row>
    <row r="48" spans="1:9" x14ac:dyDescent="0.25">
      <c r="A48" s="6" t="s">
        <v>46</v>
      </c>
      <c r="B48" s="6" t="s">
        <v>53</v>
      </c>
      <c r="C48" s="76" t="s">
        <v>2</v>
      </c>
      <c r="D48" s="77">
        <v>213345434.90000001</v>
      </c>
      <c r="E48" s="78">
        <v>236314663.54070991</v>
      </c>
      <c r="F48" s="129">
        <v>39041</v>
      </c>
      <c r="G48" s="7"/>
      <c r="H48" s="7"/>
    </row>
    <row r="49" spans="1:13" x14ac:dyDescent="0.25">
      <c r="A49" s="6" t="s">
        <v>46</v>
      </c>
      <c r="B49" s="6" t="s">
        <v>54</v>
      </c>
      <c r="C49" s="76" t="s">
        <v>2</v>
      </c>
      <c r="D49" s="77">
        <v>264482674.81</v>
      </c>
      <c r="E49" s="78">
        <v>292957448.74676079</v>
      </c>
      <c r="F49" s="129">
        <v>39107</v>
      </c>
      <c r="G49" s="7"/>
      <c r="H49" s="7"/>
    </row>
    <row r="50" spans="1:13" x14ac:dyDescent="0.25">
      <c r="A50" s="6" t="s">
        <v>46</v>
      </c>
      <c r="B50" s="6" t="s">
        <v>55</v>
      </c>
      <c r="C50" s="76" t="s">
        <v>2</v>
      </c>
      <c r="D50" s="77">
        <v>613171361.93000007</v>
      </c>
      <c r="E50" s="78">
        <v>679186710.30015481</v>
      </c>
      <c r="F50" s="129">
        <v>39210</v>
      </c>
      <c r="G50" s="7"/>
      <c r="H50" s="7"/>
    </row>
    <row r="51" spans="1:13" x14ac:dyDescent="0.25">
      <c r="A51" s="6" t="s">
        <v>46</v>
      </c>
      <c r="B51" s="6" t="s">
        <v>56</v>
      </c>
      <c r="C51" s="76" t="s">
        <v>2</v>
      </c>
      <c r="D51" s="77">
        <v>368092114.04000002</v>
      </c>
      <c r="E51" s="78">
        <v>407721703.17177588</v>
      </c>
      <c r="F51" s="129">
        <v>39262</v>
      </c>
      <c r="G51" s="7"/>
      <c r="H51" s="7"/>
    </row>
    <row r="52" spans="1:13" x14ac:dyDescent="0.25">
      <c r="A52" s="6" t="s">
        <v>46</v>
      </c>
      <c r="B52" s="6" t="s">
        <v>57</v>
      </c>
      <c r="C52" s="76" t="s">
        <v>2</v>
      </c>
      <c r="D52" s="77">
        <v>220870732.63999999</v>
      </c>
      <c r="E52" s="78">
        <v>244650151.02983904</v>
      </c>
      <c r="F52" s="129">
        <v>39317</v>
      </c>
      <c r="G52" s="7"/>
      <c r="H52" s="7"/>
    </row>
    <row r="53" spans="1:13" x14ac:dyDescent="0.25">
      <c r="A53" s="6" t="s">
        <v>46</v>
      </c>
      <c r="B53" s="6" t="s">
        <v>58</v>
      </c>
      <c r="C53" s="76" t="s">
        <v>2</v>
      </c>
      <c r="D53" s="77">
        <v>224890692.46000001</v>
      </c>
      <c r="E53" s="78">
        <v>249102908.3750138</v>
      </c>
      <c r="F53" s="129">
        <v>39429</v>
      </c>
      <c r="G53" s="7"/>
      <c r="H53" s="7"/>
    </row>
    <row r="54" spans="1:13" x14ac:dyDescent="0.25">
      <c r="A54" s="6" t="s">
        <v>46</v>
      </c>
      <c r="B54" s="6" t="s">
        <v>59</v>
      </c>
      <c r="C54" s="76" t="s">
        <v>2</v>
      </c>
      <c r="D54" s="77">
        <v>400000000</v>
      </c>
      <c r="E54" s="78">
        <v>443064860.80000001</v>
      </c>
      <c r="F54" s="129">
        <v>41470</v>
      </c>
      <c r="G54" s="7"/>
      <c r="H54" s="7"/>
    </row>
    <row r="55" spans="1:13" x14ac:dyDescent="0.25">
      <c r="A55" s="6" t="s">
        <v>46</v>
      </c>
      <c r="B55" s="6" t="s">
        <v>60</v>
      </c>
      <c r="C55" s="76" t="s">
        <v>2</v>
      </c>
      <c r="D55" s="77">
        <v>413500000</v>
      </c>
      <c r="E55" s="78">
        <v>458018299.852</v>
      </c>
      <c r="F55" s="129">
        <v>41697</v>
      </c>
      <c r="G55" s="7"/>
      <c r="H55" s="7"/>
    </row>
    <row r="56" spans="1:13" x14ac:dyDescent="0.25">
      <c r="A56" s="6" t="s">
        <v>46</v>
      </c>
      <c r="B56" s="6" t="s">
        <v>61</v>
      </c>
      <c r="C56" s="76" t="s">
        <v>2</v>
      </c>
      <c r="D56" s="77">
        <v>513100000</v>
      </c>
      <c r="E56" s="78">
        <v>568341450.19120002</v>
      </c>
      <c r="F56" s="129">
        <v>41774</v>
      </c>
      <c r="G56" s="7"/>
      <c r="H56" s="7"/>
    </row>
    <row r="57" spans="1:13" x14ac:dyDescent="0.25">
      <c r="A57" s="6" t="s">
        <v>46</v>
      </c>
      <c r="B57" s="6" t="s">
        <v>62</v>
      </c>
      <c r="C57" s="76" t="s">
        <v>2</v>
      </c>
      <c r="D57" s="77">
        <v>566700000</v>
      </c>
      <c r="E57" s="78">
        <v>627712141.53840005</v>
      </c>
      <c r="F57" s="129">
        <v>41933</v>
      </c>
      <c r="G57" s="7"/>
      <c r="H57" s="7"/>
    </row>
    <row r="58" spans="1:13" x14ac:dyDescent="0.25">
      <c r="A58" s="6" t="s">
        <v>46</v>
      </c>
      <c r="B58" s="6" t="s">
        <v>63</v>
      </c>
      <c r="C58" s="76" t="s">
        <v>2</v>
      </c>
      <c r="D58" s="77">
        <v>450750000</v>
      </c>
      <c r="E58" s="78">
        <v>499278715.01400006</v>
      </c>
      <c r="F58" s="129">
        <v>42159</v>
      </c>
      <c r="G58" s="7"/>
      <c r="H58" s="7"/>
    </row>
    <row r="59" spans="1:13" x14ac:dyDescent="0.25">
      <c r="A59" s="6" t="s">
        <v>46</v>
      </c>
      <c r="B59" s="6" t="s">
        <v>65</v>
      </c>
      <c r="C59" s="76" t="s">
        <v>2</v>
      </c>
      <c r="D59" s="77">
        <v>412800000</v>
      </c>
      <c r="E59" s="78">
        <v>457242936.34560001</v>
      </c>
      <c r="F59" s="129">
        <v>42353</v>
      </c>
      <c r="G59" s="7"/>
      <c r="H59" s="7"/>
      <c r="M59" t="s">
        <v>64</v>
      </c>
    </row>
    <row r="60" spans="1:13" x14ac:dyDescent="0.25">
      <c r="A60" s="6" t="s">
        <v>46</v>
      </c>
      <c r="B60" s="6" t="s">
        <v>66</v>
      </c>
      <c r="C60" s="76" t="s">
        <v>19</v>
      </c>
      <c r="D60" s="77">
        <v>107000000</v>
      </c>
      <c r="E60" s="77">
        <v>107000000</v>
      </c>
      <c r="F60" s="129">
        <v>38876</v>
      </c>
    </row>
    <row r="61" spans="1:13" x14ac:dyDescent="0.25">
      <c r="A61" s="6" t="s">
        <v>46</v>
      </c>
      <c r="B61" s="6" t="s">
        <v>67</v>
      </c>
      <c r="C61" s="76" t="s">
        <v>19</v>
      </c>
      <c r="D61" s="77">
        <f>313000000-22366911-8392837</f>
        <v>282240252</v>
      </c>
      <c r="E61" s="77">
        <f>313000000-22366911-8392837</f>
        <v>282240252</v>
      </c>
      <c r="F61" s="129">
        <v>38938</v>
      </c>
    </row>
    <row r="62" spans="1:13" x14ac:dyDescent="0.25">
      <c r="A62" s="6" t="s">
        <v>46</v>
      </c>
      <c r="B62" s="6" t="s">
        <v>68</v>
      </c>
      <c r="C62" s="76" t="s">
        <v>19</v>
      </c>
      <c r="D62" s="77">
        <v>133000000</v>
      </c>
      <c r="E62" s="77">
        <v>133000000</v>
      </c>
      <c r="F62" s="129">
        <v>39010</v>
      </c>
    </row>
    <row r="63" spans="1:13" x14ac:dyDescent="0.25">
      <c r="A63" s="6" t="s">
        <v>46</v>
      </c>
      <c r="B63" s="6" t="s">
        <v>69</v>
      </c>
      <c r="C63" s="76" t="s">
        <v>19</v>
      </c>
      <c r="D63" s="77">
        <v>265000000</v>
      </c>
      <c r="E63" s="77">
        <v>265000000</v>
      </c>
      <c r="F63" s="129">
        <v>39092</v>
      </c>
    </row>
    <row r="64" spans="1:13" x14ac:dyDescent="0.25">
      <c r="A64" s="6" t="s">
        <v>46</v>
      </c>
      <c r="B64" s="6" t="s">
        <v>70</v>
      </c>
      <c r="C64" s="76" t="s">
        <v>19</v>
      </c>
      <c r="D64" s="77">
        <v>91000000</v>
      </c>
      <c r="E64" s="77">
        <v>91000000</v>
      </c>
      <c r="F64" s="129">
        <v>39163</v>
      </c>
    </row>
    <row r="65" spans="1:8" x14ac:dyDescent="0.25">
      <c r="A65" s="6" t="s">
        <v>46</v>
      </c>
      <c r="B65" s="6" t="s">
        <v>71</v>
      </c>
      <c r="C65" s="76" t="s">
        <v>19</v>
      </c>
      <c r="D65" s="77">
        <v>200000000</v>
      </c>
      <c r="E65" s="77">
        <v>200000000</v>
      </c>
      <c r="F65" s="129">
        <v>39197</v>
      </c>
    </row>
    <row r="66" spans="1:8" x14ac:dyDescent="0.25">
      <c r="A66" s="6" t="s">
        <v>46</v>
      </c>
      <c r="B66" s="6" t="s">
        <v>72</v>
      </c>
      <c r="C66" s="76" t="s">
        <v>19</v>
      </c>
      <c r="D66" s="77">
        <v>399000000</v>
      </c>
      <c r="E66" s="77">
        <v>399000000</v>
      </c>
      <c r="F66" s="129">
        <v>41164</v>
      </c>
    </row>
    <row r="67" spans="1:8" x14ac:dyDescent="0.25">
      <c r="A67" s="6" t="s">
        <v>46</v>
      </c>
      <c r="B67" s="6" t="s">
        <v>73</v>
      </c>
      <c r="C67" s="76" t="s">
        <v>19</v>
      </c>
      <c r="D67" s="77">
        <v>400000000</v>
      </c>
      <c r="E67" s="77">
        <v>400000000</v>
      </c>
      <c r="F67" s="129">
        <v>41233</v>
      </c>
    </row>
    <row r="68" spans="1:8" x14ac:dyDescent="0.25">
      <c r="A68" s="6" t="s">
        <v>46</v>
      </c>
      <c r="B68" s="6" t="s">
        <v>74</v>
      </c>
      <c r="C68" s="76" t="s">
        <v>19</v>
      </c>
      <c r="D68" s="77">
        <v>520000000</v>
      </c>
      <c r="E68" s="77">
        <v>520000000</v>
      </c>
      <c r="F68" s="129">
        <v>41361</v>
      </c>
    </row>
    <row r="69" spans="1:8" x14ac:dyDescent="0.25">
      <c r="A69" s="6" t="s">
        <v>46</v>
      </c>
      <c r="B69" s="6" t="s">
        <v>75</v>
      </c>
      <c r="C69" s="76" t="s">
        <v>19</v>
      </c>
      <c r="D69" s="77">
        <v>439000000</v>
      </c>
      <c r="E69" s="77">
        <v>439000000</v>
      </c>
      <c r="F69" s="129">
        <v>41627</v>
      </c>
    </row>
    <row r="70" spans="1:8" x14ac:dyDescent="0.25">
      <c r="A70" s="6" t="s">
        <v>46</v>
      </c>
      <c r="B70" s="6" t="s">
        <v>76</v>
      </c>
      <c r="C70" s="76" t="s">
        <v>19</v>
      </c>
      <c r="D70" s="77">
        <v>623000000</v>
      </c>
      <c r="E70" s="77">
        <v>623000000</v>
      </c>
      <c r="F70" s="129">
        <v>41766</v>
      </c>
    </row>
    <row r="71" spans="1:8" x14ac:dyDescent="0.25">
      <c r="A71" s="6" t="s">
        <v>46</v>
      </c>
      <c r="B71" s="6" t="s">
        <v>77</v>
      </c>
      <c r="C71" s="76" t="s">
        <v>19</v>
      </c>
      <c r="D71" s="77">
        <v>518000000</v>
      </c>
      <c r="E71" s="77">
        <v>518000000</v>
      </c>
      <c r="F71" s="129">
        <v>41828</v>
      </c>
    </row>
    <row r="72" spans="1:8" x14ac:dyDescent="0.25">
      <c r="A72" s="6" t="s">
        <v>46</v>
      </c>
      <c r="B72" s="8" t="s">
        <v>78</v>
      </c>
      <c r="C72" s="76" t="s">
        <v>19</v>
      </c>
      <c r="D72" s="77">
        <v>508000000</v>
      </c>
      <c r="E72" s="77">
        <v>508000000</v>
      </c>
      <c r="F72" s="129">
        <v>42123</v>
      </c>
    </row>
    <row r="73" spans="1:8" x14ac:dyDescent="0.25">
      <c r="A73" s="6" t="s">
        <v>46</v>
      </c>
      <c r="B73" s="9" t="s">
        <v>79</v>
      </c>
      <c r="C73" s="76" t="s">
        <v>19</v>
      </c>
      <c r="D73" s="77">
        <v>443000000</v>
      </c>
      <c r="E73" s="77">
        <v>443000000</v>
      </c>
      <c r="F73" s="129">
        <v>42271</v>
      </c>
    </row>
    <row r="74" spans="1:8" x14ac:dyDescent="0.25">
      <c r="A74" s="3" t="s">
        <v>80</v>
      </c>
      <c r="B74" s="3" t="s">
        <v>81</v>
      </c>
      <c r="C74" s="70" t="s">
        <v>19</v>
      </c>
      <c r="D74" s="71">
        <v>459600000</v>
      </c>
      <c r="E74" s="71">
        <v>459600000</v>
      </c>
      <c r="F74" s="127">
        <v>41221</v>
      </c>
      <c r="H74" s="2"/>
    </row>
    <row r="75" spans="1:8" x14ac:dyDescent="0.25">
      <c r="A75" s="3" t="s">
        <v>80</v>
      </c>
      <c r="B75" s="3" t="s">
        <v>82</v>
      </c>
      <c r="C75" s="70" t="s">
        <v>19</v>
      </c>
      <c r="D75" s="71">
        <v>465000000</v>
      </c>
      <c r="E75" s="71">
        <v>465000000</v>
      </c>
      <c r="F75" s="127">
        <v>41555</v>
      </c>
      <c r="H75" s="2"/>
    </row>
    <row r="76" spans="1:8" x14ac:dyDescent="0.25">
      <c r="A76" s="3" t="s">
        <v>80</v>
      </c>
      <c r="B76" s="3" t="s">
        <v>83</v>
      </c>
      <c r="C76" s="70" t="s">
        <v>19</v>
      </c>
      <c r="D76" s="71">
        <v>462625000</v>
      </c>
      <c r="E76" s="71">
        <v>462625000</v>
      </c>
      <c r="F76" s="127">
        <v>41844</v>
      </c>
      <c r="H76" s="2"/>
    </row>
    <row r="77" spans="1:8" x14ac:dyDescent="0.25">
      <c r="A77" s="3" t="s">
        <v>80</v>
      </c>
      <c r="B77" s="3" t="s">
        <v>84</v>
      </c>
      <c r="C77" s="70" t="s">
        <v>19</v>
      </c>
      <c r="D77" s="71">
        <v>413000000</v>
      </c>
      <c r="E77" s="71">
        <v>413000000</v>
      </c>
      <c r="F77" s="127">
        <v>42020</v>
      </c>
    </row>
    <row r="78" spans="1:8" x14ac:dyDescent="0.25">
      <c r="A78" s="3" t="s">
        <v>80</v>
      </c>
      <c r="B78" s="3" t="s">
        <v>85</v>
      </c>
      <c r="C78" s="70" t="s">
        <v>19</v>
      </c>
      <c r="D78" s="71">
        <v>72223864</v>
      </c>
      <c r="E78" s="71">
        <v>72223864</v>
      </c>
      <c r="F78" s="127">
        <v>38916</v>
      </c>
    </row>
    <row r="79" spans="1:8" x14ac:dyDescent="0.25">
      <c r="A79" s="3" t="s">
        <v>86</v>
      </c>
      <c r="B79" s="3" t="s">
        <v>87</v>
      </c>
      <c r="C79" s="70" t="s">
        <v>19</v>
      </c>
      <c r="D79" s="73">
        <v>147138814</v>
      </c>
      <c r="E79" s="73">
        <v>147138814</v>
      </c>
      <c r="F79" s="127">
        <v>38911</v>
      </c>
      <c r="H79" s="2"/>
    </row>
    <row r="80" spans="1:8" x14ac:dyDescent="0.25">
      <c r="A80" s="3" t="s">
        <v>86</v>
      </c>
      <c r="B80" s="3" t="s">
        <v>88</v>
      </c>
      <c r="C80" s="70" t="s">
        <v>19</v>
      </c>
      <c r="D80" s="73">
        <v>570000000</v>
      </c>
      <c r="E80" s="73">
        <v>570000000</v>
      </c>
      <c r="F80" s="127">
        <v>41803</v>
      </c>
      <c r="H80" s="2"/>
    </row>
    <row r="81" spans="1:8" x14ac:dyDescent="0.25">
      <c r="A81" s="3" t="s">
        <v>86</v>
      </c>
      <c r="B81" t="s">
        <v>89</v>
      </c>
      <c r="C81" s="70" t="s">
        <v>19</v>
      </c>
      <c r="D81" s="75">
        <v>501000000</v>
      </c>
      <c r="E81" s="75">
        <v>501000000</v>
      </c>
      <c r="F81" s="128">
        <v>42342</v>
      </c>
      <c r="H81" s="2"/>
    </row>
    <row r="82" spans="1:8" x14ac:dyDescent="0.25">
      <c r="A82" s="3" t="s">
        <v>90</v>
      </c>
      <c r="B82" s="3" t="s">
        <v>91</v>
      </c>
      <c r="C82" s="70" t="s">
        <v>19</v>
      </c>
      <c r="D82" s="79">
        <v>168772859.81</v>
      </c>
      <c r="E82" s="79">
        <v>168772859.81</v>
      </c>
      <c r="F82" s="127">
        <v>39198</v>
      </c>
      <c r="H82" s="2"/>
    </row>
    <row r="83" spans="1:8" x14ac:dyDescent="0.25">
      <c r="A83" s="3" t="s">
        <v>90</v>
      </c>
      <c r="B83" s="3" t="s">
        <v>92</v>
      </c>
      <c r="C83" s="70" t="s">
        <v>19</v>
      </c>
      <c r="D83" s="79">
        <v>347130880.81999999</v>
      </c>
      <c r="E83" s="79">
        <v>347130880.81999999</v>
      </c>
      <c r="F83" s="127">
        <v>41158</v>
      </c>
      <c r="H83" s="2"/>
    </row>
    <row r="84" spans="1:8" x14ac:dyDescent="0.25">
      <c r="A84" s="3" t="s">
        <v>90</v>
      </c>
      <c r="B84" s="3" t="s">
        <v>93</v>
      </c>
      <c r="C84" s="70" t="s">
        <v>19</v>
      </c>
      <c r="D84" s="79">
        <v>414300000</v>
      </c>
      <c r="E84" s="79">
        <v>414300000</v>
      </c>
      <c r="F84" s="127">
        <v>41358</v>
      </c>
      <c r="H84" s="2"/>
    </row>
    <row r="85" spans="1:8" x14ac:dyDescent="0.25">
      <c r="A85" s="3" t="s">
        <v>90</v>
      </c>
      <c r="B85" s="3" t="s">
        <v>94</v>
      </c>
      <c r="C85" s="70" t="s">
        <v>19</v>
      </c>
      <c r="D85" s="79">
        <v>414200000</v>
      </c>
      <c r="E85" s="79">
        <v>414200000</v>
      </c>
      <c r="F85" s="127">
        <v>41542</v>
      </c>
    </row>
    <row r="86" spans="1:8" x14ac:dyDescent="0.25">
      <c r="A86" s="3" t="s">
        <v>90</v>
      </c>
      <c r="B86" s="3" t="s">
        <v>95</v>
      </c>
      <c r="C86" s="70" t="s">
        <v>19</v>
      </c>
      <c r="D86" s="79">
        <v>618750000</v>
      </c>
      <c r="E86" s="79">
        <v>618750000</v>
      </c>
      <c r="F86" s="127">
        <v>41828</v>
      </c>
    </row>
    <row r="87" spans="1:8" x14ac:dyDescent="0.25">
      <c r="A87" s="3" t="s">
        <v>90</v>
      </c>
      <c r="B87" s="3" t="s">
        <v>96</v>
      </c>
      <c r="C87" s="70" t="s">
        <v>19</v>
      </c>
      <c r="D87" s="79">
        <v>410796000</v>
      </c>
      <c r="E87" s="79">
        <v>410796000</v>
      </c>
      <c r="F87" s="127">
        <v>41968</v>
      </c>
    </row>
    <row r="88" spans="1:8" x14ac:dyDescent="0.25">
      <c r="A88" s="3" t="s">
        <v>90</v>
      </c>
      <c r="B88" s="3" t="s">
        <v>97</v>
      </c>
      <c r="C88" s="70" t="s">
        <v>19</v>
      </c>
      <c r="D88" s="79">
        <v>552455000</v>
      </c>
      <c r="E88" s="79">
        <v>552455000</v>
      </c>
      <c r="F88" s="127">
        <v>42130</v>
      </c>
    </row>
    <row r="89" spans="1:8" x14ac:dyDescent="0.25">
      <c r="A89" s="3" t="s">
        <v>90</v>
      </c>
      <c r="B89" s="3" t="s">
        <v>98</v>
      </c>
      <c r="C89" s="70" t="s">
        <v>19</v>
      </c>
      <c r="D89" s="79">
        <v>510000000</v>
      </c>
      <c r="E89" s="79">
        <v>510000000</v>
      </c>
      <c r="F89" s="127">
        <v>42216</v>
      </c>
    </row>
    <row r="90" spans="1:8" x14ac:dyDescent="0.25">
      <c r="A90" s="3" t="s">
        <v>90</v>
      </c>
      <c r="B90" s="3" t="s">
        <v>99</v>
      </c>
      <c r="C90" s="70" t="s">
        <v>19</v>
      </c>
      <c r="D90" s="79">
        <v>405475000</v>
      </c>
      <c r="E90" s="79">
        <v>405475000</v>
      </c>
      <c r="F90" s="127">
        <v>42475</v>
      </c>
    </row>
    <row r="91" spans="1:8" x14ac:dyDescent="0.25">
      <c r="A91" s="3" t="s">
        <v>100</v>
      </c>
      <c r="B91" s="3" t="s">
        <v>101</v>
      </c>
      <c r="C91" s="70" t="s">
        <v>19</v>
      </c>
      <c r="D91" s="71">
        <v>430000000</v>
      </c>
      <c r="E91" s="71">
        <v>430000000</v>
      </c>
      <c r="F91" s="127">
        <v>40892</v>
      </c>
      <c r="H91" s="2"/>
    </row>
    <row r="92" spans="1:8" x14ac:dyDescent="0.25">
      <c r="A92" s="3" t="s">
        <v>100</v>
      </c>
      <c r="B92" s="3" t="s">
        <v>102</v>
      </c>
      <c r="C92" s="70" t="s">
        <v>19</v>
      </c>
      <c r="D92" s="71">
        <v>410000000</v>
      </c>
      <c r="E92" s="71">
        <v>410000000</v>
      </c>
      <c r="F92" s="127">
        <v>40990</v>
      </c>
      <c r="H92" s="2"/>
    </row>
    <row r="93" spans="1:8" x14ac:dyDescent="0.25">
      <c r="A93" s="3" t="s">
        <v>100</v>
      </c>
      <c r="B93" s="3" t="s">
        <v>103</v>
      </c>
      <c r="C93" s="70" t="s">
        <v>19</v>
      </c>
      <c r="D93" s="71">
        <v>450000000</v>
      </c>
      <c r="E93" s="71">
        <v>450000000</v>
      </c>
      <c r="F93" s="127">
        <v>41199</v>
      </c>
      <c r="H93" s="2"/>
    </row>
    <row r="94" spans="1:8" x14ac:dyDescent="0.25">
      <c r="A94" s="3" t="s">
        <v>100</v>
      </c>
      <c r="B94" s="3" t="s">
        <v>104</v>
      </c>
      <c r="C94" s="70" t="s">
        <v>19</v>
      </c>
      <c r="D94" s="71">
        <v>417300000</v>
      </c>
      <c r="E94" s="71">
        <v>417300000</v>
      </c>
      <c r="F94" s="127">
        <v>41374</v>
      </c>
    </row>
    <row r="95" spans="1:8" x14ac:dyDescent="0.25">
      <c r="A95" s="3" t="s">
        <v>100</v>
      </c>
      <c r="B95" s="3" t="s">
        <v>105</v>
      </c>
      <c r="C95" s="70" t="s">
        <v>19</v>
      </c>
      <c r="D95" s="71">
        <v>411400000</v>
      </c>
      <c r="E95" s="71">
        <v>411400000</v>
      </c>
      <c r="F95" s="127">
        <v>41627</v>
      </c>
    </row>
    <row r="96" spans="1:8" x14ac:dyDescent="0.25">
      <c r="A96" s="3" t="s">
        <v>100</v>
      </c>
      <c r="B96" s="3" t="s">
        <v>106</v>
      </c>
      <c r="C96" s="70" t="s">
        <v>19</v>
      </c>
      <c r="D96" s="71">
        <v>410300000</v>
      </c>
      <c r="E96" s="71">
        <v>410300000</v>
      </c>
      <c r="F96" s="127">
        <v>41831</v>
      </c>
    </row>
    <row r="97" spans="1:8" x14ac:dyDescent="0.25">
      <c r="A97" s="3" t="s">
        <v>100</v>
      </c>
      <c r="B97" s="3" t="s">
        <v>107</v>
      </c>
      <c r="C97" s="70" t="s">
        <v>19</v>
      </c>
      <c r="D97" s="71">
        <v>506000000</v>
      </c>
      <c r="E97" s="71">
        <v>506000000</v>
      </c>
      <c r="F97" s="127">
        <v>41982</v>
      </c>
    </row>
    <row r="98" spans="1:8" x14ac:dyDescent="0.25">
      <c r="A98" s="3" t="s">
        <v>100</v>
      </c>
      <c r="B98" s="3" t="s">
        <v>108</v>
      </c>
      <c r="C98" s="70" t="s">
        <v>19</v>
      </c>
      <c r="D98" s="71">
        <v>510800000</v>
      </c>
      <c r="E98" s="71">
        <v>510800000</v>
      </c>
      <c r="F98" s="127">
        <v>42138</v>
      </c>
    </row>
    <row r="99" spans="1:8" x14ac:dyDescent="0.25">
      <c r="A99" s="3" t="s">
        <v>100</v>
      </c>
      <c r="B99" s="3" t="s">
        <v>109</v>
      </c>
      <c r="C99" s="70" t="s">
        <v>19</v>
      </c>
      <c r="D99" s="71">
        <v>357750000</v>
      </c>
      <c r="E99" s="71">
        <v>357750000</v>
      </c>
      <c r="F99" s="127">
        <v>42348</v>
      </c>
    </row>
    <row r="100" spans="1:8" x14ac:dyDescent="0.25">
      <c r="A100" s="3" t="s">
        <v>100</v>
      </c>
      <c r="B100" s="3" t="s">
        <v>110</v>
      </c>
      <c r="C100" s="70" t="s">
        <v>19</v>
      </c>
      <c r="D100" s="71">
        <v>406150000</v>
      </c>
      <c r="E100" s="71">
        <v>406150000</v>
      </c>
      <c r="F100" s="127">
        <v>42516</v>
      </c>
    </row>
    <row r="101" spans="1:8" x14ac:dyDescent="0.25">
      <c r="A101" s="3" t="s">
        <v>111</v>
      </c>
      <c r="B101" s="3" t="s">
        <v>112</v>
      </c>
      <c r="C101" s="70" t="s">
        <v>19</v>
      </c>
      <c r="D101" s="71">
        <v>516700000</v>
      </c>
      <c r="E101" s="71">
        <v>516700000</v>
      </c>
      <c r="F101" s="127">
        <v>41256</v>
      </c>
      <c r="H101" s="2"/>
    </row>
    <row r="102" spans="1:8" x14ac:dyDescent="0.25">
      <c r="A102" s="3" t="s">
        <v>111</v>
      </c>
      <c r="B102" s="3" t="s">
        <v>113</v>
      </c>
      <c r="C102" s="70" t="s">
        <v>19</v>
      </c>
      <c r="D102" s="71">
        <v>514600000</v>
      </c>
      <c r="E102" s="71">
        <v>514600000</v>
      </c>
      <c r="F102" s="127">
        <v>41452</v>
      </c>
      <c r="H102" s="2"/>
    </row>
    <row r="103" spans="1:8" x14ac:dyDescent="0.25">
      <c r="A103" s="3" t="s">
        <v>111</v>
      </c>
      <c r="B103" s="3" t="s">
        <v>114</v>
      </c>
      <c r="C103" s="70" t="s">
        <v>19</v>
      </c>
      <c r="D103" s="71">
        <v>517750000</v>
      </c>
      <c r="E103" s="71">
        <v>517750000</v>
      </c>
      <c r="F103" s="127">
        <v>41725</v>
      </c>
      <c r="H103" s="2"/>
    </row>
    <row r="104" spans="1:8" x14ac:dyDescent="0.25">
      <c r="A104" s="3" t="s">
        <v>111</v>
      </c>
      <c r="B104" s="3" t="s">
        <v>115</v>
      </c>
      <c r="C104" s="70" t="s">
        <v>19</v>
      </c>
      <c r="D104" s="71">
        <v>621500000</v>
      </c>
      <c r="E104" s="71">
        <v>621500000</v>
      </c>
      <c r="F104" s="127">
        <v>41795</v>
      </c>
    </row>
    <row r="105" spans="1:8" x14ac:dyDescent="0.25">
      <c r="A105" s="3" t="s">
        <v>111</v>
      </c>
      <c r="B105" s="3" t="s">
        <v>116</v>
      </c>
      <c r="C105" s="70" t="s">
        <v>19</v>
      </c>
      <c r="D105" s="71">
        <v>522480000</v>
      </c>
      <c r="E105" s="71">
        <v>522480000</v>
      </c>
      <c r="F105" s="127">
        <v>41961</v>
      </c>
    </row>
    <row r="106" spans="1:8" x14ac:dyDescent="0.25">
      <c r="A106" s="3" t="s">
        <v>111</v>
      </c>
      <c r="B106" s="3" t="s">
        <v>117</v>
      </c>
      <c r="C106" s="70" t="s">
        <v>19</v>
      </c>
      <c r="D106" s="73">
        <v>569930000</v>
      </c>
      <c r="E106" s="73">
        <v>569930000</v>
      </c>
      <c r="F106" s="127">
        <v>42109</v>
      </c>
    </row>
    <row r="107" spans="1:8" x14ac:dyDescent="0.25">
      <c r="A107" s="3" t="s">
        <v>111</v>
      </c>
      <c r="B107" s="3" t="s">
        <v>118</v>
      </c>
      <c r="C107" s="70" t="s">
        <v>19</v>
      </c>
      <c r="D107" s="80">
        <v>517500000</v>
      </c>
      <c r="E107" s="80">
        <v>517500000</v>
      </c>
      <c r="F107" s="130">
        <v>42230</v>
      </c>
    </row>
    <row r="108" spans="1:8" x14ac:dyDescent="0.25">
      <c r="A108" s="3" t="s">
        <v>119</v>
      </c>
      <c r="B108" s="3" t="s">
        <v>120</v>
      </c>
      <c r="C108" s="70" t="s">
        <v>19</v>
      </c>
      <c r="D108" s="71">
        <v>620500000</v>
      </c>
      <c r="E108" s="71">
        <v>620500000</v>
      </c>
      <c r="F108" s="127">
        <v>41256</v>
      </c>
      <c r="H108" s="2"/>
    </row>
    <row r="109" spans="1:8" x14ac:dyDescent="0.25">
      <c r="A109" s="3" t="s">
        <v>119</v>
      </c>
      <c r="B109" s="3" t="s">
        <v>121</v>
      </c>
      <c r="C109" s="70" t="s">
        <v>19</v>
      </c>
      <c r="D109" s="71">
        <v>364500000</v>
      </c>
      <c r="E109" s="71">
        <v>364500000</v>
      </c>
      <c r="F109" s="127">
        <v>41529</v>
      </c>
      <c r="H109" s="2"/>
    </row>
    <row r="110" spans="1:8" x14ac:dyDescent="0.25">
      <c r="A110" s="3" t="s">
        <v>119</v>
      </c>
      <c r="B110" s="3" t="s">
        <v>122</v>
      </c>
      <c r="C110" s="70" t="s">
        <v>19</v>
      </c>
      <c r="D110" s="73">
        <v>621800000</v>
      </c>
      <c r="E110" s="73">
        <v>621800000</v>
      </c>
      <c r="F110" s="127">
        <v>41737</v>
      </c>
      <c r="H110" s="2"/>
    </row>
    <row r="111" spans="1:8" x14ac:dyDescent="0.25">
      <c r="A111" s="3" t="s">
        <v>119</v>
      </c>
      <c r="B111" s="3" t="s">
        <v>123</v>
      </c>
      <c r="C111" s="70" t="s">
        <v>19</v>
      </c>
      <c r="D111" s="71">
        <v>617800000</v>
      </c>
      <c r="E111" s="71">
        <v>617800000</v>
      </c>
      <c r="F111" s="127">
        <v>41892</v>
      </c>
    </row>
    <row r="112" spans="1:8" x14ac:dyDescent="0.25">
      <c r="A112" s="3" t="s">
        <v>119</v>
      </c>
      <c r="B112" s="3" t="s">
        <v>124</v>
      </c>
      <c r="C112" s="70" t="s">
        <v>19</v>
      </c>
      <c r="D112" s="71">
        <v>507300000</v>
      </c>
      <c r="E112" s="71">
        <v>507300000</v>
      </c>
      <c r="F112" s="127">
        <v>41990</v>
      </c>
    </row>
    <row r="113" spans="1:18" x14ac:dyDescent="0.25">
      <c r="A113" s="11" t="s">
        <v>125</v>
      </c>
      <c r="B113" s="11" t="s">
        <v>126</v>
      </c>
      <c r="C113" s="81" t="s">
        <v>19</v>
      </c>
      <c r="D113" s="82">
        <v>244243001.47999999</v>
      </c>
      <c r="E113" s="83">
        <v>231973298.44</v>
      </c>
      <c r="F113" s="131">
        <v>39282</v>
      </c>
      <c r="G113" s="12"/>
      <c r="H113" s="2"/>
      <c r="I113" s="12"/>
      <c r="J113" s="12"/>
      <c r="K113" s="12"/>
      <c r="L113" s="12"/>
    </row>
    <row r="114" spans="1:18" x14ac:dyDescent="0.25">
      <c r="A114" s="11" t="s">
        <v>125</v>
      </c>
      <c r="B114" s="11" t="s">
        <v>127</v>
      </c>
      <c r="C114" s="81" t="s">
        <v>19</v>
      </c>
      <c r="D114" s="82">
        <v>287082883.49000001</v>
      </c>
      <c r="E114" s="83">
        <v>266131208.06</v>
      </c>
      <c r="F114" s="131">
        <v>41116</v>
      </c>
      <c r="G114" s="12"/>
      <c r="H114" s="2"/>
      <c r="I114" s="12"/>
      <c r="J114" s="12"/>
      <c r="K114" s="12"/>
      <c r="L114" s="12"/>
    </row>
    <row r="115" spans="1:18" x14ac:dyDescent="0.25">
      <c r="A115" s="11" t="s">
        <v>125</v>
      </c>
      <c r="B115" s="11" t="s">
        <v>128</v>
      </c>
      <c r="C115" s="81" t="s">
        <v>19</v>
      </c>
      <c r="D115" s="84">
        <v>461530000</v>
      </c>
      <c r="E115" s="83">
        <f>D115</f>
        <v>461530000</v>
      </c>
      <c r="F115" s="131">
        <v>41360</v>
      </c>
      <c r="G115" s="12"/>
      <c r="H115" s="2"/>
      <c r="I115" s="12"/>
      <c r="J115" s="12"/>
      <c r="K115" s="12"/>
      <c r="L115" s="12"/>
    </row>
    <row r="116" spans="1:18" x14ac:dyDescent="0.25">
      <c r="A116" s="11" t="s">
        <v>125</v>
      </c>
      <c r="B116" s="11" t="s">
        <v>129</v>
      </c>
      <c r="C116" s="81" t="s">
        <v>19</v>
      </c>
      <c r="D116" s="84">
        <v>522200000.00000006</v>
      </c>
      <c r="E116" s="83">
        <f t="shared" ref="E116:E120" si="0">D116</f>
        <v>522200000.00000006</v>
      </c>
      <c r="F116" s="131">
        <v>41716</v>
      </c>
      <c r="G116" s="13"/>
      <c r="H116" s="13"/>
      <c r="I116" s="13"/>
      <c r="J116" s="13"/>
      <c r="K116" s="13"/>
      <c r="L116" s="13"/>
    </row>
    <row r="117" spans="1:18" x14ac:dyDescent="0.25">
      <c r="A117" s="11" t="s">
        <v>125</v>
      </c>
      <c r="B117" s="11" t="s">
        <v>130</v>
      </c>
      <c r="C117" s="81" t="s">
        <v>19</v>
      </c>
      <c r="D117" s="84">
        <v>309000000</v>
      </c>
      <c r="E117" s="83">
        <f t="shared" si="0"/>
        <v>309000000</v>
      </c>
      <c r="F117" s="131">
        <v>41739</v>
      </c>
      <c r="G117" s="13"/>
      <c r="H117" s="13"/>
      <c r="I117" s="14"/>
      <c r="J117" s="14"/>
      <c r="K117" s="14"/>
      <c r="L117" s="13"/>
    </row>
    <row r="118" spans="1:18" x14ac:dyDescent="0.25">
      <c r="A118" s="11" t="s">
        <v>125</v>
      </c>
      <c r="B118" s="11" t="s">
        <v>131</v>
      </c>
      <c r="C118" s="81" t="s">
        <v>19</v>
      </c>
      <c r="D118" s="84">
        <v>562525000</v>
      </c>
      <c r="E118" s="83">
        <f t="shared" si="0"/>
        <v>562525000</v>
      </c>
      <c r="F118" s="131">
        <v>41837</v>
      </c>
      <c r="G118" s="13"/>
      <c r="H118" s="13"/>
      <c r="I118" s="13"/>
      <c r="J118" s="13"/>
      <c r="K118" s="13"/>
      <c r="L118" s="13"/>
    </row>
    <row r="119" spans="1:18" x14ac:dyDescent="0.25">
      <c r="A119" s="11" t="s">
        <v>125</v>
      </c>
      <c r="B119" s="11" t="s">
        <v>132</v>
      </c>
      <c r="C119" s="81" t="s">
        <v>19</v>
      </c>
      <c r="D119" s="84">
        <v>512600000</v>
      </c>
      <c r="E119" s="83">
        <f t="shared" si="0"/>
        <v>512600000</v>
      </c>
      <c r="F119" s="131">
        <v>42117</v>
      </c>
      <c r="G119" s="13"/>
      <c r="H119" s="13"/>
      <c r="I119" s="13"/>
      <c r="J119" s="13"/>
      <c r="K119" s="13"/>
      <c r="L119" s="13"/>
    </row>
    <row r="120" spans="1:18" x14ac:dyDescent="0.25">
      <c r="A120" s="11" t="s">
        <v>125</v>
      </c>
      <c r="B120" s="11" t="s">
        <v>133</v>
      </c>
      <c r="C120" s="81" t="s">
        <v>19</v>
      </c>
      <c r="D120" s="84">
        <v>409500000</v>
      </c>
      <c r="E120" s="82">
        <f t="shared" si="0"/>
        <v>409500000</v>
      </c>
      <c r="F120" s="131">
        <v>42299</v>
      </c>
      <c r="G120" s="12"/>
      <c r="H120" s="12"/>
      <c r="I120" s="12"/>
      <c r="J120" s="12"/>
      <c r="K120" s="12"/>
      <c r="L120" s="12"/>
    </row>
    <row r="121" spans="1:18" x14ac:dyDescent="0.25">
      <c r="A121" s="15" t="s">
        <v>134</v>
      </c>
      <c r="B121" s="15" t="s">
        <v>135</v>
      </c>
      <c r="C121" s="85" t="s">
        <v>19</v>
      </c>
      <c r="D121" s="86">
        <v>780000000</v>
      </c>
      <c r="E121" s="87">
        <v>780000000</v>
      </c>
      <c r="F121" s="132">
        <v>42061</v>
      </c>
      <c r="G121" s="16"/>
      <c r="H121" s="34"/>
      <c r="I121" s="17"/>
      <c r="J121" s="18"/>
      <c r="K121" s="19"/>
      <c r="L121" s="21"/>
      <c r="M121" s="20"/>
      <c r="N121" s="20"/>
      <c r="O121" s="21"/>
      <c r="P121" s="21"/>
      <c r="Q121" s="21"/>
      <c r="R121" s="20"/>
    </row>
    <row r="122" spans="1:18" x14ac:dyDescent="0.25">
      <c r="A122" s="22" t="s">
        <v>134</v>
      </c>
      <c r="B122" s="22" t="s">
        <v>136</v>
      </c>
      <c r="C122" s="88" t="s">
        <v>19</v>
      </c>
      <c r="D122" s="86">
        <v>252153612.19</v>
      </c>
      <c r="E122" s="87">
        <v>252153612.19</v>
      </c>
      <c r="F122" s="132">
        <v>38953</v>
      </c>
      <c r="G122" s="16"/>
      <c r="H122" s="34"/>
      <c r="I122" s="17"/>
      <c r="J122" s="18"/>
      <c r="K122" s="19"/>
      <c r="L122" s="21"/>
      <c r="M122" s="20"/>
      <c r="N122" s="20"/>
      <c r="O122" s="21"/>
      <c r="P122" s="21"/>
      <c r="Q122" s="21"/>
      <c r="R122" s="20"/>
    </row>
    <row r="123" spans="1:18" x14ac:dyDescent="0.25">
      <c r="A123" s="22" t="s">
        <v>134</v>
      </c>
      <c r="B123" s="22" t="s">
        <v>137</v>
      </c>
      <c r="C123" s="88" t="s">
        <v>19</v>
      </c>
      <c r="D123" s="86">
        <v>413772097.07999998</v>
      </c>
      <c r="E123" s="87">
        <v>413772097.07999998</v>
      </c>
      <c r="F123" s="132">
        <v>39155</v>
      </c>
      <c r="G123" s="16"/>
      <c r="H123" s="23"/>
      <c r="I123" s="17"/>
      <c r="J123" s="18"/>
      <c r="K123" s="19"/>
      <c r="L123" s="21"/>
      <c r="M123" s="20"/>
      <c r="N123" s="20"/>
      <c r="O123" s="21"/>
      <c r="P123" s="21"/>
      <c r="Q123" s="21"/>
      <c r="R123" s="20"/>
    </row>
    <row r="124" spans="1:18" x14ac:dyDescent="0.25">
      <c r="A124" s="22" t="s">
        <v>134</v>
      </c>
      <c r="B124" s="22" t="s">
        <v>138</v>
      </c>
      <c r="C124" s="88" t="s">
        <v>19</v>
      </c>
      <c r="D124" s="86">
        <v>290912666.14999998</v>
      </c>
      <c r="E124" s="87">
        <v>290912666.14999998</v>
      </c>
      <c r="F124" s="132">
        <v>39289</v>
      </c>
      <c r="G124" s="16"/>
      <c r="H124" s="23"/>
      <c r="I124" s="17"/>
      <c r="J124" s="18"/>
      <c r="K124" s="19"/>
      <c r="L124" s="21"/>
      <c r="M124" s="20"/>
      <c r="N124" s="20"/>
      <c r="O124" s="21"/>
      <c r="P124" s="21"/>
      <c r="Q124" s="21"/>
      <c r="R124" s="20"/>
    </row>
    <row r="125" spans="1:18" x14ac:dyDescent="0.25">
      <c r="A125" s="22" t="s">
        <v>134</v>
      </c>
      <c r="B125" s="22" t="s">
        <v>139</v>
      </c>
      <c r="C125" s="88" t="s">
        <v>19</v>
      </c>
      <c r="D125" s="86">
        <v>103301190.3131</v>
      </c>
      <c r="E125" s="87">
        <v>103301190.3131</v>
      </c>
      <c r="F125" s="132">
        <v>39317</v>
      </c>
      <c r="G125" s="16"/>
      <c r="H125" s="23"/>
      <c r="I125" s="17"/>
      <c r="J125" s="18"/>
      <c r="K125" s="19"/>
      <c r="L125" s="21"/>
      <c r="M125" s="20"/>
      <c r="N125" s="20"/>
      <c r="O125" s="21"/>
      <c r="P125" s="21"/>
      <c r="Q125" s="21"/>
      <c r="R125" s="20"/>
    </row>
    <row r="126" spans="1:18" x14ac:dyDescent="0.25">
      <c r="A126" s="22" t="s">
        <v>134</v>
      </c>
      <c r="B126" s="22" t="s">
        <v>140</v>
      </c>
      <c r="C126" s="88" t="s">
        <v>19</v>
      </c>
      <c r="D126" s="86">
        <v>252056113.34999999</v>
      </c>
      <c r="E126" s="87">
        <v>252056113.34999999</v>
      </c>
      <c r="F126" s="132">
        <v>39324</v>
      </c>
      <c r="G126" s="16"/>
      <c r="H126" s="23"/>
      <c r="I126" s="17"/>
      <c r="J126" s="18"/>
      <c r="K126" s="19"/>
      <c r="L126" s="21"/>
      <c r="M126" s="20"/>
      <c r="N126" s="20"/>
      <c r="O126" s="21"/>
      <c r="P126" s="21"/>
      <c r="Q126" s="21"/>
      <c r="R126" s="20"/>
    </row>
    <row r="127" spans="1:18" x14ac:dyDescent="0.25">
      <c r="A127" s="22" t="s">
        <v>134</v>
      </c>
      <c r="B127" s="22" t="s">
        <v>141</v>
      </c>
      <c r="C127" s="88" t="s">
        <v>19</v>
      </c>
      <c r="D127" s="86">
        <v>243622092.69999999</v>
      </c>
      <c r="E127" s="87">
        <v>243622092.69999999</v>
      </c>
      <c r="F127" s="132">
        <v>39386</v>
      </c>
      <c r="G127" s="16"/>
      <c r="H127" s="23"/>
      <c r="I127" s="17"/>
      <c r="J127" s="18"/>
      <c r="K127" s="19"/>
      <c r="L127" s="21"/>
      <c r="M127" s="20"/>
      <c r="N127" s="20"/>
      <c r="O127" s="21"/>
      <c r="P127" s="21"/>
      <c r="Q127" s="21"/>
      <c r="R127" s="20"/>
    </row>
    <row r="128" spans="1:18" x14ac:dyDescent="0.25">
      <c r="A128" s="22" t="s">
        <v>134</v>
      </c>
      <c r="B128" s="22" t="s">
        <v>142</v>
      </c>
      <c r="C128" s="88" t="s">
        <v>19</v>
      </c>
      <c r="D128" s="86">
        <v>485650000.00040001</v>
      </c>
      <c r="E128" s="87">
        <v>485650000.00040001</v>
      </c>
      <c r="F128" s="132">
        <v>40962</v>
      </c>
      <c r="G128" s="16"/>
      <c r="H128" s="23"/>
      <c r="I128" s="17"/>
      <c r="J128" s="18"/>
      <c r="K128" s="19"/>
      <c r="L128" s="21"/>
      <c r="M128" s="20"/>
      <c r="N128" s="20"/>
      <c r="O128" s="21"/>
      <c r="P128" s="21"/>
      <c r="Q128" s="21"/>
      <c r="R128" s="20"/>
    </row>
    <row r="129" spans="1:18" x14ac:dyDescent="0.25">
      <c r="A129" s="22" t="s">
        <v>134</v>
      </c>
      <c r="B129" s="22" t="s">
        <v>143</v>
      </c>
      <c r="C129" s="88" t="s">
        <v>19</v>
      </c>
      <c r="D129" s="86">
        <v>514000000</v>
      </c>
      <c r="E129" s="87">
        <v>514000000</v>
      </c>
      <c r="F129" s="132">
        <v>41087</v>
      </c>
      <c r="G129" s="16"/>
      <c r="H129" s="23"/>
      <c r="I129" s="17"/>
      <c r="J129" s="18"/>
      <c r="K129" s="19"/>
      <c r="L129" s="21"/>
      <c r="M129" s="20"/>
      <c r="N129" s="20"/>
      <c r="O129" s="21"/>
      <c r="P129" s="21"/>
      <c r="Q129" s="21"/>
      <c r="R129" s="20"/>
    </row>
    <row r="130" spans="1:18" x14ac:dyDescent="0.25">
      <c r="A130" s="22" t="s">
        <v>134</v>
      </c>
      <c r="B130" s="22" t="s">
        <v>144</v>
      </c>
      <c r="C130" s="88" t="s">
        <v>19</v>
      </c>
      <c r="D130" s="86">
        <v>719250000</v>
      </c>
      <c r="E130" s="87">
        <v>719250000</v>
      </c>
      <c r="F130" s="132">
        <v>41221</v>
      </c>
      <c r="G130" s="16"/>
      <c r="H130" s="23"/>
      <c r="I130" s="17"/>
      <c r="J130" s="18"/>
      <c r="K130" s="19"/>
      <c r="L130" s="21"/>
      <c r="M130" s="20"/>
      <c r="N130" s="20"/>
      <c r="O130" s="21"/>
      <c r="P130" s="21"/>
      <c r="Q130" s="21"/>
      <c r="R130" s="20"/>
    </row>
    <row r="131" spans="1:18" x14ac:dyDescent="0.25">
      <c r="A131" s="22" t="s">
        <v>134</v>
      </c>
      <c r="B131" s="22" t="s">
        <v>145</v>
      </c>
      <c r="C131" s="88" t="s">
        <v>19</v>
      </c>
      <c r="D131" s="86">
        <v>857100000</v>
      </c>
      <c r="E131" s="87">
        <v>857100000</v>
      </c>
      <c r="F131" s="132">
        <v>41529</v>
      </c>
      <c r="G131" s="16"/>
      <c r="H131" s="23"/>
      <c r="I131" s="17"/>
      <c r="J131" s="18"/>
      <c r="K131" s="19"/>
      <c r="L131" s="21"/>
      <c r="M131" s="20"/>
      <c r="N131" s="20"/>
      <c r="O131" s="21"/>
      <c r="P131" s="21"/>
      <c r="Q131" s="21"/>
      <c r="R131" s="20"/>
    </row>
    <row r="132" spans="1:18" x14ac:dyDescent="0.25">
      <c r="A132" s="22" t="s">
        <v>134</v>
      </c>
      <c r="B132" s="22" t="s">
        <v>146</v>
      </c>
      <c r="C132" s="88" t="s">
        <v>19</v>
      </c>
      <c r="D132" s="86">
        <v>932300000</v>
      </c>
      <c r="E132" s="87">
        <v>932300000</v>
      </c>
      <c r="F132" s="132">
        <v>41529</v>
      </c>
      <c r="G132" s="16"/>
      <c r="H132" s="23"/>
      <c r="I132" s="17"/>
      <c r="J132" s="18"/>
      <c r="K132" s="19"/>
      <c r="L132" s="21"/>
      <c r="M132" s="20"/>
      <c r="N132" s="20"/>
      <c r="O132" s="21"/>
      <c r="P132" s="21"/>
      <c r="Q132" s="21"/>
      <c r="R132" s="20"/>
    </row>
    <row r="133" spans="1:18" x14ac:dyDescent="0.25">
      <c r="A133" s="22" t="s">
        <v>134</v>
      </c>
      <c r="B133" s="22" t="s">
        <v>147</v>
      </c>
      <c r="C133" s="88" t="s">
        <v>19</v>
      </c>
      <c r="D133" s="86">
        <v>608856000</v>
      </c>
      <c r="E133" s="87">
        <v>608856000</v>
      </c>
      <c r="F133" s="132">
        <v>41626</v>
      </c>
      <c r="G133" s="16"/>
      <c r="H133" s="23"/>
      <c r="I133" s="17"/>
      <c r="J133" s="18"/>
      <c r="K133" s="19"/>
      <c r="L133" s="21"/>
      <c r="M133" s="20"/>
      <c r="N133" s="20"/>
      <c r="O133" s="21"/>
      <c r="P133" s="21"/>
      <c r="Q133" s="21"/>
      <c r="R133" s="20"/>
    </row>
    <row r="134" spans="1:18" x14ac:dyDescent="0.25">
      <c r="A134" s="22" t="s">
        <v>134</v>
      </c>
      <c r="B134" s="22" t="s">
        <v>148</v>
      </c>
      <c r="C134" s="88" t="s">
        <v>19</v>
      </c>
      <c r="D134" s="86">
        <v>710775000.00450003</v>
      </c>
      <c r="E134" s="87">
        <v>710775000.00450003</v>
      </c>
      <c r="F134" s="132">
        <v>41669</v>
      </c>
      <c r="G134" s="16"/>
      <c r="H134" s="23"/>
      <c r="I134" s="17"/>
      <c r="J134" s="18"/>
      <c r="K134" s="19"/>
      <c r="L134" s="21"/>
      <c r="M134" s="20"/>
      <c r="N134" s="20"/>
      <c r="O134" s="21"/>
      <c r="P134" s="21"/>
      <c r="Q134" s="21"/>
      <c r="R134" s="20"/>
    </row>
    <row r="135" spans="1:18" x14ac:dyDescent="0.25">
      <c r="A135" s="22" t="s">
        <v>134</v>
      </c>
      <c r="B135" s="22" t="s">
        <v>149</v>
      </c>
      <c r="C135" s="88" t="s">
        <v>2</v>
      </c>
      <c r="D135" s="86">
        <v>382400000</v>
      </c>
      <c r="E135" s="87">
        <v>423570006.92480004</v>
      </c>
      <c r="F135" s="132">
        <v>41829</v>
      </c>
      <c r="G135" s="24"/>
      <c r="H135" s="23"/>
      <c r="I135" s="17"/>
      <c r="J135" s="18"/>
      <c r="K135" s="19"/>
      <c r="L135" s="21"/>
      <c r="M135" s="20"/>
      <c r="N135" s="20"/>
      <c r="O135" s="21"/>
      <c r="P135" s="21"/>
      <c r="Q135" s="21"/>
      <c r="R135" s="20"/>
    </row>
    <row r="136" spans="1:18" x14ac:dyDescent="0.25">
      <c r="A136" s="22" t="s">
        <v>134</v>
      </c>
      <c r="B136" s="22" t="s">
        <v>150</v>
      </c>
      <c r="C136" s="88" t="s">
        <v>2</v>
      </c>
      <c r="D136" s="86">
        <v>411100000</v>
      </c>
      <c r="E136" s="87">
        <v>455359910.68720001</v>
      </c>
      <c r="F136" s="132">
        <v>41984</v>
      </c>
      <c r="G136" s="24"/>
      <c r="H136" s="23"/>
      <c r="I136" s="17"/>
      <c r="J136" s="18"/>
      <c r="K136" s="19"/>
      <c r="L136" s="21"/>
      <c r="M136" s="20"/>
      <c r="N136" s="20"/>
      <c r="O136" s="21"/>
      <c r="P136" s="21"/>
      <c r="Q136" s="21"/>
      <c r="R136" s="20"/>
    </row>
    <row r="137" spans="1:18" x14ac:dyDescent="0.25">
      <c r="A137" s="22" t="s">
        <v>134</v>
      </c>
      <c r="B137" s="22" t="s">
        <v>151</v>
      </c>
      <c r="C137" s="88" t="s">
        <v>19</v>
      </c>
      <c r="D137" s="86">
        <v>1542100000</v>
      </c>
      <c r="E137" s="87">
        <v>1542100000</v>
      </c>
      <c r="F137" s="132">
        <v>41835</v>
      </c>
      <c r="G137" s="16"/>
      <c r="H137" s="23"/>
      <c r="I137" s="17"/>
      <c r="J137" s="18"/>
      <c r="K137" s="19"/>
      <c r="L137" s="21"/>
      <c r="M137" s="20"/>
      <c r="N137" s="20"/>
      <c r="O137" s="21"/>
      <c r="P137" s="21"/>
      <c r="Q137" s="21"/>
      <c r="R137" s="20"/>
    </row>
    <row r="138" spans="1:18" x14ac:dyDescent="0.25">
      <c r="A138" s="22" t="s">
        <v>134</v>
      </c>
      <c r="B138" s="22" t="s">
        <v>152</v>
      </c>
      <c r="C138" s="88" t="s">
        <v>19</v>
      </c>
      <c r="D138" s="86">
        <v>563000000</v>
      </c>
      <c r="E138" s="87">
        <v>563000000</v>
      </c>
      <c r="F138" s="132">
        <v>41892</v>
      </c>
      <c r="G138" s="16"/>
      <c r="H138" s="23"/>
      <c r="I138" s="17"/>
      <c r="J138" s="18"/>
      <c r="K138" s="19"/>
      <c r="L138" s="21"/>
      <c r="M138" s="20"/>
      <c r="N138" s="20"/>
      <c r="O138" s="21"/>
      <c r="P138" s="21"/>
      <c r="Q138" s="21"/>
      <c r="R138" s="20"/>
    </row>
    <row r="139" spans="1:18" x14ac:dyDescent="0.25">
      <c r="A139" s="25" t="s">
        <v>134</v>
      </c>
      <c r="B139" s="25" t="s">
        <v>153</v>
      </c>
      <c r="C139" s="89" t="s">
        <v>19</v>
      </c>
      <c r="D139" s="86">
        <v>476975000</v>
      </c>
      <c r="E139" s="87">
        <v>476975000</v>
      </c>
      <c r="F139" s="133">
        <v>42124</v>
      </c>
      <c r="G139" s="16"/>
      <c r="H139" s="23"/>
      <c r="I139" s="17"/>
      <c r="J139" s="18"/>
      <c r="K139" s="19"/>
      <c r="L139" s="21"/>
      <c r="M139" s="20"/>
      <c r="N139" s="20"/>
      <c r="O139" s="21"/>
      <c r="P139" s="21"/>
      <c r="Q139" s="21"/>
      <c r="R139" s="20"/>
    </row>
    <row r="140" spans="1:18" x14ac:dyDescent="0.25">
      <c r="A140" s="25" t="s">
        <v>134</v>
      </c>
      <c r="B140" s="25" t="s">
        <v>154</v>
      </c>
      <c r="C140" s="89" t="s">
        <v>19</v>
      </c>
      <c r="D140" s="86">
        <v>1111850000</v>
      </c>
      <c r="E140" s="87">
        <v>1111850000</v>
      </c>
      <c r="F140" s="133">
        <v>42236</v>
      </c>
      <c r="G140" s="24"/>
      <c r="H140" s="24"/>
      <c r="I140" s="17"/>
      <c r="J140" s="18"/>
      <c r="K140" s="19"/>
      <c r="L140" s="21"/>
      <c r="M140" s="20"/>
      <c r="N140" s="20"/>
      <c r="O140" s="21"/>
      <c r="P140" s="21"/>
      <c r="Q140" s="21"/>
      <c r="R140" s="20"/>
    </row>
    <row r="141" spans="1:18" x14ac:dyDescent="0.25">
      <c r="A141" s="25" t="s">
        <v>134</v>
      </c>
      <c r="B141" s="22" t="s">
        <v>155</v>
      </c>
      <c r="C141" s="88" t="s">
        <v>2</v>
      </c>
      <c r="D141" s="90">
        <v>458750000</v>
      </c>
      <c r="E141" s="87">
        <v>508140012.23000002</v>
      </c>
      <c r="F141" s="133">
        <v>42383</v>
      </c>
      <c r="G141" s="24"/>
      <c r="H141" s="23"/>
      <c r="I141" s="17"/>
      <c r="J141" s="18"/>
      <c r="K141" s="19"/>
      <c r="L141" s="21"/>
      <c r="M141" s="20"/>
      <c r="N141" s="20"/>
      <c r="O141" s="21"/>
      <c r="P141" s="21"/>
      <c r="Q141" s="21"/>
      <c r="R141" s="20"/>
    </row>
    <row r="142" spans="1:18" x14ac:dyDescent="0.25">
      <c r="A142" s="25" t="s">
        <v>134</v>
      </c>
      <c r="B142" s="25" t="s">
        <v>156</v>
      </c>
      <c r="C142" s="89" t="s">
        <v>19</v>
      </c>
      <c r="D142" s="86">
        <v>604800000</v>
      </c>
      <c r="E142" s="87">
        <v>604800000</v>
      </c>
      <c r="F142" s="133">
        <v>42390</v>
      </c>
      <c r="G142" s="24"/>
      <c r="H142" s="24"/>
      <c r="I142" s="17"/>
      <c r="J142" s="18"/>
      <c r="K142" s="19"/>
      <c r="L142" s="20"/>
      <c r="M142" s="20"/>
      <c r="N142" s="20"/>
      <c r="O142" s="21"/>
      <c r="P142" s="20"/>
      <c r="Q142" s="21"/>
      <c r="R142" s="20"/>
    </row>
    <row r="143" spans="1:18" x14ac:dyDescent="0.25">
      <c r="A143" s="25" t="s">
        <v>134</v>
      </c>
      <c r="B143" s="25" t="s">
        <v>157</v>
      </c>
      <c r="C143" s="89" t="s">
        <v>19</v>
      </c>
      <c r="D143" s="86">
        <v>473350000.00300002</v>
      </c>
      <c r="E143" s="87">
        <v>473350000.00300002</v>
      </c>
      <c r="F143" s="133">
        <v>42537</v>
      </c>
      <c r="G143" s="24"/>
      <c r="H143" s="24"/>
      <c r="I143" s="17"/>
      <c r="J143" s="18"/>
      <c r="K143" s="19"/>
      <c r="L143" s="20"/>
      <c r="M143" s="20"/>
      <c r="N143" s="20"/>
      <c r="O143" s="21"/>
      <c r="P143" s="20"/>
      <c r="Q143" s="21"/>
      <c r="R143" s="20"/>
    </row>
    <row r="144" spans="1:18" x14ac:dyDescent="0.25">
      <c r="A144" s="25" t="s">
        <v>134</v>
      </c>
      <c r="B144" s="22" t="s">
        <v>158</v>
      </c>
      <c r="C144" s="88" t="s">
        <v>2</v>
      </c>
      <c r="D144" s="86">
        <v>357000000</v>
      </c>
      <c r="E144" s="87">
        <v>395435388.264</v>
      </c>
      <c r="F144" s="133">
        <v>42543</v>
      </c>
      <c r="G144" s="24"/>
      <c r="H144" s="23"/>
      <c r="I144" s="17"/>
      <c r="J144" s="18"/>
      <c r="K144" s="19"/>
      <c r="L144" s="20"/>
      <c r="M144" s="20"/>
      <c r="N144" s="20"/>
      <c r="O144" s="21"/>
      <c r="P144" s="21"/>
      <c r="Q144" s="21"/>
      <c r="R144" s="20"/>
    </row>
    <row r="145" spans="1:15" x14ac:dyDescent="0.25">
      <c r="A145" s="3" t="s">
        <v>159</v>
      </c>
      <c r="B145" s="3" t="s">
        <v>160</v>
      </c>
      <c r="C145" s="70" t="s">
        <v>2</v>
      </c>
      <c r="D145" s="71">
        <v>240678217.34999999</v>
      </c>
      <c r="E145" s="71">
        <v>266590152.16942474</v>
      </c>
      <c r="F145" s="127">
        <v>39111</v>
      </c>
      <c r="H145" s="2"/>
      <c r="L145" s="26"/>
      <c r="M145" s="26"/>
      <c r="N145" s="26"/>
      <c r="O145" s="26"/>
    </row>
    <row r="146" spans="1:15" x14ac:dyDescent="0.25">
      <c r="A146" s="3" t="s">
        <v>159</v>
      </c>
      <c r="B146" s="3" t="s">
        <v>161</v>
      </c>
      <c r="C146" s="70" t="s">
        <v>2</v>
      </c>
      <c r="D146" s="71">
        <v>195117806.5</v>
      </c>
      <c r="E146" s="71">
        <v>216124609.4413096</v>
      </c>
      <c r="F146" s="127">
        <v>39195</v>
      </c>
      <c r="H146" s="2"/>
    </row>
    <row r="147" spans="1:15" x14ac:dyDescent="0.25">
      <c r="A147" s="3" t="s">
        <v>159</v>
      </c>
      <c r="B147" s="3" t="s">
        <v>162</v>
      </c>
      <c r="C147" s="70" t="s">
        <v>2</v>
      </c>
      <c r="D147" s="71">
        <v>216975084.30000001</v>
      </c>
      <c r="E147" s="71">
        <v>240335088.80611944</v>
      </c>
      <c r="F147" s="127">
        <v>39259</v>
      </c>
      <c r="H147" s="2"/>
    </row>
    <row r="148" spans="1:15" x14ac:dyDescent="0.25">
      <c r="A148" s="3" t="s">
        <v>159</v>
      </c>
      <c r="B148" s="3" t="s">
        <v>163</v>
      </c>
      <c r="C148" s="70" t="s">
        <v>2</v>
      </c>
      <c r="D148" s="71">
        <v>198862877.81</v>
      </c>
      <c r="E148" s="71">
        <v>220272883.18793768</v>
      </c>
      <c r="F148" s="127">
        <v>39273</v>
      </c>
      <c r="H148" s="27"/>
    </row>
    <row r="149" spans="1:15" x14ac:dyDescent="0.25">
      <c r="A149" s="3" t="s">
        <v>159</v>
      </c>
      <c r="B149" s="3" t="s">
        <v>164</v>
      </c>
      <c r="C149" s="70" t="s">
        <v>2</v>
      </c>
      <c r="D149" s="71">
        <v>289573893.60000002</v>
      </c>
      <c r="E149" s="71">
        <v>320750042.14799505</v>
      </c>
      <c r="F149" s="127">
        <v>39427</v>
      </c>
      <c r="H149" s="6"/>
      <c r="J149" s="7"/>
    </row>
    <row r="150" spans="1:15" x14ac:dyDescent="0.25">
      <c r="A150" s="3" t="s">
        <v>159</v>
      </c>
      <c r="B150" s="3" t="s">
        <v>165</v>
      </c>
      <c r="C150" s="70" t="s">
        <v>2</v>
      </c>
      <c r="D150" s="71">
        <v>310500000</v>
      </c>
      <c r="E150" s="71">
        <v>343929098.19600004</v>
      </c>
      <c r="F150" s="127">
        <v>41520</v>
      </c>
    </row>
    <row r="151" spans="1:15" x14ac:dyDescent="0.25">
      <c r="A151" s="3" t="s">
        <v>159</v>
      </c>
      <c r="B151" s="3" t="s">
        <v>166</v>
      </c>
      <c r="C151" s="70" t="s">
        <v>2</v>
      </c>
      <c r="D151" s="71">
        <v>351850000</v>
      </c>
      <c r="E151" s="71">
        <v>389730928.18120003</v>
      </c>
      <c r="F151" s="127">
        <v>41886</v>
      </c>
    </row>
    <row r="152" spans="1:15" x14ac:dyDescent="0.25">
      <c r="A152" s="3" t="s">
        <v>159</v>
      </c>
      <c r="B152" s="3" t="s">
        <v>167</v>
      </c>
      <c r="C152" s="70" t="s">
        <v>19</v>
      </c>
      <c r="D152" s="71">
        <v>36400000</v>
      </c>
      <c r="E152" s="71">
        <v>36400000</v>
      </c>
      <c r="F152" s="127">
        <v>38889</v>
      </c>
    </row>
    <row r="153" spans="1:15" x14ac:dyDescent="0.25">
      <c r="A153" s="3" t="s">
        <v>159</v>
      </c>
      <c r="B153" s="3" t="s">
        <v>168</v>
      </c>
      <c r="C153" s="70" t="s">
        <v>19</v>
      </c>
      <c r="D153" s="71">
        <v>135220108.75999999</v>
      </c>
      <c r="E153" s="71">
        <v>135220108.75999999</v>
      </c>
      <c r="F153" s="127">
        <v>39070</v>
      </c>
    </row>
    <row r="154" spans="1:15" x14ac:dyDescent="0.25">
      <c r="A154" s="3" t="s">
        <v>159</v>
      </c>
      <c r="B154" s="3" t="s">
        <v>169</v>
      </c>
      <c r="C154" s="70" t="s">
        <v>19</v>
      </c>
      <c r="D154" s="71">
        <v>442272238.99000001</v>
      </c>
      <c r="E154" s="71">
        <v>442272238.99000001</v>
      </c>
      <c r="F154" s="127">
        <v>39149</v>
      </c>
    </row>
    <row r="155" spans="1:15" x14ac:dyDescent="0.25">
      <c r="A155" s="3" t="s">
        <v>159</v>
      </c>
      <c r="B155" s="3" t="s">
        <v>170</v>
      </c>
      <c r="C155" s="70" t="s">
        <v>19</v>
      </c>
      <c r="D155" s="71">
        <v>39000000</v>
      </c>
      <c r="E155" s="71">
        <v>39000000</v>
      </c>
      <c r="F155" s="127">
        <v>39156</v>
      </c>
    </row>
    <row r="156" spans="1:15" x14ac:dyDescent="0.25">
      <c r="A156" s="3" t="s">
        <v>159</v>
      </c>
      <c r="B156" s="3" t="s">
        <v>171</v>
      </c>
      <c r="C156" s="70" t="s">
        <v>19</v>
      </c>
      <c r="D156" s="71">
        <v>116245036.54000001</v>
      </c>
      <c r="E156" s="71">
        <v>116245036.54000001</v>
      </c>
      <c r="F156" s="127">
        <v>39184</v>
      </c>
    </row>
    <row r="157" spans="1:15" x14ac:dyDescent="0.25">
      <c r="A157" s="3" t="s">
        <v>159</v>
      </c>
      <c r="B157" s="3" t="s">
        <v>172</v>
      </c>
      <c r="C157" s="70" t="s">
        <v>19</v>
      </c>
      <c r="D157" s="71">
        <v>177889385.25999999</v>
      </c>
      <c r="E157" s="71">
        <v>177889385.25999999</v>
      </c>
      <c r="F157" s="127">
        <v>39309</v>
      </c>
    </row>
    <row r="158" spans="1:15" x14ac:dyDescent="0.25">
      <c r="A158" s="3" t="s">
        <v>159</v>
      </c>
      <c r="B158" s="3" t="s">
        <v>173</v>
      </c>
      <c r="C158" s="70" t="s">
        <v>19</v>
      </c>
      <c r="D158" s="71">
        <v>497314803.16000003</v>
      </c>
      <c r="E158" s="71">
        <v>497314803.16000003</v>
      </c>
      <c r="F158" s="127">
        <v>39322</v>
      </c>
    </row>
    <row r="159" spans="1:15" x14ac:dyDescent="0.25">
      <c r="A159" s="3" t="s">
        <v>159</v>
      </c>
      <c r="B159" s="3" t="s">
        <v>174</v>
      </c>
      <c r="C159" s="70" t="s">
        <v>19</v>
      </c>
      <c r="D159" s="71">
        <v>430000000</v>
      </c>
      <c r="E159" s="71">
        <v>430000000</v>
      </c>
      <c r="F159" s="127">
        <v>40976</v>
      </c>
    </row>
    <row r="160" spans="1:15" x14ac:dyDescent="0.25">
      <c r="A160" s="3" t="s">
        <v>159</v>
      </c>
      <c r="B160" s="3" t="s">
        <v>175</v>
      </c>
      <c r="C160" s="70" t="s">
        <v>19</v>
      </c>
      <c r="D160" s="71">
        <v>400000000</v>
      </c>
      <c r="E160" s="71">
        <v>400000000</v>
      </c>
      <c r="F160" s="127">
        <v>41093</v>
      </c>
    </row>
    <row r="161" spans="1:12" x14ac:dyDescent="0.25">
      <c r="A161" s="3" t="s">
        <v>159</v>
      </c>
      <c r="B161" s="3" t="s">
        <v>176</v>
      </c>
      <c r="C161" s="70" t="s">
        <v>19</v>
      </c>
      <c r="D161" s="71">
        <v>718900000</v>
      </c>
      <c r="E161" s="71">
        <v>718900000</v>
      </c>
      <c r="F161" s="127">
        <v>41179</v>
      </c>
    </row>
    <row r="162" spans="1:12" x14ac:dyDescent="0.25">
      <c r="A162" s="3" t="s">
        <v>159</v>
      </c>
      <c r="B162" s="3" t="s">
        <v>177</v>
      </c>
      <c r="C162" s="70" t="s">
        <v>19</v>
      </c>
      <c r="D162" s="71">
        <v>400000000</v>
      </c>
      <c r="E162" s="71">
        <v>400000000</v>
      </c>
      <c r="F162" s="127">
        <v>41271</v>
      </c>
    </row>
    <row r="163" spans="1:12" x14ac:dyDescent="0.25">
      <c r="A163" s="3" t="s">
        <v>159</v>
      </c>
      <c r="B163" s="3" t="s">
        <v>178</v>
      </c>
      <c r="C163" s="70" t="s">
        <v>19</v>
      </c>
      <c r="D163" s="71">
        <v>567500000</v>
      </c>
      <c r="E163" s="71">
        <v>567500000</v>
      </c>
      <c r="F163" s="127">
        <v>41289</v>
      </c>
    </row>
    <row r="164" spans="1:12" x14ac:dyDescent="0.25">
      <c r="A164" s="3" t="s">
        <v>159</v>
      </c>
      <c r="B164" s="3" t="s">
        <v>179</v>
      </c>
      <c r="C164" s="70" t="s">
        <v>19</v>
      </c>
      <c r="D164" s="71">
        <v>940000000</v>
      </c>
      <c r="E164" s="71">
        <v>940000000</v>
      </c>
      <c r="F164" s="127">
        <v>41360</v>
      </c>
    </row>
    <row r="165" spans="1:12" x14ac:dyDescent="0.25">
      <c r="A165" s="3" t="s">
        <v>159</v>
      </c>
      <c r="B165" s="3" t="s">
        <v>180</v>
      </c>
      <c r="C165" s="70" t="s">
        <v>19</v>
      </c>
      <c r="D165" s="71">
        <v>412800000</v>
      </c>
      <c r="E165" s="71">
        <v>412800000</v>
      </c>
      <c r="F165" s="127">
        <v>41481</v>
      </c>
    </row>
    <row r="166" spans="1:12" x14ac:dyDescent="0.25">
      <c r="A166" s="3" t="s">
        <v>159</v>
      </c>
      <c r="B166" s="3" t="s">
        <v>181</v>
      </c>
      <c r="C166" s="70" t="s">
        <v>19</v>
      </c>
      <c r="D166" s="71">
        <v>350000000</v>
      </c>
      <c r="E166" s="71">
        <v>350000000</v>
      </c>
      <c r="F166" s="127">
        <v>41542</v>
      </c>
    </row>
    <row r="167" spans="1:12" x14ac:dyDescent="0.25">
      <c r="A167" s="3" t="s">
        <v>159</v>
      </c>
      <c r="B167" s="3" t="s">
        <v>182</v>
      </c>
      <c r="C167" s="70" t="s">
        <v>19</v>
      </c>
      <c r="D167" s="71">
        <v>359750000</v>
      </c>
      <c r="E167" s="71">
        <v>359750000</v>
      </c>
      <c r="F167" s="127">
        <v>41570</v>
      </c>
    </row>
    <row r="168" spans="1:12" x14ac:dyDescent="0.25">
      <c r="A168" s="3" t="s">
        <v>159</v>
      </c>
      <c r="B168" s="3" t="s">
        <v>183</v>
      </c>
      <c r="C168" s="70" t="s">
        <v>19</v>
      </c>
      <c r="D168" s="71">
        <v>518500000</v>
      </c>
      <c r="E168" s="71">
        <v>518500000</v>
      </c>
      <c r="F168" s="127">
        <v>41585</v>
      </c>
      <c r="L168" s="28"/>
    </row>
    <row r="169" spans="1:12" x14ac:dyDescent="0.25">
      <c r="A169" s="3" t="s">
        <v>159</v>
      </c>
      <c r="B169" s="3" t="s">
        <v>184</v>
      </c>
      <c r="C169" s="70" t="s">
        <v>19</v>
      </c>
      <c r="D169" s="71">
        <v>514400000</v>
      </c>
      <c r="E169" s="71">
        <v>514400000</v>
      </c>
      <c r="F169" s="127">
        <v>41732</v>
      </c>
    </row>
    <row r="170" spans="1:12" x14ac:dyDescent="0.25">
      <c r="A170" s="3" t="s">
        <v>159</v>
      </c>
      <c r="B170" s="3" t="s">
        <v>185</v>
      </c>
      <c r="C170" s="70" t="s">
        <v>19</v>
      </c>
      <c r="D170" s="71">
        <v>293638266.81999999</v>
      </c>
      <c r="E170" s="71">
        <v>293638266.81999999</v>
      </c>
      <c r="F170" s="127">
        <v>41795</v>
      </c>
    </row>
    <row r="171" spans="1:12" x14ac:dyDescent="0.25">
      <c r="A171" s="3" t="s">
        <v>159</v>
      </c>
      <c r="B171" s="3" t="s">
        <v>186</v>
      </c>
      <c r="C171" s="70" t="s">
        <v>19</v>
      </c>
      <c r="D171" s="71">
        <v>1260700000</v>
      </c>
      <c r="E171" s="71">
        <v>1260700000</v>
      </c>
      <c r="F171" s="127">
        <v>41879</v>
      </c>
    </row>
    <row r="172" spans="1:12" x14ac:dyDescent="0.25">
      <c r="A172" s="3" t="s">
        <v>159</v>
      </c>
      <c r="B172" s="3" t="s">
        <v>187</v>
      </c>
      <c r="C172" s="70" t="s">
        <v>19</v>
      </c>
      <c r="D172" s="71">
        <v>334396000</v>
      </c>
      <c r="E172" s="71">
        <v>334396000</v>
      </c>
      <c r="F172" s="127">
        <v>41926</v>
      </c>
    </row>
    <row r="173" spans="1:12" x14ac:dyDescent="0.25">
      <c r="A173" s="3" t="s">
        <v>159</v>
      </c>
      <c r="B173" s="3" t="s">
        <v>188</v>
      </c>
      <c r="C173" s="70" t="s">
        <v>19</v>
      </c>
      <c r="D173" s="71">
        <v>511230000</v>
      </c>
      <c r="E173" s="71">
        <v>511230000</v>
      </c>
      <c r="F173" s="127">
        <v>41992</v>
      </c>
    </row>
    <row r="174" spans="1:12" x14ac:dyDescent="0.25">
      <c r="A174" s="6" t="s">
        <v>159</v>
      </c>
      <c r="B174" s="6" t="s">
        <v>189</v>
      </c>
      <c r="C174" s="76" t="s">
        <v>19</v>
      </c>
      <c r="D174" s="78">
        <v>613000000</v>
      </c>
      <c r="E174" s="71">
        <v>613000000</v>
      </c>
      <c r="F174" s="129">
        <v>42061</v>
      </c>
      <c r="G174" s="6"/>
    </row>
    <row r="175" spans="1:12" x14ac:dyDescent="0.25">
      <c r="A175" s="6" t="s">
        <v>159</v>
      </c>
      <c r="B175" s="29" t="s">
        <v>190</v>
      </c>
      <c r="C175" s="76" t="s">
        <v>19</v>
      </c>
      <c r="D175" s="91">
        <v>813600000</v>
      </c>
      <c r="E175" s="71">
        <v>813600000</v>
      </c>
      <c r="F175" s="134">
        <v>42249</v>
      </c>
      <c r="G175" s="6"/>
    </row>
    <row r="176" spans="1:12" x14ac:dyDescent="0.25">
      <c r="A176" s="6" t="s">
        <v>159</v>
      </c>
      <c r="B176" s="29" t="s">
        <v>191</v>
      </c>
      <c r="C176" s="76" t="s">
        <v>19</v>
      </c>
      <c r="D176" s="91">
        <v>406430000</v>
      </c>
      <c r="E176" s="71">
        <v>406430000</v>
      </c>
      <c r="F176" s="134">
        <v>42276</v>
      </c>
      <c r="G176" s="6"/>
    </row>
    <row r="177" spans="1:256" x14ac:dyDescent="0.25">
      <c r="A177" s="6" t="s">
        <v>159</v>
      </c>
      <c r="B177" s="6" t="s">
        <v>192</v>
      </c>
      <c r="C177" s="76" t="s">
        <v>19</v>
      </c>
      <c r="D177" s="78">
        <v>384650000</v>
      </c>
      <c r="E177" s="71">
        <v>384650000</v>
      </c>
      <c r="F177" s="129">
        <v>42209</v>
      </c>
      <c r="G177" s="6"/>
    </row>
    <row r="178" spans="1:256" x14ac:dyDescent="0.25">
      <c r="A178" s="6" t="s">
        <v>159</v>
      </c>
      <c r="B178" s="6" t="s">
        <v>193</v>
      </c>
      <c r="C178" s="76" t="s">
        <v>19</v>
      </c>
      <c r="D178" s="78">
        <v>707000000</v>
      </c>
      <c r="E178" s="71">
        <v>707000000</v>
      </c>
      <c r="F178" s="129">
        <v>42307</v>
      </c>
      <c r="G178" s="6"/>
    </row>
    <row r="179" spans="1:256" x14ac:dyDescent="0.25">
      <c r="A179" s="6" t="s">
        <v>159</v>
      </c>
      <c r="B179" s="6" t="s">
        <v>194</v>
      </c>
      <c r="C179" s="76" t="s">
        <v>19</v>
      </c>
      <c r="D179" s="78">
        <v>408500000</v>
      </c>
      <c r="E179" s="71">
        <v>408500000</v>
      </c>
      <c r="F179" s="129">
        <v>42355</v>
      </c>
      <c r="G179" s="6"/>
    </row>
    <row r="180" spans="1:256" x14ac:dyDescent="0.25">
      <c r="A180" s="6" t="s">
        <v>159</v>
      </c>
      <c r="B180" s="3" t="s">
        <v>195</v>
      </c>
      <c r="C180" s="76" t="s">
        <v>19</v>
      </c>
      <c r="D180" s="78">
        <v>510000000</v>
      </c>
      <c r="E180" s="71">
        <v>510000000</v>
      </c>
      <c r="F180" s="127">
        <v>42544</v>
      </c>
      <c r="G180" s="3"/>
      <c r="H180" s="3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</row>
    <row r="181" spans="1:256" x14ac:dyDescent="0.25">
      <c r="A181" s="3" t="s">
        <v>196</v>
      </c>
      <c r="B181" s="3" t="s">
        <v>197</v>
      </c>
      <c r="C181" s="70" t="s">
        <v>19</v>
      </c>
      <c r="D181" s="73">
        <v>310200000</v>
      </c>
      <c r="E181" s="73">
        <v>310200000</v>
      </c>
      <c r="F181" s="127">
        <v>41373</v>
      </c>
      <c r="G181" s="24"/>
      <c r="H181" s="2"/>
      <c r="I181" s="24"/>
      <c r="J181" s="24"/>
      <c r="K181" s="24"/>
    </row>
    <row r="182" spans="1:256" x14ac:dyDescent="0.25">
      <c r="A182" s="3" t="s">
        <v>196</v>
      </c>
      <c r="B182" s="3" t="s">
        <v>198</v>
      </c>
      <c r="C182" s="70" t="s">
        <v>19</v>
      </c>
      <c r="D182" s="71">
        <v>460250000</v>
      </c>
      <c r="E182" s="71">
        <v>460250000</v>
      </c>
      <c r="F182" s="127">
        <v>41710</v>
      </c>
      <c r="G182" s="24"/>
      <c r="H182" s="2"/>
      <c r="I182" s="24"/>
      <c r="J182" s="24"/>
      <c r="K182" s="24"/>
    </row>
    <row r="183" spans="1:256" x14ac:dyDescent="0.25">
      <c r="A183" s="3" t="s">
        <v>196</v>
      </c>
      <c r="B183" s="3" t="s">
        <v>199</v>
      </c>
      <c r="C183" s="70" t="s">
        <v>19</v>
      </c>
      <c r="D183" s="71">
        <v>150000000</v>
      </c>
      <c r="E183" s="71">
        <v>150000000</v>
      </c>
      <c r="F183" s="127">
        <v>41835</v>
      </c>
      <c r="G183" s="24"/>
      <c r="H183" s="2"/>
      <c r="I183" s="24"/>
      <c r="J183" s="24"/>
      <c r="K183" s="24"/>
    </row>
    <row r="184" spans="1:256" x14ac:dyDescent="0.25">
      <c r="A184" s="3" t="s">
        <v>196</v>
      </c>
      <c r="B184" s="3" t="s">
        <v>200</v>
      </c>
      <c r="C184" s="70" t="s">
        <v>19</v>
      </c>
      <c r="D184" s="71">
        <v>414999999.99999994</v>
      </c>
      <c r="E184" s="71">
        <v>414999999.99999994</v>
      </c>
      <c r="F184" s="127">
        <v>41898</v>
      </c>
      <c r="G184" s="24"/>
      <c r="H184" s="24"/>
      <c r="I184" s="24"/>
      <c r="J184" s="24"/>
      <c r="K184" s="24"/>
    </row>
    <row r="185" spans="1:256" x14ac:dyDescent="0.25">
      <c r="A185" s="3" t="s">
        <v>196</v>
      </c>
      <c r="B185" s="3" t="s">
        <v>201</v>
      </c>
      <c r="C185" s="70" t="s">
        <v>19</v>
      </c>
      <c r="D185" s="73">
        <v>408100000</v>
      </c>
      <c r="E185" s="73">
        <v>408100000</v>
      </c>
      <c r="F185" s="127">
        <v>42117</v>
      </c>
      <c r="G185" s="24"/>
      <c r="H185" s="24"/>
      <c r="I185" s="24"/>
      <c r="J185" s="24"/>
      <c r="K185" s="24"/>
    </row>
    <row r="186" spans="1:256" x14ac:dyDescent="0.25">
      <c r="A186" s="3" t="s">
        <v>202</v>
      </c>
      <c r="B186" s="3" t="s">
        <v>203</v>
      </c>
      <c r="C186" s="70" t="s">
        <v>19</v>
      </c>
      <c r="D186" s="73">
        <v>32200000</v>
      </c>
      <c r="E186" s="73">
        <v>32200000</v>
      </c>
      <c r="F186" s="127">
        <v>38341</v>
      </c>
      <c r="G186" s="24"/>
      <c r="H186" s="2"/>
      <c r="I186" s="24"/>
      <c r="J186" s="24"/>
      <c r="K186" s="24"/>
    </row>
    <row r="187" spans="1:256" x14ac:dyDescent="0.25">
      <c r="A187" s="6" t="s">
        <v>204</v>
      </c>
      <c r="B187" s="6" t="s">
        <v>205</v>
      </c>
      <c r="C187" s="76" t="s">
        <v>2</v>
      </c>
      <c r="D187" s="68">
        <v>185248115.83000001</v>
      </c>
      <c r="E187" s="78">
        <v>205192326.63420311</v>
      </c>
      <c r="F187" s="134">
        <v>38702</v>
      </c>
      <c r="G187" s="7"/>
      <c r="H187" s="2"/>
      <c r="I187" s="24"/>
      <c r="J187" s="24"/>
      <c r="K187" s="24"/>
    </row>
    <row r="188" spans="1:256" x14ac:dyDescent="0.25">
      <c r="A188" s="6" t="s">
        <v>204</v>
      </c>
      <c r="B188" s="6" t="s">
        <v>206</v>
      </c>
      <c r="C188" s="76" t="s">
        <v>2</v>
      </c>
      <c r="D188" s="68">
        <v>463541221.32999998</v>
      </c>
      <c r="E188" s="78">
        <v>513447066.75909609</v>
      </c>
      <c r="F188" s="134">
        <v>38946</v>
      </c>
      <c r="G188" s="7"/>
      <c r="H188" s="2"/>
      <c r="I188" s="24"/>
      <c r="J188" s="24"/>
      <c r="K188" s="24"/>
    </row>
    <row r="189" spans="1:256" x14ac:dyDescent="0.25">
      <c r="A189" s="6" t="s">
        <v>204</v>
      </c>
      <c r="B189" s="29" t="s">
        <v>207</v>
      </c>
      <c r="C189" s="76" t="s">
        <v>2</v>
      </c>
      <c r="D189" s="92">
        <v>362300000</v>
      </c>
      <c r="E189" s="78">
        <v>401305997.66960001</v>
      </c>
      <c r="F189" s="134">
        <v>42255</v>
      </c>
      <c r="G189" s="7"/>
      <c r="H189" s="2"/>
      <c r="I189" s="24"/>
      <c r="J189" s="24"/>
      <c r="K189" s="24"/>
    </row>
    <row r="190" spans="1:256" x14ac:dyDescent="0.25">
      <c r="A190" s="6" t="s">
        <v>204</v>
      </c>
      <c r="B190" s="6" t="s">
        <v>208</v>
      </c>
      <c r="C190" s="76" t="s">
        <v>19</v>
      </c>
      <c r="D190" s="68">
        <v>369350000</v>
      </c>
      <c r="E190" s="68">
        <v>369350000</v>
      </c>
      <c r="F190" s="129">
        <v>41670</v>
      </c>
      <c r="G190" s="7"/>
      <c r="H190" s="24"/>
      <c r="I190" s="24"/>
      <c r="J190" s="24"/>
      <c r="K190" s="24"/>
    </row>
    <row r="191" spans="1:256" x14ac:dyDescent="0.25">
      <c r="A191" s="6" t="s">
        <v>204</v>
      </c>
      <c r="B191" s="6" t="s">
        <v>209</v>
      </c>
      <c r="C191" s="76" t="s">
        <v>19</v>
      </c>
      <c r="D191" s="68">
        <v>411000000</v>
      </c>
      <c r="E191" s="68">
        <v>411000000</v>
      </c>
      <c r="F191" s="129">
        <v>42025</v>
      </c>
      <c r="G191" s="32"/>
      <c r="H191" s="24"/>
      <c r="I191" s="24"/>
      <c r="J191" s="24"/>
      <c r="K191" s="24"/>
    </row>
    <row r="192" spans="1:256" x14ac:dyDescent="0.25">
      <c r="A192" s="6" t="s">
        <v>204</v>
      </c>
      <c r="B192" s="6" t="s">
        <v>210</v>
      </c>
      <c r="C192" s="76" t="s">
        <v>19</v>
      </c>
      <c r="D192" s="68">
        <v>414040000</v>
      </c>
      <c r="E192" s="68">
        <v>414040000</v>
      </c>
      <c r="F192" s="129">
        <v>42152</v>
      </c>
      <c r="G192" s="32"/>
      <c r="H192" s="24"/>
      <c r="I192" s="24"/>
      <c r="J192" s="24"/>
      <c r="K192" s="24"/>
    </row>
    <row r="193" spans="1:11" x14ac:dyDescent="0.25">
      <c r="A193" s="3" t="s">
        <v>211</v>
      </c>
      <c r="B193" s="3" t="s">
        <v>212</v>
      </c>
      <c r="C193" s="70" t="s">
        <v>2</v>
      </c>
      <c r="D193" s="73">
        <v>227115015</v>
      </c>
      <c r="E193" s="71">
        <v>251566706.26641229</v>
      </c>
      <c r="F193" s="127">
        <v>38946</v>
      </c>
      <c r="G193" s="7"/>
      <c r="H193" s="7"/>
      <c r="I193" s="2"/>
      <c r="J193" s="24"/>
      <c r="K193" s="24"/>
    </row>
    <row r="194" spans="1:11" x14ac:dyDescent="0.25">
      <c r="A194" s="3" t="s">
        <v>211</v>
      </c>
      <c r="B194" s="3" t="s">
        <v>213</v>
      </c>
      <c r="C194" s="70" t="s">
        <v>2</v>
      </c>
      <c r="D194" s="73">
        <v>259232851</v>
      </c>
      <c r="E194" s="71">
        <v>287142417.60775536</v>
      </c>
      <c r="F194" s="127">
        <v>39065</v>
      </c>
      <c r="G194" s="7"/>
      <c r="I194" s="2"/>
      <c r="J194" s="24"/>
      <c r="K194" s="24"/>
    </row>
    <row r="195" spans="1:11" x14ac:dyDescent="0.25">
      <c r="A195" s="3" t="s">
        <v>211</v>
      </c>
      <c r="B195" s="3" t="s">
        <v>214</v>
      </c>
      <c r="C195" s="70" t="s">
        <v>2</v>
      </c>
      <c r="D195" s="73">
        <v>293891976</v>
      </c>
      <c r="E195" s="71">
        <v>325533018.0821678</v>
      </c>
      <c r="F195" s="127">
        <v>39212</v>
      </c>
      <c r="G195" s="7"/>
      <c r="I195" s="2"/>
      <c r="J195" s="24"/>
      <c r="K195" s="24"/>
    </row>
    <row r="196" spans="1:11" x14ac:dyDescent="0.25">
      <c r="A196" s="3" t="s">
        <v>211</v>
      </c>
      <c r="B196" s="3" t="s">
        <v>215</v>
      </c>
      <c r="C196" s="70" t="s">
        <v>2</v>
      </c>
      <c r="D196" s="79">
        <v>412500000</v>
      </c>
      <c r="E196" s="71">
        <v>456910637.70000005</v>
      </c>
      <c r="F196" s="127">
        <v>41744</v>
      </c>
      <c r="G196" s="7"/>
      <c r="H196" s="24"/>
      <c r="I196" s="24"/>
      <c r="J196" s="24"/>
      <c r="K196" s="24"/>
    </row>
    <row r="197" spans="1:11" x14ac:dyDescent="0.25">
      <c r="A197" s="3" t="s">
        <v>211</v>
      </c>
      <c r="B197" s="3" t="s">
        <v>216</v>
      </c>
      <c r="C197" s="70" t="s">
        <v>2</v>
      </c>
      <c r="D197" s="79">
        <v>565500000</v>
      </c>
      <c r="E197" s="71">
        <v>626382946.95600009</v>
      </c>
      <c r="F197" s="127">
        <v>41947</v>
      </c>
      <c r="G197" s="7"/>
    </row>
    <row r="198" spans="1:11" x14ac:dyDescent="0.25">
      <c r="A198" s="3" t="s">
        <v>211</v>
      </c>
      <c r="B198" s="3" t="s">
        <v>217</v>
      </c>
      <c r="C198" s="70" t="s">
        <v>2</v>
      </c>
      <c r="D198" s="93">
        <v>416200000</v>
      </c>
      <c r="E198" s="71">
        <v>461008987.66240001</v>
      </c>
      <c r="F198" s="128">
        <v>42255</v>
      </c>
      <c r="G198" s="7"/>
    </row>
    <row r="199" spans="1:11" x14ac:dyDescent="0.25">
      <c r="A199" s="3" t="s">
        <v>211</v>
      </c>
      <c r="B199" s="3" t="s">
        <v>218</v>
      </c>
      <c r="C199" s="70" t="s">
        <v>19</v>
      </c>
      <c r="D199" s="93">
        <v>264106213</v>
      </c>
      <c r="E199" s="71">
        <v>264106213</v>
      </c>
      <c r="F199" s="127">
        <v>39065</v>
      </c>
      <c r="G199" s="7"/>
    </row>
    <row r="200" spans="1:11" x14ac:dyDescent="0.25">
      <c r="A200" s="3" t="s">
        <v>211</v>
      </c>
      <c r="B200" s="3" t="s">
        <v>219</v>
      </c>
      <c r="C200" s="70" t="s">
        <v>19</v>
      </c>
      <c r="D200" s="79">
        <v>152420304.21000001</v>
      </c>
      <c r="E200" s="71">
        <v>152420304.21000001</v>
      </c>
      <c r="F200" s="127">
        <v>39100</v>
      </c>
    </row>
    <row r="201" spans="1:11" x14ac:dyDescent="0.25">
      <c r="A201" s="3" t="s">
        <v>211</v>
      </c>
      <c r="B201" s="3" t="s">
        <v>220</v>
      </c>
      <c r="C201" s="70" t="s">
        <v>19</v>
      </c>
      <c r="D201" s="93">
        <v>338092388.92000002</v>
      </c>
      <c r="E201" s="73">
        <v>338092388.92000002</v>
      </c>
      <c r="F201" s="127">
        <v>39149</v>
      </c>
    </row>
    <row r="202" spans="1:11" x14ac:dyDescent="0.25">
      <c r="A202" s="3" t="s">
        <v>211</v>
      </c>
      <c r="B202" s="3" t="s">
        <v>221</v>
      </c>
      <c r="C202" s="70" t="s">
        <v>19</v>
      </c>
      <c r="D202" s="79">
        <v>154490487.99000001</v>
      </c>
      <c r="E202" s="71">
        <v>154490487.99000001</v>
      </c>
      <c r="F202" s="127">
        <v>39275</v>
      </c>
    </row>
    <row r="203" spans="1:11" x14ac:dyDescent="0.25">
      <c r="A203" s="3" t="s">
        <v>211</v>
      </c>
      <c r="B203" s="3" t="s">
        <v>222</v>
      </c>
      <c r="C203" s="70" t="s">
        <v>19</v>
      </c>
      <c r="D203" s="93">
        <v>269658923</v>
      </c>
      <c r="E203" s="73">
        <v>269658923</v>
      </c>
      <c r="F203" s="127">
        <v>41013</v>
      </c>
    </row>
    <row r="204" spans="1:11" x14ac:dyDescent="0.25">
      <c r="A204" s="3" t="s">
        <v>211</v>
      </c>
      <c r="B204" s="3" t="s">
        <v>223</v>
      </c>
      <c r="C204" s="70" t="s">
        <v>19</v>
      </c>
      <c r="D204" s="79">
        <v>406850000</v>
      </c>
      <c r="E204" s="71">
        <v>406850000</v>
      </c>
      <c r="F204" s="127">
        <v>41088</v>
      </c>
    </row>
    <row r="205" spans="1:11" x14ac:dyDescent="0.25">
      <c r="A205" s="3" t="s">
        <v>211</v>
      </c>
      <c r="B205" s="3" t="s">
        <v>224</v>
      </c>
      <c r="C205" s="70" t="s">
        <v>19</v>
      </c>
      <c r="D205" s="79">
        <v>490750000</v>
      </c>
      <c r="E205" s="71">
        <v>490750000</v>
      </c>
      <c r="F205" s="127">
        <v>41429</v>
      </c>
    </row>
    <row r="206" spans="1:11" x14ac:dyDescent="0.25">
      <c r="A206" s="3" t="s">
        <v>211</v>
      </c>
      <c r="B206" s="3" t="s">
        <v>225</v>
      </c>
      <c r="C206" s="70" t="s">
        <v>19</v>
      </c>
      <c r="D206" s="79">
        <v>697725000</v>
      </c>
      <c r="E206" s="71">
        <v>697725000</v>
      </c>
      <c r="F206" s="127">
        <v>41625</v>
      </c>
    </row>
    <row r="207" spans="1:11" x14ac:dyDescent="0.25">
      <c r="A207" s="3" t="s">
        <v>211</v>
      </c>
      <c r="B207" s="3" t="s">
        <v>226</v>
      </c>
      <c r="C207" s="70" t="s">
        <v>19</v>
      </c>
      <c r="D207" s="79">
        <v>514200000.00000006</v>
      </c>
      <c r="E207" s="71">
        <v>514200000.00000006</v>
      </c>
      <c r="F207" s="127">
        <v>41802</v>
      </c>
    </row>
    <row r="208" spans="1:11" x14ac:dyDescent="0.25">
      <c r="A208" s="3" t="s">
        <v>211</v>
      </c>
      <c r="B208" s="3" t="s">
        <v>227</v>
      </c>
      <c r="C208" s="70" t="s">
        <v>19</v>
      </c>
      <c r="D208" s="79">
        <v>566250000</v>
      </c>
      <c r="E208" s="71">
        <v>566250000</v>
      </c>
      <c r="F208" s="127">
        <v>41900</v>
      </c>
    </row>
    <row r="209" spans="1:12" x14ac:dyDescent="0.25">
      <c r="A209" s="3" t="s">
        <v>211</v>
      </c>
      <c r="B209" s="3" t="s">
        <v>228</v>
      </c>
      <c r="C209" s="70" t="s">
        <v>19</v>
      </c>
      <c r="D209" s="79">
        <v>720000000</v>
      </c>
      <c r="E209" s="71">
        <v>720000000</v>
      </c>
      <c r="F209" s="127">
        <v>41961</v>
      </c>
    </row>
    <row r="210" spans="1:12" x14ac:dyDescent="0.25">
      <c r="A210" s="3" t="s">
        <v>211</v>
      </c>
      <c r="B210" s="3" t="s">
        <v>229</v>
      </c>
      <c r="C210" s="70" t="s">
        <v>19</v>
      </c>
      <c r="D210" s="79">
        <v>512299999.99999994</v>
      </c>
      <c r="E210" s="71">
        <v>512299999.99999994</v>
      </c>
      <c r="F210" s="127">
        <v>42153</v>
      </c>
    </row>
    <row r="211" spans="1:12" x14ac:dyDescent="0.25">
      <c r="A211" s="3" t="s">
        <v>211</v>
      </c>
      <c r="B211" s="9" t="s">
        <v>230</v>
      </c>
      <c r="C211" s="70" t="s">
        <v>19</v>
      </c>
      <c r="D211" s="94">
        <v>512000000</v>
      </c>
      <c r="E211" s="80">
        <v>512000000</v>
      </c>
      <c r="F211" s="130">
        <v>42208</v>
      </c>
    </row>
    <row r="212" spans="1:12" x14ac:dyDescent="0.25">
      <c r="A212" s="3" t="s">
        <v>211</v>
      </c>
      <c r="B212" s="3" t="s">
        <v>231</v>
      </c>
      <c r="C212" s="70" t="s">
        <v>19</v>
      </c>
      <c r="D212" s="79">
        <v>407000000</v>
      </c>
      <c r="E212" s="65">
        <v>407000000</v>
      </c>
      <c r="F212" s="128">
        <v>42423</v>
      </c>
    </row>
    <row r="213" spans="1:12" x14ac:dyDescent="0.25">
      <c r="A213" s="3" t="s">
        <v>232</v>
      </c>
      <c r="B213" s="3" t="s">
        <v>233</v>
      </c>
      <c r="C213" s="70" t="s">
        <v>19</v>
      </c>
      <c r="D213" s="71">
        <v>317279005</v>
      </c>
      <c r="E213" s="71">
        <v>317279005</v>
      </c>
      <c r="F213" s="127">
        <v>40878</v>
      </c>
      <c r="H213" s="2"/>
    </row>
    <row r="214" spans="1:12" x14ac:dyDescent="0.25">
      <c r="A214" s="3" t="s">
        <v>232</v>
      </c>
      <c r="B214" s="3" t="s">
        <v>234</v>
      </c>
      <c r="C214" s="70" t="s">
        <v>19</v>
      </c>
      <c r="D214" s="71">
        <v>412000000</v>
      </c>
      <c r="E214" s="71">
        <v>412000000</v>
      </c>
      <c r="F214" s="127">
        <v>41029</v>
      </c>
      <c r="H214" s="2"/>
    </row>
    <row r="215" spans="1:12" x14ac:dyDescent="0.25">
      <c r="A215" s="3" t="s">
        <v>232</v>
      </c>
      <c r="B215" s="3" t="s">
        <v>235</v>
      </c>
      <c r="C215" s="70" t="s">
        <v>19</v>
      </c>
      <c r="D215" s="71">
        <v>620000000</v>
      </c>
      <c r="E215" s="71">
        <v>620000000</v>
      </c>
      <c r="F215" s="127">
        <v>41221</v>
      </c>
      <c r="H215" s="2"/>
    </row>
    <row r="216" spans="1:12" x14ac:dyDescent="0.25">
      <c r="A216" s="3" t="s">
        <v>232</v>
      </c>
      <c r="B216" s="3" t="s">
        <v>236</v>
      </c>
      <c r="C216" s="70" t="s">
        <v>19</v>
      </c>
      <c r="D216" s="71">
        <v>517750000</v>
      </c>
      <c r="E216" s="71">
        <v>517750000</v>
      </c>
      <c r="F216" s="127">
        <v>41310</v>
      </c>
      <c r="H216" s="2"/>
    </row>
    <row r="217" spans="1:12" x14ac:dyDescent="0.25">
      <c r="A217" s="3" t="s">
        <v>232</v>
      </c>
      <c r="B217" s="3" t="s">
        <v>237</v>
      </c>
      <c r="C217" s="70" t="s">
        <v>19</v>
      </c>
      <c r="D217" s="71">
        <v>516750000</v>
      </c>
      <c r="E217" s="71">
        <v>516750000</v>
      </c>
      <c r="F217" s="127">
        <v>41431</v>
      </c>
      <c r="H217" s="2"/>
    </row>
    <row r="218" spans="1:12" x14ac:dyDescent="0.25">
      <c r="A218" s="3" t="s">
        <v>232</v>
      </c>
      <c r="B218" s="3" t="s">
        <v>238</v>
      </c>
      <c r="C218" s="70" t="s">
        <v>19</v>
      </c>
      <c r="D218" s="71">
        <v>511100000</v>
      </c>
      <c r="E218" s="71">
        <v>511100000</v>
      </c>
      <c r="F218" s="127">
        <v>41613</v>
      </c>
    </row>
    <row r="219" spans="1:12" x14ac:dyDescent="0.25">
      <c r="A219" s="3" t="s">
        <v>232</v>
      </c>
      <c r="B219" s="3" t="s">
        <v>239</v>
      </c>
      <c r="C219" s="70" t="s">
        <v>19</v>
      </c>
      <c r="D219" s="71">
        <v>723500000</v>
      </c>
      <c r="E219" s="71">
        <v>723500000</v>
      </c>
      <c r="F219" s="127">
        <v>41745</v>
      </c>
    </row>
    <row r="220" spans="1:12" x14ac:dyDescent="0.25">
      <c r="A220" s="3" t="s">
        <v>232</v>
      </c>
      <c r="B220" s="3" t="s">
        <v>240</v>
      </c>
      <c r="C220" s="70" t="s">
        <v>19</v>
      </c>
      <c r="D220" s="71">
        <v>413250000</v>
      </c>
      <c r="E220" s="71">
        <v>413250000</v>
      </c>
      <c r="F220" s="127">
        <v>41835</v>
      </c>
      <c r="H220" s="2"/>
    </row>
    <row r="221" spans="1:12" x14ac:dyDescent="0.25">
      <c r="A221" s="3" t="s">
        <v>232</v>
      </c>
      <c r="B221" s="3" t="s">
        <v>241</v>
      </c>
      <c r="C221" s="70" t="s">
        <v>2</v>
      </c>
      <c r="D221" s="71">
        <v>361400000</v>
      </c>
      <c r="E221" s="71">
        <f>D221*1.11175</f>
        <v>401786450</v>
      </c>
      <c r="F221" s="127">
        <v>41948</v>
      </c>
      <c r="H221" s="2"/>
    </row>
    <row r="222" spans="1:12" x14ac:dyDescent="0.25">
      <c r="A222" s="3" t="s">
        <v>232</v>
      </c>
      <c r="B222" s="3" t="s">
        <v>242</v>
      </c>
      <c r="C222" s="70" t="s">
        <v>2</v>
      </c>
      <c r="D222" s="71">
        <v>417050000</v>
      </c>
      <c r="E222" s="71">
        <f>D222*1.11175</f>
        <v>463655337.5</v>
      </c>
      <c r="F222" s="127">
        <v>42397</v>
      </c>
      <c r="H222" s="2"/>
    </row>
    <row r="223" spans="1:12" x14ac:dyDescent="0.25">
      <c r="A223" s="3" t="s">
        <v>232</v>
      </c>
      <c r="B223" s="3" t="s">
        <v>243</v>
      </c>
      <c r="C223" s="70" t="s">
        <v>2</v>
      </c>
      <c r="D223" s="71">
        <v>364025000</v>
      </c>
      <c r="E223" s="71">
        <f>D223*1.11175</f>
        <v>404704793.75</v>
      </c>
      <c r="F223" s="127">
        <v>42025</v>
      </c>
      <c r="H223" s="2"/>
    </row>
    <row r="224" spans="1:12" x14ac:dyDescent="0.25">
      <c r="A224" s="3" t="s">
        <v>232</v>
      </c>
      <c r="B224" s="3" t="s">
        <v>244</v>
      </c>
      <c r="C224" s="70" t="s">
        <v>19</v>
      </c>
      <c r="D224" s="71">
        <v>506775000</v>
      </c>
      <c r="E224" s="71">
        <v>506775000</v>
      </c>
      <c r="F224" s="127">
        <v>42082</v>
      </c>
      <c r="G224" s="24"/>
      <c r="H224" s="34"/>
      <c r="I224" s="24"/>
      <c r="J224" s="24"/>
      <c r="K224" s="24"/>
      <c r="L224" s="24"/>
    </row>
    <row r="225" spans="1:12" x14ac:dyDescent="0.25">
      <c r="A225" s="3" t="s">
        <v>232</v>
      </c>
      <c r="B225" s="3" t="s">
        <v>245</v>
      </c>
      <c r="C225" s="70" t="s">
        <v>19</v>
      </c>
      <c r="D225" s="71">
        <v>516500000</v>
      </c>
      <c r="E225" s="71">
        <v>516500000</v>
      </c>
      <c r="F225" s="127">
        <v>42158</v>
      </c>
      <c r="G225" s="24"/>
      <c r="H225" s="34"/>
      <c r="I225" s="24"/>
      <c r="J225" s="24"/>
      <c r="K225" s="24"/>
      <c r="L225" s="24"/>
    </row>
    <row r="226" spans="1:12" x14ac:dyDescent="0.25">
      <c r="A226" s="3" t="s">
        <v>232</v>
      </c>
      <c r="B226" s="3" t="s">
        <v>246</v>
      </c>
      <c r="C226" s="70" t="s">
        <v>19</v>
      </c>
      <c r="D226" s="71">
        <v>408475000</v>
      </c>
      <c r="E226" s="71">
        <v>408475000</v>
      </c>
      <c r="F226" s="127">
        <v>42360</v>
      </c>
      <c r="G226" s="24"/>
      <c r="H226" s="34"/>
      <c r="I226" s="24"/>
      <c r="J226" s="24"/>
      <c r="K226" s="24"/>
      <c r="L226" s="24"/>
    </row>
    <row r="227" spans="1:12" x14ac:dyDescent="0.25">
      <c r="A227" s="3" t="s">
        <v>232</v>
      </c>
      <c r="B227" s="3" t="s">
        <v>247</v>
      </c>
      <c r="C227" s="70" t="s">
        <v>19</v>
      </c>
      <c r="D227" s="71">
        <v>455330000</v>
      </c>
      <c r="E227" s="71">
        <v>455330000</v>
      </c>
      <c r="F227" s="127">
        <v>41333</v>
      </c>
      <c r="G227" s="24"/>
      <c r="H227" s="24"/>
      <c r="I227" s="24"/>
      <c r="J227" s="24"/>
      <c r="K227" s="24"/>
      <c r="L227" s="24"/>
    </row>
    <row r="228" spans="1:12" x14ac:dyDescent="0.25">
      <c r="A228" s="3" t="s">
        <v>232</v>
      </c>
      <c r="B228" s="3" t="s">
        <v>248</v>
      </c>
      <c r="C228" s="70" t="s">
        <v>19</v>
      </c>
      <c r="D228" s="71">
        <v>411029000</v>
      </c>
      <c r="E228" s="71">
        <v>411029000</v>
      </c>
      <c r="F228" s="127">
        <v>41619</v>
      </c>
      <c r="G228" s="24"/>
      <c r="H228" s="24"/>
      <c r="I228" s="24"/>
      <c r="J228" s="24"/>
      <c r="K228" s="24"/>
      <c r="L228" s="24"/>
    </row>
    <row r="229" spans="1:12" x14ac:dyDescent="0.25">
      <c r="A229" s="3" t="s">
        <v>232</v>
      </c>
      <c r="B229" s="3" t="s">
        <v>249</v>
      </c>
      <c r="C229" s="70" t="s">
        <v>19</v>
      </c>
      <c r="D229" s="71">
        <v>407821000</v>
      </c>
      <c r="E229" s="71">
        <v>407821000</v>
      </c>
      <c r="F229" s="127">
        <v>41893</v>
      </c>
      <c r="G229" s="24"/>
      <c r="H229" s="24"/>
      <c r="I229" s="24"/>
      <c r="J229" s="24"/>
      <c r="K229" s="24"/>
      <c r="L229" s="24"/>
    </row>
    <row r="230" spans="1:12" x14ac:dyDescent="0.25">
      <c r="A230" s="3" t="s">
        <v>232</v>
      </c>
      <c r="B230" s="3" t="s">
        <v>250</v>
      </c>
      <c r="C230" s="70" t="s">
        <v>19</v>
      </c>
      <c r="D230" s="71">
        <v>358360231</v>
      </c>
      <c r="E230" s="71">
        <v>358360231</v>
      </c>
      <c r="F230" s="127">
        <v>41991</v>
      </c>
      <c r="G230" s="24"/>
      <c r="H230" s="24"/>
      <c r="I230" s="24"/>
      <c r="J230" s="24"/>
      <c r="K230" s="24"/>
      <c r="L230" s="24"/>
    </row>
    <row r="231" spans="1:12" x14ac:dyDescent="0.25">
      <c r="A231" s="3" t="s">
        <v>232</v>
      </c>
      <c r="B231" s="3" t="s">
        <v>251</v>
      </c>
      <c r="C231" s="70" t="s">
        <v>19</v>
      </c>
      <c r="D231" s="71">
        <v>401850000</v>
      </c>
      <c r="E231" s="71">
        <v>401850000</v>
      </c>
      <c r="F231" s="127">
        <v>42515</v>
      </c>
    </row>
    <row r="232" spans="1:12" x14ac:dyDescent="0.25">
      <c r="A232" s="3" t="s">
        <v>252</v>
      </c>
      <c r="B232" s="3" t="s">
        <v>253</v>
      </c>
      <c r="C232" s="70" t="s">
        <v>19</v>
      </c>
      <c r="D232" s="71">
        <v>458600000</v>
      </c>
      <c r="E232" s="71">
        <v>458600000</v>
      </c>
      <c r="F232" s="127">
        <v>41207</v>
      </c>
      <c r="H232" s="2"/>
    </row>
    <row r="233" spans="1:12" x14ac:dyDescent="0.25">
      <c r="A233" s="3" t="s">
        <v>252</v>
      </c>
      <c r="B233" s="3" t="s">
        <v>254</v>
      </c>
      <c r="C233" s="70" t="s">
        <v>19</v>
      </c>
      <c r="D233" s="71">
        <v>506900000</v>
      </c>
      <c r="E233" s="71">
        <v>506900000</v>
      </c>
      <c r="F233" s="127">
        <v>41400</v>
      </c>
      <c r="H233" s="2"/>
    </row>
    <row r="234" spans="1:12" x14ac:dyDescent="0.25">
      <c r="A234" s="3" t="s">
        <v>252</v>
      </c>
      <c r="B234" s="3" t="s">
        <v>255</v>
      </c>
      <c r="C234" s="70" t="s">
        <v>19</v>
      </c>
      <c r="D234" s="73">
        <v>516575000</v>
      </c>
      <c r="E234" s="73">
        <v>516575000</v>
      </c>
      <c r="F234" s="127">
        <v>41578</v>
      </c>
      <c r="H234" s="2"/>
    </row>
    <row r="235" spans="1:12" x14ac:dyDescent="0.25">
      <c r="A235" s="3" t="s">
        <v>252</v>
      </c>
      <c r="B235" s="3" t="s">
        <v>256</v>
      </c>
      <c r="C235" s="70" t="s">
        <v>19</v>
      </c>
      <c r="D235" s="71">
        <v>512270000</v>
      </c>
      <c r="E235" s="71">
        <v>512270000</v>
      </c>
      <c r="F235" s="127">
        <v>41788</v>
      </c>
    </row>
    <row r="236" spans="1:12" x14ac:dyDescent="0.25">
      <c r="A236" s="3" t="s">
        <v>252</v>
      </c>
      <c r="B236" s="3" t="s">
        <v>257</v>
      </c>
      <c r="C236" s="70" t="s">
        <v>19</v>
      </c>
      <c r="D236" s="71">
        <v>516000000</v>
      </c>
      <c r="E236" s="71">
        <v>516000000</v>
      </c>
      <c r="F236" s="127">
        <v>41942</v>
      </c>
    </row>
    <row r="237" spans="1:12" x14ac:dyDescent="0.25">
      <c r="A237" s="3" t="s">
        <v>252</v>
      </c>
      <c r="B237" s="3" t="s">
        <v>258</v>
      </c>
      <c r="C237" s="70" t="s">
        <v>19</v>
      </c>
      <c r="D237" s="73">
        <v>611490000</v>
      </c>
      <c r="E237" s="73">
        <v>611490000</v>
      </c>
      <c r="F237" s="127">
        <v>42097</v>
      </c>
    </row>
    <row r="238" spans="1:12" x14ac:dyDescent="0.25">
      <c r="A238" s="3" t="s">
        <v>252</v>
      </c>
      <c r="B238" s="3" t="s">
        <v>259</v>
      </c>
      <c r="C238" s="70" t="s">
        <v>19</v>
      </c>
      <c r="D238" s="73">
        <v>512500000</v>
      </c>
      <c r="E238" s="73">
        <v>512500000</v>
      </c>
      <c r="F238" s="127">
        <v>42214</v>
      </c>
    </row>
    <row r="239" spans="1:12" x14ac:dyDescent="0.25">
      <c r="A239" s="3" t="s">
        <v>252</v>
      </c>
      <c r="B239" s="3" t="s">
        <v>260</v>
      </c>
      <c r="C239" s="70" t="s">
        <v>19</v>
      </c>
      <c r="D239" s="75">
        <v>512000000</v>
      </c>
      <c r="E239" s="75">
        <v>512000000</v>
      </c>
      <c r="F239" s="128">
        <v>42339</v>
      </c>
    </row>
    <row r="240" spans="1:12" x14ac:dyDescent="0.25">
      <c r="A240" s="35" t="s">
        <v>261</v>
      </c>
      <c r="B240" s="36" t="s">
        <v>262</v>
      </c>
      <c r="C240" s="95" t="s">
        <v>19</v>
      </c>
      <c r="D240" s="96">
        <v>360872940</v>
      </c>
      <c r="E240" s="72">
        <v>360872940</v>
      </c>
      <c r="F240" s="135">
        <v>38645</v>
      </c>
      <c r="H240" s="2"/>
    </row>
    <row r="241" spans="1:8" x14ac:dyDescent="0.25">
      <c r="A241" s="35" t="s">
        <v>261</v>
      </c>
      <c r="B241" s="36" t="s">
        <v>263</v>
      </c>
      <c r="C241" s="95" t="s">
        <v>19</v>
      </c>
      <c r="D241" s="96">
        <v>745791407</v>
      </c>
      <c r="E241" s="72">
        <v>745791407</v>
      </c>
      <c r="F241" s="135">
        <v>39107</v>
      </c>
      <c r="H241" s="2"/>
    </row>
    <row r="242" spans="1:8" x14ac:dyDescent="0.25">
      <c r="A242" s="35" t="s">
        <v>261</v>
      </c>
      <c r="B242" s="36" t="s">
        <v>264</v>
      </c>
      <c r="C242" s="95" t="s">
        <v>19</v>
      </c>
      <c r="D242" s="96">
        <v>413040000</v>
      </c>
      <c r="E242" s="72">
        <v>413040000</v>
      </c>
      <c r="F242" s="135">
        <v>41298</v>
      </c>
      <c r="H242" s="2"/>
    </row>
    <row r="243" spans="1:8" x14ac:dyDescent="0.25">
      <c r="A243" s="35" t="s">
        <v>261</v>
      </c>
      <c r="B243" s="35" t="s">
        <v>265</v>
      </c>
      <c r="C243" s="95" t="s">
        <v>19</v>
      </c>
      <c r="D243" s="96">
        <v>410800000</v>
      </c>
      <c r="E243" s="72">
        <v>410800000</v>
      </c>
      <c r="F243" s="135">
        <v>41676</v>
      </c>
    </row>
    <row r="244" spans="1:8" x14ac:dyDescent="0.25">
      <c r="A244" s="35" t="s">
        <v>261</v>
      </c>
      <c r="B244" s="36" t="s">
        <v>266</v>
      </c>
      <c r="C244" s="95" t="s">
        <v>19</v>
      </c>
      <c r="D244" s="96">
        <v>411750000</v>
      </c>
      <c r="E244" s="72">
        <v>411750000</v>
      </c>
      <c r="F244" s="135">
        <v>41913</v>
      </c>
    </row>
    <row r="245" spans="1:8" x14ac:dyDescent="0.25">
      <c r="A245" s="35" t="s">
        <v>261</v>
      </c>
      <c r="B245" s="36" t="s">
        <v>267</v>
      </c>
      <c r="C245" s="95" t="s">
        <v>2</v>
      </c>
      <c r="D245" s="96">
        <v>417400000</v>
      </c>
      <c r="E245" s="72">
        <v>462338182.24480003</v>
      </c>
      <c r="F245" s="135">
        <v>42250</v>
      </c>
      <c r="G245" s="7"/>
    </row>
    <row r="246" spans="1:8" x14ac:dyDescent="0.25">
      <c r="A246" s="35" t="s">
        <v>261</v>
      </c>
      <c r="B246" s="36" t="s">
        <v>268</v>
      </c>
      <c r="C246" s="97" t="s">
        <v>19</v>
      </c>
      <c r="D246" s="96">
        <v>359600000</v>
      </c>
      <c r="E246" s="72">
        <v>359600000</v>
      </c>
      <c r="F246" s="136">
        <v>42516</v>
      </c>
      <c r="G246" s="7"/>
    </row>
    <row r="247" spans="1:8" x14ac:dyDescent="0.25">
      <c r="A247" s="35" t="s">
        <v>261</v>
      </c>
      <c r="B247" s="36" t="s">
        <v>269</v>
      </c>
      <c r="C247" s="95" t="s">
        <v>2</v>
      </c>
      <c r="D247" s="96">
        <v>35000000</v>
      </c>
      <c r="E247" s="72">
        <v>38768175.32</v>
      </c>
      <c r="F247" s="135">
        <v>39066</v>
      </c>
      <c r="G247" s="7"/>
    </row>
    <row r="248" spans="1:8" x14ac:dyDescent="0.25">
      <c r="A248" s="35" t="s">
        <v>261</v>
      </c>
      <c r="B248" s="36" t="s">
        <v>270</v>
      </c>
      <c r="C248" s="95" t="s">
        <v>2</v>
      </c>
      <c r="D248" s="96">
        <v>84387899</v>
      </c>
      <c r="E248" s="72">
        <v>93473281.809098661</v>
      </c>
      <c r="F248" s="135">
        <v>38532</v>
      </c>
      <c r="G248" s="7"/>
      <c r="H248" s="2"/>
    </row>
    <row r="249" spans="1:8" x14ac:dyDescent="0.25">
      <c r="A249" t="s">
        <v>261</v>
      </c>
      <c r="B249" t="s">
        <v>271</v>
      </c>
      <c r="C249" s="65" t="s">
        <v>19</v>
      </c>
      <c r="D249" s="72">
        <v>38802467</v>
      </c>
      <c r="E249" s="72">
        <v>38802467</v>
      </c>
      <c r="F249" s="128">
        <v>39168</v>
      </c>
    </row>
    <row r="250" spans="1:8" x14ac:dyDescent="0.25">
      <c r="A250" t="s">
        <v>261</v>
      </c>
      <c r="B250" t="s">
        <v>272</v>
      </c>
      <c r="C250" s="65" t="s">
        <v>19</v>
      </c>
      <c r="D250" s="72">
        <v>64680345</v>
      </c>
      <c r="E250" s="72">
        <v>64680345</v>
      </c>
      <c r="F250" s="128">
        <v>38848</v>
      </c>
    </row>
    <row r="251" spans="1:8" x14ac:dyDescent="0.25">
      <c r="A251" s="3" t="s">
        <v>273</v>
      </c>
      <c r="B251" s="3" t="s">
        <v>274</v>
      </c>
      <c r="C251" s="70" t="s">
        <v>19</v>
      </c>
      <c r="D251" s="98">
        <v>413750000</v>
      </c>
      <c r="E251" s="98">
        <v>413750000</v>
      </c>
      <c r="F251" s="127">
        <v>41141</v>
      </c>
      <c r="H251" s="2"/>
    </row>
    <row r="252" spans="1:8" x14ac:dyDescent="0.25">
      <c r="A252" s="3" t="s">
        <v>273</v>
      </c>
      <c r="B252" s="3" t="s">
        <v>275</v>
      </c>
      <c r="C252" s="70" t="s">
        <v>19</v>
      </c>
      <c r="D252" s="98">
        <v>612000000</v>
      </c>
      <c r="E252" s="98">
        <v>612000000</v>
      </c>
      <c r="F252" s="127">
        <v>41263</v>
      </c>
      <c r="H252" s="2"/>
    </row>
    <row r="253" spans="1:8" x14ac:dyDescent="0.25">
      <c r="A253" s="3" t="s">
        <v>273</v>
      </c>
      <c r="B253" s="3" t="s">
        <v>276</v>
      </c>
      <c r="C253" s="70" t="s">
        <v>19</v>
      </c>
      <c r="D253" s="98">
        <v>612406000</v>
      </c>
      <c r="E253" s="98">
        <v>612406000</v>
      </c>
      <c r="F253" s="127">
        <v>41774</v>
      </c>
    </row>
    <row r="254" spans="1:8" x14ac:dyDescent="0.25">
      <c r="A254" s="3" t="s">
        <v>273</v>
      </c>
      <c r="B254" s="3" t="s">
        <v>277</v>
      </c>
      <c r="C254" s="70" t="s">
        <v>19</v>
      </c>
      <c r="D254" s="98">
        <v>408825000</v>
      </c>
      <c r="E254" s="98">
        <v>408825000</v>
      </c>
      <c r="F254" s="127">
        <v>41837</v>
      </c>
    </row>
    <row r="255" spans="1:8" x14ac:dyDescent="0.25">
      <c r="A255" s="3" t="s">
        <v>273</v>
      </c>
      <c r="B255" s="3" t="s">
        <v>278</v>
      </c>
      <c r="C255" s="70" t="s">
        <v>19</v>
      </c>
      <c r="D255" s="98">
        <v>560750000</v>
      </c>
      <c r="E255" s="98">
        <v>560750000</v>
      </c>
      <c r="F255" s="127">
        <v>41991</v>
      </c>
    </row>
    <row r="256" spans="1:8" x14ac:dyDescent="0.25">
      <c r="A256" s="3" t="s">
        <v>273</v>
      </c>
      <c r="B256" s="3" t="s">
        <v>279</v>
      </c>
      <c r="C256" s="70" t="s">
        <v>19</v>
      </c>
      <c r="D256" s="98">
        <v>608825000</v>
      </c>
      <c r="E256" s="98">
        <v>608825000</v>
      </c>
      <c r="F256" s="127">
        <v>42075</v>
      </c>
    </row>
    <row r="257" spans="1:8" x14ac:dyDescent="0.25">
      <c r="A257" s="3" t="s">
        <v>273</v>
      </c>
      <c r="B257" s="3" t="s">
        <v>280</v>
      </c>
      <c r="C257" s="70" t="s">
        <v>19</v>
      </c>
      <c r="D257" s="98">
        <v>535470000</v>
      </c>
      <c r="E257" s="98">
        <v>535470000</v>
      </c>
      <c r="F257" s="127">
        <v>42180</v>
      </c>
    </row>
    <row r="258" spans="1:8" x14ac:dyDescent="0.25">
      <c r="A258" s="3" t="s">
        <v>273</v>
      </c>
      <c r="B258" s="3" t="s">
        <v>281</v>
      </c>
      <c r="C258" s="70" t="s">
        <v>19</v>
      </c>
      <c r="D258" s="98">
        <v>620300000</v>
      </c>
      <c r="E258" s="98">
        <v>620300000</v>
      </c>
      <c r="F258" s="127">
        <v>42326</v>
      </c>
    </row>
    <row r="259" spans="1:8" x14ac:dyDescent="0.25">
      <c r="A259" s="3" t="s">
        <v>273</v>
      </c>
      <c r="B259" s="3" t="s">
        <v>282</v>
      </c>
      <c r="C259" s="70" t="s">
        <v>19</v>
      </c>
      <c r="D259" s="98">
        <v>506500000</v>
      </c>
      <c r="E259" s="98">
        <v>506500000</v>
      </c>
      <c r="F259" s="127">
        <v>42356</v>
      </c>
    </row>
    <row r="260" spans="1:8" x14ac:dyDescent="0.25">
      <c r="A260" s="3" t="s">
        <v>273</v>
      </c>
      <c r="B260" s="3" t="s">
        <v>283</v>
      </c>
      <c r="C260" s="70" t="s">
        <v>19</v>
      </c>
      <c r="D260" s="98">
        <v>498750000</v>
      </c>
      <c r="E260" s="98">
        <v>498750000</v>
      </c>
      <c r="F260" s="128">
        <v>42460</v>
      </c>
    </row>
    <row r="261" spans="1:8" x14ac:dyDescent="0.25">
      <c r="A261" s="3" t="s">
        <v>273</v>
      </c>
      <c r="B261" s="3" t="s">
        <v>284</v>
      </c>
      <c r="C261" s="70" t="s">
        <v>2</v>
      </c>
      <c r="D261" s="98">
        <v>410238000</v>
      </c>
      <c r="E261" s="98">
        <v>454405105.91217601</v>
      </c>
      <c r="F261" s="128">
        <v>42424</v>
      </c>
      <c r="G261" s="7"/>
    </row>
    <row r="262" spans="1:8" x14ac:dyDescent="0.25">
      <c r="A262" s="3" t="s">
        <v>285</v>
      </c>
      <c r="B262" s="3" t="s">
        <v>286</v>
      </c>
      <c r="C262" s="70" t="s">
        <v>19</v>
      </c>
      <c r="D262" s="71">
        <v>39601944</v>
      </c>
      <c r="E262" s="71">
        <v>39601944</v>
      </c>
      <c r="F262" s="127">
        <v>38672</v>
      </c>
      <c r="H262" s="2"/>
    </row>
    <row r="263" spans="1:8" x14ac:dyDescent="0.25">
      <c r="A263" s="3" t="s">
        <v>285</v>
      </c>
      <c r="B263" s="3" t="s">
        <v>287</v>
      </c>
      <c r="C263" s="70" t="s">
        <v>19</v>
      </c>
      <c r="D263" s="71">
        <v>168814437</v>
      </c>
      <c r="E263" s="71">
        <v>168814437</v>
      </c>
      <c r="F263" s="127">
        <v>38924</v>
      </c>
      <c r="H263" s="2"/>
    </row>
    <row r="264" spans="1:8" x14ac:dyDescent="0.25">
      <c r="A264" s="3" t="s">
        <v>285</v>
      </c>
      <c r="B264" s="3" t="s">
        <v>288</v>
      </c>
      <c r="C264" s="70" t="s">
        <v>19</v>
      </c>
      <c r="D264" s="71">
        <v>208321748</v>
      </c>
      <c r="E264" s="71">
        <v>208321748</v>
      </c>
      <c r="F264" s="127">
        <v>39141</v>
      </c>
      <c r="H264" s="2"/>
    </row>
    <row r="265" spans="1:8" x14ac:dyDescent="0.25">
      <c r="A265" s="3" t="s">
        <v>285</v>
      </c>
      <c r="B265" s="3" t="s">
        <v>289</v>
      </c>
      <c r="C265" s="70" t="s">
        <v>19</v>
      </c>
      <c r="D265" s="71">
        <v>279690624</v>
      </c>
      <c r="E265" s="71">
        <v>279690624</v>
      </c>
      <c r="F265" s="127">
        <v>40759</v>
      </c>
    </row>
    <row r="266" spans="1:8" x14ac:dyDescent="0.25">
      <c r="A266" s="3" t="s">
        <v>285</v>
      </c>
      <c r="B266" s="3" t="s">
        <v>290</v>
      </c>
      <c r="C266" s="70" t="s">
        <v>19</v>
      </c>
      <c r="D266" s="71">
        <v>409800000</v>
      </c>
      <c r="E266" s="71">
        <v>409800000</v>
      </c>
      <c r="F266" s="127">
        <v>41073</v>
      </c>
    </row>
    <row r="267" spans="1:8" x14ac:dyDescent="0.25">
      <c r="A267" s="3" t="s">
        <v>285</v>
      </c>
      <c r="B267" s="3" t="s">
        <v>291</v>
      </c>
      <c r="C267" s="70" t="s">
        <v>19</v>
      </c>
      <c r="D267" s="71">
        <v>617250000</v>
      </c>
      <c r="E267" s="71">
        <v>617250000</v>
      </c>
      <c r="F267" s="127">
        <v>41233</v>
      </c>
      <c r="H267" s="2"/>
    </row>
    <row r="268" spans="1:8" x14ac:dyDescent="0.25">
      <c r="A268" s="3" t="s">
        <v>285</v>
      </c>
      <c r="B268" s="3" t="s">
        <v>292</v>
      </c>
      <c r="C268" s="70" t="s">
        <v>19</v>
      </c>
      <c r="D268" s="71">
        <v>514200000</v>
      </c>
      <c r="E268" s="71">
        <v>514200000</v>
      </c>
      <c r="F268" s="127">
        <v>41410</v>
      </c>
      <c r="H268" s="2"/>
    </row>
    <row r="269" spans="1:8" x14ac:dyDescent="0.25">
      <c r="A269" s="3" t="s">
        <v>285</v>
      </c>
      <c r="B269" s="3" t="s">
        <v>293</v>
      </c>
      <c r="C269" s="70" t="s">
        <v>19</v>
      </c>
      <c r="D269" s="71">
        <v>428750000</v>
      </c>
      <c r="E269" s="71">
        <v>428750000</v>
      </c>
      <c r="F269" s="127">
        <v>41473</v>
      </c>
      <c r="H269" s="2"/>
    </row>
    <row r="270" spans="1:8" x14ac:dyDescent="0.25">
      <c r="A270" s="3" t="s">
        <v>285</v>
      </c>
      <c r="B270" s="3" t="s">
        <v>294</v>
      </c>
      <c r="C270" s="70" t="s">
        <v>19</v>
      </c>
      <c r="D270" s="71">
        <v>413250000</v>
      </c>
      <c r="E270" s="71">
        <v>413250000</v>
      </c>
      <c r="F270" s="127">
        <v>41576</v>
      </c>
      <c r="H270" s="2"/>
    </row>
    <row r="271" spans="1:8" x14ac:dyDescent="0.25">
      <c r="A271" s="3" t="s">
        <v>285</v>
      </c>
      <c r="B271" s="3" t="s">
        <v>295</v>
      </c>
      <c r="C271" s="70" t="s">
        <v>19</v>
      </c>
      <c r="D271" s="71">
        <v>410600000</v>
      </c>
      <c r="E271" s="71">
        <v>410600000</v>
      </c>
      <c r="F271" s="127">
        <v>41654</v>
      </c>
      <c r="H271" s="2"/>
    </row>
    <row r="272" spans="1:8" x14ac:dyDescent="0.25">
      <c r="A272" s="3" t="s">
        <v>285</v>
      </c>
      <c r="B272" s="3" t="s">
        <v>296</v>
      </c>
      <c r="C272" s="70" t="s">
        <v>19</v>
      </c>
      <c r="D272" s="71">
        <v>513225000</v>
      </c>
      <c r="E272" s="71">
        <v>513225000</v>
      </c>
      <c r="F272" s="127">
        <v>41759</v>
      </c>
    </row>
    <row r="273" spans="1:8" x14ac:dyDescent="0.25">
      <c r="A273" s="3" t="s">
        <v>285</v>
      </c>
      <c r="B273" s="3" t="s">
        <v>297</v>
      </c>
      <c r="C273" s="70" t="s">
        <v>19</v>
      </c>
      <c r="D273" s="71">
        <v>554750000</v>
      </c>
      <c r="E273" s="71">
        <v>554750000</v>
      </c>
      <c r="F273" s="127">
        <v>41830</v>
      </c>
    </row>
    <row r="274" spans="1:8" x14ac:dyDescent="0.25">
      <c r="A274" s="3" t="s">
        <v>285</v>
      </c>
      <c r="B274" s="3" t="s">
        <v>298</v>
      </c>
      <c r="C274" s="70" t="s">
        <v>19</v>
      </c>
      <c r="D274" s="71">
        <v>612050000</v>
      </c>
      <c r="E274" s="71">
        <v>612050000</v>
      </c>
      <c r="F274" s="127">
        <v>41912</v>
      </c>
    </row>
    <row r="275" spans="1:8" x14ac:dyDescent="0.25">
      <c r="A275" s="3" t="s">
        <v>285</v>
      </c>
      <c r="B275" s="3" t="s">
        <v>299</v>
      </c>
      <c r="C275" s="70" t="s">
        <v>19</v>
      </c>
      <c r="D275" s="71">
        <v>510425000</v>
      </c>
      <c r="E275" s="71">
        <v>510425000</v>
      </c>
      <c r="F275" s="127">
        <v>42012</v>
      </c>
    </row>
    <row r="276" spans="1:8" x14ac:dyDescent="0.25">
      <c r="A276" s="3" t="s">
        <v>285</v>
      </c>
      <c r="B276" s="3" t="s">
        <v>300</v>
      </c>
      <c r="C276" s="70" t="s">
        <v>19</v>
      </c>
      <c r="D276" s="71">
        <v>507100000</v>
      </c>
      <c r="E276" s="71">
        <v>507100000</v>
      </c>
      <c r="F276" s="127">
        <v>42093</v>
      </c>
    </row>
    <row r="277" spans="1:8" x14ac:dyDescent="0.25">
      <c r="A277" s="3" t="s">
        <v>285</v>
      </c>
      <c r="B277" s="3" t="s">
        <v>301</v>
      </c>
      <c r="C277" s="70" t="s">
        <v>19</v>
      </c>
      <c r="D277" s="71">
        <v>509000000</v>
      </c>
      <c r="E277" s="71">
        <v>509000000</v>
      </c>
      <c r="F277" s="127">
        <v>42186</v>
      </c>
    </row>
    <row r="278" spans="1:8" x14ac:dyDescent="0.25">
      <c r="A278" s="3" t="s">
        <v>285</v>
      </c>
      <c r="B278" s="9" t="s">
        <v>302</v>
      </c>
      <c r="C278" s="70" t="s">
        <v>19</v>
      </c>
      <c r="D278" s="80">
        <v>457250000</v>
      </c>
      <c r="E278" s="80">
        <v>457250000</v>
      </c>
      <c r="F278" s="130">
        <v>42269</v>
      </c>
    </row>
    <row r="279" spans="1:8" x14ac:dyDescent="0.25">
      <c r="A279" s="3" t="s">
        <v>285</v>
      </c>
      <c r="B279" s="9" t="s">
        <v>303</v>
      </c>
      <c r="C279" s="70" t="s">
        <v>19</v>
      </c>
      <c r="D279" s="71">
        <v>505750000</v>
      </c>
      <c r="E279" s="71">
        <v>505750000</v>
      </c>
      <c r="F279" s="127">
        <v>42382</v>
      </c>
    </row>
    <row r="280" spans="1:8" x14ac:dyDescent="0.25">
      <c r="A280" s="3" t="s">
        <v>285</v>
      </c>
      <c r="B280" s="9" t="s">
        <v>304</v>
      </c>
      <c r="C280" s="70" t="s">
        <v>19</v>
      </c>
      <c r="D280" s="71">
        <v>424000000</v>
      </c>
      <c r="E280" s="71">
        <v>424000000</v>
      </c>
      <c r="F280" s="127">
        <v>42509</v>
      </c>
    </row>
    <row r="281" spans="1:8" x14ac:dyDescent="0.25">
      <c r="A281" s="3" t="s">
        <v>285</v>
      </c>
      <c r="B281" s="9" t="s">
        <v>305</v>
      </c>
      <c r="C281" s="70" t="s">
        <v>2</v>
      </c>
      <c r="D281" s="71">
        <v>409800000</v>
      </c>
      <c r="E281" s="99">
        <v>453919949.88960004</v>
      </c>
      <c r="F281" s="127">
        <v>42488</v>
      </c>
      <c r="G281" s="7"/>
    </row>
    <row r="282" spans="1:8" x14ac:dyDescent="0.25">
      <c r="A282" s="3" t="s">
        <v>306</v>
      </c>
      <c r="B282" s="3" t="s">
        <v>307</v>
      </c>
      <c r="C282" s="70" t="s">
        <v>2</v>
      </c>
      <c r="D282" s="71">
        <v>47320855</v>
      </c>
      <c r="E282" s="75">
        <v>52415520.083779961</v>
      </c>
      <c r="F282" s="127">
        <v>37866</v>
      </c>
      <c r="G282" s="7"/>
      <c r="H282" s="2"/>
    </row>
    <row r="283" spans="1:8" x14ac:dyDescent="0.25">
      <c r="A283" s="3" t="s">
        <v>306</v>
      </c>
      <c r="B283" s="3" t="s">
        <v>308</v>
      </c>
      <c r="C283" s="70" t="s">
        <v>2</v>
      </c>
      <c r="D283" s="71">
        <v>49565457</v>
      </c>
      <c r="E283" s="75">
        <v>54901780.765483469</v>
      </c>
      <c r="F283" s="127">
        <v>38280</v>
      </c>
      <c r="G283" s="7"/>
      <c r="H283" s="2"/>
    </row>
    <row r="284" spans="1:8" x14ac:dyDescent="0.25">
      <c r="A284" s="3" t="s">
        <v>306</v>
      </c>
      <c r="B284" s="3" t="s">
        <v>309</v>
      </c>
      <c r="C284" s="70" t="s">
        <v>2</v>
      </c>
      <c r="D284" s="71">
        <v>121922411.83517998</v>
      </c>
      <c r="E284" s="75">
        <v>135048841.07038572</v>
      </c>
      <c r="F284" s="127">
        <v>39155</v>
      </c>
      <c r="G284" s="7"/>
      <c r="H284" s="2"/>
    </row>
    <row r="285" spans="1:8" x14ac:dyDescent="0.25">
      <c r="A285" s="3" t="s">
        <v>306</v>
      </c>
      <c r="B285" s="3" t="s">
        <v>310</v>
      </c>
      <c r="C285" s="70" t="s">
        <v>2</v>
      </c>
      <c r="D285" s="71">
        <v>351141697</v>
      </c>
      <c r="E285" s="75">
        <v>388946367.75595194</v>
      </c>
      <c r="F285" s="127">
        <v>39226</v>
      </c>
      <c r="G285" s="7"/>
    </row>
    <row r="286" spans="1:8" x14ac:dyDescent="0.25">
      <c r="A286" s="3" t="s">
        <v>306</v>
      </c>
      <c r="B286" s="3" t="s">
        <v>311</v>
      </c>
      <c r="C286" s="70" t="s">
        <v>2</v>
      </c>
      <c r="D286" s="71">
        <v>112685865.48402999</v>
      </c>
      <c r="E286" s="75">
        <v>124817868.2620232</v>
      </c>
      <c r="F286" s="127">
        <v>39296</v>
      </c>
      <c r="G286" s="7"/>
    </row>
    <row r="287" spans="1:8" x14ac:dyDescent="0.25">
      <c r="A287" s="3" t="s">
        <v>306</v>
      </c>
      <c r="B287" s="3" t="s">
        <v>312</v>
      </c>
      <c r="C287" s="70" t="s">
        <v>2</v>
      </c>
      <c r="D287" s="71">
        <v>335232299.92114997</v>
      </c>
      <c r="E287" s="75">
        <v>335232299.92114997</v>
      </c>
      <c r="F287" s="127">
        <v>42109</v>
      </c>
      <c r="G287" s="7"/>
    </row>
    <row r="288" spans="1:8" x14ac:dyDescent="0.25">
      <c r="A288" s="3" t="s">
        <v>306</v>
      </c>
      <c r="B288" s="3" t="s">
        <v>313</v>
      </c>
      <c r="C288" s="70" t="s">
        <v>19</v>
      </c>
      <c r="D288" s="71">
        <v>400800000</v>
      </c>
      <c r="E288" s="75">
        <v>400800000</v>
      </c>
      <c r="F288" s="127">
        <v>41750</v>
      </c>
      <c r="G288" s="7"/>
    </row>
    <row r="289" spans="1:8" x14ac:dyDescent="0.25">
      <c r="A289" s="3" t="s">
        <v>306</v>
      </c>
      <c r="B289" s="3" t="s">
        <v>314</v>
      </c>
      <c r="C289" s="70" t="s">
        <v>19</v>
      </c>
      <c r="D289" s="71">
        <v>360650000</v>
      </c>
      <c r="E289" s="75">
        <v>360650000</v>
      </c>
      <c r="F289" s="127">
        <v>41942</v>
      </c>
      <c r="G289" s="7"/>
      <c r="H289" s="2"/>
    </row>
    <row r="290" spans="1:8" x14ac:dyDescent="0.25">
      <c r="A290" s="3" t="s">
        <v>315</v>
      </c>
      <c r="B290" s="3" t="s">
        <v>316</v>
      </c>
      <c r="C290" s="70" t="s">
        <v>19</v>
      </c>
      <c r="D290" s="71">
        <v>421500000</v>
      </c>
      <c r="E290" s="71">
        <v>421500000</v>
      </c>
      <c r="F290" s="127">
        <v>41767</v>
      </c>
      <c r="G290" s="37"/>
      <c r="H290" s="2"/>
    </row>
    <row r="291" spans="1:8" x14ac:dyDescent="0.25">
      <c r="A291" s="3" t="s">
        <v>317</v>
      </c>
      <c r="B291" s="3" t="s">
        <v>318</v>
      </c>
      <c r="C291" s="70" t="s">
        <v>19</v>
      </c>
      <c r="D291" s="73">
        <v>328707130</v>
      </c>
      <c r="E291" s="71">
        <v>328707130</v>
      </c>
      <c r="F291" s="127">
        <v>39266</v>
      </c>
      <c r="G291" s="37"/>
      <c r="H291" s="2"/>
    </row>
    <row r="292" spans="1:8" x14ac:dyDescent="0.25">
      <c r="A292" s="3" t="s">
        <v>317</v>
      </c>
      <c r="B292" s="3" t="s">
        <v>319</v>
      </c>
      <c r="C292" s="70" t="s">
        <v>19</v>
      </c>
      <c r="D292" s="71">
        <v>412400000</v>
      </c>
      <c r="E292" s="71">
        <v>412400000</v>
      </c>
      <c r="F292" s="127">
        <v>41249</v>
      </c>
      <c r="H292" s="2"/>
    </row>
    <row r="293" spans="1:8" x14ac:dyDescent="0.25">
      <c r="A293" s="3" t="s">
        <v>317</v>
      </c>
      <c r="B293" s="3" t="s">
        <v>320</v>
      </c>
      <c r="C293" s="70" t="s">
        <v>19</v>
      </c>
      <c r="D293" s="71">
        <v>417000000</v>
      </c>
      <c r="E293" s="71">
        <v>417000000</v>
      </c>
      <c r="F293" s="127">
        <v>41509</v>
      </c>
      <c r="H293" s="2"/>
    </row>
    <row r="294" spans="1:8" x14ac:dyDescent="0.25">
      <c r="A294" s="3" t="s">
        <v>317</v>
      </c>
      <c r="B294" s="3" t="s">
        <v>321</v>
      </c>
      <c r="C294" s="70" t="s">
        <v>19</v>
      </c>
      <c r="D294" s="71">
        <v>416500000</v>
      </c>
      <c r="E294" s="71">
        <v>416500000</v>
      </c>
      <c r="F294" s="127">
        <v>41705</v>
      </c>
      <c r="H294" s="38"/>
    </row>
    <row r="295" spans="1:8" x14ac:dyDescent="0.25">
      <c r="A295" s="3" t="s">
        <v>317</v>
      </c>
      <c r="B295" s="3" t="s">
        <v>322</v>
      </c>
      <c r="C295" s="70" t="s">
        <v>19</v>
      </c>
      <c r="D295" s="71">
        <v>461100000</v>
      </c>
      <c r="E295" s="71">
        <v>461100000</v>
      </c>
      <c r="F295" s="127">
        <v>41928</v>
      </c>
    </row>
    <row r="296" spans="1:8" x14ac:dyDescent="0.25">
      <c r="A296" s="3" t="s">
        <v>317</v>
      </c>
      <c r="B296" s="3" t="s">
        <v>323</v>
      </c>
      <c r="C296" s="70" t="s">
        <v>19</v>
      </c>
      <c r="D296" s="71">
        <v>410000000</v>
      </c>
      <c r="E296" s="71">
        <v>410000000</v>
      </c>
      <c r="F296" s="127">
        <v>41962</v>
      </c>
      <c r="H296" s="2"/>
    </row>
    <row r="297" spans="1:8" x14ac:dyDescent="0.25">
      <c r="A297" s="3" t="s">
        <v>317</v>
      </c>
      <c r="B297" s="3" t="s">
        <v>324</v>
      </c>
      <c r="C297" s="70" t="s">
        <v>19</v>
      </c>
      <c r="D297" s="71">
        <v>504900000</v>
      </c>
      <c r="E297" s="71">
        <v>504900000</v>
      </c>
      <c r="F297" s="127">
        <v>42062</v>
      </c>
      <c r="H297" s="2"/>
    </row>
    <row r="298" spans="1:8" x14ac:dyDescent="0.25">
      <c r="A298" s="3" t="s">
        <v>317</v>
      </c>
      <c r="B298" s="9" t="s">
        <v>325</v>
      </c>
      <c r="C298" s="70" t="s">
        <v>19</v>
      </c>
      <c r="D298" s="80">
        <v>509200000</v>
      </c>
      <c r="E298" s="80">
        <v>509200000</v>
      </c>
      <c r="F298" s="130">
        <v>42194</v>
      </c>
      <c r="H298" s="2"/>
    </row>
    <row r="299" spans="1:8" x14ac:dyDescent="0.25">
      <c r="A299" s="3" t="s">
        <v>326</v>
      </c>
      <c r="B299" s="3" t="s">
        <v>327</v>
      </c>
      <c r="C299" s="70" t="s">
        <v>2</v>
      </c>
      <c r="D299" s="71">
        <v>160712005</v>
      </c>
      <c r="E299" s="71">
        <v>178014605.31053478</v>
      </c>
      <c r="F299" s="127">
        <v>39071</v>
      </c>
      <c r="G299" s="7"/>
      <c r="H299" s="2"/>
    </row>
    <row r="300" spans="1:8" x14ac:dyDescent="0.25">
      <c r="A300" s="3" t="s">
        <v>326</v>
      </c>
      <c r="B300" s="3" t="s">
        <v>328</v>
      </c>
      <c r="C300" s="70" t="s">
        <v>2</v>
      </c>
      <c r="D300" s="73">
        <v>161132632</v>
      </c>
      <c r="E300" s="71">
        <v>178480517.91854408</v>
      </c>
      <c r="F300" s="127">
        <v>39309</v>
      </c>
      <c r="G300" s="7"/>
      <c r="H300" s="2"/>
    </row>
    <row r="301" spans="1:8" x14ac:dyDescent="0.25">
      <c r="A301" s="3" t="s">
        <v>326</v>
      </c>
      <c r="B301" s="3" t="s">
        <v>329</v>
      </c>
      <c r="C301" s="70" t="s">
        <v>2</v>
      </c>
      <c r="D301" s="71">
        <v>306500000</v>
      </c>
      <c r="E301" s="71">
        <v>339498449.588</v>
      </c>
      <c r="F301" s="127">
        <v>41353</v>
      </c>
      <c r="G301" s="7"/>
      <c r="H301" s="2"/>
    </row>
    <row r="302" spans="1:8" x14ac:dyDescent="0.25">
      <c r="A302" s="3" t="s">
        <v>326</v>
      </c>
      <c r="B302" s="3" t="s">
        <v>330</v>
      </c>
      <c r="C302" s="70" t="s">
        <v>2</v>
      </c>
      <c r="D302" s="71">
        <v>309350000</v>
      </c>
      <c r="E302" s="71">
        <v>342655286.72120005</v>
      </c>
      <c r="F302" s="127">
        <v>41991</v>
      </c>
      <c r="G302" s="7"/>
    </row>
    <row r="303" spans="1:8" x14ac:dyDescent="0.25">
      <c r="A303" s="3" t="s">
        <v>326</v>
      </c>
      <c r="B303" s="3" t="s">
        <v>331</v>
      </c>
      <c r="C303" s="70" t="s">
        <v>2</v>
      </c>
      <c r="D303" s="73">
        <v>308550000</v>
      </c>
      <c r="E303" s="71">
        <v>341769156.99959999</v>
      </c>
      <c r="F303" s="127">
        <v>42205</v>
      </c>
      <c r="G303" s="7"/>
      <c r="H303" s="2"/>
    </row>
    <row r="304" spans="1:8" x14ac:dyDescent="0.25">
      <c r="A304" t="s">
        <v>332</v>
      </c>
      <c r="B304" t="s">
        <v>333</v>
      </c>
      <c r="C304" s="65" t="s">
        <v>19</v>
      </c>
      <c r="D304" s="75">
        <v>144330367</v>
      </c>
      <c r="E304" s="75">
        <v>144330367</v>
      </c>
      <c r="F304" s="128">
        <v>39260</v>
      </c>
      <c r="H304" s="2"/>
    </row>
    <row r="305" spans="1:8" x14ac:dyDescent="0.25">
      <c r="A305" t="s">
        <v>332</v>
      </c>
      <c r="B305" t="s">
        <v>334</v>
      </c>
      <c r="C305" s="65" t="s">
        <v>19</v>
      </c>
      <c r="D305" s="75">
        <v>351375000</v>
      </c>
      <c r="E305" s="75">
        <v>351375000</v>
      </c>
      <c r="F305" s="128">
        <v>41604</v>
      </c>
      <c r="H305" s="2"/>
    </row>
    <row r="306" spans="1:8" x14ac:dyDescent="0.25">
      <c r="A306" t="s">
        <v>332</v>
      </c>
      <c r="B306" t="s">
        <v>335</v>
      </c>
      <c r="C306" s="65" t="s">
        <v>19</v>
      </c>
      <c r="D306" s="75">
        <v>350415000</v>
      </c>
      <c r="E306" s="75">
        <v>350415000</v>
      </c>
      <c r="F306" s="128">
        <v>41733</v>
      </c>
      <c r="H306" s="2"/>
    </row>
    <row r="307" spans="1:8" x14ac:dyDescent="0.25">
      <c r="A307" t="s">
        <v>332</v>
      </c>
      <c r="B307" t="s">
        <v>336</v>
      </c>
      <c r="C307" s="65" t="s">
        <v>19</v>
      </c>
      <c r="D307" s="75">
        <v>399750000</v>
      </c>
      <c r="E307" s="75">
        <v>399750000</v>
      </c>
      <c r="F307" s="128">
        <v>41879</v>
      </c>
    </row>
    <row r="308" spans="1:8" x14ac:dyDescent="0.25">
      <c r="A308" s="3" t="s">
        <v>337</v>
      </c>
      <c r="B308" s="3" t="s">
        <v>338</v>
      </c>
      <c r="C308" s="70" t="s">
        <v>19</v>
      </c>
      <c r="D308" s="78">
        <v>363000000</v>
      </c>
      <c r="E308" s="78">
        <v>363000000</v>
      </c>
      <c r="F308" s="127">
        <v>41649</v>
      </c>
      <c r="H308" s="2"/>
    </row>
    <row r="309" spans="1:8" x14ac:dyDescent="0.25">
      <c r="A309" s="3" t="s">
        <v>337</v>
      </c>
      <c r="B309" s="3" t="s">
        <v>339</v>
      </c>
      <c r="C309" s="70" t="s">
        <v>19</v>
      </c>
      <c r="D309" s="78">
        <v>410600000</v>
      </c>
      <c r="E309" s="78">
        <v>410600000</v>
      </c>
      <c r="F309" s="127">
        <v>42207</v>
      </c>
      <c r="H309" s="2"/>
    </row>
    <row r="310" spans="1:8" x14ac:dyDescent="0.25">
      <c r="A310" s="3" t="s">
        <v>337</v>
      </c>
      <c r="B310" s="3" t="s">
        <v>340</v>
      </c>
      <c r="C310" s="70" t="s">
        <v>19</v>
      </c>
      <c r="D310" s="78">
        <v>404360000</v>
      </c>
      <c r="E310" s="78">
        <v>404360000</v>
      </c>
      <c r="F310" s="127">
        <v>42332</v>
      </c>
      <c r="H310" s="2"/>
    </row>
    <row r="311" spans="1:8" x14ac:dyDescent="0.25">
      <c r="A311" s="22" t="s">
        <v>341</v>
      </c>
      <c r="B311" s="22" t="s">
        <v>342</v>
      </c>
      <c r="C311" s="88" t="s">
        <v>2</v>
      </c>
      <c r="D311" s="98">
        <v>350000000</v>
      </c>
      <c r="E311" s="98">
        <v>387681753.20000005</v>
      </c>
      <c r="F311" s="132">
        <v>41442</v>
      </c>
      <c r="G311" s="7"/>
      <c r="H311" s="2"/>
    </row>
    <row r="312" spans="1:8" x14ac:dyDescent="0.25">
      <c r="A312" s="22" t="s">
        <v>341</v>
      </c>
      <c r="B312" s="22" t="s">
        <v>343</v>
      </c>
      <c r="C312" s="88" t="s">
        <v>2</v>
      </c>
      <c r="D312" s="98">
        <v>335900000</v>
      </c>
      <c r="E312" s="98">
        <v>372063716.85680002</v>
      </c>
      <c r="F312" s="132">
        <v>41547</v>
      </c>
      <c r="G312" s="7"/>
      <c r="H312" s="2"/>
    </row>
    <row r="313" spans="1:8" x14ac:dyDescent="0.25">
      <c r="A313" s="22" t="s">
        <v>341</v>
      </c>
      <c r="B313" s="22" t="s">
        <v>344</v>
      </c>
      <c r="C313" s="88" t="s">
        <v>2</v>
      </c>
      <c r="D313" s="98">
        <v>375000000</v>
      </c>
      <c r="E313" s="98">
        <v>415373307</v>
      </c>
      <c r="F313" s="132">
        <v>41724</v>
      </c>
      <c r="G313" s="7"/>
      <c r="H313" s="2"/>
    </row>
    <row r="314" spans="1:8" x14ac:dyDescent="0.25">
      <c r="A314" s="22" t="s">
        <v>341</v>
      </c>
      <c r="B314" s="22" t="s">
        <v>345</v>
      </c>
      <c r="C314" s="88" t="s">
        <v>2</v>
      </c>
      <c r="D314" s="98">
        <v>402000000</v>
      </c>
      <c r="E314" s="98">
        <v>445280185.10400003</v>
      </c>
      <c r="F314" s="132">
        <v>41816</v>
      </c>
      <c r="G314" s="7"/>
    </row>
    <row r="315" spans="1:8" x14ac:dyDescent="0.25">
      <c r="A315" s="22" t="s">
        <v>341</v>
      </c>
      <c r="B315" s="22" t="s">
        <v>346</v>
      </c>
      <c r="C315" s="88" t="s">
        <v>2</v>
      </c>
      <c r="D315" s="98">
        <v>450000000</v>
      </c>
      <c r="E315" s="98">
        <v>498447968.40000004</v>
      </c>
      <c r="F315" s="132">
        <v>41941</v>
      </c>
      <c r="G315" s="7"/>
    </row>
    <row r="316" spans="1:8" x14ac:dyDescent="0.25">
      <c r="A316" s="22" t="s">
        <v>341</v>
      </c>
      <c r="B316" s="22" t="s">
        <v>347</v>
      </c>
      <c r="C316" s="88" t="s">
        <v>2</v>
      </c>
      <c r="D316" s="98">
        <v>500000000</v>
      </c>
      <c r="E316" s="98">
        <v>553831076</v>
      </c>
      <c r="F316" s="132">
        <v>42075</v>
      </c>
      <c r="G316" s="7"/>
    </row>
    <row r="317" spans="1:8" x14ac:dyDescent="0.25">
      <c r="A317" s="22" t="s">
        <v>341</v>
      </c>
      <c r="B317" s="40" t="s">
        <v>348</v>
      </c>
      <c r="C317" s="88" t="s">
        <v>2</v>
      </c>
      <c r="D317" s="100">
        <v>414300000</v>
      </c>
      <c r="E317" s="98">
        <v>458904429.57360005</v>
      </c>
      <c r="F317" s="137">
        <v>42237</v>
      </c>
      <c r="G317" s="7"/>
    </row>
    <row r="318" spans="1:8" x14ac:dyDescent="0.25">
      <c r="A318" s="22" t="s">
        <v>341</v>
      </c>
      <c r="B318" s="40" t="s">
        <v>349</v>
      </c>
      <c r="C318" s="88" t="s">
        <v>2</v>
      </c>
      <c r="D318" s="100">
        <v>517000000</v>
      </c>
      <c r="E318" s="98">
        <v>572661332.58399999</v>
      </c>
      <c r="F318" s="137">
        <v>42342</v>
      </c>
      <c r="G318" s="7"/>
    </row>
    <row r="319" spans="1:8" x14ac:dyDescent="0.25">
      <c r="A319" s="22" t="s">
        <v>341</v>
      </c>
      <c r="B319" s="40" t="s">
        <v>350</v>
      </c>
      <c r="C319" s="88" t="s">
        <v>2</v>
      </c>
      <c r="D319" s="100">
        <v>402900000</v>
      </c>
      <c r="E319" s="98">
        <v>446277081.04080003</v>
      </c>
      <c r="F319" s="137">
        <v>42507</v>
      </c>
      <c r="G319" s="7"/>
    </row>
    <row r="320" spans="1:8" x14ac:dyDescent="0.25">
      <c r="A320" s="22" t="s">
        <v>341</v>
      </c>
      <c r="B320" s="22" t="s">
        <v>351</v>
      </c>
      <c r="C320" s="88" t="s">
        <v>2</v>
      </c>
      <c r="D320" s="98">
        <v>126698712</v>
      </c>
      <c r="E320" s="98">
        <v>140339367.98954824</v>
      </c>
      <c r="F320" s="132">
        <v>38462</v>
      </c>
      <c r="G320" s="7"/>
    </row>
    <row r="321" spans="1:7" x14ac:dyDescent="0.25">
      <c r="A321" s="22" t="s">
        <v>341</v>
      </c>
      <c r="B321" s="22" t="s">
        <v>352</v>
      </c>
      <c r="C321" s="88" t="s">
        <v>2</v>
      </c>
      <c r="D321" s="98">
        <v>151815649</v>
      </c>
      <c r="E321" s="98">
        <v>168160448.47861665</v>
      </c>
      <c r="F321" s="132">
        <v>38665</v>
      </c>
      <c r="G321" s="7"/>
    </row>
    <row r="322" spans="1:7" x14ac:dyDescent="0.25">
      <c r="A322" s="22" t="s">
        <v>341</v>
      </c>
      <c r="B322" s="22" t="s">
        <v>353</v>
      </c>
      <c r="C322" s="88" t="s">
        <v>2</v>
      </c>
      <c r="D322" s="98">
        <v>273261231</v>
      </c>
      <c r="E322" s="98">
        <v>302681123.1876291</v>
      </c>
      <c r="F322" s="132">
        <v>39014</v>
      </c>
      <c r="G322" s="7"/>
    </row>
    <row r="323" spans="1:7" x14ac:dyDescent="0.25">
      <c r="A323" s="22" t="s">
        <v>341</v>
      </c>
      <c r="B323" s="22" t="s">
        <v>354</v>
      </c>
      <c r="C323" s="88" t="s">
        <v>2</v>
      </c>
      <c r="D323" s="98">
        <v>393173386</v>
      </c>
      <c r="E323" s="98">
        <v>435503278.84588671</v>
      </c>
      <c r="F323" s="132">
        <v>39205</v>
      </c>
      <c r="G323" s="7"/>
    </row>
    <row r="324" spans="1:7" x14ac:dyDescent="0.25">
      <c r="A324" s="22" t="s">
        <v>341</v>
      </c>
      <c r="B324" s="22" t="s">
        <v>355</v>
      </c>
      <c r="C324" s="88" t="s">
        <v>2</v>
      </c>
      <c r="D324" s="98">
        <v>218192296.28</v>
      </c>
      <c r="E324" s="98">
        <v>241683348.44732642</v>
      </c>
      <c r="F324" s="132">
        <v>39105</v>
      </c>
      <c r="G324" s="7"/>
    </row>
    <row r="325" spans="1:7" x14ac:dyDescent="0.25">
      <c r="A325" s="22" t="s">
        <v>341</v>
      </c>
      <c r="B325" s="22" t="s">
        <v>356</v>
      </c>
      <c r="C325" s="88" t="s">
        <v>2</v>
      </c>
      <c r="D325" s="98">
        <v>160402048.71000001</v>
      </c>
      <c r="E325" s="98">
        <v>177671278.45932743</v>
      </c>
      <c r="F325" s="132">
        <v>38952</v>
      </c>
      <c r="G325" s="7"/>
    </row>
    <row r="326" spans="1:7" x14ac:dyDescent="0.25">
      <c r="A326" s="22" t="s">
        <v>341</v>
      </c>
      <c r="B326" s="22" t="s">
        <v>357</v>
      </c>
      <c r="C326" s="88" t="s">
        <v>2</v>
      </c>
      <c r="D326" s="98">
        <v>419979256.54000002</v>
      </c>
      <c r="E326" s="98">
        <v>465195127.09445655</v>
      </c>
      <c r="F326" s="132">
        <v>39065</v>
      </c>
      <c r="G326" s="7"/>
    </row>
    <row r="327" spans="1:7" x14ac:dyDescent="0.25">
      <c r="A327" s="22" t="s">
        <v>341</v>
      </c>
      <c r="B327" s="22" t="s">
        <v>358</v>
      </c>
      <c r="C327" s="88" t="s">
        <v>2</v>
      </c>
      <c r="D327" s="98">
        <v>529927717.19999999</v>
      </c>
      <c r="E327" s="98">
        <v>586980875.63819945</v>
      </c>
      <c r="F327" s="132">
        <v>39198</v>
      </c>
      <c r="G327" s="7"/>
    </row>
    <row r="328" spans="1:7" x14ac:dyDescent="0.25">
      <c r="A328" s="22" t="s">
        <v>341</v>
      </c>
      <c r="B328" s="22" t="s">
        <v>359</v>
      </c>
      <c r="C328" s="88" t="s">
        <v>19</v>
      </c>
      <c r="D328" s="98">
        <v>509870000</v>
      </c>
      <c r="E328" s="98">
        <v>509870000</v>
      </c>
      <c r="F328" s="132">
        <v>40995</v>
      </c>
    </row>
    <row r="329" spans="1:7" x14ac:dyDescent="0.25">
      <c r="A329" s="22" t="s">
        <v>341</v>
      </c>
      <c r="B329" s="22" t="s">
        <v>360</v>
      </c>
      <c r="C329" s="88" t="s">
        <v>19</v>
      </c>
      <c r="D329" s="98">
        <v>510000000</v>
      </c>
      <c r="E329" s="98">
        <v>510000000</v>
      </c>
      <c r="F329" s="132">
        <v>41088</v>
      </c>
    </row>
    <row r="330" spans="1:7" x14ac:dyDescent="0.25">
      <c r="A330" s="22" t="s">
        <v>341</v>
      </c>
      <c r="B330" s="22" t="s">
        <v>361</v>
      </c>
      <c r="C330" s="88" t="s">
        <v>19</v>
      </c>
      <c r="D330" s="98">
        <v>615860000</v>
      </c>
      <c r="E330" s="98">
        <v>615860000</v>
      </c>
      <c r="F330" s="132">
        <v>41180</v>
      </c>
    </row>
    <row r="331" spans="1:7" x14ac:dyDescent="0.25">
      <c r="A331" s="22" t="s">
        <v>341</v>
      </c>
      <c r="B331" s="22" t="s">
        <v>362</v>
      </c>
      <c r="C331" s="88" t="s">
        <v>19</v>
      </c>
      <c r="D331" s="98">
        <v>620247000</v>
      </c>
      <c r="E331" s="98">
        <v>620247000</v>
      </c>
      <c r="F331" s="132">
        <v>41255</v>
      </c>
    </row>
    <row r="332" spans="1:7" x14ac:dyDescent="0.25">
      <c r="A332" s="22" t="s">
        <v>341</v>
      </c>
      <c r="B332" s="22" t="s">
        <v>363</v>
      </c>
      <c r="C332" s="88" t="s">
        <v>19</v>
      </c>
      <c r="D332" s="98">
        <v>604900000</v>
      </c>
      <c r="E332" s="98">
        <v>604900000</v>
      </c>
      <c r="F332" s="132">
        <v>41319</v>
      </c>
    </row>
    <row r="333" spans="1:7" x14ac:dyDescent="0.25">
      <c r="A333" s="22" t="s">
        <v>341</v>
      </c>
      <c r="B333" s="22" t="s">
        <v>364</v>
      </c>
      <c r="C333" s="88" t="s">
        <v>19</v>
      </c>
      <c r="D333" s="98">
        <v>618500000</v>
      </c>
      <c r="E333" s="98">
        <v>618500000</v>
      </c>
      <c r="F333" s="132">
        <v>41361</v>
      </c>
    </row>
    <row r="334" spans="1:7" x14ac:dyDescent="0.25">
      <c r="A334" s="22" t="s">
        <v>341</v>
      </c>
      <c r="B334" s="22" t="s">
        <v>365</v>
      </c>
      <c r="C334" s="88" t="s">
        <v>19</v>
      </c>
      <c r="D334" s="98">
        <v>516900000</v>
      </c>
      <c r="E334" s="98">
        <v>516900000</v>
      </c>
      <c r="F334" s="132">
        <v>41452</v>
      </c>
    </row>
    <row r="335" spans="1:7" x14ac:dyDescent="0.25">
      <c r="A335" s="22" t="s">
        <v>341</v>
      </c>
      <c r="B335" s="22" t="s">
        <v>366</v>
      </c>
      <c r="C335" s="88" t="s">
        <v>19</v>
      </c>
      <c r="D335" s="98">
        <v>414005000</v>
      </c>
      <c r="E335" s="98">
        <v>414005000</v>
      </c>
      <c r="F335" s="132">
        <v>41585</v>
      </c>
    </row>
    <row r="336" spans="1:7" x14ac:dyDescent="0.25">
      <c r="A336" s="22" t="s">
        <v>341</v>
      </c>
      <c r="B336" s="22" t="s">
        <v>367</v>
      </c>
      <c r="C336" s="88" t="s">
        <v>19</v>
      </c>
      <c r="D336" s="98">
        <v>721500000</v>
      </c>
      <c r="E336" s="98">
        <v>721500000</v>
      </c>
      <c r="F336" s="132">
        <v>41723</v>
      </c>
    </row>
    <row r="337" spans="1:8" x14ac:dyDescent="0.25">
      <c r="A337" s="22" t="s">
        <v>341</v>
      </c>
      <c r="B337" s="22" t="s">
        <v>368</v>
      </c>
      <c r="C337" s="88" t="s">
        <v>19</v>
      </c>
      <c r="D337" s="98">
        <v>617500000</v>
      </c>
      <c r="E337" s="98">
        <v>617500000</v>
      </c>
      <c r="F337" s="132">
        <v>41802</v>
      </c>
    </row>
    <row r="338" spans="1:8" x14ac:dyDescent="0.25">
      <c r="A338" s="22" t="s">
        <v>341</v>
      </c>
      <c r="B338" s="22" t="s">
        <v>369</v>
      </c>
      <c r="C338" s="88" t="s">
        <v>19</v>
      </c>
      <c r="D338" s="98">
        <v>815800000</v>
      </c>
      <c r="E338" s="98">
        <v>815800000</v>
      </c>
      <c r="F338" s="132">
        <v>41877</v>
      </c>
    </row>
    <row r="339" spans="1:8" x14ac:dyDescent="0.25">
      <c r="A339" s="22" t="s">
        <v>341</v>
      </c>
      <c r="B339" s="22" t="s">
        <v>370</v>
      </c>
      <c r="C339" s="88" t="s">
        <v>19</v>
      </c>
      <c r="D339" s="98">
        <v>571384000</v>
      </c>
      <c r="E339" s="98">
        <v>571384000</v>
      </c>
      <c r="F339" s="132">
        <v>41912</v>
      </c>
    </row>
    <row r="340" spans="1:8" x14ac:dyDescent="0.25">
      <c r="A340" s="22" t="s">
        <v>341</v>
      </c>
      <c r="B340" s="22" t="s">
        <v>371</v>
      </c>
      <c r="C340" s="88" t="s">
        <v>19</v>
      </c>
      <c r="D340" s="98">
        <v>511950000</v>
      </c>
      <c r="E340" s="98">
        <v>511950000</v>
      </c>
      <c r="F340" s="132">
        <v>41977</v>
      </c>
    </row>
    <row r="341" spans="1:8" x14ac:dyDescent="0.25">
      <c r="A341" s="22" t="s">
        <v>341</v>
      </c>
      <c r="B341" s="22" t="s">
        <v>372</v>
      </c>
      <c r="C341" s="88" t="s">
        <v>19</v>
      </c>
      <c r="D341" s="98">
        <v>669500000</v>
      </c>
      <c r="E341" s="98">
        <v>669500000</v>
      </c>
      <c r="F341" s="132">
        <v>42073</v>
      </c>
    </row>
    <row r="342" spans="1:8" x14ac:dyDescent="0.25">
      <c r="A342" s="22" t="s">
        <v>341</v>
      </c>
      <c r="B342" s="22" t="s">
        <v>373</v>
      </c>
      <c r="C342" s="88" t="s">
        <v>19</v>
      </c>
      <c r="D342" s="98">
        <v>610300000</v>
      </c>
      <c r="E342" s="98">
        <v>610300000</v>
      </c>
      <c r="F342" s="132">
        <v>42131</v>
      </c>
    </row>
    <row r="343" spans="1:8" x14ac:dyDescent="0.25">
      <c r="A343" s="22" t="s">
        <v>341</v>
      </c>
      <c r="B343" s="22" t="s">
        <v>374</v>
      </c>
      <c r="C343" s="88" t="s">
        <v>19</v>
      </c>
      <c r="D343" s="98">
        <v>589575000</v>
      </c>
      <c r="E343" s="98">
        <v>589575000</v>
      </c>
      <c r="F343" s="132">
        <v>42222</v>
      </c>
    </row>
    <row r="344" spans="1:8" x14ac:dyDescent="0.25">
      <c r="A344" s="22" t="s">
        <v>341</v>
      </c>
      <c r="B344" s="22" t="s">
        <v>375</v>
      </c>
      <c r="C344" s="88" t="s">
        <v>19</v>
      </c>
      <c r="D344" s="98">
        <v>509100000</v>
      </c>
      <c r="E344" s="98">
        <v>509100000</v>
      </c>
      <c r="F344" s="132">
        <v>42332</v>
      </c>
    </row>
    <row r="345" spans="1:8" x14ac:dyDescent="0.25">
      <c r="A345" s="22" t="s">
        <v>341</v>
      </c>
      <c r="B345" s="22" t="s">
        <v>376</v>
      </c>
      <c r="C345" s="88" t="s">
        <v>19</v>
      </c>
      <c r="D345" s="98">
        <v>406850000</v>
      </c>
      <c r="E345" s="98">
        <v>406850000</v>
      </c>
      <c r="F345" s="132">
        <v>42360</v>
      </c>
      <c r="H345" s="2"/>
    </row>
    <row r="346" spans="1:8" x14ac:dyDescent="0.25">
      <c r="A346" s="22" t="s">
        <v>341</v>
      </c>
      <c r="B346" s="22" t="s">
        <v>377</v>
      </c>
      <c r="C346" s="88" t="s">
        <v>19</v>
      </c>
      <c r="D346" s="98">
        <v>410000000</v>
      </c>
      <c r="E346" s="98">
        <v>410000000</v>
      </c>
      <c r="F346" s="132">
        <v>42480</v>
      </c>
      <c r="H346" s="2"/>
    </row>
    <row r="347" spans="1:8" x14ac:dyDescent="0.25">
      <c r="A347" s="22" t="s">
        <v>341</v>
      </c>
      <c r="B347" s="22" t="s">
        <v>378</v>
      </c>
      <c r="C347" s="88" t="s">
        <v>19</v>
      </c>
      <c r="D347" s="98">
        <v>499000000</v>
      </c>
      <c r="E347" s="98">
        <v>499000000</v>
      </c>
      <c r="F347" s="132">
        <v>42529</v>
      </c>
      <c r="H347" s="2"/>
    </row>
    <row r="348" spans="1:8" x14ac:dyDescent="0.25">
      <c r="A348" s="22" t="s">
        <v>341</v>
      </c>
      <c r="B348" s="22" t="s">
        <v>379</v>
      </c>
      <c r="C348" s="88" t="s">
        <v>19</v>
      </c>
      <c r="D348" s="98">
        <v>275072701</v>
      </c>
      <c r="E348" s="98">
        <v>275072701</v>
      </c>
      <c r="F348" s="132">
        <v>38981</v>
      </c>
      <c r="H348" s="2"/>
    </row>
    <row r="349" spans="1:8" x14ac:dyDescent="0.25">
      <c r="A349" s="22" t="s">
        <v>341</v>
      </c>
      <c r="B349" s="22" t="s">
        <v>380</v>
      </c>
      <c r="C349" s="88" t="s">
        <v>19</v>
      </c>
      <c r="D349" s="98">
        <v>239444904</v>
      </c>
      <c r="E349" s="98">
        <v>239444904</v>
      </c>
      <c r="F349" s="132">
        <v>38861</v>
      </c>
    </row>
    <row r="350" spans="1:8" x14ac:dyDescent="0.25">
      <c r="A350" s="22" t="s">
        <v>341</v>
      </c>
      <c r="B350" s="22" t="s">
        <v>381</v>
      </c>
      <c r="C350" s="88" t="s">
        <v>19</v>
      </c>
      <c r="D350" s="98">
        <v>307944498</v>
      </c>
      <c r="E350" s="98">
        <v>307944498</v>
      </c>
      <c r="F350" s="132">
        <v>39184</v>
      </c>
    </row>
    <row r="351" spans="1:8" x14ac:dyDescent="0.25">
      <c r="A351" s="22" t="s">
        <v>341</v>
      </c>
      <c r="B351" s="22" t="s">
        <v>382</v>
      </c>
      <c r="C351" s="88" t="s">
        <v>19</v>
      </c>
      <c r="D351" s="98">
        <v>260033997</v>
      </c>
      <c r="E351" s="98">
        <v>260033997</v>
      </c>
      <c r="F351" s="132">
        <v>39121</v>
      </c>
      <c r="H351" s="41"/>
    </row>
    <row r="352" spans="1:8" x14ac:dyDescent="0.25">
      <c r="A352" s="22" t="s">
        <v>341</v>
      </c>
      <c r="B352" s="22" t="s">
        <v>383</v>
      </c>
      <c r="C352" s="88" t="s">
        <v>19</v>
      </c>
      <c r="D352" s="98">
        <v>265131375</v>
      </c>
      <c r="E352" s="98">
        <v>265131375</v>
      </c>
      <c r="F352" s="132">
        <v>39275</v>
      </c>
      <c r="H352" s="41"/>
    </row>
    <row r="353" spans="1:256" x14ac:dyDescent="0.25">
      <c r="A353" s="22" t="s">
        <v>341</v>
      </c>
      <c r="B353" s="22" t="s">
        <v>384</v>
      </c>
      <c r="C353" s="88" t="s">
        <v>19</v>
      </c>
      <c r="D353" s="98">
        <v>513828903.81</v>
      </c>
      <c r="E353" s="98">
        <v>513828903.81</v>
      </c>
      <c r="F353" s="132">
        <v>39273</v>
      </c>
      <c r="H353" s="41"/>
    </row>
    <row r="354" spans="1:256" x14ac:dyDescent="0.25">
      <c r="A354" s="22" t="s">
        <v>341</v>
      </c>
      <c r="B354" s="22" t="s">
        <v>385</v>
      </c>
      <c r="C354" s="88" t="s">
        <v>19</v>
      </c>
      <c r="D354" s="98">
        <v>132493176</v>
      </c>
      <c r="E354" s="98">
        <v>132493176</v>
      </c>
      <c r="F354" s="132">
        <v>39169</v>
      </c>
      <c r="G354" s="26"/>
      <c r="H354" s="42"/>
      <c r="I354" s="26"/>
      <c r="J354" s="26"/>
      <c r="K354" s="26"/>
      <c r="L354" s="26"/>
    </row>
    <row r="355" spans="1:256" x14ac:dyDescent="0.25">
      <c r="A355" s="22" t="s">
        <v>341</v>
      </c>
      <c r="B355" s="22" t="s">
        <v>386</v>
      </c>
      <c r="C355" s="88" t="s">
        <v>19</v>
      </c>
      <c r="D355" s="98">
        <v>398900000</v>
      </c>
      <c r="E355" s="98">
        <v>398900000</v>
      </c>
      <c r="F355" s="132">
        <v>42181</v>
      </c>
      <c r="G355" s="26"/>
      <c r="H355" s="42"/>
      <c r="I355" s="26"/>
      <c r="J355" s="26"/>
      <c r="K355" s="26"/>
      <c r="L355" s="26"/>
    </row>
    <row r="356" spans="1:256" x14ac:dyDescent="0.25">
      <c r="A356" s="3" t="s">
        <v>387</v>
      </c>
      <c r="B356" s="3" t="s">
        <v>388</v>
      </c>
      <c r="C356" s="70" t="s">
        <v>19</v>
      </c>
      <c r="D356" s="71">
        <v>444700000</v>
      </c>
      <c r="E356" s="71">
        <v>444700000</v>
      </c>
      <c r="F356" s="127">
        <v>41017</v>
      </c>
      <c r="G356" s="26"/>
      <c r="H356" s="2"/>
      <c r="I356" s="26"/>
      <c r="J356" s="26"/>
      <c r="K356" s="26"/>
      <c r="L356" s="26"/>
    </row>
    <row r="357" spans="1:256" x14ac:dyDescent="0.25">
      <c r="A357" s="3" t="s">
        <v>387</v>
      </c>
      <c r="B357" s="3" t="s">
        <v>389</v>
      </c>
      <c r="C357" s="70" t="s">
        <v>19</v>
      </c>
      <c r="D357" s="71">
        <v>324300000</v>
      </c>
      <c r="E357" s="71">
        <v>324300000</v>
      </c>
      <c r="F357" s="127">
        <v>41214</v>
      </c>
      <c r="G357" s="26"/>
      <c r="H357" s="2"/>
      <c r="I357" s="26"/>
      <c r="J357" s="26"/>
      <c r="K357" s="26"/>
      <c r="L357" s="26"/>
    </row>
    <row r="358" spans="1:256" x14ac:dyDescent="0.25">
      <c r="A358" s="3" t="s">
        <v>387</v>
      </c>
      <c r="B358" s="3" t="s">
        <v>390</v>
      </c>
      <c r="C358" s="70" t="s">
        <v>19</v>
      </c>
      <c r="D358" s="71">
        <v>438900000</v>
      </c>
      <c r="E358" s="71">
        <v>438900000</v>
      </c>
      <c r="F358" s="127">
        <v>41534</v>
      </c>
      <c r="G358" s="26"/>
      <c r="H358" s="2"/>
      <c r="I358" s="26"/>
      <c r="J358" s="26"/>
      <c r="K358" s="26"/>
      <c r="L358" s="26"/>
    </row>
    <row r="359" spans="1:256" x14ac:dyDescent="0.25">
      <c r="A359" s="3" t="s">
        <v>387</v>
      </c>
      <c r="B359" s="3" t="s">
        <v>391</v>
      </c>
      <c r="C359" s="70" t="s">
        <v>19</v>
      </c>
      <c r="D359" s="71">
        <v>427213165</v>
      </c>
      <c r="E359" s="71">
        <v>427213165</v>
      </c>
      <c r="F359" s="127">
        <v>41647</v>
      </c>
      <c r="G359" s="26"/>
      <c r="H359" s="26"/>
      <c r="I359" s="26"/>
      <c r="J359" s="26"/>
      <c r="K359" s="26"/>
      <c r="L359" s="26"/>
    </row>
    <row r="360" spans="1:256" x14ac:dyDescent="0.25">
      <c r="A360" s="3" t="s">
        <v>387</v>
      </c>
      <c r="B360" s="3" t="s">
        <v>392</v>
      </c>
      <c r="C360" s="70" t="s">
        <v>19</v>
      </c>
      <c r="D360" s="71">
        <v>393767905</v>
      </c>
      <c r="E360" s="71">
        <v>393767905</v>
      </c>
      <c r="F360" s="127">
        <v>41963</v>
      </c>
      <c r="G360" s="26"/>
      <c r="H360" s="26"/>
      <c r="I360" s="26"/>
      <c r="J360" s="26"/>
      <c r="K360" s="26"/>
      <c r="L360" s="26"/>
    </row>
    <row r="361" spans="1:256" x14ac:dyDescent="0.25">
      <c r="A361" s="3" t="s">
        <v>393</v>
      </c>
      <c r="B361" s="3" t="s">
        <v>394</v>
      </c>
      <c r="C361" s="70" t="s">
        <v>2</v>
      </c>
      <c r="D361" s="71">
        <v>109158133.83</v>
      </c>
      <c r="E361" s="71">
        <v>120910333.4264418</v>
      </c>
      <c r="F361" s="127">
        <v>38834</v>
      </c>
      <c r="G361" s="7"/>
      <c r="H361" s="2"/>
      <c r="I361" s="26"/>
      <c r="J361" s="26"/>
      <c r="K361" s="26"/>
      <c r="L361" s="26"/>
    </row>
    <row r="362" spans="1:256" x14ac:dyDescent="0.25">
      <c r="A362" s="3" t="s">
        <v>393</v>
      </c>
      <c r="B362" s="3" t="s">
        <v>395</v>
      </c>
      <c r="C362" s="70" t="s">
        <v>2</v>
      </c>
      <c r="D362" s="71">
        <v>380589749.88210124</v>
      </c>
      <c r="E362" s="71">
        <v>421564861.38355005</v>
      </c>
      <c r="F362" s="127">
        <v>39176</v>
      </c>
      <c r="G362" s="7"/>
      <c r="H362" s="2"/>
      <c r="I362" s="26"/>
      <c r="J362" s="26"/>
      <c r="K362" s="26"/>
      <c r="L362" s="26"/>
    </row>
    <row r="363" spans="1:256" x14ac:dyDescent="0.25">
      <c r="A363" s="3" t="s">
        <v>393</v>
      </c>
      <c r="B363" s="3" t="s">
        <v>396</v>
      </c>
      <c r="C363" s="70" t="s">
        <v>2</v>
      </c>
      <c r="D363" s="71">
        <v>308000000</v>
      </c>
      <c r="E363" s="71">
        <v>341159942.81600004</v>
      </c>
      <c r="F363" s="127">
        <v>41894</v>
      </c>
      <c r="G363" s="7"/>
      <c r="H363" s="2"/>
      <c r="I363" s="26"/>
      <c r="J363" s="26"/>
      <c r="K363" s="26"/>
      <c r="L363" s="26"/>
    </row>
    <row r="364" spans="1:256" x14ac:dyDescent="0.25">
      <c r="A364" s="3" t="s">
        <v>397</v>
      </c>
      <c r="B364" s="3" t="s">
        <v>398</v>
      </c>
      <c r="C364" s="70" t="s">
        <v>19</v>
      </c>
      <c r="D364" s="71">
        <v>412710000</v>
      </c>
      <c r="E364" s="71">
        <v>412710000</v>
      </c>
      <c r="F364" s="127">
        <v>41320</v>
      </c>
      <c r="G364" s="26"/>
      <c r="H364" s="2"/>
      <c r="I364" s="26"/>
      <c r="J364" s="26"/>
      <c r="K364" s="26"/>
      <c r="L364" s="26"/>
    </row>
    <row r="365" spans="1:256" x14ac:dyDescent="0.25">
      <c r="A365" s="3" t="s">
        <v>397</v>
      </c>
      <c r="B365" s="3" t="s">
        <v>399</v>
      </c>
      <c r="C365" s="70" t="s">
        <v>19</v>
      </c>
      <c r="D365" s="73">
        <v>412837000</v>
      </c>
      <c r="E365" s="73">
        <v>412837000</v>
      </c>
      <c r="F365" s="127">
        <v>41746</v>
      </c>
      <c r="G365" s="26"/>
      <c r="H365" s="2"/>
      <c r="I365" s="26"/>
      <c r="J365" s="26"/>
      <c r="K365" s="26"/>
      <c r="L365" s="26"/>
    </row>
    <row r="366" spans="1:256" x14ac:dyDescent="0.25">
      <c r="A366" s="22" t="s">
        <v>400</v>
      </c>
      <c r="B366" s="22" t="s">
        <v>401</v>
      </c>
      <c r="C366" s="88" t="s">
        <v>19</v>
      </c>
      <c r="D366" s="101">
        <v>237314835.44</v>
      </c>
      <c r="E366" s="101">
        <v>237314835.44</v>
      </c>
      <c r="F366" s="132">
        <v>38889</v>
      </c>
      <c r="G366" s="39"/>
      <c r="H366" s="2"/>
      <c r="I366" s="22"/>
      <c r="J366" s="22"/>
      <c r="K366" s="22"/>
      <c r="L366" s="2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</row>
    <row r="367" spans="1:256" x14ac:dyDescent="0.25">
      <c r="A367" s="22" t="s">
        <v>400</v>
      </c>
      <c r="B367" s="22" t="s">
        <v>402</v>
      </c>
      <c r="C367" s="88" t="s">
        <v>19</v>
      </c>
      <c r="D367" s="101">
        <v>309879010.31</v>
      </c>
      <c r="E367" s="101">
        <v>309879010.31</v>
      </c>
      <c r="F367" s="132">
        <v>39260</v>
      </c>
      <c r="G367" s="39"/>
      <c r="H367" s="2"/>
      <c r="I367" s="22"/>
      <c r="J367" s="22"/>
      <c r="K367" s="22"/>
      <c r="L367" s="2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</row>
    <row r="368" spans="1:256" x14ac:dyDescent="0.25">
      <c r="A368" s="22" t="s">
        <v>400</v>
      </c>
      <c r="B368" s="22" t="s">
        <v>403</v>
      </c>
      <c r="C368" s="88" t="s">
        <v>19</v>
      </c>
      <c r="D368" s="101">
        <v>133137757.56</v>
      </c>
      <c r="E368" s="101">
        <v>133137757.56</v>
      </c>
      <c r="F368" s="132">
        <v>39064</v>
      </c>
      <c r="G368" s="39"/>
      <c r="H368" s="2"/>
      <c r="I368" s="22"/>
      <c r="J368" s="22"/>
      <c r="K368" s="22"/>
      <c r="L368" s="2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  <c r="IT368" s="3"/>
      <c r="IU368" s="3"/>
      <c r="IV368" s="3"/>
    </row>
    <row r="369" spans="1:256" x14ac:dyDescent="0.25">
      <c r="A369" s="22" t="s">
        <v>400</v>
      </c>
      <c r="B369" s="22" t="s">
        <v>404</v>
      </c>
      <c r="C369" s="88" t="s">
        <v>19</v>
      </c>
      <c r="D369" s="101">
        <v>146365844.53999999</v>
      </c>
      <c r="E369" s="101">
        <v>146365844.53999999</v>
      </c>
      <c r="F369" s="132">
        <v>39071</v>
      </c>
      <c r="G369" s="39"/>
      <c r="H369" s="43"/>
      <c r="I369" s="22"/>
      <c r="J369" s="22"/>
      <c r="K369" s="22"/>
      <c r="L369" s="2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  <c r="IT369" s="3"/>
      <c r="IU369" s="3"/>
      <c r="IV369" s="3"/>
    </row>
    <row r="370" spans="1:256" x14ac:dyDescent="0.25">
      <c r="A370" s="22" t="s">
        <v>400</v>
      </c>
      <c r="B370" s="22" t="s">
        <v>405</v>
      </c>
      <c r="C370" s="88" t="s">
        <v>19</v>
      </c>
      <c r="D370" s="101">
        <v>165672169.71000001</v>
      </c>
      <c r="E370" s="101">
        <v>165672169.71000001</v>
      </c>
      <c r="F370" s="132">
        <v>39134</v>
      </c>
      <c r="G370" s="39"/>
      <c r="H370" s="43"/>
      <c r="I370" s="22"/>
      <c r="J370" s="22"/>
      <c r="K370" s="22"/>
      <c r="L370" s="2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  <c r="IT370" s="3"/>
      <c r="IU370" s="3"/>
      <c r="IV370" s="3"/>
    </row>
    <row r="371" spans="1:256" x14ac:dyDescent="0.25">
      <c r="A371" s="22" t="s">
        <v>400</v>
      </c>
      <c r="B371" s="22" t="s">
        <v>406</v>
      </c>
      <c r="C371" s="88" t="s">
        <v>19</v>
      </c>
      <c r="D371" s="101">
        <v>302649369.55000001</v>
      </c>
      <c r="E371" s="101">
        <v>302649369.55000001</v>
      </c>
      <c r="F371" s="132">
        <v>39170</v>
      </c>
      <c r="G371" s="39"/>
      <c r="H371" s="43"/>
      <c r="I371" s="22"/>
      <c r="J371" s="22"/>
      <c r="K371" s="22"/>
      <c r="L371" s="2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  <c r="IT371" s="3"/>
      <c r="IU371" s="3"/>
      <c r="IV371" s="3"/>
    </row>
    <row r="372" spans="1:256" x14ac:dyDescent="0.25">
      <c r="A372" s="22" t="s">
        <v>400</v>
      </c>
      <c r="B372" s="22" t="s">
        <v>407</v>
      </c>
      <c r="C372" s="88" t="s">
        <v>19</v>
      </c>
      <c r="D372" s="101">
        <v>236903705.16999999</v>
      </c>
      <c r="E372" s="101">
        <v>236903705.16999999</v>
      </c>
      <c r="F372" s="132">
        <v>39294</v>
      </c>
      <c r="G372" s="39"/>
      <c r="H372" s="43"/>
      <c r="I372" s="22"/>
      <c r="J372" s="22"/>
      <c r="K372" s="22"/>
      <c r="L372" s="2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  <c r="IT372" s="3"/>
      <c r="IU372" s="3"/>
      <c r="IV372" s="3"/>
    </row>
    <row r="373" spans="1:256" x14ac:dyDescent="0.25">
      <c r="A373" s="22" t="s">
        <v>400</v>
      </c>
      <c r="B373" s="22" t="s">
        <v>408</v>
      </c>
      <c r="C373" s="88" t="s">
        <v>19</v>
      </c>
      <c r="D373" s="101">
        <v>226743080.19</v>
      </c>
      <c r="E373" s="101">
        <v>226743080.19</v>
      </c>
      <c r="F373" s="132">
        <v>40927</v>
      </c>
      <c r="G373" s="39"/>
      <c r="H373" s="43"/>
      <c r="I373" s="22"/>
      <c r="J373" s="22"/>
      <c r="K373" s="22"/>
      <c r="L373" s="2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/>
      <c r="IM373" s="3"/>
      <c r="IN373" s="3"/>
      <c r="IO373" s="3"/>
      <c r="IP373" s="3"/>
      <c r="IQ373" s="3"/>
      <c r="IR373" s="3"/>
      <c r="IS373" s="3"/>
      <c r="IT373" s="3"/>
      <c r="IU373" s="3"/>
      <c r="IV373" s="3"/>
    </row>
    <row r="374" spans="1:256" x14ac:dyDescent="0.25">
      <c r="A374" s="22" t="s">
        <v>400</v>
      </c>
      <c r="B374" s="22" t="s">
        <v>409</v>
      </c>
      <c r="C374" s="88" t="s">
        <v>19</v>
      </c>
      <c r="D374" s="101">
        <v>464000000</v>
      </c>
      <c r="E374" s="101">
        <v>464000000</v>
      </c>
      <c r="F374" s="132">
        <v>41116</v>
      </c>
      <c r="G374" s="39"/>
      <c r="H374" s="43"/>
      <c r="I374" s="22"/>
      <c r="J374" s="22"/>
      <c r="K374" s="22"/>
      <c r="L374" s="2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  <c r="IT374" s="3"/>
      <c r="IU374" s="3"/>
      <c r="IV374" s="3"/>
    </row>
    <row r="375" spans="1:256" x14ac:dyDescent="0.25">
      <c r="A375" s="22" t="s">
        <v>400</v>
      </c>
      <c r="B375" s="22" t="s">
        <v>410</v>
      </c>
      <c r="C375" s="88" t="s">
        <v>19</v>
      </c>
      <c r="D375" s="101">
        <v>747925000</v>
      </c>
      <c r="E375" s="101">
        <v>747925000</v>
      </c>
      <c r="F375" s="132">
        <v>41222</v>
      </c>
      <c r="G375" s="39"/>
      <c r="H375" s="43"/>
      <c r="I375" s="22"/>
      <c r="J375" s="22"/>
      <c r="K375" s="22"/>
      <c r="L375" s="2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  <c r="IT375" s="3"/>
      <c r="IU375" s="3"/>
      <c r="IV375" s="3"/>
    </row>
    <row r="376" spans="1:256" x14ac:dyDescent="0.25">
      <c r="A376" s="22" t="s">
        <v>400</v>
      </c>
      <c r="B376" s="22" t="s">
        <v>411</v>
      </c>
      <c r="C376" s="88" t="s">
        <v>19</v>
      </c>
      <c r="D376" s="101">
        <v>516100000</v>
      </c>
      <c r="E376" s="101">
        <v>516100000</v>
      </c>
      <c r="F376" s="132">
        <v>41282</v>
      </c>
      <c r="G376" s="39"/>
      <c r="H376" s="43"/>
      <c r="I376" s="22"/>
      <c r="J376" s="22"/>
      <c r="K376" s="22"/>
      <c r="L376" s="2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  <c r="IT376" s="3"/>
      <c r="IU376" s="3"/>
      <c r="IV376" s="3"/>
    </row>
    <row r="377" spans="1:256" x14ac:dyDescent="0.25">
      <c r="A377" s="22" t="s">
        <v>400</v>
      </c>
      <c r="B377" s="22" t="s">
        <v>412</v>
      </c>
      <c r="C377" s="88" t="s">
        <v>19</v>
      </c>
      <c r="D377" s="101">
        <v>516600000</v>
      </c>
      <c r="E377" s="101">
        <v>516600000</v>
      </c>
      <c r="F377" s="132">
        <v>41354</v>
      </c>
      <c r="G377" s="39"/>
      <c r="H377" s="43"/>
      <c r="I377" s="22"/>
      <c r="J377" s="22"/>
      <c r="K377" s="22"/>
      <c r="L377" s="2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  <c r="IT377" s="3"/>
      <c r="IU377" s="3"/>
      <c r="IV377" s="3"/>
    </row>
    <row r="378" spans="1:256" x14ac:dyDescent="0.25">
      <c r="A378" s="22" t="s">
        <v>400</v>
      </c>
      <c r="B378" s="22" t="s">
        <v>413</v>
      </c>
      <c r="C378" s="88" t="s">
        <v>19</v>
      </c>
      <c r="D378" s="101">
        <v>647145000</v>
      </c>
      <c r="E378" s="101">
        <v>647145000</v>
      </c>
      <c r="F378" s="132">
        <v>41438</v>
      </c>
      <c r="G378" s="39"/>
      <c r="H378" s="43"/>
      <c r="I378" s="22"/>
      <c r="J378" s="22"/>
      <c r="K378" s="22"/>
      <c r="L378" s="2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  <c r="IT378" s="3"/>
      <c r="IU378" s="3"/>
      <c r="IV378" s="3"/>
    </row>
    <row r="379" spans="1:256" x14ac:dyDescent="0.25">
      <c r="A379" s="22" t="s">
        <v>400</v>
      </c>
      <c r="B379" s="22" t="s">
        <v>414</v>
      </c>
      <c r="C379" s="88" t="s">
        <v>19</v>
      </c>
      <c r="D379" s="101">
        <v>418000000</v>
      </c>
      <c r="E379" s="101">
        <v>418000000</v>
      </c>
      <c r="F379" s="132">
        <v>41529</v>
      </c>
      <c r="G379" s="39"/>
      <c r="H379" s="22"/>
      <c r="I379" s="22"/>
      <c r="J379" s="22"/>
      <c r="K379" s="22"/>
      <c r="L379" s="2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  <c r="IT379" s="3"/>
      <c r="IU379" s="3"/>
      <c r="IV379" s="3"/>
    </row>
    <row r="380" spans="1:256" x14ac:dyDescent="0.25">
      <c r="A380" s="22" t="s">
        <v>400</v>
      </c>
      <c r="B380" s="22" t="s">
        <v>415</v>
      </c>
      <c r="C380" s="88" t="s">
        <v>19</v>
      </c>
      <c r="D380" s="101">
        <v>518500000</v>
      </c>
      <c r="E380" s="101">
        <v>518500000</v>
      </c>
      <c r="F380" s="132">
        <v>41592</v>
      </c>
      <c r="G380" s="39"/>
      <c r="H380" s="22"/>
      <c r="I380" s="22"/>
      <c r="J380" s="22"/>
      <c r="K380" s="22"/>
      <c r="L380" s="2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  <c r="IT380" s="3"/>
      <c r="IU380" s="3"/>
      <c r="IV380" s="3"/>
    </row>
    <row r="381" spans="1:256" x14ac:dyDescent="0.25">
      <c r="A381" s="22" t="s">
        <v>400</v>
      </c>
      <c r="B381" s="22" t="s">
        <v>416</v>
      </c>
      <c r="C381" s="88" t="s">
        <v>19</v>
      </c>
      <c r="D381" s="101">
        <v>623000000</v>
      </c>
      <c r="E381" s="101">
        <v>623000000</v>
      </c>
      <c r="F381" s="132">
        <v>41711</v>
      </c>
      <c r="G381" s="39"/>
      <c r="H381" s="22"/>
      <c r="I381" s="22"/>
      <c r="J381" s="22"/>
      <c r="K381" s="22"/>
      <c r="L381" s="2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  <c r="IT381" s="3"/>
      <c r="IU381" s="3"/>
      <c r="IV381" s="3"/>
    </row>
    <row r="382" spans="1:256" x14ac:dyDescent="0.25">
      <c r="A382" s="22" t="s">
        <v>400</v>
      </c>
      <c r="B382" s="22" t="s">
        <v>417</v>
      </c>
      <c r="C382" s="88" t="s">
        <v>19</v>
      </c>
      <c r="D382" s="101">
        <v>828590000</v>
      </c>
      <c r="E382" s="101">
        <v>828590000</v>
      </c>
      <c r="F382" s="132">
        <v>41761</v>
      </c>
      <c r="G382" s="39"/>
      <c r="H382" s="22"/>
      <c r="I382" s="22"/>
      <c r="J382" s="22"/>
      <c r="K382" s="22"/>
      <c r="L382" s="2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  <c r="IT382" s="3"/>
      <c r="IU382" s="3"/>
      <c r="IV382" s="3"/>
    </row>
    <row r="383" spans="1:256" x14ac:dyDescent="0.25">
      <c r="A383" s="22" t="s">
        <v>400</v>
      </c>
      <c r="B383" s="22" t="s">
        <v>418</v>
      </c>
      <c r="C383" s="88" t="s">
        <v>19</v>
      </c>
      <c r="D383" s="101">
        <v>723150000</v>
      </c>
      <c r="E383" s="101">
        <v>723150000</v>
      </c>
      <c r="F383" s="132">
        <v>41830</v>
      </c>
      <c r="G383" s="3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  <c r="IT383" s="3"/>
      <c r="IU383" s="3"/>
      <c r="IV383" s="3"/>
    </row>
    <row r="384" spans="1:256" x14ac:dyDescent="0.25">
      <c r="A384" s="22" t="s">
        <v>400</v>
      </c>
      <c r="B384" s="22" t="s">
        <v>419</v>
      </c>
      <c r="C384" s="88" t="s">
        <v>19</v>
      </c>
      <c r="D384" s="101">
        <v>622500000</v>
      </c>
      <c r="E384" s="101">
        <v>622500000</v>
      </c>
      <c r="F384" s="132">
        <v>41885</v>
      </c>
      <c r="G384" s="39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  <c r="IT384" s="3"/>
      <c r="IU384" s="3"/>
      <c r="IV384" s="3"/>
    </row>
    <row r="385" spans="1:256" x14ac:dyDescent="0.25">
      <c r="A385" s="22" t="s">
        <v>400</v>
      </c>
      <c r="B385" s="22" t="s">
        <v>420</v>
      </c>
      <c r="C385" s="88" t="s">
        <v>19</v>
      </c>
      <c r="D385" s="101">
        <v>559900000</v>
      </c>
      <c r="E385" s="101">
        <v>559900000</v>
      </c>
      <c r="F385" s="132">
        <v>42003</v>
      </c>
      <c r="G385" s="39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  <c r="IT385" s="3"/>
      <c r="IU385" s="3"/>
      <c r="IV385" s="3"/>
    </row>
    <row r="386" spans="1:256" x14ac:dyDescent="0.25">
      <c r="A386" s="22" t="s">
        <v>400</v>
      </c>
      <c r="B386" s="22" t="s">
        <v>421</v>
      </c>
      <c r="C386" s="88" t="s">
        <v>19</v>
      </c>
      <c r="D386" s="101">
        <v>614150000</v>
      </c>
      <c r="E386" s="101">
        <v>614150000</v>
      </c>
      <c r="F386" s="132">
        <v>42082</v>
      </c>
      <c r="G386" s="39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  <c r="IT386" s="3"/>
      <c r="IU386" s="3"/>
      <c r="IV386" s="3"/>
    </row>
    <row r="387" spans="1:256" x14ac:dyDescent="0.25">
      <c r="A387" s="22" t="s">
        <v>400</v>
      </c>
      <c r="B387" s="22" t="s">
        <v>422</v>
      </c>
      <c r="C387" s="88" t="s">
        <v>19</v>
      </c>
      <c r="D387" s="101">
        <v>513400000</v>
      </c>
      <c r="E387" s="101">
        <v>513400000</v>
      </c>
      <c r="F387" s="132">
        <v>42145</v>
      </c>
      <c r="G387" s="39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  <c r="IT387" s="3"/>
      <c r="IU387" s="3"/>
      <c r="IV387" s="3"/>
    </row>
    <row r="388" spans="1:256" x14ac:dyDescent="0.25">
      <c r="A388" s="22" t="s">
        <v>400</v>
      </c>
      <c r="B388" s="22" t="s">
        <v>423</v>
      </c>
      <c r="C388" s="88" t="s">
        <v>19</v>
      </c>
      <c r="D388" s="101">
        <v>515700000</v>
      </c>
      <c r="E388" s="101">
        <v>515700000</v>
      </c>
      <c r="F388" s="132">
        <v>42201</v>
      </c>
      <c r="G388" s="39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  <c r="IT388" s="3"/>
      <c r="IU388" s="3"/>
      <c r="IV388" s="3"/>
    </row>
    <row r="389" spans="1:256" x14ac:dyDescent="0.25">
      <c r="A389" s="22" t="s">
        <v>400</v>
      </c>
      <c r="B389" s="22" t="s">
        <v>424</v>
      </c>
      <c r="C389" s="88" t="s">
        <v>19</v>
      </c>
      <c r="D389" s="101">
        <v>512800000</v>
      </c>
      <c r="E389" s="101">
        <v>512800000</v>
      </c>
      <c r="F389" s="132">
        <v>42265</v>
      </c>
      <c r="G389" s="39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  <c r="IT389" s="3"/>
      <c r="IU389" s="3"/>
      <c r="IV389" s="3"/>
    </row>
    <row r="390" spans="1:256" x14ac:dyDescent="0.25">
      <c r="A390" s="22" t="s">
        <v>400</v>
      </c>
      <c r="B390" s="22" t="s">
        <v>425</v>
      </c>
      <c r="C390" s="88" t="s">
        <v>19</v>
      </c>
      <c r="D390" s="101">
        <v>510500000</v>
      </c>
      <c r="E390" s="101">
        <v>510500000</v>
      </c>
      <c r="F390" s="132">
        <v>42332</v>
      </c>
      <c r="G390" s="39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  <c r="IT390" s="3"/>
      <c r="IU390" s="3"/>
      <c r="IV390" s="3"/>
    </row>
    <row r="391" spans="1:256" x14ac:dyDescent="0.25">
      <c r="A391" s="22" t="s">
        <v>400</v>
      </c>
      <c r="B391" s="22" t="s">
        <v>426</v>
      </c>
      <c r="C391" s="88" t="s">
        <v>19</v>
      </c>
      <c r="D391" s="101">
        <v>220676219.25999999</v>
      </c>
      <c r="E391" s="101">
        <v>220676219.25999999</v>
      </c>
      <c r="F391" s="132">
        <v>39273</v>
      </c>
      <c r="G391" s="39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  <c r="IL391" s="3"/>
      <c r="IM391" s="3"/>
      <c r="IN391" s="3"/>
      <c r="IO391" s="3"/>
      <c r="IP391" s="3"/>
      <c r="IQ391" s="3"/>
      <c r="IR391" s="3"/>
      <c r="IS391" s="3"/>
      <c r="IT391" s="3"/>
      <c r="IU391" s="3"/>
      <c r="IV391" s="3"/>
    </row>
    <row r="392" spans="1:256" x14ac:dyDescent="0.25">
      <c r="A392" s="22" t="s">
        <v>400</v>
      </c>
      <c r="B392" s="22" t="s">
        <v>427</v>
      </c>
      <c r="C392" s="88" t="s">
        <v>19</v>
      </c>
      <c r="D392" s="101">
        <v>218626570.52000001</v>
      </c>
      <c r="E392" s="101">
        <v>218626570.52000001</v>
      </c>
      <c r="F392" s="132">
        <v>39203</v>
      </c>
      <c r="G392" s="39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  <c r="IL392" s="3"/>
      <c r="IM392" s="3"/>
      <c r="IN392" s="3"/>
      <c r="IO392" s="3"/>
      <c r="IP392" s="3"/>
      <c r="IQ392" s="3"/>
      <c r="IR392" s="3"/>
      <c r="IS392" s="3"/>
      <c r="IT392" s="3"/>
      <c r="IU392" s="3"/>
      <c r="IV392" s="3"/>
    </row>
    <row r="393" spans="1:256" x14ac:dyDescent="0.25">
      <c r="A393" s="3" t="s">
        <v>428</v>
      </c>
      <c r="B393" s="3" t="s">
        <v>429</v>
      </c>
      <c r="C393" s="70" t="s">
        <v>2</v>
      </c>
      <c r="D393" s="71">
        <v>316840000</v>
      </c>
      <c r="E393" s="71">
        <v>350951676.23967999</v>
      </c>
      <c r="F393" s="127">
        <v>41261</v>
      </c>
      <c r="G393" s="7"/>
      <c r="H393" s="2"/>
    </row>
    <row r="394" spans="1:256" x14ac:dyDescent="0.25">
      <c r="A394" s="3" t="s">
        <v>428</v>
      </c>
      <c r="B394" s="3" t="s">
        <v>430</v>
      </c>
      <c r="C394" s="70" t="s">
        <v>2</v>
      </c>
      <c r="D394" s="71">
        <v>279181071</v>
      </c>
      <c r="E394" s="71">
        <v>309238305.90152478</v>
      </c>
      <c r="F394" s="127">
        <v>41551</v>
      </c>
      <c r="G394" s="7"/>
      <c r="H394" s="2"/>
    </row>
    <row r="395" spans="1:256" x14ac:dyDescent="0.25">
      <c r="A395" s="3" t="s">
        <v>431</v>
      </c>
      <c r="B395" s="3" t="s">
        <v>432</v>
      </c>
      <c r="C395" s="70" t="s">
        <v>2</v>
      </c>
      <c r="D395" s="71">
        <v>442350000</v>
      </c>
      <c r="E395" s="71">
        <v>489974352.93720001</v>
      </c>
      <c r="F395" s="127">
        <v>39421</v>
      </c>
      <c r="G395" s="7"/>
      <c r="H395" s="2"/>
    </row>
    <row r="396" spans="1:256" x14ac:dyDescent="0.25">
      <c r="A396" s="3" t="s">
        <v>431</v>
      </c>
      <c r="B396" s="3" t="s">
        <v>433</v>
      </c>
      <c r="C396" s="70" t="s">
        <v>2</v>
      </c>
      <c r="D396" s="71">
        <v>193100399</v>
      </c>
      <c r="E396" s="71">
        <v>213890003.50839865</v>
      </c>
      <c r="F396" s="127">
        <v>38602</v>
      </c>
      <c r="G396" s="7"/>
      <c r="H396" s="2"/>
    </row>
    <row r="397" spans="1:256" x14ac:dyDescent="0.25">
      <c r="A397" s="3" t="s">
        <v>431</v>
      </c>
      <c r="B397" s="3" t="s">
        <v>434</v>
      </c>
      <c r="C397" s="70" t="s">
        <v>2</v>
      </c>
      <c r="D397" s="71">
        <v>232559252</v>
      </c>
      <c r="E397" s="71">
        <v>257597081.53783032</v>
      </c>
      <c r="F397" s="127">
        <v>39240</v>
      </c>
      <c r="G397" s="7"/>
      <c r="H397" s="2"/>
    </row>
    <row r="398" spans="1:256" x14ac:dyDescent="0.25">
      <c r="A398" s="3" t="s">
        <v>435</v>
      </c>
      <c r="B398" s="3" t="s">
        <v>436</v>
      </c>
      <c r="C398" s="70" t="s">
        <v>19</v>
      </c>
      <c r="D398" s="73">
        <v>516450300</v>
      </c>
      <c r="E398" s="73">
        <v>516450300</v>
      </c>
      <c r="F398" s="127">
        <v>38531</v>
      </c>
      <c r="H398" s="2"/>
    </row>
    <row r="399" spans="1:256" x14ac:dyDescent="0.25">
      <c r="A399" s="3" t="s">
        <v>435</v>
      </c>
      <c r="B399" s="3" t="s">
        <v>437</v>
      </c>
      <c r="C399" s="70" t="s">
        <v>19</v>
      </c>
      <c r="D399" s="73">
        <v>564000818</v>
      </c>
      <c r="E399" s="73">
        <v>564000818</v>
      </c>
      <c r="F399" s="127">
        <v>39070</v>
      </c>
      <c r="H399" s="2"/>
    </row>
    <row r="400" spans="1:256" x14ac:dyDescent="0.25">
      <c r="A400" s="3" t="s">
        <v>435</v>
      </c>
      <c r="B400" s="3" t="s">
        <v>438</v>
      </c>
      <c r="C400" s="70" t="s">
        <v>19</v>
      </c>
      <c r="D400" s="73">
        <v>478712281</v>
      </c>
      <c r="E400" s="73">
        <v>478712281</v>
      </c>
      <c r="F400" s="127">
        <v>39147</v>
      </c>
      <c r="H400" s="2"/>
    </row>
    <row r="401" spans="1:12" x14ac:dyDescent="0.25">
      <c r="A401" s="3" t="s">
        <v>435</v>
      </c>
      <c r="B401" s="3" t="s">
        <v>439</v>
      </c>
      <c r="C401" s="70" t="s">
        <v>19</v>
      </c>
      <c r="D401" s="71">
        <v>590061033</v>
      </c>
      <c r="E401" s="71">
        <v>590061033</v>
      </c>
      <c r="F401" s="127">
        <v>39275</v>
      </c>
      <c r="H401" s="2"/>
    </row>
    <row r="402" spans="1:12" x14ac:dyDescent="0.25">
      <c r="A402" s="3" t="s">
        <v>435</v>
      </c>
      <c r="B402" s="3" t="s">
        <v>440</v>
      </c>
      <c r="C402" s="70" t="s">
        <v>19</v>
      </c>
      <c r="D402" s="73">
        <v>412650000</v>
      </c>
      <c r="E402" s="73">
        <v>412650000</v>
      </c>
      <c r="F402" s="127">
        <v>41165</v>
      </c>
      <c r="H402" s="2"/>
    </row>
    <row r="403" spans="1:12" x14ac:dyDescent="0.25">
      <c r="A403" s="3" t="s">
        <v>435</v>
      </c>
      <c r="B403" s="3" t="s">
        <v>441</v>
      </c>
      <c r="C403" s="70" t="s">
        <v>19</v>
      </c>
      <c r="D403" s="71">
        <v>414800000</v>
      </c>
      <c r="E403" s="71">
        <v>414800000</v>
      </c>
      <c r="F403" s="127">
        <v>41326</v>
      </c>
      <c r="G403" s="7"/>
      <c r="H403" s="2"/>
    </row>
    <row r="404" spans="1:12" x14ac:dyDescent="0.25">
      <c r="A404" s="3" t="s">
        <v>435</v>
      </c>
      <c r="B404" s="3" t="s">
        <v>442</v>
      </c>
      <c r="C404" s="70" t="s">
        <v>19</v>
      </c>
      <c r="D404" s="73">
        <v>518750000</v>
      </c>
      <c r="E404" s="73">
        <v>518750000</v>
      </c>
      <c r="F404" s="127">
        <v>41430</v>
      </c>
      <c r="G404" s="7"/>
      <c r="H404" s="2"/>
    </row>
    <row r="405" spans="1:12" x14ac:dyDescent="0.25">
      <c r="A405" s="3" t="s">
        <v>435</v>
      </c>
      <c r="B405" s="3" t="s">
        <v>443</v>
      </c>
      <c r="C405" s="70" t="s">
        <v>19</v>
      </c>
      <c r="D405" s="71">
        <v>411400000</v>
      </c>
      <c r="E405" s="71">
        <v>411400000</v>
      </c>
      <c r="F405" s="127">
        <v>41576</v>
      </c>
      <c r="G405" s="7"/>
    </row>
    <row r="406" spans="1:12" x14ac:dyDescent="0.25">
      <c r="A406" s="3" t="s">
        <v>435</v>
      </c>
      <c r="B406" s="3" t="s">
        <v>444</v>
      </c>
      <c r="C406" s="70" t="s">
        <v>19</v>
      </c>
      <c r="D406" s="73">
        <v>459250000</v>
      </c>
      <c r="E406" s="73">
        <v>459250000</v>
      </c>
      <c r="F406" s="127">
        <v>41654</v>
      </c>
      <c r="G406" s="26"/>
      <c r="H406" s="26"/>
      <c r="I406" s="26"/>
      <c r="J406" s="26"/>
      <c r="K406" s="26"/>
      <c r="L406" s="26"/>
    </row>
    <row r="407" spans="1:12" x14ac:dyDescent="0.25">
      <c r="A407" s="3" t="s">
        <v>435</v>
      </c>
      <c r="B407" s="3" t="s">
        <v>445</v>
      </c>
      <c r="C407" s="70" t="s">
        <v>19</v>
      </c>
      <c r="D407" s="71">
        <v>621475000</v>
      </c>
      <c r="E407" s="71">
        <v>621475000</v>
      </c>
      <c r="F407" s="127">
        <v>41808</v>
      </c>
      <c r="G407" s="26"/>
      <c r="H407" s="26"/>
      <c r="I407" s="26"/>
      <c r="J407" s="26"/>
      <c r="K407" s="26"/>
      <c r="L407" s="26"/>
    </row>
    <row r="408" spans="1:12" x14ac:dyDescent="0.25">
      <c r="A408" s="3" t="s">
        <v>435</v>
      </c>
      <c r="B408" s="3" t="s">
        <v>446</v>
      </c>
      <c r="C408" s="70" t="s">
        <v>19</v>
      </c>
      <c r="D408" s="71">
        <v>616250000</v>
      </c>
      <c r="E408" s="71">
        <v>616250000</v>
      </c>
      <c r="F408" s="127">
        <v>41942</v>
      </c>
      <c r="G408" s="26"/>
      <c r="H408" s="26"/>
      <c r="I408" s="26"/>
      <c r="J408" s="26"/>
      <c r="K408" s="26"/>
      <c r="L408" s="26"/>
    </row>
    <row r="409" spans="1:12" x14ac:dyDescent="0.25">
      <c r="A409" s="3" t="s">
        <v>435</v>
      </c>
      <c r="B409" s="3" t="s">
        <v>447</v>
      </c>
      <c r="C409" s="70" t="s">
        <v>19</v>
      </c>
      <c r="D409" s="71">
        <v>578000000</v>
      </c>
      <c r="E409" s="71">
        <v>578000000</v>
      </c>
      <c r="F409" s="127">
        <v>42110</v>
      </c>
      <c r="G409" s="26"/>
      <c r="H409" s="26"/>
      <c r="I409" s="26"/>
      <c r="J409" s="26"/>
      <c r="K409" s="26"/>
      <c r="L409" s="26"/>
    </row>
    <row r="410" spans="1:12" x14ac:dyDescent="0.25">
      <c r="A410" s="3" t="s">
        <v>435</v>
      </c>
      <c r="B410" s="9" t="s">
        <v>448</v>
      </c>
      <c r="C410" s="70" t="s">
        <v>19</v>
      </c>
      <c r="D410" s="80">
        <v>709800000</v>
      </c>
      <c r="E410" s="80">
        <v>709800000</v>
      </c>
      <c r="F410" s="130">
        <v>42227</v>
      </c>
      <c r="G410" s="26"/>
      <c r="H410" s="26"/>
      <c r="I410" s="26"/>
      <c r="J410" s="26"/>
      <c r="K410" s="26"/>
      <c r="L410" s="26"/>
    </row>
    <row r="411" spans="1:12" x14ac:dyDescent="0.25">
      <c r="A411" s="3" t="s">
        <v>449</v>
      </c>
      <c r="B411" s="3" t="s">
        <v>450</v>
      </c>
      <c r="C411" s="70" t="s">
        <v>2</v>
      </c>
      <c r="D411" s="71">
        <v>223400000</v>
      </c>
      <c r="E411" s="71">
        <v>247451724.75680003</v>
      </c>
      <c r="F411" s="127">
        <v>42062</v>
      </c>
      <c r="G411" s="7"/>
      <c r="H411" s="2"/>
      <c r="I411" s="26"/>
      <c r="J411" s="26"/>
      <c r="K411" s="26"/>
      <c r="L411" s="26"/>
    </row>
    <row r="412" spans="1:12" x14ac:dyDescent="0.25">
      <c r="A412" s="3" t="s">
        <v>449</v>
      </c>
      <c r="B412" s="3" t="s">
        <v>451</v>
      </c>
      <c r="C412" s="70" t="s">
        <v>2</v>
      </c>
      <c r="D412" s="71">
        <v>227700000</v>
      </c>
      <c r="E412" s="71">
        <v>252214672.01040003</v>
      </c>
      <c r="F412" s="128">
        <v>42487</v>
      </c>
      <c r="G412" s="7"/>
      <c r="H412" s="2"/>
    </row>
    <row r="413" spans="1:12" x14ac:dyDescent="0.25">
      <c r="A413" s="3" t="s">
        <v>452</v>
      </c>
      <c r="B413" s="3" t="s">
        <v>453</v>
      </c>
      <c r="C413" s="70" t="s">
        <v>19</v>
      </c>
      <c r="D413" s="71">
        <v>527500000</v>
      </c>
      <c r="E413" s="71">
        <v>527500000</v>
      </c>
      <c r="F413" s="127">
        <v>41830</v>
      </c>
      <c r="G413" s="26"/>
      <c r="H413" s="2"/>
      <c r="I413" s="26"/>
      <c r="J413" s="26"/>
      <c r="K413" s="26"/>
      <c r="L413" s="26"/>
    </row>
    <row r="414" spans="1:12" x14ac:dyDescent="0.25">
      <c r="A414" s="3" t="s">
        <v>452</v>
      </c>
      <c r="B414" s="3" t="s">
        <v>454</v>
      </c>
      <c r="C414" s="70" t="s">
        <v>19</v>
      </c>
      <c r="D414" s="71">
        <v>526000000</v>
      </c>
      <c r="E414" s="71">
        <v>526000000</v>
      </c>
      <c r="F414" s="127">
        <v>41955</v>
      </c>
      <c r="G414" s="26"/>
      <c r="H414" s="2"/>
      <c r="I414" s="26"/>
      <c r="J414" s="26"/>
      <c r="K414" s="26"/>
      <c r="L414" s="26"/>
    </row>
    <row r="415" spans="1:12" x14ac:dyDescent="0.25">
      <c r="A415" s="3" t="s">
        <v>455</v>
      </c>
      <c r="B415" s="44" t="s">
        <v>456</v>
      </c>
      <c r="C415" s="102" t="s">
        <v>2</v>
      </c>
      <c r="D415" s="103">
        <v>165393989</v>
      </c>
      <c r="E415" s="104">
        <v>183200661.78360435</v>
      </c>
      <c r="F415" s="133">
        <v>39295</v>
      </c>
      <c r="G415" s="7"/>
      <c r="H415" s="2"/>
      <c r="I415" s="26"/>
      <c r="J415" s="26"/>
      <c r="K415" s="26"/>
      <c r="L415" s="26"/>
    </row>
    <row r="416" spans="1:12" x14ac:dyDescent="0.25">
      <c r="A416" s="3" t="s">
        <v>455</v>
      </c>
      <c r="B416" s="45" t="s">
        <v>457</v>
      </c>
      <c r="C416" s="102" t="s">
        <v>2</v>
      </c>
      <c r="D416" s="101">
        <v>361550000</v>
      </c>
      <c r="E416" s="104">
        <v>400475251.05560005</v>
      </c>
      <c r="F416" s="138">
        <v>41613</v>
      </c>
      <c r="G416" s="7"/>
      <c r="H416" s="2"/>
      <c r="I416" s="26"/>
      <c r="J416" s="26"/>
      <c r="K416" s="26"/>
      <c r="L416" s="26"/>
    </row>
    <row r="417" spans="1:12" x14ac:dyDescent="0.25">
      <c r="A417" s="3" t="s">
        <v>455</v>
      </c>
      <c r="B417" s="45" t="s">
        <v>458</v>
      </c>
      <c r="C417" s="102" t="s">
        <v>2</v>
      </c>
      <c r="D417" s="101">
        <v>361960000</v>
      </c>
      <c r="E417" s="104">
        <v>400929392.53792</v>
      </c>
      <c r="F417" s="138">
        <v>42124</v>
      </c>
      <c r="G417" s="7"/>
      <c r="H417" s="2"/>
      <c r="I417" s="26"/>
      <c r="J417" s="26"/>
      <c r="K417" s="26"/>
      <c r="L417" s="26"/>
    </row>
    <row r="418" spans="1:12" x14ac:dyDescent="0.25">
      <c r="A418" s="46" t="s">
        <v>459</v>
      </c>
      <c r="B418" s="46" t="s">
        <v>460</v>
      </c>
      <c r="C418" s="105" t="s">
        <v>19</v>
      </c>
      <c r="D418" s="106">
        <v>434103985</v>
      </c>
      <c r="E418" s="107">
        <v>384756409</v>
      </c>
      <c r="F418" s="139">
        <v>38918</v>
      </c>
      <c r="G418" s="26"/>
      <c r="H418" s="2"/>
      <c r="I418" s="26"/>
      <c r="J418" s="26"/>
      <c r="K418" s="26"/>
      <c r="L418" s="26"/>
    </row>
    <row r="419" spans="1:12" x14ac:dyDescent="0.25">
      <c r="A419" s="46" t="s">
        <v>459</v>
      </c>
      <c r="B419" s="46" t="s">
        <v>461</v>
      </c>
      <c r="C419" s="105" t="s">
        <v>19</v>
      </c>
      <c r="D419" s="106">
        <v>349086234</v>
      </c>
      <c r="E419" s="107">
        <v>313891967</v>
      </c>
      <c r="F419" s="139">
        <v>40863</v>
      </c>
      <c r="G419" s="26"/>
      <c r="H419" s="2"/>
      <c r="I419" s="26"/>
      <c r="J419" s="26"/>
      <c r="K419" s="26"/>
      <c r="L419" s="26"/>
    </row>
    <row r="420" spans="1:12" x14ac:dyDescent="0.25">
      <c r="A420" s="46" t="s">
        <v>459</v>
      </c>
      <c r="B420" s="46" t="s">
        <v>462</v>
      </c>
      <c r="C420" s="105" t="s">
        <v>19</v>
      </c>
      <c r="D420" s="106">
        <v>516300000</v>
      </c>
      <c r="E420" s="107">
        <v>516300000</v>
      </c>
      <c r="F420" s="139">
        <v>41197</v>
      </c>
      <c r="G420" s="26"/>
      <c r="H420" s="2"/>
      <c r="I420" s="26"/>
      <c r="J420" s="26"/>
      <c r="K420" s="26"/>
      <c r="L420" s="26"/>
    </row>
    <row r="421" spans="1:12" x14ac:dyDescent="0.25">
      <c r="A421" s="46" t="s">
        <v>459</v>
      </c>
      <c r="B421" s="46" t="s">
        <v>463</v>
      </c>
      <c r="C421" s="105" t="s">
        <v>19</v>
      </c>
      <c r="D421" s="106">
        <v>832000000</v>
      </c>
      <c r="E421" s="107">
        <v>832000000</v>
      </c>
      <c r="F421" s="139">
        <v>41298</v>
      </c>
      <c r="G421" s="26"/>
      <c r="H421" s="26"/>
      <c r="I421" s="26"/>
      <c r="J421" s="26"/>
      <c r="K421" s="26"/>
      <c r="L421" s="26"/>
    </row>
    <row r="422" spans="1:12" x14ac:dyDescent="0.25">
      <c r="A422" s="46" t="s">
        <v>459</v>
      </c>
      <c r="B422" s="46" t="s">
        <v>464</v>
      </c>
      <c r="C422" s="105" t="s">
        <v>19</v>
      </c>
      <c r="D422" s="106">
        <v>664450000</v>
      </c>
      <c r="E422" s="107">
        <v>664450000</v>
      </c>
      <c r="F422" s="139">
        <v>41431</v>
      </c>
      <c r="G422" s="26"/>
      <c r="H422" s="26"/>
      <c r="I422" s="26"/>
      <c r="J422" s="26"/>
      <c r="K422" s="26"/>
      <c r="L422" s="26"/>
    </row>
    <row r="423" spans="1:12" x14ac:dyDescent="0.25">
      <c r="A423" s="46" t="s">
        <v>459</v>
      </c>
      <c r="B423" s="46" t="s">
        <v>465</v>
      </c>
      <c r="C423" s="105" t="s">
        <v>19</v>
      </c>
      <c r="D423" s="106">
        <v>1022250000</v>
      </c>
      <c r="E423" s="107">
        <v>1022250000</v>
      </c>
      <c r="F423" s="139">
        <v>41935</v>
      </c>
      <c r="G423" s="26"/>
      <c r="H423" s="26"/>
      <c r="I423" s="26"/>
      <c r="J423" s="26"/>
      <c r="K423" s="26"/>
      <c r="L423" s="26"/>
    </row>
    <row r="424" spans="1:12" x14ac:dyDescent="0.25">
      <c r="A424" s="46" t="s">
        <v>459</v>
      </c>
      <c r="B424" s="46" t="s">
        <v>466</v>
      </c>
      <c r="C424" s="105" t="s">
        <v>19</v>
      </c>
      <c r="D424" s="106">
        <v>818250000</v>
      </c>
      <c r="E424" s="107">
        <v>818250000</v>
      </c>
      <c r="F424" s="139">
        <v>42306</v>
      </c>
      <c r="G424" s="26"/>
      <c r="H424" s="26"/>
      <c r="I424" s="26"/>
      <c r="J424" s="26"/>
      <c r="K424" s="26"/>
      <c r="L424" s="26"/>
    </row>
    <row r="425" spans="1:12" x14ac:dyDescent="0.25">
      <c r="A425" s="46" t="s">
        <v>459</v>
      </c>
      <c r="B425" s="46" t="s">
        <v>467</v>
      </c>
      <c r="C425" s="105" t="s">
        <v>19</v>
      </c>
      <c r="D425" s="106">
        <v>373644818</v>
      </c>
      <c r="E425" s="107">
        <v>349884305</v>
      </c>
      <c r="F425" s="139">
        <v>38972</v>
      </c>
      <c r="G425" s="26"/>
      <c r="H425" s="26"/>
      <c r="I425" s="26"/>
      <c r="J425" s="26"/>
      <c r="K425" s="26"/>
      <c r="L425" s="26"/>
    </row>
    <row r="426" spans="1:12" x14ac:dyDescent="0.25">
      <c r="A426" s="46" t="s">
        <v>459</v>
      </c>
      <c r="B426" s="46" t="s">
        <v>468</v>
      </c>
      <c r="C426" s="105" t="s">
        <v>19</v>
      </c>
      <c r="D426" s="106">
        <v>469053606</v>
      </c>
      <c r="E426" s="107">
        <v>461487692</v>
      </c>
      <c r="F426" s="139">
        <v>39135</v>
      </c>
      <c r="G426" s="26"/>
      <c r="H426" s="26"/>
      <c r="I426" s="26"/>
      <c r="J426" s="26"/>
      <c r="K426" s="26"/>
      <c r="L426" s="26"/>
    </row>
    <row r="427" spans="1:12" x14ac:dyDescent="0.25">
      <c r="A427" s="46" t="s">
        <v>459</v>
      </c>
      <c r="B427" s="46" t="s">
        <v>469</v>
      </c>
      <c r="C427" s="105" t="s">
        <v>19</v>
      </c>
      <c r="D427" s="106">
        <v>593339968</v>
      </c>
      <c r="E427" s="107">
        <v>533318729</v>
      </c>
      <c r="F427" s="139">
        <v>39198</v>
      </c>
      <c r="G427" s="26"/>
      <c r="H427" s="26"/>
      <c r="I427" s="26"/>
      <c r="J427" s="26"/>
      <c r="K427" s="26"/>
      <c r="L427" s="26"/>
    </row>
    <row r="428" spans="1:12" x14ac:dyDescent="0.25">
      <c r="A428" s="46" t="s">
        <v>459</v>
      </c>
      <c r="B428" s="46" t="s">
        <v>470</v>
      </c>
      <c r="C428" s="105" t="s">
        <v>19</v>
      </c>
      <c r="D428" s="106">
        <v>487217482</v>
      </c>
      <c r="E428" s="107">
        <v>474852906</v>
      </c>
      <c r="F428" s="139">
        <v>39351</v>
      </c>
      <c r="G428" s="26"/>
      <c r="H428" s="26"/>
      <c r="I428" s="26"/>
      <c r="J428" s="26"/>
      <c r="K428" s="26"/>
      <c r="L428" s="26"/>
    </row>
    <row r="429" spans="1:12" x14ac:dyDescent="0.25">
      <c r="A429" s="46" t="s">
        <v>459</v>
      </c>
      <c r="B429" s="46" t="s">
        <v>471</v>
      </c>
      <c r="C429" s="105" t="s">
        <v>19</v>
      </c>
      <c r="D429" s="106">
        <v>361580660</v>
      </c>
      <c r="E429" s="107">
        <v>338255004</v>
      </c>
      <c r="F429" s="139">
        <v>40681</v>
      </c>
      <c r="G429" s="26"/>
      <c r="H429" s="26"/>
      <c r="I429" s="26"/>
      <c r="J429" s="26"/>
      <c r="K429" s="26"/>
      <c r="L429" s="26"/>
    </row>
    <row r="430" spans="1:12" x14ac:dyDescent="0.25">
      <c r="A430" s="46" t="s">
        <v>459</v>
      </c>
      <c r="B430" s="46" t="s">
        <v>472</v>
      </c>
      <c r="C430" s="105" t="s">
        <v>19</v>
      </c>
      <c r="D430" s="106">
        <v>402249379</v>
      </c>
      <c r="E430" s="107">
        <v>397776609</v>
      </c>
      <c r="F430" s="139">
        <v>41004</v>
      </c>
      <c r="G430" s="26"/>
      <c r="H430" s="26"/>
      <c r="I430" s="26"/>
      <c r="J430" s="26"/>
      <c r="K430" s="26"/>
      <c r="L430" s="26"/>
    </row>
    <row r="431" spans="1:12" x14ac:dyDescent="0.25">
      <c r="A431" s="46" t="s">
        <v>459</v>
      </c>
      <c r="B431" s="46" t="s">
        <v>473</v>
      </c>
      <c r="C431" s="105" t="s">
        <v>19</v>
      </c>
      <c r="D431" s="106">
        <v>523000000</v>
      </c>
      <c r="E431" s="107">
        <v>523000000</v>
      </c>
      <c r="F431" s="139">
        <v>39288</v>
      </c>
      <c r="G431" s="26"/>
      <c r="H431" s="26"/>
      <c r="I431" s="26"/>
      <c r="J431" s="26"/>
      <c r="K431" s="26"/>
      <c r="L431" s="26"/>
    </row>
    <row r="432" spans="1:12" x14ac:dyDescent="0.25">
      <c r="A432" s="46" t="s">
        <v>459</v>
      </c>
      <c r="B432" s="46" t="s">
        <v>474</v>
      </c>
      <c r="C432" s="105" t="s">
        <v>19</v>
      </c>
      <c r="D432" s="106">
        <v>798000000</v>
      </c>
      <c r="E432" s="107">
        <v>798000000</v>
      </c>
      <c r="F432" s="139">
        <v>41228</v>
      </c>
      <c r="G432" s="26"/>
      <c r="H432" s="26"/>
      <c r="I432" s="26"/>
      <c r="J432" s="26"/>
      <c r="K432" s="26"/>
      <c r="L432" s="26"/>
    </row>
    <row r="433" spans="1:12" x14ac:dyDescent="0.25">
      <c r="A433" s="46" t="s">
        <v>459</v>
      </c>
      <c r="B433" s="46" t="s">
        <v>475</v>
      </c>
      <c r="C433" s="105" t="s">
        <v>19</v>
      </c>
      <c r="D433" s="106">
        <v>521500000</v>
      </c>
      <c r="E433" s="107">
        <v>521500000</v>
      </c>
      <c r="F433" s="139">
        <v>41502</v>
      </c>
      <c r="G433" s="26"/>
      <c r="H433" s="26"/>
      <c r="I433" s="26"/>
      <c r="J433" s="26"/>
      <c r="K433" s="26"/>
      <c r="L433" s="26"/>
    </row>
    <row r="434" spans="1:12" x14ac:dyDescent="0.25">
      <c r="A434" s="46" t="s">
        <v>459</v>
      </c>
      <c r="B434" s="46" t="s">
        <v>476</v>
      </c>
      <c r="C434" s="105" t="s">
        <v>19</v>
      </c>
      <c r="D434" s="106">
        <v>817693000</v>
      </c>
      <c r="E434" s="107">
        <v>817693000</v>
      </c>
      <c r="F434" s="139">
        <v>41788</v>
      </c>
      <c r="G434" s="26"/>
      <c r="H434" s="26"/>
      <c r="I434" s="26"/>
      <c r="J434" s="26"/>
      <c r="K434" s="26"/>
      <c r="L434" s="26"/>
    </row>
    <row r="435" spans="1:12" x14ac:dyDescent="0.25">
      <c r="A435" s="46" t="s">
        <v>459</v>
      </c>
      <c r="B435" s="46" t="s">
        <v>477</v>
      </c>
      <c r="C435" s="105" t="s">
        <v>19</v>
      </c>
      <c r="D435" s="106">
        <v>743240000</v>
      </c>
      <c r="E435" s="107">
        <v>743240000</v>
      </c>
      <c r="F435" s="139">
        <v>41697</v>
      </c>
      <c r="H435" s="2"/>
    </row>
    <row r="436" spans="1:12" x14ac:dyDescent="0.25">
      <c r="A436" s="46" t="s">
        <v>459</v>
      </c>
      <c r="B436" s="46" t="s">
        <v>478</v>
      </c>
      <c r="C436" s="105" t="s">
        <v>19</v>
      </c>
      <c r="D436" s="106">
        <v>1031000000</v>
      </c>
      <c r="E436" s="107">
        <v>1031000000</v>
      </c>
      <c r="F436" s="139">
        <v>41857</v>
      </c>
      <c r="H436" s="2"/>
    </row>
    <row r="437" spans="1:12" x14ac:dyDescent="0.25">
      <c r="A437" s="46" t="s">
        <v>459</v>
      </c>
      <c r="B437" s="46" t="s">
        <v>479</v>
      </c>
      <c r="C437" s="105" t="s">
        <v>19</v>
      </c>
      <c r="D437" s="106">
        <v>685800000</v>
      </c>
      <c r="E437" s="107">
        <v>685800000</v>
      </c>
      <c r="F437" s="139">
        <v>42002</v>
      </c>
      <c r="H437" s="2"/>
    </row>
    <row r="438" spans="1:12" x14ac:dyDescent="0.25">
      <c r="A438" s="46" t="s">
        <v>459</v>
      </c>
      <c r="B438" s="46" t="s">
        <v>480</v>
      </c>
      <c r="C438" s="105" t="s">
        <v>19</v>
      </c>
      <c r="D438" s="106">
        <v>614025000</v>
      </c>
      <c r="E438" s="107">
        <v>614025000</v>
      </c>
      <c r="F438" s="139">
        <v>42088</v>
      </c>
      <c r="H438" s="2"/>
    </row>
    <row r="439" spans="1:12" x14ac:dyDescent="0.25">
      <c r="A439" s="46" t="s">
        <v>459</v>
      </c>
      <c r="B439" s="46" t="s">
        <v>481</v>
      </c>
      <c r="C439" s="105" t="s">
        <v>19</v>
      </c>
      <c r="D439" s="106">
        <v>813605000</v>
      </c>
      <c r="E439" s="107">
        <v>813605000</v>
      </c>
      <c r="F439" s="139">
        <v>42144</v>
      </c>
      <c r="H439" s="2"/>
    </row>
    <row r="440" spans="1:12" x14ac:dyDescent="0.25">
      <c r="A440" s="46" t="s">
        <v>459</v>
      </c>
      <c r="B440" s="47" t="s">
        <v>482</v>
      </c>
      <c r="C440" s="105" t="s">
        <v>19</v>
      </c>
      <c r="D440" s="106">
        <v>770000000</v>
      </c>
      <c r="E440" s="107">
        <v>770000000</v>
      </c>
      <c r="F440" s="140">
        <v>42262</v>
      </c>
      <c r="G440" s="24"/>
      <c r="H440" s="34"/>
      <c r="I440" s="24"/>
    </row>
    <row r="441" spans="1:12" x14ac:dyDescent="0.25">
      <c r="A441" s="46" t="s">
        <v>459</v>
      </c>
      <c r="B441" s="47" t="s">
        <v>483</v>
      </c>
      <c r="C441" s="105" t="s">
        <v>19</v>
      </c>
      <c r="D441" s="106">
        <v>609750000</v>
      </c>
      <c r="E441" s="107">
        <v>609750000</v>
      </c>
      <c r="F441" s="140">
        <v>42367</v>
      </c>
      <c r="G441" s="24"/>
      <c r="H441" s="34"/>
      <c r="I441" s="24"/>
    </row>
    <row r="442" spans="1:12" x14ac:dyDescent="0.25">
      <c r="A442" s="46" t="s">
        <v>459</v>
      </c>
      <c r="B442" s="47" t="s">
        <v>484</v>
      </c>
      <c r="C442" s="105" t="s">
        <v>19</v>
      </c>
      <c r="D442" s="106">
        <v>504900000</v>
      </c>
      <c r="E442" s="107">
        <v>504900000</v>
      </c>
      <c r="F442" s="140">
        <v>42467</v>
      </c>
      <c r="G442" s="24"/>
      <c r="H442" s="34"/>
      <c r="I442" s="24"/>
    </row>
    <row r="443" spans="1:12" x14ac:dyDescent="0.25">
      <c r="A443" s="46" t="s">
        <v>459</v>
      </c>
      <c r="B443" s="46" t="s">
        <v>485</v>
      </c>
      <c r="C443" s="105" t="s">
        <v>2</v>
      </c>
      <c r="D443" s="106">
        <v>174710329</v>
      </c>
      <c r="E443" s="107">
        <v>174710329</v>
      </c>
      <c r="F443" s="139">
        <v>38701</v>
      </c>
      <c r="G443" s="24"/>
      <c r="H443" s="24"/>
      <c r="I443" s="24"/>
    </row>
    <row r="444" spans="1:12" x14ac:dyDescent="0.25">
      <c r="A444" s="46" t="s">
        <v>459</v>
      </c>
      <c r="B444" s="46" t="s">
        <v>486</v>
      </c>
      <c r="C444" s="105" t="s">
        <v>2</v>
      </c>
      <c r="D444" s="106">
        <v>192304116</v>
      </c>
      <c r="E444" s="107">
        <v>192304116</v>
      </c>
      <c r="F444" s="139">
        <v>38897</v>
      </c>
      <c r="G444" s="24"/>
      <c r="H444" s="24"/>
      <c r="I444" s="24"/>
    </row>
    <row r="445" spans="1:12" x14ac:dyDescent="0.25">
      <c r="A445" s="46" t="s">
        <v>459</v>
      </c>
      <c r="B445" s="46" t="s">
        <v>487</v>
      </c>
      <c r="C445" s="105" t="s">
        <v>2</v>
      </c>
      <c r="D445" s="106">
        <v>239709682</v>
      </c>
      <c r="E445" s="107">
        <v>239709682</v>
      </c>
      <c r="F445" s="139">
        <v>39070</v>
      </c>
      <c r="G445" s="24"/>
      <c r="H445" s="24"/>
      <c r="I445" s="24"/>
    </row>
    <row r="446" spans="1:12" x14ac:dyDescent="0.25">
      <c r="A446" s="46" t="s">
        <v>459</v>
      </c>
      <c r="B446" s="46" t="s">
        <v>488</v>
      </c>
      <c r="C446" s="105" t="s">
        <v>2</v>
      </c>
      <c r="D446" s="106">
        <v>281880115</v>
      </c>
      <c r="E446" s="107">
        <v>281880115</v>
      </c>
      <c r="F446" s="139">
        <v>39232</v>
      </c>
      <c r="G446" s="24"/>
      <c r="H446" s="24"/>
      <c r="I446" s="24"/>
    </row>
    <row r="447" spans="1:12" x14ac:dyDescent="0.25">
      <c r="A447" s="46" t="s">
        <v>459</v>
      </c>
      <c r="B447" s="46" t="s">
        <v>489</v>
      </c>
      <c r="C447" s="105" t="s">
        <v>2</v>
      </c>
      <c r="D447" s="106">
        <v>309912827</v>
      </c>
      <c r="E447" s="107">
        <v>311089546</v>
      </c>
      <c r="F447" s="139">
        <v>41466</v>
      </c>
      <c r="G447" s="24"/>
      <c r="H447" s="24"/>
      <c r="I447" s="24"/>
    </row>
    <row r="448" spans="1:12" x14ac:dyDescent="0.25">
      <c r="A448" s="46" t="s">
        <v>459</v>
      </c>
      <c r="B448" s="46" t="s">
        <v>490</v>
      </c>
      <c r="C448" s="105" t="s">
        <v>2</v>
      </c>
      <c r="D448" s="106">
        <v>411416150</v>
      </c>
      <c r="E448" s="107">
        <v>412095417</v>
      </c>
      <c r="F448" s="139">
        <v>42185</v>
      </c>
      <c r="G448" s="24"/>
      <c r="H448" s="24"/>
      <c r="I448" s="24"/>
    </row>
    <row r="449" spans="1:9" x14ac:dyDescent="0.25">
      <c r="A449" s="46" t="s">
        <v>459</v>
      </c>
      <c r="B449" s="46" t="s">
        <v>491</v>
      </c>
      <c r="C449" s="105" t="s">
        <v>2</v>
      </c>
      <c r="D449" s="106">
        <v>411650000</v>
      </c>
      <c r="E449" s="107">
        <v>411650000</v>
      </c>
      <c r="F449" s="108">
        <v>42509</v>
      </c>
      <c r="G449" s="24"/>
      <c r="H449" s="24"/>
      <c r="I449" s="24"/>
    </row>
    <row r="450" spans="1:9" x14ac:dyDescent="0.25">
      <c r="A450" s="3" t="s">
        <v>492</v>
      </c>
      <c r="B450" s="3" t="s">
        <v>493</v>
      </c>
      <c r="C450" s="70" t="s">
        <v>19</v>
      </c>
      <c r="D450" s="71">
        <v>408500000</v>
      </c>
      <c r="E450" s="71">
        <v>408500000</v>
      </c>
      <c r="F450" s="127">
        <v>42034</v>
      </c>
      <c r="H450" s="2"/>
    </row>
    <row r="451" spans="1:9" x14ac:dyDescent="0.25">
      <c r="A451" s="3" t="s">
        <v>492</v>
      </c>
      <c r="B451" s="3" t="s">
        <v>494</v>
      </c>
      <c r="C451" s="70" t="s">
        <v>19</v>
      </c>
      <c r="D451" s="71">
        <v>419350000</v>
      </c>
      <c r="E451" s="71">
        <v>419350000</v>
      </c>
      <c r="F451" s="127">
        <v>41655</v>
      </c>
      <c r="H451" s="2"/>
    </row>
    <row r="452" spans="1:9" x14ac:dyDescent="0.25">
      <c r="A452" s="3" t="s">
        <v>492</v>
      </c>
      <c r="B452" s="3" t="s">
        <v>495</v>
      </c>
      <c r="C452" s="70" t="s">
        <v>19</v>
      </c>
      <c r="D452" s="71">
        <v>520750000</v>
      </c>
      <c r="E452" s="71">
        <v>520750000</v>
      </c>
      <c r="F452" s="127">
        <v>41851</v>
      </c>
      <c r="H452" s="2"/>
    </row>
    <row r="453" spans="1:9" x14ac:dyDescent="0.25">
      <c r="A453" s="3" t="s">
        <v>496</v>
      </c>
      <c r="B453" s="3" t="s">
        <v>497</v>
      </c>
      <c r="C453" s="70" t="s">
        <v>19</v>
      </c>
      <c r="D453" s="79">
        <v>308250000</v>
      </c>
      <c r="E453" s="79">
        <v>308250000</v>
      </c>
      <c r="F453" s="127">
        <v>41066</v>
      </c>
      <c r="H453" s="2"/>
    </row>
    <row r="454" spans="1:9" x14ac:dyDescent="0.25">
      <c r="A454" s="3" t="s">
        <v>496</v>
      </c>
      <c r="B454" s="3" t="s">
        <v>498</v>
      </c>
      <c r="C454" s="70" t="s">
        <v>19</v>
      </c>
      <c r="D454" s="79">
        <v>413500000</v>
      </c>
      <c r="E454" s="79">
        <v>413500000</v>
      </c>
      <c r="F454" s="127">
        <v>41242</v>
      </c>
      <c r="H454" s="2"/>
    </row>
    <row r="455" spans="1:9" x14ac:dyDescent="0.25">
      <c r="A455" s="3" t="s">
        <v>496</v>
      </c>
      <c r="B455" s="3" t="s">
        <v>499</v>
      </c>
      <c r="C455" s="70" t="s">
        <v>19</v>
      </c>
      <c r="D455" s="79">
        <v>412800000</v>
      </c>
      <c r="E455" s="79">
        <v>412800000</v>
      </c>
      <c r="F455" s="127">
        <v>41464</v>
      </c>
      <c r="H455" s="2"/>
    </row>
    <row r="456" spans="1:9" x14ac:dyDescent="0.25">
      <c r="A456" s="3" t="s">
        <v>496</v>
      </c>
      <c r="B456" s="3" t="s">
        <v>500</v>
      </c>
      <c r="C456" s="70" t="s">
        <v>19</v>
      </c>
      <c r="D456" s="79">
        <v>517690000.00000006</v>
      </c>
      <c r="E456" s="79">
        <v>517690000</v>
      </c>
      <c r="F456" s="127">
        <v>41661</v>
      </c>
      <c r="H456" s="2"/>
    </row>
    <row r="457" spans="1:9" x14ac:dyDescent="0.25">
      <c r="A457" s="3" t="s">
        <v>496</v>
      </c>
      <c r="B457" s="3" t="s">
        <v>501</v>
      </c>
      <c r="C457" s="109" t="s">
        <v>19</v>
      </c>
      <c r="D457" s="79">
        <v>511000000</v>
      </c>
      <c r="E457" s="79">
        <v>511000000</v>
      </c>
      <c r="F457" s="141">
        <v>41809</v>
      </c>
      <c r="G457" s="37"/>
      <c r="H457" s="2"/>
    </row>
    <row r="458" spans="1:9" x14ac:dyDescent="0.25">
      <c r="A458" s="3" t="s">
        <v>496</v>
      </c>
      <c r="B458" s="3" t="s">
        <v>502</v>
      </c>
      <c r="C458" s="109" t="s">
        <v>19</v>
      </c>
      <c r="D458" s="79">
        <v>564120000</v>
      </c>
      <c r="E458" s="79">
        <v>564120000</v>
      </c>
      <c r="F458" s="141">
        <v>41907</v>
      </c>
      <c r="G458" s="37"/>
      <c r="H458" s="2"/>
    </row>
    <row r="459" spans="1:9" x14ac:dyDescent="0.25">
      <c r="A459" s="3" t="s">
        <v>496</v>
      </c>
      <c r="B459" s="3" t="s">
        <v>503</v>
      </c>
      <c r="C459" s="109" t="s">
        <v>19</v>
      </c>
      <c r="D459" s="79">
        <v>130280468.08</v>
      </c>
      <c r="E459" s="79">
        <v>130280468</v>
      </c>
      <c r="F459" s="141">
        <v>38973</v>
      </c>
      <c r="G459" s="37"/>
      <c r="H459" s="2"/>
    </row>
    <row r="460" spans="1:9" x14ac:dyDescent="0.25">
      <c r="A460" s="3" t="s">
        <v>504</v>
      </c>
      <c r="B460" s="3" t="s">
        <v>505</v>
      </c>
      <c r="C460" s="109" t="s">
        <v>19</v>
      </c>
      <c r="D460" s="79">
        <v>358835000</v>
      </c>
      <c r="E460" s="79">
        <v>358835000</v>
      </c>
      <c r="F460" s="141">
        <v>42459</v>
      </c>
      <c r="H460" s="2"/>
    </row>
    <row r="461" spans="1:9" x14ac:dyDescent="0.25">
      <c r="A461" s="3" t="s">
        <v>504</v>
      </c>
      <c r="B461" s="3" t="s">
        <v>506</v>
      </c>
      <c r="C461" s="109" t="s">
        <v>19</v>
      </c>
      <c r="D461" s="79">
        <v>413700000</v>
      </c>
      <c r="E461" s="79">
        <v>413700000</v>
      </c>
      <c r="F461" s="141">
        <v>42088</v>
      </c>
      <c r="G461" s="37"/>
      <c r="H461" s="2"/>
    </row>
    <row r="462" spans="1:9" x14ac:dyDescent="0.25">
      <c r="A462" s="3" t="s">
        <v>504</v>
      </c>
      <c r="B462" s="3" t="s">
        <v>507</v>
      </c>
      <c r="C462" s="109" t="s">
        <v>19</v>
      </c>
      <c r="D462" s="68">
        <v>23184615.292742748</v>
      </c>
      <c r="E462" s="68">
        <v>23184615.292742748</v>
      </c>
      <c r="F462" s="141">
        <v>38603</v>
      </c>
      <c r="G462" s="37"/>
      <c r="H462" s="2"/>
    </row>
    <row r="463" spans="1:9" x14ac:dyDescent="0.25">
      <c r="A463" s="3" t="s">
        <v>504</v>
      </c>
      <c r="B463" s="3" t="s">
        <v>508</v>
      </c>
      <c r="C463" s="109" t="s">
        <v>19</v>
      </c>
      <c r="D463" s="79">
        <f>58556518.3-4945935.86</f>
        <v>53610582.439999998</v>
      </c>
      <c r="E463" s="79">
        <f>58556518.3-4945935.86</f>
        <v>53610582.439999998</v>
      </c>
      <c r="F463" s="141">
        <v>38798</v>
      </c>
      <c r="H463" s="2"/>
    </row>
    <row r="464" spans="1:9" x14ac:dyDescent="0.25">
      <c r="A464" s="3" t="s">
        <v>504</v>
      </c>
      <c r="B464" s="3" t="s">
        <v>509</v>
      </c>
      <c r="C464" s="109" t="s">
        <v>19</v>
      </c>
      <c r="D464" s="79">
        <f>508658437.81-30664406.44</f>
        <v>477994031.37</v>
      </c>
      <c r="E464" s="79">
        <f>508658437.81-30664406.44</f>
        <v>477994031.37</v>
      </c>
      <c r="F464" s="141">
        <v>39224</v>
      </c>
    </row>
    <row r="465" spans="1:9" x14ac:dyDescent="0.25">
      <c r="A465" s="3" t="s">
        <v>504</v>
      </c>
      <c r="B465" s="3" t="s">
        <v>510</v>
      </c>
      <c r="C465" s="109" t="s">
        <v>19</v>
      </c>
      <c r="D465" s="79">
        <f>54104758.37-10260140</f>
        <v>43844618.369999997</v>
      </c>
      <c r="E465" s="79">
        <f>54104758.37-10260140</f>
        <v>43844618.369999997</v>
      </c>
      <c r="F465" s="141">
        <v>39283</v>
      </c>
    </row>
    <row r="466" spans="1:9" x14ac:dyDescent="0.25">
      <c r="A466" s="3" t="s">
        <v>504</v>
      </c>
      <c r="B466" s="3" t="s">
        <v>511</v>
      </c>
      <c r="C466" s="109" t="s">
        <v>19</v>
      </c>
      <c r="D466" s="79">
        <v>417350000</v>
      </c>
      <c r="E466" s="79">
        <v>417350000</v>
      </c>
      <c r="F466" s="141">
        <v>41361</v>
      </c>
    </row>
    <row r="467" spans="1:9" x14ac:dyDescent="0.25">
      <c r="A467" s="3" t="s">
        <v>512</v>
      </c>
      <c r="B467" s="3" t="s">
        <v>513</v>
      </c>
      <c r="C467" s="109" t="s">
        <v>19</v>
      </c>
      <c r="D467" s="79">
        <v>415400000</v>
      </c>
      <c r="E467" s="79">
        <v>415400000</v>
      </c>
      <c r="F467" s="141">
        <v>41866</v>
      </c>
      <c r="H467" s="2"/>
    </row>
    <row r="468" spans="1:9" x14ac:dyDescent="0.25">
      <c r="A468" s="3" t="s">
        <v>512</v>
      </c>
      <c r="B468" s="3" t="s">
        <v>514</v>
      </c>
      <c r="C468" s="109" t="s">
        <v>19</v>
      </c>
      <c r="D468" s="79">
        <v>411500000</v>
      </c>
      <c r="E468" s="79">
        <v>411500000</v>
      </c>
      <c r="F468" s="141">
        <v>42019</v>
      </c>
      <c r="H468" s="2"/>
    </row>
    <row r="469" spans="1:9" x14ac:dyDescent="0.25">
      <c r="A469" s="3" t="s">
        <v>512</v>
      </c>
      <c r="B469" s="3" t="s">
        <v>515</v>
      </c>
      <c r="C469" s="109" t="s">
        <v>19</v>
      </c>
      <c r="D469" s="79">
        <v>462100000</v>
      </c>
      <c r="E469" s="79">
        <v>462100000</v>
      </c>
      <c r="F469" s="141">
        <v>42158</v>
      </c>
      <c r="H469" s="2"/>
    </row>
    <row r="470" spans="1:9" x14ac:dyDescent="0.25">
      <c r="A470" s="3" t="s">
        <v>516</v>
      </c>
      <c r="B470" s="3" t="s">
        <v>517</v>
      </c>
      <c r="C470" s="109" t="s">
        <v>2</v>
      </c>
      <c r="D470" s="79">
        <v>294302575</v>
      </c>
      <c r="E470" s="79">
        <v>325987823.56364143</v>
      </c>
      <c r="F470" s="141">
        <v>39112</v>
      </c>
      <c r="G470" s="7"/>
      <c r="H470" s="2"/>
      <c r="I470" s="34"/>
    </row>
    <row r="471" spans="1:9" x14ac:dyDescent="0.25">
      <c r="A471" s="3" t="s">
        <v>516</v>
      </c>
      <c r="B471" s="3" t="s">
        <v>518</v>
      </c>
      <c r="C471" s="109" t="s">
        <v>2</v>
      </c>
      <c r="D471" s="79">
        <v>380585893</v>
      </c>
      <c r="E471" s="79">
        <v>421560589.26122177</v>
      </c>
      <c r="F471" s="141">
        <v>39288</v>
      </c>
      <c r="G471" s="7"/>
      <c r="H471" s="2"/>
      <c r="I471" s="34"/>
    </row>
    <row r="472" spans="1:9" x14ac:dyDescent="0.25">
      <c r="A472" s="3" t="s">
        <v>516</v>
      </c>
      <c r="B472" s="3" t="s">
        <v>519</v>
      </c>
      <c r="C472" s="70" t="s">
        <v>2</v>
      </c>
      <c r="D472" s="71">
        <v>450000000</v>
      </c>
      <c r="E472" s="71">
        <v>498447968.40000004</v>
      </c>
      <c r="F472" s="127">
        <v>41767</v>
      </c>
      <c r="G472" s="7"/>
      <c r="H472" s="2"/>
      <c r="I472" s="34"/>
    </row>
    <row r="473" spans="1:9" x14ac:dyDescent="0.25">
      <c r="A473" s="3" t="s">
        <v>516</v>
      </c>
      <c r="B473" s="3" t="s">
        <v>520</v>
      </c>
      <c r="C473" s="70" t="s">
        <v>2</v>
      </c>
      <c r="D473" s="71">
        <v>400000000</v>
      </c>
      <c r="E473" s="71">
        <v>443064860.80000001</v>
      </c>
      <c r="F473" s="127">
        <v>41990</v>
      </c>
      <c r="G473" s="7"/>
    </row>
    <row r="474" spans="1:9" x14ac:dyDescent="0.25">
      <c r="A474" s="3" t="s">
        <v>516</v>
      </c>
      <c r="B474" s="3" t="s">
        <v>521</v>
      </c>
      <c r="C474" s="70" t="s">
        <v>2</v>
      </c>
      <c r="D474" s="71">
        <v>463450000</v>
      </c>
      <c r="E474" s="71">
        <v>513346024.34440005</v>
      </c>
      <c r="F474" s="127">
        <v>42145</v>
      </c>
      <c r="G474" s="7"/>
    </row>
    <row r="475" spans="1:9" x14ac:dyDescent="0.25">
      <c r="A475" s="3" t="s">
        <v>516</v>
      </c>
      <c r="B475" s="3" t="s">
        <v>522</v>
      </c>
      <c r="C475" s="70" t="s">
        <v>2</v>
      </c>
      <c r="D475" s="71">
        <v>411000000</v>
      </c>
      <c r="E475" s="71">
        <v>455249144.472</v>
      </c>
      <c r="F475" s="127">
        <v>42460</v>
      </c>
      <c r="G475" s="7"/>
    </row>
    <row r="476" spans="1:9" x14ac:dyDescent="0.25">
      <c r="A476" s="3" t="s">
        <v>516</v>
      </c>
      <c r="B476" s="3" t="s">
        <v>523</v>
      </c>
      <c r="C476" s="70" t="s">
        <v>19</v>
      </c>
      <c r="D476" s="73">
        <v>165821343.30000001</v>
      </c>
      <c r="E476" s="73">
        <v>165821343.30000001</v>
      </c>
      <c r="F476" s="127">
        <v>39106</v>
      </c>
      <c r="G476" s="3"/>
    </row>
    <row r="477" spans="1:9" x14ac:dyDescent="0.25">
      <c r="A477" s="3" t="s">
        <v>516</v>
      </c>
      <c r="B477" s="3" t="s">
        <v>524</v>
      </c>
      <c r="C477" s="70" t="s">
        <v>19</v>
      </c>
      <c r="D477" s="73">
        <v>173679396.44999999</v>
      </c>
      <c r="E477" s="73">
        <v>173679396.44999999</v>
      </c>
      <c r="F477" s="127">
        <v>39149</v>
      </c>
      <c r="G477" s="3"/>
    </row>
    <row r="478" spans="1:9" x14ac:dyDescent="0.25">
      <c r="A478" s="3" t="s">
        <v>516</v>
      </c>
      <c r="B478" s="3" t="s">
        <v>525</v>
      </c>
      <c r="C478" s="70" t="s">
        <v>19</v>
      </c>
      <c r="D478" s="73">
        <v>110139294.40000001</v>
      </c>
      <c r="E478" s="73">
        <v>110139294.40000001</v>
      </c>
      <c r="F478" s="127">
        <v>39232</v>
      </c>
      <c r="G478" s="3"/>
    </row>
    <row r="479" spans="1:9" x14ac:dyDescent="0.25">
      <c r="A479" s="3" t="s">
        <v>516</v>
      </c>
      <c r="B479" s="3" t="s">
        <v>526</v>
      </c>
      <c r="C479" s="70" t="s">
        <v>19</v>
      </c>
      <c r="D479" s="73">
        <v>176540385.86000001</v>
      </c>
      <c r="E479" s="73">
        <v>176540385.86000001</v>
      </c>
      <c r="F479" s="127">
        <v>39262</v>
      </c>
      <c r="G479" s="3"/>
    </row>
    <row r="480" spans="1:9" x14ac:dyDescent="0.25">
      <c r="A480" s="3" t="s">
        <v>516</v>
      </c>
      <c r="B480" s="3" t="s">
        <v>527</v>
      </c>
      <c r="C480" s="70" t="s">
        <v>19</v>
      </c>
      <c r="D480" s="71">
        <v>139301079.93000001</v>
      </c>
      <c r="E480" s="71">
        <v>139301079.93000001</v>
      </c>
      <c r="F480" s="127">
        <v>39273</v>
      </c>
      <c r="G480" s="3"/>
    </row>
    <row r="481" spans="1:8" x14ac:dyDescent="0.25">
      <c r="A481" s="3" t="s">
        <v>516</v>
      </c>
      <c r="B481" s="3" t="s">
        <v>528</v>
      </c>
      <c r="C481" s="70" t="s">
        <v>19</v>
      </c>
      <c r="D481" s="71">
        <v>409750000</v>
      </c>
      <c r="E481" s="71">
        <v>409750000</v>
      </c>
      <c r="F481" s="127">
        <v>41102</v>
      </c>
      <c r="G481" s="3"/>
    </row>
    <row r="482" spans="1:8" x14ac:dyDescent="0.25">
      <c r="A482" s="3" t="s">
        <v>516</v>
      </c>
      <c r="B482" s="3" t="s">
        <v>529</v>
      </c>
      <c r="C482" s="70" t="s">
        <v>19</v>
      </c>
      <c r="D482" s="71">
        <v>462000000</v>
      </c>
      <c r="E482" s="71">
        <v>462000000</v>
      </c>
      <c r="F482" s="127">
        <v>41223</v>
      </c>
      <c r="G482" s="3"/>
    </row>
    <row r="483" spans="1:8" x14ac:dyDescent="0.25">
      <c r="A483" s="3" t="s">
        <v>516</v>
      </c>
      <c r="B483" s="3" t="s">
        <v>530</v>
      </c>
      <c r="C483" s="70" t="s">
        <v>19</v>
      </c>
      <c r="D483" s="71">
        <v>412850000</v>
      </c>
      <c r="E483" s="71">
        <v>412850000</v>
      </c>
      <c r="F483" s="127">
        <v>41249</v>
      </c>
      <c r="G483" s="3"/>
    </row>
    <row r="484" spans="1:8" x14ac:dyDescent="0.25">
      <c r="A484" s="3" t="s">
        <v>516</v>
      </c>
      <c r="B484" s="3" t="s">
        <v>531</v>
      </c>
      <c r="C484" s="70" t="s">
        <v>19</v>
      </c>
      <c r="D484" s="71">
        <v>520000000</v>
      </c>
      <c r="E484" s="71">
        <v>520000000</v>
      </c>
      <c r="F484" s="127">
        <v>41382</v>
      </c>
      <c r="G484" s="3"/>
    </row>
    <row r="485" spans="1:8" x14ac:dyDescent="0.25">
      <c r="A485" s="3" t="s">
        <v>516</v>
      </c>
      <c r="B485" s="3" t="s">
        <v>532</v>
      </c>
      <c r="C485" s="70" t="s">
        <v>19</v>
      </c>
      <c r="D485" s="71">
        <v>617360000</v>
      </c>
      <c r="E485" s="71">
        <v>617360000</v>
      </c>
      <c r="F485" s="127">
        <v>41472</v>
      </c>
      <c r="G485" s="3"/>
    </row>
    <row r="486" spans="1:8" x14ac:dyDescent="0.25">
      <c r="A486" s="3" t="s">
        <v>516</v>
      </c>
      <c r="B486" s="3" t="s">
        <v>533</v>
      </c>
      <c r="C486" s="70" t="s">
        <v>19</v>
      </c>
      <c r="D486" s="71">
        <v>512700000</v>
      </c>
      <c r="E486" s="71">
        <v>512700000</v>
      </c>
      <c r="F486" s="127">
        <v>41530</v>
      </c>
      <c r="G486" s="3"/>
    </row>
    <row r="487" spans="1:8" x14ac:dyDescent="0.25">
      <c r="A487" s="3" t="s">
        <v>516</v>
      </c>
      <c r="B487" s="3" t="s">
        <v>534</v>
      </c>
      <c r="C487" s="70" t="s">
        <v>19</v>
      </c>
      <c r="D487" s="71">
        <v>621250000</v>
      </c>
      <c r="E487" s="71">
        <v>621250000</v>
      </c>
      <c r="F487" s="127">
        <v>41648</v>
      </c>
      <c r="G487" s="3"/>
    </row>
    <row r="488" spans="1:8" x14ac:dyDescent="0.25">
      <c r="A488" s="3" t="s">
        <v>516</v>
      </c>
      <c r="B488" s="3" t="s">
        <v>535</v>
      </c>
      <c r="C488" s="70" t="s">
        <v>19</v>
      </c>
      <c r="D488" s="73">
        <v>516750000</v>
      </c>
      <c r="E488" s="73">
        <v>516750000</v>
      </c>
      <c r="F488" s="127">
        <v>41760</v>
      </c>
      <c r="G488" s="3"/>
    </row>
    <row r="489" spans="1:8" x14ac:dyDescent="0.25">
      <c r="A489" s="3" t="s">
        <v>516</v>
      </c>
      <c r="B489" s="3" t="s">
        <v>536</v>
      </c>
      <c r="C489" s="70" t="s">
        <v>19</v>
      </c>
      <c r="D489" s="71">
        <v>733600000</v>
      </c>
      <c r="E489" s="71">
        <v>733600000</v>
      </c>
      <c r="F489" s="127">
        <v>41849</v>
      </c>
      <c r="G489" s="3"/>
    </row>
    <row r="490" spans="1:8" x14ac:dyDescent="0.25">
      <c r="A490" s="3" t="s">
        <v>516</v>
      </c>
      <c r="B490" s="3" t="s">
        <v>537</v>
      </c>
      <c r="C490" s="70" t="s">
        <v>19</v>
      </c>
      <c r="D490" s="71">
        <v>512650000</v>
      </c>
      <c r="E490" s="71">
        <v>512650000</v>
      </c>
      <c r="F490" s="127">
        <v>41955</v>
      </c>
      <c r="G490" s="3"/>
    </row>
    <row r="491" spans="1:8" x14ac:dyDescent="0.25">
      <c r="A491" s="3" t="s">
        <v>516</v>
      </c>
      <c r="B491" s="3" t="s">
        <v>538</v>
      </c>
      <c r="C491" s="70" t="s">
        <v>19</v>
      </c>
      <c r="D491" s="71">
        <v>509250000</v>
      </c>
      <c r="E491" s="71">
        <v>509250000</v>
      </c>
      <c r="F491" s="127">
        <v>42047</v>
      </c>
      <c r="G491" s="3"/>
    </row>
    <row r="492" spans="1:8" x14ac:dyDescent="0.25">
      <c r="A492" s="3" t="s">
        <v>516</v>
      </c>
      <c r="B492" s="3" t="s">
        <v>539</v>
      </c>
      <c r="C492" s="70" t="s">
        <v>19</v>
      </c>
      <c r="D492" s="71">
        <v>512900000</v>
      </c>
      <c r="E492" s="71">
        <v>512900000</v>
      </c>
      <c r="F492" s="127">
        <v>42173</v>
      </c>
      <c r="G492" s="3"/>
    </row>
    <row r="493" spans="1:8" x14ac:dyDescent="0.25">
      <c r="A493" s="3" t="s">
        <v>516</v>
      </c>
      <c r="B493" s="48" t="s">
        <v>540</v>
      </c>
      <c r="C493" s="70" t="s">
        <v>19</v>
      </c>
      <c r="D493" s="110">
        <v>513062500</v>
      </c>
      <c r="E493" s="110">
        <v>513062500</v>
      </c>
      <c r="F493" s="127">
        <v>42291</v>
      </c>
    </row>
    <row r="494" spans="1:8" x14ac:dyDescent="0.25">
      <c r="A494" s="3" t="s">
        <v>516</v>
      </c>
      <c r="B494" s="48" t="s">
        <v>541</v>
      </c>
      <c r="C494" s="70" t="s">
        <v>19</v>
      </c>
      <c r="D494" s="110">
        <v>499875000</v>
      </c>
      <c r="E494" s="110">
        <v>499875000</v>
      </c>
      <c r="F494" s="127">
        <v>42383</v>
      </c>
    </row>
    <row r="495" spans="1:8" x14ac:dyDescent="0.25">
      <c r="A495" s="3" t="s">
        <v>542</v>
      </c>
      <c r="B495" s="3" t="s">
        <v>543</v>
      </c>
      <c r="C495" s="70" t="s">
        <v>19</v>
      </c>
      <c r="D495" s="71">
        <v>169921012</v>
      </c>
      <c r="E495" s="71">
        <v>169921012</v>
      </c>
      <c r="F495" s="127">
        <v>38967</v>
      </c>
      <c r="H495" s="2"/>
    </row>
    <row r="496" spans="1:8" x14ac:dyDescent="0.25">
      <c r="A496" s="3" t="s">
        <v>542</v>
      </c>
      <c r="B496" s="3" t="s">
        <v>544</v>
      </c>
      <c r="C496" s="70" t="s">
        <v>2</v>
      </c>
      <c r="D496" s="71">
        <v>113097053</v>
      </c>
      <c r="E496" s="71">
        <v>125273325.11083807</v>
      </c>
      <c r="F496" s="127">
        <v>39072</v>
      </c>
      <c r="G496" s="7"/>
      <c r="H496" s="2"/>
    </row>
    <row r="497" spans="1:8" x14ac:dyDescent="0.25">
      <c r="A497" s="3" t="s">
        <v>542</v>
      </c>
      <c r="B497" s="3" t="s">
        <v>545</v>
      </c>
      <c r="C497" s="70" t="s">
        <v>19</v>
      </c>
      <c r="D497" s="71">
        <v>289698777</v>
      </c>
      <c r="E497" s="71">
        <v>289698777</v>
      </c>
      <c r="F497" s="127">
        <v>39234</v>
      </c>
      <c r="H497" s="2"/>
    </row>
    <row r="498" spans="1:8" x14ac:dyDescent="0.25">
      <c r="A498" s="3" t="s">
        <v>542</v>
      </c>
      <c r="B498" s="3" t="s">
        <v>546</v>
      </c>
      <c r="C498" s="70" t="s">
        <v>19</v>
      </c>
      <c r="D498" s="71">
        <v>441810000</v>
      </c>
      <c r="E498" s="71">
        <v>441810000</v>
      </c>
      <c r="F498" s="127">
        <v>41675</v>
      </c>
      <c r="H498" s="2"/>
    </row>
    <row r="499" spans="1:8" x14ac:dyDescent="0.25">
      <c r="A499" s="3" t="s">
        <v>542</v>
      </c>
      <c r="B499" s="3" t="s">
        <v>547</v>
      </c>
      <c r="C499" s="70" t="s">
        <v>19</v>
      </c>
      <c r="D499" s="71">
        <v>451035000</v>
      </c>
      <c r="E499" s="71">
        <v>451035000</v>
      </c>
      <c r="F499" s="127">
        <v>41962</v>
      </c>
      <c r="H499" s="2"/>
    </row>
    <row r="500" spans="1:8" x14ac:dyDescent="0.25">
      <c r="A500" s="3" t="s">
        <v>548</v>
      </c>
      <c r="B500" s="3" t="s">
        <v>549</v>
      </c>
      <c r="C500" s="70" t="s">
        <v>19</v>
      </c>
      <c r="D500" s="71">
        <v>317400000</v>
      </c>
      <c r="E500" s="71">
        <v>317400000</v>
      </c>
      <c r="F500" s="127">
        <v>41291</v>
      </c>
      <c r="H500" s="2"/>
    </row>
    <row r="501" spans="1:8" x14ac:dyDescent="0.25">
      <c r="A501" s="3" t="s">
        <v>548</v>
      </c>
      <c r="B501" s="3" t="s">
        <v>550</v>
      </c>
      <c r="C501" s="70" t="s">
        <v>19</v>
      </c>
      <c r="D501" s="78">
        <v>367282812.5</v>
      </c>
      <c r="E501" s="78">
        <v>367282812.5</v>
      </c>
      <c r="F501" s="127">
        <v>41499</v>
      </c>
      <c r="H501" s="2"/>
    </row>
    <row r="502" spans="1:8" x14ac:dyDescent="0.25">
      <c r="A502" s="3" t="s">
        <v>548</v>
      </c>
      <c r="B502" s="3" t="s">
        <v>551</v>
      </c>
      <c r="C502" s="70" t="s">
        <v>19</v>
      </c>
      <c r="D502" s="71">
        <v>412000000</v>
      </c>
      <c r="E502" s="71">
        <v>412000000</v>
      </c>
      <c r="F502" s="127">
        <v>42075</v>
      </c>
      <c r="H502" s="2"/>
    </row>
    <row r="503" spans="1:8" x14ac:dyDescent="0.25">
      <c r="A503" s="3" t="s">
        <v>548</v>
      </c>
      <c r="B503" s="3" t="s">
        <v>552</v>
      </c>
      <c r="C503" s="70" t="s">
        <v>19</v>
      </c>
      <c r="D503" s="71">
        <v>410950000</v>
      </c>
      <c r="E503" s="71">
        <v>410950000</v>
      </c>
      <c r="F503" s="128">
        <v>42531</v>
      </c>
    </row>
    <row r="504" spans="1:8" x14ac:dyDescent="0.25">
      <c r="A504" s="3" t="s">
        <v>553</v>
      </c>
      <c r="B504" s="3" t="s">
        <v>554</v>
      </c>
      <c r="C504" s="70" t="s">
        <v>2</v>
      </c>
      <c r="D504" s="71">
        <v>207501421.26529258</v>
      </c>
      <c r="E504" s="71">
        <v>229841470.82177258</v>
      </c>
      <c r="F504" s="127">
        <v>38834</v>
      </c>
      <c r="G504" s="7"/>
      <c r="H504" s="2"/>
    </row>
    <row r="505" spans="1:8" x14ac:dyDescent="0.25">
      <c r="A505" s="3" t="s">
        <v>553</v>
      </c>
      <c r="B505" s="3" t="s">
        <v>555</v>
      </c>
      <c r="C505" s="70" t="s">
        <v>2</v>
      </c>
      <c r="D505" s="71">
        <v>290862073.33651716</v>
      </c>
      <c r="E505" s="71">
        <v>322176910.08710843</v>
      </c>
      <c r="F505" s="127">
        <v>39168</v>
      </c>
      <c r="G505" s="7"/>
      <c r="H505" s="2"/>
    </row>
    <row r="506" spans="1:8" x14ac:dyDescent="0.25">
      <c r="A506" s="3" t="s">
        <v>553</v>
      </c>
      <c r="B506" s="3" t="s">
        <v>556</v>
      </c>
      <c r="C506" s="70" t="s">
        <v>19</v>
      </c>
      <c r="D506" s="79">
        <v>471965364.08999991</v>
      </c>
      <c r="E506" s="71">
        <v>471965364</v>
      </c>
      <c r="F506" s="127">
        <v>38925</v>
      </c>
      <c r="H506" s="2"/>
    </row>
    <row r="507" spans="1:8" x14ac:dyDescent="0.25">
      <c r="A507" s="3" t="s">
        <v>553</v>
      </c>
      <c r="B507" s="3" t="s">
        <v>557</v>
      </c>
      <c r="C507" s="70" t="s">
        <v>19</v>
      </c>
      <c r="D507" s="71">
        <v>434225000</v>
      </c>
      <c r="E507" s="71">
        <v>434225000</v>
      </c>
      <c r="F507" s="127">
        <v>41591</v>
      </c>
    </row>
    <row r="508" spans="1:8" x14ac:dyDescent="0.25">
      <c r="A508" s="3" t="s">
        <v>553</v>
      </c>
      <c r="B508" s="3" t="s">
        <v>558</v>
      </c>
      <c r="C508" s="70" t="s">
        <v>19</v>
      </c>
      <c r="D508" s="71">
        <v>512341000</v>
      </c>
      <c r="E508" s="71">
        <v>512341000</v>
      </c>
      <c r="F508" s="127">
        <v>41844</v>
      </c>
    </row>
    <row r="509" spans="1:8" x14ac:dyDescent="0.25">
      <c r="A509" s="3" t="s">
        <v>553</v>
      </c>
      <c r="B509" s="3" t="s">
        <v>559</v>
      </c>
      <c r="C509" s="70" t="s">
        <v>19</v>
      </c>
      <c r="D509" s="71">
        <v>408550000</v>
      </c>
      <c r="E509" s="71">
        <v>408550000</v>
      </c>
      <c r="F509" s="127">
        <v>42306</v>
      </c>
      <c r="H509" s="2"/>
    </row>
    <row r="510" spans="1:8" x14ac:dyDescent="0.25">
      <c r="A510" s="3" t="s">
        <v>560</v>
      </c>
      <c r="B510" s="3" t="s">
        <v>561</v>
      </c>
      <c r="C510" s="70" t="s">
        <v>19</v>
      </c>
      <c r="D510" s="71">
        <v>413500000</v>
      </c>
      <c r="E510" s="71">
        <v>413500000</v>
      </c>
      <c r="F510" s="127">
        <v>41379</v>
      </c>
      <c r="H510" s="2"/>
    </row>
    <row r="511" spans="1:8" x14ac:dyDescent="0.25">
      <c r="A511" s="3" t="s">
        <v>560</v>
      </c>
      <c r="B511" s="3" t="s">
        <v>562</v>
      </c>
      <c r="C511" s="70" t="s">
        <v>19</v>
      </c>
      <c r="D511" s="71">
        <v>409175000</v>
      </c>
      <c r="E511" s="71">
        <v>409175000</v>
      </c>
      <c r="F511" s="127">
        <v>41961</v>
      </c>
      <c r="H511" s="2"/>
    </row>
    <row r="512" spans="1:8" x14ac:dyDescent="0.25">
      <c r="A512" s="3" t="s">
        <v>563</v>
      </c>
      <c r="B512" s="3" t="s">
        <v>564</v>
      </c>
      <c r="C512" s="70" t="s">
        <v>19</v>
      </c>
      <c r="D512" s="71">
        <v>309450000</v>
      </c>
      <c r="E512" s="71">
        <v>309450000</v>
      </c>
      <c r="F512" s="127">
        <v>42054</v>
      </c>
      <c r="H512" s="2"/>
    </row>
    <row r="513" spans="1:9" x14ac:dyDescent="0.25">
      <c r="A513" s="3" t="s">
        <v>563</v>
      </c>
      <c r="B513" s="3" t="s">
        <v>565</v>
      </c>
      <c r="C513" s="70" t="s">
        <v>19</v>
      </c>
      <c r="D513" s="73">
        <v>308975680</v>
      </c>
      <c r="E513" s="73">
        <v>308975680</v>
      </c>
      <c r="F513" s="127">
        <v>42152</v>
      </c>
      <c r="H513" s="2"/>
    </row>
    <row r="514" spans="1:9" x14ac:dyDescent="0.25">
      <c r="A514" s="3" t="s">
        <v>563</v>
      </c>
      <c r="B514" s="9" t="s">
        <v>566</v>
      </c>
      <c r="C514" s="70" t="s">
        <v>19</v>
      </c>
      <c r="D514" s="80">
        <v>416600000</v>
      </c>
      <c r="E514" s="80">
        <v>416600000</v>
      </c>
      <c r="F514" s="130">
        <v>42249</v>
      </c>
      <c r="H514" s="2"/>
    </row>
    <row r="515" spans="1:9" x14ac:dyDescent="0.25">
      <c r="A515" s="3" t="s">
        <v>567</v>
      </c>
      <c r="B515" s="3" t="s">
        <v>568</v>
      </c>
      <c r="C515" s="70" t="s">
        <v>19</v>
      </c>
      <c r="D515" s="71">
        <v>143640615</v>
      </c>
      <c r="E515" s="71">
        <v>143640615</v>
      </c>
      <c r="F515" s="127">
        <v>39260</v>
      </c>
      <c r="G515" s="33"/>
      <c r="H515" s="2"/>
    </row>
    <row r="516" spans="1:9" x14ac:dyDescent="0.25">
      <c r="A516" s="3" t="s">
        <v>569</v>
      </c>
      <c r="B516" s="49" t="s">
        <v>570</v>
      </c>
      <c r="C516" s="70" t="s">
        <v>19</v>
      </c>
      <c r="D516" s="79">
        <v>2440573768</v>
      </c>
      <c r="E516" s="79">
        <v>2440573768</v>
      </c>
      <c r="F516" s="127">
        <v>38198</v>
      </c>
      <c r="G516" s="10">
        <f>SUM(E516:E533)</f>
        <v>9314132272</v>
      </c>
      <c r="H516" s="2">
        <f>G516/10^9</f>
        <v>9.3141322720000002</v>
      </c>
      <c r="I516" s="2"/>
    </row>
    <row r="517" spans="1:9" x14ac:dyDescent="0.25">
      <c r="A517" s="3" t="s">
        <v>569</v>
      </c>
      <c r="B517" s="49" t="s">
        <v>571</v>
      </c>
      <c r="C517" s="70" t="s">
        <v>19</v>
      </c>
      <c r="D517" s="79">
        <v>31000000</v>
      </c>
      <c r="E517" s="79">
        <v>31000000</v>
      </c>
      <c r="F517" s="127">
        <v>38959</v>
      </c>
      <c r="G517" s="33"/>
      <c r="H517" s="2"/>
      <c r="I517" s="2"/>
    </row>
    <row r="518" spans="1:9" x14ac:dyDescent="0.25">
      <c r="A518" s="3" t="s">
        <v>569</v>
      </c>
      <c r="B518" s="49" t="s">
        <v>572</v>
      </c>
      <c r="C518" s="70" t="s">
        <v>19</v>
      </c>
      <c r="D518" s="79">
        <v>121918195</v>
      </c>
      <c r="E518" s="79">
        <v>121918195</v>
      </c>
      <c r="F518" s="127">
        <v>39315</v>
      </c>
      <c r="G518" s="33"/>
      <c r="H518" s="2"/>
    </row>
    <row r="519" spans="1:9" x14ac:dyDescent="0.25">
      <c r="A519" s="3" t="s">
        <v>569</v>
      </c>
      <c r="B519" s="49" t="s">
        <v>573</v>
      </c>
      <c r="C519" s="70" t="s">
        <v>19</v>
      </c>
      <c r="D519" s="79">
        <v>392275632</v>
      </c>
      <c r="E519" s="79">
        <v>392275632</v>
      </c>
      <c r="F519" s="127">
        <v>41123</v>
      </c>
      <c r="G519" s="33"/>
      <c r="H519" s="2"/>
    </row>
    <row r="520" spans="1:9" x14ac:dyDescent="0.25">
      <c r="A520" s="3" t="s">
        <v>569</v>
      </c>
      <c r="B520" s="49" t="s">
        <v>574</v>
      </c>
      <c r="C520" s="70" t="s">
        <v>19</v>
      </c>
      <c r="D520" s="79">
        <v>172447086</v>
      </c>
      <c r="E520" s="79">
        <v>172447086</v>
      </c>
      <c r="F520" s="127">
        <v>41123</v>
      </c>
      <c r="G520" s="33"/>
      <c r="H520" s="2"/>
    </row>
    <row r="521" spans="1:9" x14ac:dyDescent="0.25">
      <c r="A521" s="3" t="s">
        <v>569</v>
      </c>
      <c r="B521" s="49" t="s">
        <v>575</v>
      </c>
      <c r="C521" s="70" t="s">
        <v>19</v>
      </c>
      <c r="D521" s="79">
        <v>412000000</v>
      </c>
      <c r="E521" s="79">
        <v>412000000</v>
      </c>
      <c r="F521" s="127">
        <v>41340</v>
      </c>
      <c r="G521" s="33"/>
      <c r="H521" s="2"/>
    </row>
    <row r="522" spans="1:9" x14ac:dyDescent="0.25">
      <c r="A522" s="3" t="s">
        <v>569</v>
      </c>
      <c r="B522" s="49" t="s">
        <v>576</v>
      </c>
      <c r="C522" s="70" t="s">
        <v>19</v>
      </c>
      <c r="D522" s="79">
        <v>411750000</v>
      </c>
      <c r="E522" s="79">
        <v>411750000</v>
      </c>
      <c r="F522" s="127">
        <v>41592</v>
      </c>
      <c r="G522" s="33"/>
      <c r="H522" s="2"/>
    </row>
    <row r="523" spans="1:9" x14ac:dyDescent="0.25">
      <c r="A523" s="3" t="s">
        <v>569</v>
      </c>
      <c r="B523" s="49" t="s">
        <v>577</v>
      </c>
      <c r="C523" s="70" t="s">
        <v>19</v>
      </c>
      <c r="D523" s="79">
        <v>800000000</v>
      </c>
      <c r="E523" s="79">
        <v>800000000</v>
      </c>
      <c r="F523" s="127">
        <v>41757</v>
      </c>
      <c r="G523" s="33"/>
      <c r="H523" s="2"/>
    </row>
    <row r="524" spans="1:9" x14ac:dyDescent="0.25">
      <c r="A524" s="3" t="s">
        <v>569</v>
      </c>
      <c r="B524" s="49" t="s">
        <v>578</v>
      </c>
      <c r="C524" s="70" t="s">
        <v>19</v>
      </c>
      <c r="D524" s="79">
        <v>713000000</v>
      </c>
      <c r="E524" s="79">
        <v>713000000</v>
      </c>
      <c r="F524" s="127">
        <v>41927</v>
      </c>
      <c r="G524" s="33"/>
      <c r="H524" s="2"/>
    </row>
    <row r="525" spans="1:9" x14ac:dyDescent="0.25">
      <c r="A525" s="3" t="s">
        <v>569</v>
      </c>
      <c r="B525" s="49" t="s">
        <v>579</v>
      </c>
      <c r="C525" s="70" t="s">
        <v>19</v>
      </c>
      <c r="D525" s="71">
        <v>350000000</v>
      </c>
      <c r="E525" s="71">
        <v>350000000</v>
      </c>
      <c r="F525" s="127">
        <v>42094</v>
      </c>
      <c r="G525" s="33"/>
      <c r="H525" s="2"/>
      <c r="I525" s="2"/>
    </row>
    <row r="526" spans="1:9" x14ac:dyDescent="0.25">
      <c r="A526" s="3" t="s">
        <v>569</v>
      </c>
      <c r="B526" s="49" t="s">
        <v>580</v>
      </c>
      <c r="C526" s="70" t="s">
        <v>19</v>
      </c>
      <c r="D526" s="79">
        <v>368567591</v>
      </c>
      <c r="E526" s="79">
        <v>368567591</v>
      </c>
      <c r="F526" s="127">
        <v>42178</v>
      </c>
      <c r="G526" s="33"/>
    </row>
    <row r="527" spans="1:9" x14ac:dyDescent="0.25">
      <c r="A527" s="3" t="s">
        <v>569</v>
      </c>
      <c r="B527" s="49" t="s">
        <v>581</v>
      </c>
      <c r="C527" s="70" t="s">
        <v>19</v>
      </c>
      <c r="D527" s="79">
        <v>425500000</v>
      </c>
      <c r="E527" s="79">
        <v>425500000</v>
      </c>
      <c r="F527" s="127">
        <v>42299</v>
      </c>
      <c r="G527" s="33"/>
    </row>
    <row r="528" spans="1:9" x14ac:dyDescent="0.25">
      <c r="A528" s="3" t="s">
        <v>569</v>
      </c>
      <c r="B528" s="49" t="s">
        <v>582</v>
      </c>
      <c r="C528" s="70" t="s">
        <v>19</v>
      </c>
      <c r="D528" s="79">
        <v>598700000</v>
      </c>
      <c r="E528" s="79">
        <v>598700000</v>
      </c>
      <c r="F528" s="127">
        <v>42320</v>
      </c>
      <c r="G528" s="33"/>
    </row>
    <row r="529" spans="1:8" x14ac:dyDescent="0.25">
      <c r="A529" s="3" t="s">
        <v>569</v>
      </c>
      <c r="B529" s="49" t="s">
        <v>1326</v>
      </c>
      <c r="C529" s="70" t="s">
        <v>19</v>
      </c>
      <c r="D529" s="79">
        <v>633600000</v>
      </c>
      <c r="E529" s="79">
        <v>633600000</v>
      </c>
      <c r="F529" s="127">
        <v>42502</v>
      </c>
      <c r="G529" s="33"/>
    </row>
    <row r="530" spans="1:8" x14ac:dyDescent="0.25">
      <c r="A530" s="3" t="s">
        <v>569</v>
      </c>
      <c r="B530" s="49" t="s">
        <v>1327</v>
      </c>
      <c r="C530" s="70" t="s">
        <v>19</v>
      </c>
      <c r="D530" s="79">
        <v>309750000</v>
      </c>
      <c r="E530" s="79">
        <v>309750000</v>
      </c>
      <c r="F530" s="127">
        <v>41648</v>
      </c>
      <c r="G530" s="33"/>
    </row>
    <row r="531" spans="1:8" x14ac:dyDescent="0.25">
      <c r="A531" s="3" t="s">
        <v>569</v>
      </c>
      <c r="B531" s="49" t="s">
        <v>1328</v>
      </c>
      <c r="C531" s="70" t="s">
        <v>19</v>
      </c>
      <c r="D531" s="79">
        <v>413750000</v>
      </c>
      <c r="E531" s="79">
        <v>413750000</v>
      </c>
      <c r="F531" s="127">
        <v>41793</v>
      </c>
      <c r="G531" s="33"/>
    </row>
    <row r="532" spans="1:8" x14ac:dyDescent="0.25">
      <c r="A532" s="3" t="s">
        <v>569</v>
      </c>
      <c r="B532" s="49" t="s">
        <v>1329</v>
      </c>
      <c r="C532" s="70" t="s">
        <v>19</v>
      </c>
      <c r="D532" s="79">
        <v>361000000</v>
      </c>
      <c r="E532" s="79">
        <v>361000000</v>
      </c>
      <c r="F532" s="127">
        <v>41977</v>
      </c>
      <c r="G532" s="33"/>
    </row>
    <row r="533" spans="1:8" x14ac:dyDescent="0.25">
      <c r="A533" s="3" t="s">
        <v>569</v>
      </c>
      <c r="B533" s="49" t="s">
        <v>1330</v>
      </c>
      <c r="C533" s="70" t="s">
        <v>19</v>
      </c>
      <c r="D533" s="79">
        <v>358300000</v>
      </c>
      <c r="E533" s="79">
        <v>358300000</v>
      </c>
      <c r="F533" s="127">
        <v>42220</v>
      </c>
      <c r="G533" s="33"/>
    </row>
    <row r="534" spans="1:8" x14ac:dyDescent="0.25">
      <c r="A534" s="3" t="s">
        <v>583</v>
      </c>
      <c r="B534" s="3" t="s">
        <v>584</v>
      </c>
      <c r="C534" s="70" t="s">
        <v>19</v>
      </c>
      <c r="D534" s="71">
        <v>146400000</v>
      </c>
      <c r="E534" s="71">
        <v>146400000</v>
      </c>
      <c r="F534" s="127">
        <v>38855</v>
      </c>
      <c r="G534" s="33"/>
      <c r="H534" s="2"/>
    </row>
    <row r="535" spans="1:8" x14ac:dyDescent="0.25">
      <c r="A535" s="3" t="s">
        <v>583</v>
      </c>
      <c r="B535" s="3" t="s">
        <v>585</v>
      </c>
      <c r="C535" s="70" t="s">
        <v>19</v>
      </c>
      <c r="D535" s="71">
        <v>284782614</v>
      </c>
      <c r="E535" s="71">
        <v>284782614</v>
      </c>
      <c r="F535" s="127">
        <v>39289</v>
      </c>
      <c r="G535" s="33"/>
      <c r="H535" s="2"/>
    </row>
    <row r="536" spans="1:8" x14ac:dyDescent="0.25">
      <c r="A536" s="3" t="s">
        <v>583</v>
      </c>
      <c r="B536" s="3" t="s">
        <v>586</v>
      </c>
      <c r="C536" s="70" t="s">
        <v>19</v>
      </c>
      <c r="D536" s="73">
        <v>300000000</v>
      </c>
      <c r="E536" s="73">
        <v>300000000</v>
      </c>
      <c r="F536" s="127">
        <v>41149</v>
      </c>
      <c r="H536" s="2"/>
    </row>
    <row r="537" spans="1:8" x14ac:dyDescent="0.25">
      <c r="A537" s="3" t="s">
        <v>587</v>
      </c>
      <c r="B537" s="3" t="s">
        <v>588</v>
      </c>
      <c r="C537" s="70" t="s">
        <v>19</v>
      </c>
      <c r="D537" s="71">
        <v>350000000</v>
      </c>
      <c r="E537" s="71">
        <v>350000000</v>
      </c>
      <c r="F537" s="127">
        <v>41536</v>
      </c>
      <c r="H537" s="2"/>
    </row>
    <row r="538" spans="1:8" x14ac:dyDescent="0.25">
      <c r="A538" s="3" t="s">
        <v>587</v>
      </c>
      <c r="B538" s="3" t="s">
        <v>589</v>
      </c>
      <c r="C538" s="70" t="s">
        <v>19</v>
      </c>
      <c r="D538" s="71">
        <v>413700000</v>
      </c>
      <c r="E538" s="71">
        <v>413700000</v>
      </c>
      <c r="F538" s="127">
        <v>41429</v>
      </c>
      <c r="H538" s="2"/>
    </row>
    <row r="539" spans="1:8" x14ac:dyDescent="0.25">
      <c r="A539" s="3" t="s">
        <v>590</v>
      </c>
      <c r="B539" s="3" t="s">
        <v>591</v>
      </c>
      <c r="C539" s="70" t="s">
        <v>19</v>
      </c>
      <c r="D539" s="111">
        <v>200656457</v>
      </c>
      <c r="E539" s="73">
        <v>200656457</v>
      </c>
      <c r="F539" s="127">
        <v>39071</v>
      </c>
      <c r="H539" s="2"/>
    </row>
    <row r="540" spans="1:8" x14ac:dyDescent="0.25">
      <c r="A540" s="3" t="s">
        <v>592</v>
      </c>
      <c r="B540" s="3" t="s">
        <v>593</v>
      </c>
      <c r="C540" s="70" t="s">
        <v>19</v>
      </c>
      <c r="D540" s="73">
        <v>504930779</v>
      </c>
      <c r="E540" s="73">
        <v>504930779</v>
      </c>
      <c r="F540" s="127">
        <v>39162</v>
      </c>
      <c r="H540" s="2"/>
    </row>
    <row r="541" spans="1:8" x14ac:dyDescent="0.25">
      <c r="A541" s="3" t="s">
        <v>592</v>
      </c>
      <c r="B541" s="3" t="s">
        <v>594</v>
      </c>
      <c r="C541" s="70" t="s">
        <v>2</v>
      </c>
      <c r="D541" s="73">
        <v>272947366</v>
      </c>
      <c r="E541" s="71">
        <v>302333466.80629164</v>
      </c>
      <c r="F541" s="127">
        <v>39274</v>
      </c>
      <c r="G541" s="7"/>
      <c r="H541" s="2"/>
    </row>
    <row r="542" spans="1:8" x14ac:dyDescent="0.25">
      <c r="A542" s="3" t="s">
        <v>592</v>
      </c>
      <c r="B542" s="3" t="s">
        <v>595</v>
      </c>
      <c r="C542" s="70" t="s">
        <v>19</v>
      </c>
      <c r="D542" s="73">
        <v>504669341</v>
      </c>
      <c r="E542" s="73">
        <v>504669341</v>
      </c>
      <c r="F542" s="127">
        <v>39289</v>
      </c>
      <c r="H542" s="2"/>
    </row>
    <row r="543" spans="1:8" x14ac:dyDescent="0.25">
      <c r="A543" s="3" t="s">
        <v>592</v>
      </c>
      <c r="B543" s="3" t="s">
        <v>596</v>
      </c>
      <c r="C543" s="70" t="s">
        <v>19</v>
      </c>
      <c r="D543" s="73">
        <v>499055727</v>
      </c>
      <c r="E543" s="73">
        <v>499055727</v>
      </c>
      <c r="F543" s="127">
        <v>41030</v>
      </c>
    </row>
    <row r="544" spans="1:8" x14ac:dyDescent="0.25">
      <c r="A544" s="3" t="s">
        <v>592</v>
      </c>
      <c r="B544" s="3" t="s">
        <v>597</v>
      </c>
      <c r="C544" s="70" t="s">
        <v>19</v>
      </c>
      <c r="D544" s="71">
        <v>668750000</v>
      </c>
      <c r="E544" s="71">
        <v>668750000</v>
      </c>
      <c r="F544" s="127">
        <v>41396</v>
      </c>
    </row>
    <row r="545" spans="1:8" x14ac:dyDescent="0.25">
      <c r="A545" s="3" t="s">
        <v>592</v>
      </c>
      <c r="B545" s="3" t="s">
        <v>598</v>
      </c>
      <c r="C545" s="70" t="s">
        <v>19</v>
      </c>
      <c r="D545" s="71">
        <v>195000000</v>
      </c>
      <c r="E545" s="71">
        <v>195000000</v>
      </c>
      <c r="F545" s="127">
        <v>41529</v>
      </c>
    </row>
    <row r="546" spans="1:8" x14ac:dyDescent="0.25">
      <c r="A546" s="3" t="s">
        <v>592</v>
      </c>
      <c r="B546" s="3" t="s">
        <v>599</v>
      </c>
      <c r="C546" s="70" t="s">
        <v>19</v>
      </c>
      <c r="D546" s="71">
        <v>614000000</v>
      </c>
      <c r="E546" s="71">
        <v>614000000</v>
      </c>
      <c r="F546" s="127">
        <v>41745</v>
      </c>
    </row>
    <row r="547" spans="1:8" x14ac:dyDescent="0.25">
      <c r="A547" s="3" t="s">
        <v>592</v>
      </c>
      <c r="B547" s="3" t="s">
        <v>600</v>
      </c>
      <c r="C547" s="70" t="s">
        <v>19</v>
      </c>
      <c r="D547" s="71">
        <v>667750000</v>
      </c>
      <c r="E547" s="71">
        <v>667750000</v>
      </c>
      <c r="F547" s="127">
        <v>41949</v>
      </c>
    </row>
    <row r="548" spans="1:8" x14ac:dyDescent="0.25">
      <c r="A548" s="3" t="s">
        <v>592</v>
      </c>
      <c r="B548" s="3" t="s">
        <v>601</v>
      </c>
      <c r="C548" s="70" t="s">
        <v>19</v>
      </c>
      <c r="D548" s="71">
        <v>551050000</v>
      </c>
      <c r="E548" s="71">
        <v>551050000</v>
      </c>
      <c r="F548" s="127">
        <v>42089</v>
      </c>
    </row>
    <row r="549" spans="1:8" x14ac:dyDescent="0.25">
      <c r="A549" s="3" t="s">
        <v>592</v>
      </c>
      <c r="B549" s="3" t="s">
        <v>602</v>
      </c>
      <c r="C549" s="70" t="s">
        <v>19</v>
      </c>
      <c r="D549" s="71">
        <v>720250000</v>
      </c>
      <c r="E549" s="71">
        <v>720250000</v>
      </c>
      <c r="F549" s="127">
        <v>42185</v>
      </c>
    </row>
    <row r="550" spans="1:8" x14ac:dyDescent="0.25">
      <c r="A550" s="3" t="s">
        <v>592</v>
      </c>
      <c r="B550" s="3" t="s">
        <v>601</v>
      </c>
      <c r="C550" s="70" t="s">
        <v>19</v>
      </c>
      <c r="D550" s="75">
        <v>551050000</v>
      </c>
      <c r="E550" s="75">
        <v>551050000</v>
      </c>
      <c r="F550" s="128">
        <v>42089</v>
      </c>
    </row>
    <row r="551" spans="1:8" x14ac:dyDescent="0.25">
      <c r="A551" s="3" t="s">
        <v>603</v>
      </c>
      <c r="B551" s="3" t="s">
        <v>604</v>
      </c>
      <c r="C551" s="70" t="s">
        <v>19</v>
      </c>
      <c r="D551" s="71">
        <v>215900000</v>
      </c>
      <c r="E551" s="71">
        <v>215900000</v>
      </c>
      <c r="F551" s="127">
        <v>39282</v>
      </c>
      <c r="H551" s="2"/>
    </row>
    <row r="552" spans="1:8" x14ac:dyDescent="0.25">
      <c r="A552" s="3" t="s">
        <v>605</v>
      </c>
      <c r="B552" t="s">
        <v>606</v>
      </c>
      <c r="C552" s="70" t="s">
        <v>19</v>
      </c>
      <c r="D552" s="112">
        <v>166784747.66999999</v>
      </c>
      <c r="E552" s="112">
        <v>166784747.66999999</v>
      </c>
      <c r="F552" s="127">
        <v>39273</v>
      </c>
      <c r="H552" s="2"/>
    </row>
    <row r="553" spans="1:8" x14ac:dyDescent="0.25">
      <c r="A553" s="3" t="s">
        <v>605</v>
      </c>
      <c r="B553" t="s">
        <v>607</v>
      </c>
      <c r="C553" s="70" t="s">
        <v>19</v>
      </c>
      <c r="D553" s="112">
        <v>350000000</v>
      </c>
      <c r="E553" s="112">
        <v>350000000</v>
      </c>
      <c r="F553" s="127">
        <v>40375</v>
      </c>
      <c r="H553" s="2"/>
    </row>
    <row r="554" spans="1:8" x14ac:dyDescent="0.25">
      <c r="A554" s="3" t="s">
        <v>605</v>
      </c>
      <c r="B554" t="s">
        <v>608</v>
      </c>
      <c r="C554" s="70" t="s">
        <v>19</v>
      </c>
      <c r="D554" s="112">
        <v>190381297.74000001</v>
      </c>
      <c r="E554" s="112">
        <v>190381297.74000001</v>
      </c>
      <c r="F554" s="127">
        <v>40807</v>
      </c>
      <c r="H554" s="2"/>
    </row>
    <row r="555" spans="1:8" x14ac:dyDescent="0.25">
      <c r="A555" s="3" t="s">
        <v>605</v>
      </c>
      <c r="B555" t="s">
        <v>609</v>
      </c>
      <c r="C555" s="70" t="s">
        <v>19</v>
      </c>
      <c r="D555" s="112">
        <v>318496203.99000001</v>
      </c>
      <c r="E555" s="112">
        <v>318496203.99000001</v>
      </c>
      <c r="F555" s="127">
        <v>41052</v>
      </c>
    </row>
    <row r="556" spans="1:8" x14ac:dyDescent="0.25">
      <c r="A556" s="3" t="s">
        <v>605</v>
      </c>
      <c r="B556" t="s">
        <v>610</v>
      </c>
      <c r="C556" s="70" t="s">
        <v>19</v>
      </c>
      <c r="D556" s="112">
        <v>514128000</v>
      </c>
      <c r="E556" s="112">
        <v>514128000</v>
      </c>
      <c r="F556" s="127">
        <v>41221</v>
      </c>
    </row>
    <row r="557" spans="1:8" x14ac:dyDescent="0.25">
      <c r="A557" s="3" t="s">
        <v>605</v>
      </c>
      <c r="B557" t="s">
        <v>611</v>
      </c>
      <c r="C557" s="70" t="s">
        <v>19</v>
      </c>
      <c r="D557" s="112">
        <v>513200000</v>
      </c>
      <c r="E557" s="112">
        <v>513200000</v>
      </c>
      <c r="F557" s="127">
        <v>41326</v>
      </c>
      <c r="H557" s="2"/>
    </row>
    <row r="558" spans="1:8" x14ac:dyDescent="0.25">
      <c r="A558" s="3" t="s">
        <v>605</v>
      </c>
      <c r="B558" t="s">
        <v>612</v>
      </c>
      <c r="C558" s="70" t="s">
        <v>19</v>
      </c>
      <c r="D558" s="112">
        <v>502510000</v>
      </c>
      <c r="E558" s="112">
        <v>502510000</v>
      </c>
      <c r="F558" s="127">
        <v>41492</v>
      </c>
      <c r="H558" s="2"/>
    </row>
    <row r="559" spans="1:8" x14ac:dyDescent="0.25">
      <c r="A559" s="3" t="s">
        <v>605</v>
      </c>
      <c r="B559" t="s">
        <v>613</v>
      </c>
      <c r="C559" s="70" t="s">
        <v>19</v>
      </c>
      <c r="D559" s="112">
        <v>556150000</v>
      </c>
      <c r="E559" s="112">
        <v>556150000</v>
      </c>
      <c r="F559" s="127">
        <v>41599</v>
      </c>
      <c r="H559" s="2"/>
    </row>
    <row r="560" spans="1:8" x14ac:dyDescent="0.25">
      <c r="A560" s="3" t="s">
        <v>605</v>
      </c>
      <c r="B560" t="s">
        <v>614</v>
      </c>
      <c r="C560" s="70" t="s">
        <v>19</v>
      </c>
      <c r="D560" s="112">
        <v>453121000</v>
      </c>
      <c r="E560" s="112">
        <v>453121000</v>
      </c>
      <c r="F560" s="127">
        <v>41725</v>
      </c>
    </row>
    <row r="561" spans="1:8" x14ac:dyDescent="0.25">
      <c r="A561" s="3" t="s">
        <v>605</v>
      </c>
      <c r="B561" t="s">
        <v>615</v>
      </c>
      <c r="C561" s="70" t="s">
        <v>19</v>
      </c>
      <c r="D561" s="112">
        <v>410500000</v>
      </c>
      <c r="E561" s="112">
        <v>410500000</v>
      </c>
      <c r="F561" s="127">
        <v>41758</v>
      </c>
      <c r="H561" s="2"/>
    </row>
    <row r="562" spans="1:8" x14ac:dyDescent="0.25">
      <c r="A562" s="3" t="s">
        <v>605</v>
      </c>
      <c r="B562" t="s">
        <v>616</v>
      </c>
      <c r="C562" s="70" t="s">
        <v>19</v>
      </c>
      <c r="D562" s="112">
        <v>402569228</v>
      </c>
      <c r="E562" s="112">
        <v>402569228</v>
      </c>
      <c r="F562" s="127">
        <v>41795</v>
      </c>
      <c r="H562" s="2"/>
    </row>
    <row r="563" spans="1:8" x14ac:dyDescent="0.25">
      <c r="A563" s="3" t="s">
        <v>605</v>
      </c>
      <c r="B563" t="s">
        <v>617</v>
      </c>
      <c r="C563" s="70" t="s">
        <v>19</v>
      </c>
      <c r="D563" s="112">
        <v>355823000</v>
      </c>
      <c r="E563" s="112">
        <v>355823000</v>
      </c>
      <c r="F563" s="127">
        <v>41964</v>
      </c>
      <c r="H563" s="2"/>
    </row>
    <row r="564" spans="1:8" x14ac:dyDescent="0.25">
      <c r="A564" s="3" t="s">
        <v>605</v>
      </c>
      <c r="B564" t="s">
        <v>618</v>
      </c>
      <c r="C564" s="70" t="s">
        <v>19</v>
      </c>
      <c r="D564" s="112">
        <v>504745000</v>
      </c>
      <c r="E564" s="112">
        <v>504745000</v>
      </c>
      <c r="F564" s="127">
        <v>42068</v>
      </c>
    </row>
    <row r="565" spans="1:8" x14ac:dyDescent="0.25">
      <c r="A565" s="3" t="s">
        <v>605</v>
      </c>
      <c r="B565" t="s">
        <v>619</v>
      </c>
      <c r="C565" s="70" t="s">
        <v>19</v>
      </c>
      <c r="D565" s="112">
        <v>458325000</v>
      </c>
      <c r="E565" s="112">
        <v>458325000</v>
      </c>
      <c r="F565" s="127">
        <v>42152</v>
      </c>
    </row>
    <row r="566" spans="1:8" x14ac:dyDescent="0.25">
      <c r="A566" s="3" t="s">
        <v>605</v>
      </c>
      <c r="B566" t="s">
        <v>620</v>
      </c>
      <c r="C566" s="70" t="s">
        <v>19</v>
      </c>
      <c r="D566" s="112">
        <v>707713000</v>
      </c>
      <c r="E566" s="112">
        <v>707713000</v>
      </c>
      <c r="F566" s="127">
        <v>42104</v>
      </c>
    </row>
    <row r="567" spans="1:8" x14ac:dyDescent="0.25">
      <c r="A567" s="3" t="s">
        <v>605</v>
      </c>
      <c r="B567" t="s">
        <v>621</v>
      </c>
      <c r="C567" s="70" t="s">
        <v>19</v>
      </c>
      <c r="D567" s="112">
        <v>558334000</v>
      </c>
      <c r="E567" s="112">
        <v>558334000</v>
      </c>
      <c r="F567" s="127">
        <v>42212</v>
      </c>
      <c r="H567" s="5"/>
    </row>
    <row r="568" spans="1:8" x14ac:dyDescent="0.25">
      <c r="A568" s="3" t="s">
        <v>605</v>
      </c>
      <c r="B568" t="s">
        <v>622</v>
      </c>
      <c r="C568" s="70" t="s">
        <v>19</v>
      </c>
      <c r="D568" s="112">
        <v>407670000</v>
      </c>
      <c r="E568" s="112">
        <v>407670000</v>
      </c>
      <c r="F568" s="127">
        <v>42313</v>
      </c>
    </row>
    <row r="569" spans="1:8" x14ac:dyDescent="0.25">
      <c r="A569" s="3" t="s">
        <v>605</v>
      </c>
      <c r="B569" t="s">
        <v>623</v>
      </c>
      <c r="C569" s="70" t="s">
        <v>19</v>
      </c>
      <c r="D569" s="112">
        <v>546174000</v>
      </c>
      <c r="E569" s="112">
        <v>546174000</v>
      </c>
      <c r="F569" s="127">
        <v>42356</v>
      </c>
    </row>
    <row r="570" spans="1:8" x14ac:dyDescent="0.25">
      <c r="A570" s="3" t="s">
        <v>605</v>
      </c>
      <c r="B570" t="s">
        <v>624</v>
      </c>
      <c r="C570" s="70" t="s">
        <v>19</v>
      </c>
      <c r="D570" s="112">
        <v>478000000</v>
      </c>
      <c r="E570" s="112">
        <v>478000000</v>
      </c>
      <c r="F570" s="127">
        <v>42453</v>
      </c>
    </row>
    <row r="571" spans="1:8" x14ac:dyDescent="0.25">
      <c r="A571" s="3" t="s">
        <v>605</v>
      </c>
      <c r="B571" t="s">
        <v>625</v>
      </c>
      <c r="C571" s="70" t="s">
        <v>19</v>
      </c>
      <c r="D571" s="112">
        <v>354288000</v>
      </c>
      <c r="E571" s="112">
        <v>354288000</v>
      </c>
      <c r="F571" s="127">
        <v>42494</v>
      </c>
    </row>
    <row r="572" spans="1:8" x14ac:dyDescent="0.25">
      <c r="A572" s="3" t="s">
        <v>626</v>
      </c>
      <c r="B572" s="3" t="s">
        <v>627</v>
      </c>
      <c r="C572" s="70" t="s">
        <v>19</v>
      </c>
      <c r="D572" s="71">
        <v>412900000</v>
      </c>
      <c r="E572" s="71">
        <v>412900000</v>
      </c>
      <c r="F572" s="127">
        <v>41361</v>
      </c>
      <c r="H572" s="2"/>
    </row>
    <row r="573" spans="1:8" x14ac:dyDescent="0.25">
      <c r="A573" s="3" t="s">
        <v>626</v>
      </c>
      <c r="B573" s="3" t="s">
        <v>628</v>
      </c>
      <c r="C573" s="70" t="s">
        <v>19</v>
      </c>
      <c r="D573" s="71">
        <v>640825000</v>
      </c>
      <c r="E573" s="71">
        <v>640825000</v>
      </c>
      <c r="F573" s="127">
        <v>41744</v>
      </c>
      <c r="H573" s="2"/>
    </row>
    <row r="574" spans="1:8" x14ac:dyDescent="0.25">
      <c r="A574" s="3" t="s">
        <v>626</v>
      </c>
      <c r="B574" s="3" t="s">
        <v>629</v>
      </c>
      <c r="C574" s="70" t="s">
        <v>19</v>
      </c>
      <c r="D574" s="71">
        <v>437350000</v>
      </c>
      <c r="E574" s="71">
        <v>437350000</v>
      </c>
      <c r="F574" s="127">
        <v>41984</v>
      </c>
      <c r="H574" s="2"/>
    </row>
    <row r="575" spans="1:8" x14ac:dyDescent="0.25">
      <c r="A575" s="3" t="s">
        <v>626</v>
      </c>
      <c r="B575" s="3" t="s">
        <v>630</v>
      </c>
      <c r="C575" s="70" t="s">
        <v>19</v>
      </c>
      <c r="D575" s="71">
        <v>658800000</v>
      </c>
      <c r="E575" s="71">
        <v>658800000</v>
      </c>
      <c r="F575" s="127">
        <v>42123</v>
      </c>
    </row>
    <row r="576" spans="1:8" x14ac:dyDescent="0.25">
      <c r="A576" s="1" t="s">
        <v>631</v>
      </c>
      <c r="B576" s="1" t="s">
        <v>632</v>
      </c>
      <c r="C576" s="69" t="s">
        <v>2</v>
      </c>
      <c r="D576" s="68">
        <v>106584731.09</v>
      </c>
      <c r="E576" s="77">
        <v>118059872.60949072</v>
      </c>
      <c r="F576" s="126">
        <v>38692</v>
      </c>
      <c r="G576" s="7"/>
      <c r="H576" s="2"/>
    </row>
    <row r="577" spans="1:8" x14ac:dyDescent="0.25">
      <c r="A577" s="1" t="s">
        <v>631</v>
      </c>
      <c r="B577" s="1" t="s">
        <v>633</v>
      </c>
      <c r="C577" s="69" t="s">
        <v>2</v>
      </c>
      <c r="D577" s="68">
        <v>415000000</v>
      </c>
      <c r="E577" s="77">
        <v>459679793.08000004</v>
      </c>
      <c r="F577" s="126">
        <v>41991</v>
      </c>
      <c r="G577" s="7"/>
      <c r="H577" s="2"/>
    </row>
    <row r="578" spans="1:8" x14ac:dyDescent="0.25">
      <c r="A578" s="1" t="s">
        <v>631</v>
      </c>
      <c r="B578" s="1" t="s">
        <v>634</v>
      </c>
      <c r="C578" s="69" t="s">
        <v>2</v>
      </c>
      <c r="D578" s="68">
        <v>411100000</v>
      </c>
      <c r="E578" s="77">
        <v>455359910.68720001</v>
      </c>
      <c r="F578" s="126">
        <v>42079</v>
      </c>
      <c r="G578" s="7"/>
      <c r="H578" s="2"/>
    </row>
    <row r="579" spans="1:8" x14ac:dyDescent="0.25">
      <c r="A579" s="1" t="s">
        <v>631</v>
      </c>
      <c r="B579" s="1" t="s">
        <v>635</v>
      </c>
      <c r="C579" s="69" t="s">
        <v>2</v>
      </c>
      <c r="D579" s="68">
        <v>558180000</v>
      </c>
      <c r="E579" s="77">
        <v>618274860.00336003</v>
      </c>
      <c r="F579" s="126">
        <v>42516</v>
      </c>
      <c r="G579" s="7"/>
    </row>
    <row r="580" spans="1:8" x14ac:dyDescent="0.25">
      <c r="A580" s="1" t="s">
        <v>631</v>
      </c>
      <c r="B580" s="1" t="s">
        <v>636</v>
      </c>
      <c r="C580" s="69" t="s">
        <v>2</v>
      </c>
      <c r="D580" s="68">
        <v>185948937.38</v>
      </c>
      <c r="E580" s="77">
        <v>205968600.14044404</v>
      </c>
      <c r="F580" s="126">
        <v>39069</v>
      </c>
      <c r="G580" s="7"/>
    </row>
    <row r="581" spans="1:8" x14ac:dyDescent="0.25">
      <c r="A581" s="1" t="s">
        <v>631</v>
      </c>
      <c r="B581" s="1" t="s">
        <v>637</v>
      </c>
      <c r="C581" s="69" t="s">
        <v>2</v>
      </c>
      <c r="D581" s="68">
        <v>84327586.609999999</v>
      </c>
      <c r="E581" s="77">
        <v>93406476.05739899</v>
      </c>
      <c r="F581" s="126">
        <v>38547</v>
      </c>
      <c r="G581" s="7"/>
    </row>
    <row r="582" spans="1:8" x14ac:dyDescent="0.25">
      <c r="A582" s="1" t="s">
        <v>631</v>
      </c>
      <c r="B582" s="1" t="s">
        <v>638</v>
      </c>
      <c r="C582" s="69" t="s">
        <v>2</v>
      </c>
      <c r="D582" s="68">
        <v>99329907.069999993</v>
      </c>
      <c r="E582" s="77">
        <v>110023978.62311621</v>
      </c>
      <c r="F582" s="126">
        <v>38671</v>
      </c>
      <c r="G582" s="7"/>
    </row>
    <row r="583" spans="1:8" x14ac:dyDescent="0.25">
      <c r="A583" s="1" t="s">
        <v>631</v>
      </c>
      <c r="B583" s="1" t="s">
        <v>639</v>
      </c>
      <c r="C583" s="69" t="s">
        <v>2</v>
      </c>
      <c r="D583" s="68">
        <v>162397076.44999999</v>
      </c>
      <c r="E583" s="77">
        <v>179881095.1791155</v>
      </c>
      <c r="F583" s="126">
        <v>39047</v>
      </c>
      <c r="G583" s="7"/>
    </row>
    <row r="584" spans="1:8" x14ac:dyDescent="0.25">
      <c r="A584" s="1" t="s">
        <v>631</v>
      </c>
      <c r="B584" s="1" t="s">
        <v>640</v>
      </c>
      <c r="C584" s="69" t="s">
        <v>2</v>
      </c>
      <c r="D584" s="68">
        <v>118762301.06999999</v>
      </c>
      <c r="E584" s="77">
        <v>131548505.9796681</v>
      </c>
      <c r="F584" s="126">
        <v>39065</v>
      </c>
      <c r="G584" s="7"/>
    </row>
    <row r="585" spans="1:8" x14ac:dyDescent="0.25">
      <c r="A585" s="1" t="s">
        <v>631</v>
      </c>
      <c r="B585" s="1" t="s">
        <v>641</v>
      </c>
      <c r="C585" s="69" t="s">
        <v>2</v>
      </c>
      <c r="D585" s="68">
        <v>446381180.33999997</v>
      </c>
      <c r="E585" s="77">
        <v>494439538.82770449</v>
      </c>
      <c r="F585" s="126">
        <v>39210</v>
      </c>
      <c r="G585" s="7"/>
    </row>
    <row r="586" spans="1:8" x14ac:dyDescent="0.25">
      <c r="A586" s="1" t="s">
        <v>631</v>
      </c>
      <c r="B586" s="1" t="s">
        <v>642</v>
      </c>
      <c r="C586" s="69" t="s">
        <v>2</v>
      </c>
      <c r="D586" s="68">
        <v>307048489.95999998</v>
      </c>
      <c r="E586" s="77">
        <v>340105991.157444</v>
      </c>
      <c r="F586" s="126">
        <v>38952</v>
      </c>
      <c r="G586" s="7"/>
    </row>
    <row r="587" spans="1:8" x14ac:dyDescent="0.25">
      <c r="A587" s="1" t="s">
        <v>631</v>
      </c>
      <c r="B587" s="1" t="s">
        <v>643</v>
      </c>
      <c r="C587" s="69" t="s">
        <v>2</v>
      </c>
      <c r="D587" s="68">
        <v>497388382.86000001</v>
      </c>
      <c r="E587" s="77">
        <v>550938286.53850758</v>
      </c>
      <c r="F587" s="126">
        <v>39282</v>
      </c>
      <c r="G587" s="7"/>
    </row>
    <row r="588" spans="1:8" x14ac:dyDescent="0.25">
      <c r="A588" s="1" t="s">
        <v>631</v>
      </c>
      <c r="B588" s="1" t="s">
        <v>644</v>
      </c>
      <c r="C588" s="69" t="s">
        <v>2</v>
      </c>
      <c r="D588" s="68">
        <v>413180000</v>
      </c>
      <c r="E588" s="77">
        <v>457663847.96336001</v>
      </c>
      <c r="F588" s="126">
        <v>41529</v>
      </c>
      <c r="G588" s="7"/>
    </row>
    <row r="589" spans="1:8" x14ac:dyDescent="0.25">
      <c r="A589" s="1" t="s">
        <v>631</v>
      </c>
      <c r="B589" s="1" t="s">
        <v>645</v>
      </c>
      <c r="C589" s="69" t="s">
        <v>2</v>
      </c>
      <c r="D589" s="68">
        <v>513625000</v>
      </c>
      <c r="E589" s="77">
        <v>568922972.82099998</v>
      </c>
      <c r="F589" s="126">
        <v>41758</v>
      </c>
      <c r="G589" s="7"/>
    </row>
    <row r="590" spans="1:8" x14ac:dyDescent="0.25">
      <c r="A590" s="1" t="s">
        <v>631</v>
      </c>
      <c r="B590" s="1" t="s">
        <v>646</v>
      </c>
      <c r="C590" s="69" t="s">
        <v>2</v>
      </c>
      <c r="D590" s="68">
        <v>415000000</v>
      </c>
      <c r="E590" s="77">
        <v>459679793.08000004</v>
      </c>
      <c r="F590" s="126">
        <v>42159</v>
      </c>
      <c r="G590" s="7"/>
    </row>
    <row r="591" spans="1:8" x14ac:dyDescent="0.25">
      <c r="A591" s="1" t="s">
        <v>631</v>
      </c>
      <c r="B591" s="1" t="s">
        <v>647</v>
      </c>
      <c r="C591" s="69" t="s">
        <v>2</v>
      </c>
      <c r="D591" s="68">
        <v>413250000</v>
      </c>
      <c r="E591" s="77">
        <v>457741384.31400001</v>
      </c>
      <c r="F591" s="126">
        <v>41844</v>
      </c>
      <c r="G591" s="7"/>
    </row>
    <row r="592" spans="1:8" x14ac:dyDescent="0.25">
      <c r="A592" s="1" t="s">
        <v>631</v>
      </c>
      <c r="B592" s="1" t="s">
        <v>648</v>
      </c>
      <c r="C592" s="69" t="s">
        <v>2</v>
      </c>
      <c r="D592" s="68">
        <v>337298162.31999999</v>
      </c>
      <c r="E592" s="77">
        <v>373612408.34101653</v>
      </c>
      <c r="F592" s="126">
        <v>39016</v>
      </c>
      <c r="G592" s="7"/>
    </row>
    <row r="593" spans="1:7" x14ac:dyDescent="0.25">
      <c r="A593" s="1" t="s">
        <v>631</v>
      </c>
      <c r="B593" s="1" t="s">
        <v>649</v>
      </c>
      <c r="C593" s="69" t="s">
        <v>2</v>
      </c>
      <c r="D593" s="68">
        <v>615690000</v>
      </c>
      <c r="E593" s="77">
        <v>681976510.36488008</v>
      </c>
      <c r="F593" s="126">
        <v>41648</v>
      </c>
      <c r="G593" s="7"/>
    </row>
    <row r="594" spans="1:7" x14ac:dyDescent="0.25">
      <c r="A594" s="1" t="s">
        <v>631</v>
      </c>
      <c r="B594" s="1" t="s">
        <v>650</v>
      </c>
      <c r="C594" s="69" t="s">
        <v>2</v>
      </c>
      <c r="D594" s="68">
        <v>517000000</v>
      </c>
      <c r="E594" s="77">
        <v>572661332.58399999</v>
      </c>
      <c r="F594" s="126">
        <v>41928</v>
      </c>
      <c r="G594" s="7"/>
    </row>
    <row r="595" spans="1:7" x14ac:dyDescent="0.25">
      <c r="A595" s="1" t="s">
        <v>631</v>
      </c>
      <c r="B595" s="1" t="s">
        <v>651</v>
      </c>
      <c r="C595" s="69" t="s">
        <v>2</v>
      </c>
      <c r="D595" s="68">
        <v>414000000</v>
      </c>
      <c r="E595" s="77">
        <v>458572130.92800003</v>
      </c>
      <c r="F595" s="126">
        <v>42355</v>
      </c>
      <c r="G595" s="7"/>
    </row>
    <row r="596" spans="1:7" x14ac:dyDescent="0.25">
      <c r="A596" s="1" t="s">
        <v>631</v>
      </c>
      <c r="B596" s="1" t="s">
        <v>652</v>
      </c>
      <c r="C596" s="69" t="s">
        <v>19</v>
      </c>
      <c r="D596" s="68">
        <v>517000000</v>
      </c>
      <c r="E596" s="68">
        <v>517000000</v>
      </c>
      <c r="F596" s="126">
        <v>41360</v>
      </c>
      <c r="G596" s="7"/>
    </row>
    <row r="597" spans="1:7" x14ac:dyDescent="0.25">
      <c r="A597" s="1" t="s">
        <v>631</v>
      </c>
      <c r="B597" s="1" t="s">
        <v>653</v>
      </c>
      <c r="C597" s="69" t="s">
        <v>19</v>
      </c>
      <c r="D597" s="68">
        <v>615550000</v>
      </c>
      <c r="E597" s="68">
        <v>615550000</v>
      </c>
      <c r="F597" s="126">
        <v>41878</v>
      </c>
      <c r="G597" s="7"/>
    </row>
    <row r="598" spans="1:7" x14ac:dyDescent="0.25">
      <c r="A598" s="1" t="s">
        <v>631</v>
      </c>
      <c r="B598" s="1" t="s">
        <v>654</v>
      </c>
      <c r="C598" s="69" t="s">
        <v>19</v>
      </c>
      <c r="D598" s="68">
        <v>509980000</v>
      </c>
      <c r="E598" s="68">
        <v>509980000</v>
      </c>
      <c r="F598" s="126">
        <v>42027</v>
      </c>
      <c r="G598" s="7"/>
    </row>
    <row r="599" spans="1:7" x14ac:dyDescent="0.25">
      <c r="A599" s="1" t="s">
        <v>631</v>
      </c>
      <c r="B599" s="1" t="s">
        <v>655</v>
      </c>
      <c r="C599" s="69" t="s">
        <v>19</v>
      </c>
      <c r="D599" s="68">
        <v>276453664.43000001</v>
      </c>
      <c r="E599" s="68">
        <v>276453664.43000001</v>
      </c>
      <c r="F599" s="126">
        <v>39343</v>
      </c>
      <c r="G599" s="7"/>
    </row>
    <row r="600" spans="1:7" x14ac:dyDescent="0.25">
      <c r="A600" s="1" t="s">
        <v>631</v>
      </c>
      <c r="B600" s="1" t="s">
        <v>656</v>
      </c>
      <c r="C600" s="69" t="s">
        <v>19</v>
      </c>
      <c r="D600" s="68">
        <v>435820000</v>
      </c>
      <c r="E600" s="68">
        <v>435820000</v>
      </c>
      <c r="F600" s="126">
        <v>42345</v>
      </c>
    </row>
    <row r="601" spans="1:7" x14ac:dyDescent="0.25">
      <c r="A601" s="1" t="s">
        <v>631</v>
      </c>
      <c r="B601" s="50" t="s">
        <v>657</v>
      </c>
      <c r="C601" s="69" t="s">
        <v>19</v>
      </c>
      <c r="D601" s="92">
        <v>617500000</v>
      </c>
      <c r="E601" s="92">
        <v>617500000</v>
      </c>
      <c r="F601" s="142">
        <v>42235</v>
      </c>
    </row>
    <row r="602" spans="1:7" x14ac:dyDescent="0.25">
      <c r="A602" s="1" t="s">
        <v>631</v>
      </c>
      <c r="B602" s="1" t="s">
        <v>658</v>
      </c>
      <c r="C602" s="69" t="s">
        <v>19</v>
      </c>
      <c r="D602" s="68">
        <v>509440000</v>
      </c>
      <c r="E602" s="68">
        <v>509440000</v>
      </c>
      <c r="F602" s="126">
        <v>42061</v>
      </c>
    </row>
    <row r="603" spans="1:7" x14ac:dyDescent="0.25">
      <c r="A603" s="1" t="s">
        <v>631</v>
      </c>
      <c r="B603" s="1" t="s">
        <v>659</v>
      </c>
      <c r="C603" s="69" t="s">
        <v>19</v>
      </c>
      <c r="D603" s="68">
        <v>519000000</v>
      </c>
      <c r="E603" s="68">
        <v>519000000</v>
      </c>
      <c r="F603" s="126">
        <v>41507</v>
      </c>
    </row>
    <row r="604" spans="1:7" x14ac:dyDescent="0.25">
      <c r="A604" s="1" t="s">
        <v>631</v>
      </c>
      <c r="B604" s="1" t="s">
        <v>660</v>
      </c>
      <c r="C604" s="69" t="s">
        <v>19</v>
      </c>
      <c r="D604" s="68">
        <v>540600000</v>
      </c>
      <c r="E604" s="68">
        <v>540600000</v>
      </c>
      <c r="F604" s="126">
        <v>41263</v>
      </c>
    </row>
    <row r="605" spans="1:7" x14ac:dyDescent="0.25">
      <c r="A605" s="1" t="s">
        <v>631</v>
      </c>
      <c r="B605" s="1" t="s">
        <v>661</v>
      </c>
      <c r="C605" s="69" t="s">
        <v>19</v>
      </c>
      <c r="D605" s="68">
        <v>322655356.57999998</v>
      </c>
      <c r="E605" s="68">
        <v>322655356.57999998</v>
      </c>
      <c r="F605" s="126">
        <v>39156</v>
      </c>
    </row>
    <row r="606" spans="1:7" x14ac:dyDescent="0.25">
      <c r="A606" s="1" t="s">
        <v>631</v>
      </c>
      <c r="B606" s="1" t="s">
        <v>662</v>
      </c>
      <c r="C606" s="69" t="s">
        <v>19</v>
      </c>
      <c r="D606" s="68">
        <v>185069162.97999999</v>
      </c>
      <c r="E606" s="68">
        <v>185069162.97999999</v>
      </c>
      <c r="F606" s="126">
        <v>39310</v>
      </c>
    </row>
    <row r="607" spans="1:7" x14ac:dyDescent="0.25">
      <c r="A607" s="1" t="s">
        <v>631</v>
      </c>
      <c r="B607" s="1" t="s">
        <v>663</v>
      </c>
      <c r="C607" s="69" t="s">
        <v>19</v>
      </c>
      <c r="D607" s="68">
        <v>513600000</v>
      </c>
      <c r="E607" s="68">
        <v>513600000</v>
      </c>
      <c r="F607" s="126">
        <v>41122</v>
      </c>
    </row>
    <row r="608" spans="1:7" x14ac:dyDescent="0.25">
      <c r="A608" s="1" t="s">
        <v>631</v>
      </c>
      <c r="B608" s="1" t="s">
        <v>664</v>
      </c>
      <c r="C608" s="69" t="s">
        <v>19</v>
      </c>
      <c r="D608" s="68">
        <v>589618030.87</v>
      </c>
      <c r="E608" s="68">
        <v>589618030.87</v>
      </c>
      <c r="F608" s="126">
        <v>39093</v>
      </c>
    </row>
    <row r="609" spans="1:8" x14ac:dyDescent="0.25">
      <c r="A609" s="1" t="s">
        <v>631</v>
      </c>
      <c r="B609" s="1" t="s">
        <v>665</v>
      </c>
      <c r="C609" s="69" t="s">
        <v>19</v>
      </c>
      <c r="D609" s="68">
        <v>413349000</v>
      </c>
      <c r="E609" s="68">
        <v>413349000</v>
      </c>
      <c r="F609" s="126">
        <v>41604</v>
      </c>
    </row>
    <row r="610" spans="1:8" x14ac:dyDescent="0.25">
      <c r="A610" s="1" t="s">
        <v>631</v>
      </c>
      <c r="B610" s="1" t="s">
        <v>666</v>
      </c>
      <c r="C610" s="69" t="s">
        <v>19</v>
      </c>
      <c r="D610" s="68">
        <v>276861964.86000001</v>
      </c>
      <c r="E610" s="68">
        <v>276861964.86000001</v>
      </c>
      <c r="F610" s="126">
        <v>39260</v>
      </c>
    </row>
    <row r="611" spans="1:8" x14ac:dyDescent="0.25">
      <c r="A611" s="1" t="s">
        <v>631</v>
      </c>
      <c r="B611" s="1" t="s">
        <v>667</v>
      </c>
      <c r="C611" s="69" t="s">
        <v>19</v>
      </c>
      <c r="D611" s="68">
        <v>563900000</v>
      </c>
      <c r="E611" s="68">
        <v>563900000</v>
      </c>
      <c r="F611" s="126">
        <v>41179</v>
      </c>
    </row>
    <row r="612" spans="1:8" x14ac:dyDescent="0.25">
      <c r="A612" s="1" t="s">
        <v>631</v>
      </c>
      <c r="B612" s="1" t="s">
        <v>668</v>
      </c>
      <c r="C612" s="69" t="s">
        <v>19</v>
      </c>
      <c r="D612" s="68">
        <v>510323000</v>
      </c>
      <c r="E612" s="68">
        <v>510323000</v>
      </c>
      <c r="F612" s="126">
        <v>41753</v>
      </c>
    </row>
    <row r="613" spans="1:8" x14ac:dyDescent="0.25">
      <c r="A613" s="1" t="s">
        <v>631</v>
      </c>
      <c r="B613" s="1" t="s">
        <v>669</v>
      </c>
      <c r="C613" s="69" t="s">
        <v>19</v>
      </c>
      <c r="D613" s="68">
        <v>169883780.16</v>
      </c>
      <c r="E613" s="68">
        <v>169883780.16</v>
      </c>
      <c r="F613" s="126">
        <v>38890</v>
      </c>
      <c r="H613" s="2"/>
    </row>
    <row r="614" spans="1:8" x14ac:dyDescent="0.25">
      <c r="A614" s="1" t="s">
        <v>631</v>
      </c>
      <c r="B614" s="1" t="s">
        <v>670</v>
      </c>
      <c r="C614" s="69" t="s">
        <v>19</v>
      </c>
      <c r="D614" s="68">
        <v>717400000</v>
      </c>
      <c r="E614" s="68">
        <v>717400000</v>
      </c>
      <c r="F614" s="126">
        <v>41809</v>
      </c>
      <c r="H614" s="2"/>
    </row>
    <row r="615" spans="1:8" x14ac:dyDescent="0.25">
      <c r="A615" s="1" t="s">
        <v>631</v>
      </c>
      <c r="B615" s="1" t="s">
        <v>671</v>
      </c>
      <c r="C615" s="69" t="s">
        <v>19</v>
      </c>
      <c r="D615" s="68">
        <v>724534000</v>
      </c>
      <c r="E615" s="68">
        <v>724534000</v>
      </c>
      <c r="F615" s="126">
        <v>41345</v>
      </c>
    </row>
    <row r="616" spans="1:8" x14ac:dyDescent="0.25">
      <c r="A616" s="1" t="s">
        <v>631</v>
      </c>
      <c r="B616" s="1" t="s">
        <v>672</v>
      </c>
      <c r="C616" s="69" t="s">
        <v>19</v>
      </c>
      <c r="D616" s="68">
        <v>660834000</v>
      </c>
      <c r="E616" s="68">
        <v>660834000</v>
      </c>
      <c r="F616" s="126">
        <v>42131</v>
      </c>
    </row>
    <row r="617" spans="1:8" x14ac:dyDescent="0.25">
      <c r="A617" s="1" t="s">
        <v>631</v>
      </c>
      <c r="B617" s="1" t="s">
        <v>673</v>
      </c>
      <c r="C617" s="69" t="s">
        <v>19</v>
      </c>
      <c r="D617" s="68">
        <v>564300000</v>
      </c>
      <c r="E617" s="68">
        <v>564300000</v>
      </c>
      <c r="F617" s="126">
        <v>41935</v>
      </c>
    </row>
    <row r="618" spans="1:8" x14ac:dyDescent="0.25">
      <c r="A618" s="1" t="s">
        <v>631</v>
      </c>
      <c r="B618" s="1" t="s">
        <v>674</v>
      </c>
      <c r="C618" s="69" t="s">
        <v>19</v>
      </c>
      <c r="D618" s="68">
        <v>616800000</v>
      </c>
      <c r="E618" s="68">
        <v>616800000</v>
      </c>
      <c r="F618" s="126">
        <v>42103</v>
      </c>
    </row>
    <row r="619" spans="1:8" x14ac:dyDescent="0.25">
      <c r="A619" s="1" t="s">
        <v>631</v>
      </c>
      <c r="B619" s="1" t="s">
        <v>675</v>
      </c>
      <c r="C619" s="69" t="s">
        <v>19</v>
      </c>
      <c r="D619" s="68">
        <v>515950000</v>
      </c>
      <c r="E619" s="68">
        <v>515950000</v>
      </c>
      <c r="F619" s="126">
        <v>41445</v>
      </c>
    </row>
    <row r="620" spans="1:8" x14ac:dyDescent="0.25">
      <c r="A620" s="1" t="s">
        <v>631</v>
      </c>
      <c r="B620" s="1" t="s">
        <v>676</v>
      </c>
      <c r="C620" s="69" t="s">
        <v>19</v>
      </c>
      <c r="D620" s="68">
        <v>507000000</v>
      </c>
      <c r="E620" s="68">
        <v>507000000</v>
      </c>
      <c r="F620" s="126">
        <v>42389</v>
      </c>
    </row>
    <row r="621" spans="1:8" x14ac:dyDescent="0.25">
      <c r="A621" s="1" t="s">
        <v>631</v>
      </c>
      <c r="B621" s="1" t="s">
        <v>677</v>
      </c>
      <c r="C621" s="69" t="s">
        <v>19</v>
      </c>
      <c r="D621" s="68">
        <v>650130000</v>
      </c>
      <c r="E621" s="68">
        <v>650130000</v>
      </c>
      <c r="F621" s="126">
        <v>42551</v>
      </c>
    </row>
    <row r="622" spans="1:8" x14ac:dyDescent="0.25">
      <c r="A622" t="s">
        <v>678</v>
      </c>
      <c r="B622" t="s">
        <v>679</v>
      </c>
      <c r="C622" s="70" t="s">
        <v>2</v>
      </c>
      <c r="D622" s="79">
        <v>406500000</v>
      </c>
      <c r="E622" s="71">
        <f>D622*1.11095</f>
        <v>451601175.00000006</v>
      </c>
      <c r="F622" s="127">
        <v>42338</v>
      </c>
      <c r="G622" s="7"/>
      <c r="H622" s="2"/>
    </row>
    <row r="623" spans="1:8" x14ac:dyDescent="0.25">
      <c r="A623" s="3" t="s">
        <v>678</v>
      </c>
      <c r="B623" s="3" t="s">
        <v>680</v>
      </c>
      <c r="C623" s="70" t="s">
        <v>19</v>
      </c>
      <c r="D623" s="79">
        <v>846100000</v>
      </c>
      <c r="E623" s="79">
        <f>D623</f>
        <v>846100000</v>
      </c>
      <c r="F623" s="127">
        <v>42060</v>
      </c>
      <c r="G623" s="7"/>
      <c r="H623" s="2"/>
    </row>
    <row r="624" spans="1:8" x14ac:dyDescent="0.25">
      <c r="A624" s="3" t="s">
        <v>678</v>
      </c>
      <c r="B624" s="3" t="s">
        <v>681</v>
      </c>
      <c r="C624" s="70" t="s">
        <v>19</v>
      </c>
      <c r="D624" s="79">
        <v>51750000</v>
      </c>
      <c r="E624" s="79">
        <f t="shared" ref="E624:E635" si="1">D624</f>
        <v>51750000</v>
      </c>
      <c r="F624" s="127">
        <v>38735</v>
      </c>
      <c r="H624" s="2"/>
    </row>
    <row r="625" spans="1:6" x14ac:dyDescent="0.25">
      <c r="A625" s="3" t="s">
        <v>678</v>
      </c>
      <c r="B625" s="3" t="s">
        <v>682</v>
      </c>
      <c r="C625" s="70" t="s">
        <v>19</v>
      </c>
      <c r="D625" s="79">
        <v>129788938</v>
      </c>
      <c r="E625" s="79">
        <v>129788938</v>
      </c>
      <c r="F625" s="127">
        <v>38916</v>
      </c>
    </row>
    <row r="626" spans="1:6" x14ac:dyDescent="0.25">
      <c r="A626" s="3" t="s">
        <v>678</v>
      </c>
      <c r="B626" s="3" t="s">
        <v>683</v>
      </c>
      <c r="C626" s="70" t="s">
        <v>19</v>
      </c>
      <c r="D626" s="79">
        <v>60650000</v>
      </c>
      <c r="E626" s="79">
        <f t="shared" si="1"/>
        <v>60650000</v>
      </c>
      <c r="F626" s="127">
        <v>39093</v>
      </c>
    </row>
    <row r="627" spans="1:6" x14ac:dyDescent="0.25">
      <c r="A627" s="3" t="s">
        <v>678</v>
      </c>
      <c r="B627" s="3" t="s">
        <v>684</v>
      </c>
      <c r="C627" s="70" t="s">
        <v>19</v>
      </c>
      <c r="D627" s="79">
        <v>120500000</v>
      </c>
      <c r="E627" s="79">
        <f t="shared" si="1"/>
        <v>120500000</v>
      </c>
      <c r="F627" s="127">
        <v>40865</v>
      </c>
    </row>
    <row r="628" spans="1:6" x14ac:dyDescent="0.25">
      <c r="A628" s="3" t="s">
        <v>678</v>
      </c>
      <c r="B628" s="3" t="s">
        <v>685</v>
      </c>
      <c r="C628" s="70" t="s">
        <v>19</v>
      </c>
      <c r="D628" s="79">
        <v>1053810000</v>
      </c>
      <c r="E628" s="79">
        <f t="shared" si="1"/>
        <v>1053810000</v>
      </c>
      <c r="F628" s="127">
        <v>41263</v>
      </c>
    </row>
    <row r="629" spans="1:6" x14ac:dyDescent="0.25">
      <c r="A629" s="3" t="s">
        <v>678</v>
      </c>
      <c r="B629" s="3" t="s">
        <v>686</v>
      </c>
      <c r="C629" s="70" t="s">
        <v>19</v>
      </c>
      <c r="D629" s="79">
        <v>659470000</v>
      </c>
      <c r="E629" s="79">
        <f t="shared" si="1"/>
        <v>659470000</v>
      </c>
      <c r="F629" s="127">
        <v>41632</v>
      </c>
    </row>
    <row r="630" spans="1:6" x14ac:dyDescent="0.25">
      <c r="A630" s="3" t="s">
        <v>678</v>
      </c>
      <c r="B630" s="3" t="s">
        <v>687</v>
      </c>
      <c r="C630" s="70" t="s">
        <v>19</v>
      </c>
      <c r="D630" s="79">
        <v>512750000</v>
      </c>
      <c r="E630" s="79">
        <f t="shared" si="1"/>
        <v>512750000</v>
      </c>
      <c r="F630" s="127">
        <v>41975</v>
      </c>
    </row>
    <row r="631" spans="1:6" x14ac:dyDescent="0.25">
      <c r="A631" s="3" t="s">
        <v>678</v>
      </c>
      <c r="B631" s="3" t="s">
        <v>688</v>
      </c>
      <c r="C631" s="70" t="s">
        <v>19</v>
      </c>
      <c r="D631" s="79">
        <v>558900000</v>
      </c>
      <c r="E631" s="79">
        <f t="shared" si="1"/>
        <v>558900000</v>
      </c>
      <c r="F631" s="127">
        <v>42109</v>
      </c>
    </row>
    <row r="632" spans="1:6" x14ac:dyDescent="0.25">
      <c r="A632" s="3" t="s">
        <v>678</v>
      </c>
      <c r="B632" s="3" t="s">
        <v>689</v>
      </c>
      <c r="C632" s="70" t="s">
        <v>19</v>
      </c>
      <c r="D632" s="79">
        <v>856950000</v>
      </c>
      <c r="E632" s="79">
        <f t="shared" si="1"/>
        <v>856950000</v>
      </c>
      <c r="F632" s="127">
        <v>42121</v>
      </c>
    </row>
    <row r="633" spans="1:6" x14ac:dyDescent="0.25">
      <c r="A633" s="3" t="s">
        <v>678</v>
      </c>
      <c r="B633" s="3" t="s">
        <v>690</v>
      </c>
      <c r="C633" s="70" t="s">
        <v>19</v>
      </c>
      <c r="D633" s="79">
        <v>994725000</v>
      </c>
      <c r="E633" s="79">
        <f t="shared" si="1"/>
        <v>994725000</v>
      </c>
      <c r="F633" s="127">
        <v>42333</v>
      </c>
    </row>
    <row r="634" spans="1:6" x14ac:dyDescent="0.25">
      <c r="A634" s="3" t="s">
        <v>678</v>
      </c>
      <c r="B634" s="3" t="s">
        <v>691</v>
      </c>
      <c r="C634" s="70" t="s">
        <v>19</v>
      </c>
      <c r="D634" s="79">
        <v>409988000</v>
      </c>
      <c r="E634" s="79">
        <f t="shared" si="1"/>
        <v>409988000</v>
      </c>
      <c r="F634" s="127">
        <v>42550</v>
      </c>
    </row>
    <row r="635" spans="1:6" x14ac:dyDescent="0.25">
      <c r="A635" s="3" t="s">
        <v>678</v>
      </c>
      <c r="B635" s="3" t="s">
        <v>692</v>
      </c>
      <c r="C635" s="70" t="s">
        <v>19</v>
      </c>
      <c r="D635" s="79">
        <v>401450000</v>
      </c>
      <c r="E635" s="79">
        <f t="shared" si="1"/>
        <v>401450000</v>
      </c>
      <c r="F635" s="127">
        <v>42550</v>
      </c>
    </row>
    <row r="636" spans="1:6" x14ac:dyDescent="0.25">
      <c r="A636" t="s">
        <v>693</v>
      </c>
      <c r="B636" t="s">
        <v>694</v>
      </c>
      <c r="C636" s="65" t="s">
        <v>19</v>
      </c>
      <c r="D636" s="75">
        <v>126843934.04000001</v>
      </c>
      <c r="E636" s="75">
        <v>126843934.04000001</v>
      </c>
      <c r="F636" s="128">
        <v>39015</v>
      </c>
    </row>
    <row r="637" spans="1:6" x14ac:dyDescent="0.25">
      <c r="A637" t="s">
        <v>693</v>
      </c>
      <c r="B637" t="s">
        <v>695</v>
      </c>
      <c r="C637" s="65" t="s">
        <v>19</v>
      </c>
      <c r="D637" s="75">
        <v>200672844.21000001</v>
      </c>
      <c r="E637" s="75">
        <v>200672844.21000001</v>
      </c>
      <c r="F637" s="128">
        <v>39189</v>
      </c>
    </row>
    <row r="638" spans="1:6" x14ac:dyDescent="0.25">
      <c r="A638" t="s">
        <v>693</v>
      </c>
      <c r="B638" t="s">
        <v>696</v>
      </c>
      <c r="C638" s="65" t="s">
        <v>19</v>
      </c>
      <c r="D638" s="75">
        <v>358875000</v>
      </c>
      <c r="E638" s="75">
        <v>358875000</v>
      </c>
      <c r="F638" s="128">
        <v>41142</v>
      </c>
    </row>
    <row r="639" spans="1:6" x14ac:dyDescent="0.25">
      <c r="A639" t="s">
        <v>693</v>
      </c>
      <c r="B639" t="s">
        <v>697</v>
      </c>
      <c r="C639" s="65" t="s">
        <v>19</v>
      </c>
      <c r="D639" s="75">
        <v>437000000</v>
      </c>
      <c r="E639" s="75">
        <v>437000000</v>
      </c>
      <c r="F639" s="128">
        <v>41241</v>
      </c>
    </row>
    <row r="640" spans="1:6" x14ac:dyDescent="0.25">
      <c r="A640" t="s">
        <v>693</v>
      </c>
      <c r="B640" t="s">
        <v>698</v>
      </c>
      <c r="C640" s="65" t="s">
        <v>19</v>
      </c>
      <c r="D640" s="75">
        <v>514300000</v>
      </c>
      <c r="E640" s="75">
        <v>514300000</v>
      </c>
      <c r="F640" s="128">
        <v>41361</v>
      </c>
    </row>
    <row r="641" spans="1:8" x14ac:dyDescent="0.25">
      <c r="A641" t="s">
        <v>693</v>
      </c>
      <c r="B641" t="s">
        <v>699</v>
      </c>
      <c r="C641" s="65" t="s">
        <v>19</v>
      </c>
      <c r="D641" s="75">
        <v>462500000</v>
      </c>
      <c r="E641" s="75">
        <v>462500000</v>
      </c>
      <c r="F641" s="128">
        <v>41466</v>
      </c>
    </row>
    <row r="642" spans="1:8" x14ac:dyDescent="0.25">
      <c r="A642" t="s">
        <v>693</v>
      </c>
      <c r="B642" t="s">
        <v>700</v>
      </c>
      <c r="C642" s="65" t="s">
        <v>19</v>
      </c>
      <c r="D642" s="75">
        <v>414500000</v>
      </c>
      <c r="E642" s="75">
        <v>414500000</v>
      </c>
      <c r="F642" s="128">
        <v>41704</v>
      </c>
    </row>
    <row r="643" spans="1:8" x14ac:dyDescent="0.25">
      <c r="A643" t="s">
        <v>693</v>
      </c>
      <c r="B643" t="s">
        <v>701</v>
      </c>
      <c r="C643" s="65" t="s">
        <v>19</v>
      </c>
      <c r="D643" s="75">
        <v>569525000</v>
      </c>
      <c r="E643" s="75">
        <v>569525000</v>
      </c>
      <c r="F643" s="128">
        <v>41757</v>
      </c>
    </row>
    <row r="644" spans="1:8" x14ac:dyDescent="0.25">
      <c r="A644" t="s">
        <v>693</v>
      </c>
      <c r="B644" t="s">
        <v>702</v>
      </c>
      <c r="C644" s="65" t="s">
        <v>19</v>
      </c>
      <c r="D644" s="75">
        <v>621000000</v>
      </c>
      <c r="E644" s="75">
        <v>621000000</v>
      </c>
      <c r="F644" s="128">
        <v>41911</v>
      </c>
    </row>
    <row r="645" spans="1:8" x14ac:dyDescent="0.25">
      <c r="A645" t="s">
        <v>693</v>
      </c>
      <c r="B645" t="s">
        <v>703</v>
      </c>
      <c r="C645" s="65" t="s">
        <v>19</v>
      </c>
      <c r="D645" s="75">
        <v>514000000</v>
      </c>
      <c r="E645" s="75">
        <v>514000000</v>
      </c>
      <c r="F645" s="128">
        <v>42110</v>
      </c>
    </row>
    <row r="646" spans="1:8" x14ac:dyDescent="0.25">
      <c r="A646" t="s">
        <v>693</v>
      </c>
      <c r="B646" t="s">
        <v>704</v>
      </c>
      <c r="C646" s="65" t="s">
        <v>19</v>
      </c>
      <c r="D646" s="75">
        <v>512460000</v>
      </c>
      <c r="E646" s="75">
        <v>512460000</v>
      </c>
      <c r="F646" s="128">
        <v>42179</v>
      </c>
    </row>
    <row r="647" spans="1:8" x14ac:dyDescent="0.25">
      <c r="A647" t="s">
        <v>693</v>
      </c>
      <c r="B647" t="s">
        <v>705</v>
      </c>
      <c r="C647" s="65" t="s">
        <v>19</v>
      </c>
      <c r="D647" s="75">
        <v>510250000</v>
      </c>
      <c r="E647" s="75">
        <v>510250000</v>
      </c>
      <c r="F647" s="128">
        <v>42250</v>
      </c>
    </row>
    <row r="648" spans="1:8" x14ac:dyDescent="0.25">
      <c r="A648" t="s">
        <v>693</v>
      </c>
      <c r="B648" t="s">
        <v>706</v>
      </c>
      <c r="C648" s="65" t="s">
        <v>2</v>
      </c>
      <c r="D648" s="75">
        <v>309900000</v>
      </c>
      <c r="E648" s="75">
        <v>343264500.9048</v>
      </c>
      <c r="F648" s="128">
        <v>41990</v>
      </c>
      <c r="G648" s="7"/>
    </row>
    <row r="649" spans="1:8" x14ac:dyDescent="0.25">
      <c r="A649" t="s">
        <v>693</v>
      </c>
      <c r="B649" t="s">
        <v>707</v>
      </c>
      <c r="C649" s="65" t="s">
        <v>2</v>
      </c>
      <c r="D649" s="75">
        <v>70611900.319999993</v>
      </c>
      <c r="E649" s="75">
        <v>78214129.465260684</v>
      </c>
      <c r="F649" s="128">
        <v>38889</v>
      </c>
      <c r="G649" s="7"/>
    </row>
    <row r="650" spans="1:8" x14ac:dyDescent="0.25">
      <c r="A650" t="s">
        <v>693</v>
      </c>
      <c r="B650" t="s">
        <v>708</v>
      </c>
      <c r="C650" s="65" t="s">
        <v>2</v>
      </c>
      <c r="D650" s="75">
        <v>311508275.12</v>
      </c>
      <c r="E650" s="75">
        <v>345045926.38522726</v>
      </c>
      <c r="F650" s="128">
        <v>39436</v>
      </c>
      <c r="G650" s="7"/>
    </row>
    <row r="651" spans="1:8" x14ac:dyDescent="0.25">
      <c r="A651" t="s">
        <v>693</v>
      </c>
      <c r="B651" t="s">
        <v>709</v>
      </c>
      <c r="C651" s="65" t="s">
        <v>2</v>
      </c>
      <c r="D651" s="75">
        <v>183810789.68000001</v>
      </c>
      <c r="E651" s="75">
        <v>203600254.85776821</v>
      </c>
      <c r="F651" s="128">
        <v>39107</v>
      </c>
      <c r="G651" s="7"/>
    </row>
    <row r="652" spans="1:8" x14ac:dyDescent="0.25">
      <c r="A652" t="s">
        <v>693</v>
      </c>
      <c r="B652" t="s">
        <v>710</v>
      </c>
      <c r="C652" s="65" t="s">
        <v>2</v>
      </c>
      <c r="D652" s="75">
        <v>201601425.13999999</v>
      </c>
      <c r="E652" s="75">
        <v>223306268.4168393</v>
      </c>
      <c r="F652" s="128">
        <v>39436</v>
      </c>
      <c r="G652" s="7"/>
    </row>
    <row r="653" spans="1:8" x14ac:dyDescent="0.25">
      <c r="A653" s="3" t="s">
        <v>711</v>
      </c>
      <c r="B653" s="3" t="s">
        <v>712</v>
      </c>
      <c r="C653" s="70" t="s">
        <v>19</v>
      </c>
      <c r="D653" s="71">
        <v>159319485</v>
      </c>
      <c r="E653" s="71">
        <v>159319485</v>
      </c>
      <c r="F653" s="127">
        <v>39028</v>
      </c>
      <c r="H653" s="2"/>
    </row>
    <row r="654" spans="1:8" x14ac:dyDescent="0.25">
      <c r="A654" s="3" t="s">
        <v>711</v>
      </c>
      <c r="B654" s="3" t="s">
        <v>713</v>
      </c>
      <c r="C654" s="70" t="s">
        <v>19</v>
      </c>
      <c r="D654" s="71">
        <v>413583333</v>
      </c>
      <c r="E654" s="71">
        <v>413583333</v>
      </c>
      <c r="F654" s="127">
        <v>41961</v>
      </c>
      <c r="H654" s="2"/>
    </row>
    <row r="655" spans="1:8" x14ac:dyDescent="0.25">
      <c r="A655" s="3" t="s">
        <v>714</v>
      </c>
      <c r="B655" s="3" t="s">
        <v>715</v>
      </c>
      <c r="C655" s="70" t="s">
        <v>19</v>
      </c>
      <c r="D655" s="71">
        <v>144300000</v>
      </c>
      <c r="E655" s="71">
        <v>144300000</v>
      </c>
      <c r="F655" s="127">
        <v>39189</v>
      </c>
      <c r="H655" s="2"/>
    </row>
    <row r="656" spans="1:8" x14ac:dyDescent="0.25">
      <c r="A656" s="3" t="s">
        <v>716</v>
      </c>
      <c r="B656" s="3" t="s">
        <v>717</v>
      </c>
      <c r="C656" s="70" t="s">
        <v>2</v>
      </c>
      <c r="D656" s="71">
        <v>314420000</v>
      </c>
      <c r="E656" s="71">
        <v>348271133.83184004</v>
      </c>
      <c r="F656" s="127">
        <v>41495</v>
      </c>
      <c r="G656" s="7"/>
      <c r="H656" s="2"/>
    </row>
    <row r="657" spans="1:8" x14ac:dyDescent="0.25">
      <c r="A657" s="3" t="s">
        <v>718</v>
      </c>
      <c r="B657" s="3" t="s">
        <v>719</v>
      </c>
      <c r="C657" s="70" t="s">
        <v>19</v>
      </c>
      <c r="D657" s="71">
        <v>204689509.42999989</v>
      </c>
      <c r="E657" s="71">
        <v>204689509</v>
      </c>
      <c r="F657" s="127">
        <v>39100</v>
      </c>
      <c r="H657" s="2"/>
    </row>
    <row r="658" spans="1:8" x14ac:dyDescent="0.25">
      <c r="A658" s="3" t="s">
        <v>718</v>
      </c>
      <c r="B658" s="3" t="s">
        <v>720</v>
      </c>
      <c r="C658" s="70" t="s">
        <v>19</v>
      </c>
      <c r="D658" s="71">
        <v>415500000</v>
      </c>
      <c r="E658" s="71">
        <v>415500000</v>
      </c>
      <c r="F658" s="127">
        <v>41281</v>
      </c>
      <c r="H658" s="2"/>
    </row>
    <row r="659" spans="1:8" x14ac:dyDescent="0.25">
      <c r="A659" s="3" t="s">
        <v>718</v>
      </c>
      <c r="B659" s="3" t="s">
        <v>721</v>
      </c>
      <c r="C659" s="70" t="s">
        <v>19</v>
      </c>
      <c r="D659" s="71">
        <v>408900000</v>
      </c>
      <c r="E659" s="71">
        <v>408900000</v>
      </c>
      <c r="F659" s="127">
        <v>41535</v>
      </c>
      <c r="H659" s="2"/>
    </row>
    <row r="660" spans="1:8" x14ac:dyDescent="0.25">
      <c r="A660" s="3" t="s">
        <v>718</v>
      </c>
      <c r="B660" s="3" t="s">
        <v>722</v>
      </c>
      <c r="C660" s="70" t="s">
        <v>19</v>
      </c>
      <c r="D660" s="71">
        <v>574750000</v>
      </c>
      <c r="E660" s="71">
        <v>574750000</v>
      </c>
      <c r="F660" s="127">
        <v>41759</v>
      </c>
    </row>
    <row r="661" spans="1:8" x14ac:dyDescent="0.25">
      <c r="A661" s="3" t="s">
        <v>718</v>
      </c>
      <c r="B661" s="3" t="s">
        <v>723</v>
      </c>
      <c r="C661" s="70" t="s">
        <v>19</v>
      </c>
      <c r="D661" s="71">
        <v>424250000</v>
      </c>
      <c r="E661" s="71">
        <v>424250000</v>
      </c>
      <c r="F661" s="127">
        <v>41851</v>
      </c>
    </row>
    <row r="662" spans="1:8" x14ac:dyDescent="0.25">
      <c r="A662" s="3" t="s">
        <v>718</v>
      </c>
      <c r="B662" s="3" t="s">
        <v>724</v>
      </c>
      <c r="C662" s="70" t="s">
        <v>19</v>
      </c>
      <c r="D662" s="71">
        <v>512500000</v>
      </c>
      <c r="E662" s="71">
        <v>512500000</v>
      </c>
      <c r="F662" s="127">
        <v>42110</v>
      </c>
    </row>
    <row r="663" spans="1:8" x14ac:dyDescent="0.25">
      <c r="A663" s="3" t="s">
        <v>725</v>
      </c>
      <c r="B663" s="3" t="s">
        <v>726</v>
      </c>
      <c r="C663" s="70" t="s">
        <v>19</v>
      </c>
      <c r="D663" s="71">
        <v>313350000</v>
      </c>
      <c r="E663" s="71">
        <v>313350000</v>
      </c>
      <c r="F663" s="127">
        <v>41135</v>
      </c>
      <c r="H663" s="2"/>
    </row>
    <row r="664" spans="1:8" x14ac:dyDescent="0.25">
      <c r="A664" s="3" t="s">
        <v>725</v>
      </c>
      <c r="B664" s="3" t="s">
        <v>727</v>
      </c>
      <c r="C664" s="70" t="s">
        <v>19</v>
      </c>
      <c r="D664" s="71">
        <v>414050000</v>
      </c>
      <c r="E664" s="71">
        <v>414050000</v>
      </c>
      <c r="F664" s="127">
        <v>41492</v>
      </c>
      <c r="H664" s="2"/>
    </row>
    <row r="665" spans="1:8" x14ac:dyDescent="0.25">
      <c r="A665" s="3" t="s">
        <v>725</v>
      </c>
      <c r="B665" s="3" t="s">
        <v>728</v>
      </c>
      <c r="C665" s="70" t="s">
        <v>19</v>
      </c>
      <c r="D665" s="71">
        <v>409700000</v>
      </c>
      <c r="E665" s="71">
        <v>409700000</v>
      </c>
      <c r="F665" s="127">
        <v>41669</v>
      </c>
      <c r="H665" s="2"/>
    </row>
    <row r="666" spans="1:8" x14ac:dyDescent="0.25">
      <c r="A666" s="3" t="s">
        <v>725</v>
      </c>
      <c r="B666" s="3" t="s">
        <v>729</v>
      </c>
      <c r="C666" s="70" t="s">
        <v>19</v>
      </c>
      <c r="D666" s="71">
        <v>513500000</v>
      </c>
      <c r="E666" s="71">
        <v>513500000</v>
      </c>
      <c r="F666" s="127">
        <v>41879</v>
      </c>
      <c r="H666" s="2"/>
    </row>
    <row r="667" spans="1:8" x14ac:dyDescent="0.25">
      <c r="A667" s="3" t="s">
        <v>725</v>
      </c>
      <c r="B667" s="3" t="s">
        <v>730</v>
      </c>
      <c r="C667" s="70" t="s">
        <v>19</v>
      </c>
      <c r="D667" s="71">
        <v>518500000</v>
      </c>
      <c r="E667" s="71">
        <v>518500000</v>
      </c>
      <c r="F667" s="127">
        <v>42019</v>
      </c>
    </row>
    <row r="668" spans="1:8" x14ac:dyDescent="0.25">
      <c r="A668" s="3" t="s">
        <v>725</v>
      </c>
      <c r="B668" s="3" t="s">
        <v>731</v>
      </c>
      <c r="C668" s="70" t="s">
        <v>19</v>
      </c>
      <c r="D668" s="71">
        <v>519750000</v>
      </c>
      <c r="E668" s="71">
        <v>519750000</v>
      </c>
      <c r="F668" s="127">
        <v>42122</v>
      </c>
      <c r="H668" s="2"/>
    </row>
    <row r="669" spans="1:8" x14ac:dyDescent="0.25">
      <c r="A669" s="3" t="s">
        <v>725</v>
      </c>
      <c r="B669" s="3" t="s">
        <v>732</v>
      </c>
      <c r="C669" s="70" t="s">
        <v>19</v>
      </c>
      <c r="D669" s="71">
        <v>451500000</v>
      </c>
      <c r="E669" s="71">
        <v>451500000</v>
      </c>
      <c r="F669" s="128">
        <v>42340</v>
      </c>
      <c r="H669" s="2"/>
    </row>
    <row r="670" spans="1:8" x14ac:dyDescent="0.25">
      <c r="A670" s="3" t="s">
        <v>733</v>
      </c>
      <c r="B670" s="3" t="s">
        <v>734</v>
      </c>
      <c r="C670" s="70" t="s">
        <v>19</v>
      </c>
      <c r="D670" s="71">
        <v>42654233.710000001</v>
      </c>
      <c r="E670" s="71">
        <v>42654233.710000001</v>
      </c>
      <c r="F670" s="127">
        <v>37104</v>
      </c>
      <c r="H670" s="2"/>
    </row>
    <row r="671" spans="1:8" x14ac:dyDescent="0.25">
      <c r="A671" s="3" t="s">
        <v>733</v>
      </c>
      <c r="B671" s="3" t="s">
        <v>735</v>
      </c>
      <c r="C671" s="70" t="s">
        <v>19</v>
      </c>
      <c r="D671" s="71">
        <v>128731604.03</v>
      </c>
      <c r="E671" s="71">
        <v>128731604.03</v>
      </c>
      <c r="F671" s="127">
        <v>38532</v>
      </c>
      <c r="H671" s="2"/>
    </row>
    <row r="672" spans="1:8" x14ac:dyDescent="0.25">
      <c r="A672" s="3" t="s">
        <v>733</v>
      </c>
      <c r="B672" s="3" t="s">
        <v>736</v>
      </c>
      <c r="C672" s="70" t="s">
        <v>19</v>
      </c>
      <c r="D672" s="71">
        <v>163008906.53999999</v>
      </c>
      <c r="E672" s="71">
        <v>163008906.53999999</v>
      </c>
      <c r="F672" s="127">
        <v>38638</v>
      </c>
      <c r="H672" s="2"/>
    </row>
    <row r="673" spans="1:8" x14ac:dyDescent="0.25">
      <c r="A673" s="3" t="s">
        <v>733</v>
      </c>
      <c r="B673" s="3" t="s">
        <v>737</v>
      </c>
      <c r="C673" s="70" t="s">
        <v>19</v>
      </c>
      <c r="D673" s="71">
        <v>186389751.44</v>
      </c>
      <c r="E673" s="71">
        <v>186389751.44</v>
      </c>
      <c r="F673" s="127">
        <v>38694</v>
      </c>
      <c r="H673" s="2"/>
    </row>
    <row r="674" spans="1:8" x14ac:dyDescent="0.25">
      <c r="A674" s="3" t="s">
        <v>733</v>
      </c>
      <c r="B674" s="3" t="s">
        <v>738</v>
      </c>
      <c r="C674" s="70" t="s">
        <v>19</v>
      </c>
      <c r="D674" s="71">
        <v>291300342.92000002</v>
      </c>
      <c r="E674" s="71">
        <v>291300342.92000002</v>
      </c>
      <c r="F674" s="127">
        <v>38847</v>
      </c>
    </row>
    <row r="675" spans="1:8" x14ac:dyDescent="0.25">
      <c r="A675" s="3" t="s">
        <v>733</v>
      </c>
      <c r="B675" s="3" t="s">
        <v>739</v>
      </c>
      <c r="C675" s="70" t="s">
        <v>19</v>
      </c>
      <c r="D675" s="71">
        <v>238468473.52000001</v>
      </c>
      <c r="E675" s="71">
        <v>238468473.52000001</v>
      </c>
      <c r="F675" s="127">
        <v>38932</v>
      </c>
    </row>
    <row r="676" spans="1:8" x14ac:dyDescent="0.25">
      <c r="A676" s="3" t="s">
        <v>733</v>
      </c>
      <c r="B676" s="3" t="s">
        <v>740</v>
      </c>
      <c r="C676" s="70" t="s">
        <v>19</v>
      </c>
      <c r="D676" s="71">
        <v>875680404.44000006</v>
      </c>
      <c r="E676" s="71">
        <v>875680404.44000006</v>
      </c>
      <c r="F676" s="127">
        <v>39051</v>
      </c>
    </row>
    <row r="677" spans="1:8" x14ac:dyDescent="0.25">
      <c r="A677" s="3" t="s">
        <v>733</v>
      </c>
      <c r="B677" s="3" t="s">
        <v>741</v>
      </c>
      <c r="C677" s="70" t="s">
        <v>19</v>
      </c>
      <c r="D677" s="71">
        <v>379940987.47000003</v>
      </c>
      <c r="E677" s="71">
        <v>379940987.47000003</v>
      </c>
      <c r="F677" s="127">
        <v>39072</v>
      </c>
      <c r="G677" s="7"/>
      <c r="H677" s="2"/>
    </row>
    <row r="678" spans="1:8" x14ac:dyDescent="0.25">
      <c r="A678" s="3" t="s">
        <v>733</v>
      </c>
      <c r="B678" s="3" t="s">
        <v>742</v>
      </c>
      <c r="C678" s="70" t="s">
        <v>19</v>
      </c>
      <c r="D678" s="71">
        <v>893810869.51999998</v>
      </c>
      <c r="E678" s="71">
        <v>893810869.51999998</v>
      </c>
      <c r="F678" s="127">
        <v>39154</v>
      </c>
      <c r="G678" s="7"/>
      <c r="H678" s="2"/>
    </row>
    <row r="679" spans="1:8" x14ac:dyDescent="0.25">
      <c r="A679" s="3" t="s">
        <v>733</v>
      </c>
      <c r="B679" s="3" t="s">
        <v>743</v>
      </c>
      <c r="C679" s="70" t="s">
        <v>19</v>
      </c>
      <c r="D679" s="71">
        <v>685801418.74000001</v>
      </c>
      <c r="E679" s="71">
        <v>685801418.74000001</v>
      </c>
      <c r="F679" s="127">
        <v>39211</v>
      </c>
      <c r="G679" s="7"/>
      <c r="H679" s="2"/>
    </row>
    <row r="680" spans="1:8" x14ac:dyDescent="0.25">
      <c r="A680" s="3" t="s">
        <v>733</v>
      </c>
      <c r="B680" s="3" t="s">
        <v>744</v>
      </c>
      <c r="C680" s="70" t="s">
        <v>19</v>
      </c>
      <c r="D680" s="71">
        <v>623662698.75</v>
      </c>
      <c r="E680" s="71">
        <v>623662698.75</v>
      </c>
      <c r="F680" s="127">
        <v>39233</v>
      </c>
      <c r="G680" s="7"/>
      <c r="H680" s="2"/>
    </row>
    <row r="681" spans="1:8" x14ac:dyDescent="0.25">
      <c r="A681" s="3" t="s">
        <v>733</v>
      </c>
      <c r="B681" s="3" t="s">
        <v>745</v>
      </c>
      <c r="C681" s="70" t="s">
        <v>19</v>
      </c>
      <c r="D681" s="71">
        <v>453475273.13999999</v>
      </c>
      <c r="E681" s="71">
        <v>453475273.13999999</v>
      </c>
      <c r="F681" s="127">
        <v>39380</v>
      </c>
      <c r="G681" s="7"/>
      <c r="H681" s="2"/>
    </row>
    <row r="682" spans="1:8" x14ac:dyDescent="0.25">
      <c r="A682" s="3" t="s">
        <v>733</v>
      </c>
      <c r="B682" s="3" t="s">
        <v>746</v>
      </c>
      <c r="C682" s="70" t="s">
        <v>19</v>
      </c>
      <c r="D682" s="71">
        <v>62716639.57</v>
      </c>
      <c r="E682" s="71">
        <v>62716639.57</v>
      </c>
      <c r="F682" s="127">
        <v>39406</v>
      </c>
      <c r="G682" s="7"/>
      <c r="H682" s="2"/>
    </row>
    <row r="683" spans="1:8" x14ac:dyDescent="0.25">
      <c r="A683" s="3" t="s">
        <v>733</v>
      </c>
      <c r="B683" s="3" t="s">
        <v>747</v>
      </c>
      <c r="C683" s="70" t="s">
        <v>19</v>
      </c>
      <c r="D683" s="71">
        <v>640958591.46000004</v>
      </c>
      <c r="E683" s="71">
        <v>640958591.46000004</v>
      </c>
      <c r="F683" s="127">
        <v>39436</v>
      </c>
      <c r="G683" s="7"/>
    </row>
    <row r="684" spans="1:8" x14ac:dyDescent="0.25">
      <c r="A684" s="3" t="s">
        <v>733</v>
      </c>
      <c r="B684" s="3" t="s">
        <v>748</v>
      </c>
      <c r="C684" s="70" t="s">
        <v>19</v>
      </c>
      <c r="D684" s="71">
        <v>213553787.71000001</v>
      </c>
      <c r="E684" s="71">
        <v>213553787.71000001</v>
      </c>
      <c r="F684" s="127">
        <v>39534</v>
      </c>
      <c r="G684" s="7"/>
      <c r="H684" s="2"/>
    </row>
    <row r="685" spans="1:8" x14ac:dyDescent="0.25">
      <c r="A685" s="3" t="s">
        <v>733</v>
      </c>
      <c r="B685" s="3" t="s">
        <v>749</v>
      </c>
      <c r="C685" s="70" t="s">
        <v>19</v>
      </c>
      <c r="D685" s="71">
        <v>521500000</v>
      </c>
      <c r="E685" s="71">
        <v>521500000</v>
      </c>
      <c r="F685" s="127">
        <v>41351</v>
      </c>
      <c r="G685" s="7"/>
      <c r="H685" s="2"/>
    </row>
    <row r="686" spans="1:8" x14ac:dyDescent="0.25">
      <c r="A686" s="3" t="s">
        <v>733</v>
      </c>
      <c r="B686" s="3" t="s">
        <v>750</v>
      </c>
      <c r="C686" s="70" t="s">
        <v>19</v>
      </c>
      <c r="D686" s="71">
        <v>528053279.27999997</v>
      </c>
      <c r="E686" s="71">
        <v>528053279.27999997</v>
      </c>
      <c r="F686" s="127">
        <v>41550</v>
      </c>
      <c r="G686" s="7"/>
      <c r="H686" s="2"/>
    </row>
    <row r="687" spans="1:8" x14ac:dyDescent="0.25">
      <c r="A687" s="3" t="s">
        <v>733</v>
      </c>
      <c r="B687" s="3" t="s">
        <v>751</v>
      </c>
      <c r="C687" s="70" t="s">
        <v>19</v>
      </c>
      <c r="D687" s="71">
        <v>413250000</v>
      </c>
      <c r="E687" s="71">
        <v>413250000</v>
      </c>
      <c r="F687" s="127">
        <v>41695</v>
      </c>
      <c r="G687" s="7"/>
    </row>
    <row r="688" spans="1:8" x14ac:dyDescent="0.25">
      <c r="A688" s="3" t="s">
        <v>733</v>
      </c>
      <c r="B688" s="3" t="s">
        <v>752</v>
      </c>
      <c r="C688" s="70" t="s">
        <v>19</v>
      </c>
      <c r="D688" s="71">
        <v>500750000</v>
      </c>
      <c r="E688" s="71">
        <v>500750000</v>
      </c>
      <c r="F688" s="127">
        <v>41795</v>
      </c>
      <c r="G688" s="7"/>
    </row>
    <row r="689" spans="1:8" x14ac:dyDescent="0.25">
      <c r="A689" s="3" t="s">
        <v>733</v>
      </c>
      <c r="B689" s="3" t="s">
        <v>753</v>
      </c>
      <c r="C689" s="70" t="s">
        <v>19</v>
      </c>
      <c r="D689" s="71">
        <v>510750000</v>
      </c>
      <c r="E689" s="71">
        <v>510750000</v>
      </c>
      <c r="F689" s="127">
        <v>41961</v>
      </c>
      <c r="G689" s="7"/>
    </row>
    <row r="690" spans="1:8" x14ac:dyDescent="0.25">
      <c r="A690" s="3" t="s">
        <v>733</v>
      </c>
      <c r="B690" s="3" t="s">
        <v>754</v>
      </c>
      <c r="C690" s="70" t="s">
        <v>19</v>
      </c>
      <c r="D690" s="71">
        <v>578350000</v>
      </c>
      <c r="E690" s="71">
        <v>578350000</v>
      </c>
      <c r="F690" s="127">
        <v>42110</v>
      </c>
      <c r="G690" s="7"/>
    </row>
    <row r="691" spans="1:8" x14ac:dyDescent="0.25">
      <c r="A691" s="3" t="s">
        <v>755</v>
      </c>
      <c r="B691" s="3" t="s">
        <v>756</v>
      </c>
      <c r="C691" s="70" t="s">
        <v>2</v>
      </c>
      <c r="D691" s="73">
        <v>62309908</v>
      </c>
      <c r="E691" s="71">
        <v>69018326.786202013</v>
      </c>
      <c r="F691" s="127">
        <v>38791</v>
      </c>
      <c r="G691" s="7"/>
      <c r="H691" s="2"/>
    </row>
    <row r="692" spans="1:8" x14ac:dyDescent="0.25">
      <c r="A692" s="3" t="s">
        <v>755</v>
      </c>
      <c r="B692" s="3" t="s">
        <v>757</v>
      </c>
      <c r="C692" s="70" t="s">
        <v>2</v>
      </c>
      <c r="D692" s="73">
        <v>88939603</v>
      </c>
      <c r="E692" s="71">
        <v>98515032.057005659</v>
      </c>
      <c r="F692" s="127">
        <v>38946</v>
      </c>
      <c r="G692" s="7"/>
      <c r="H692" s="2"/>
    </row>
    <row r="693" spans="1:8" x14ac:dyDescent="0.25">
      <c r="A693" s="3" t="s">
        <v>755</v>
      </c>
      <c r="B693" s="3" t="s">
        <v>758</v>
      </c>
      <c r="C693" s="70" t="s">
        <v>2</v>
      </c>
      <c r="D693" s="73">
        <v>113620630</v>
      </c>
      <c r="E693" s="71">
        <v>125853271.53739576</v>
      </c>
      <c r="F693" s="127">
        <v>39190</v>
      </c>
      <c r="G693" s="7"/>
      <c r="H693" s="2"/>
    </row>
    <row r="694" spans="1:8" x14ac:dyDescent="0.25">
      <c r="A694" s="51" t="s">
        <v>759</v>
      </c>
      <c r="B694" s="51" t="s">
        <v>760</v>
      </c>
      <c r="C694" s="109" t="s">
        <v>2</v>
      </c>
      <c r="D694" s="79">
        <v>38806611.176399998</v>
      </c>
      <c r="E694" s="79">
        <v>42984614.447478473</v>
      </c>
      <c r="F694" s="141">
        <v>37875</v>
      </c>
      <c r="G694" s="7"/>
      <c r="H694" s="2"/>
    </row>
    <row r="695" spans="1:8" x14ac:dyDescent="0.25">
      <c r="A695" s="51" t="s">
        <v>759</v>
      </c>
      <c r="B695" s="51" t="s">
        <v>761</v>
      </c>
      <c r="C695" s="109" t="s">
        <v>2</v>
      </c>
      <c r="D695" s="79">
        <v>52189390.592</v>
      </c>
      <c r="E695" s="79">
        <v>57808212.694703281</v>
      </c>
      <c r="F695" s="141">
        <v>38315</v>
      </c>
      <c r="G695" s="7"/>
      <c r="H695" s="2"/>
    </row>
    <row r="696" spans="1:8" x14ac:dyDescent="0.25">
      <c r="A696" s="51" t="s">
        <v>759</v>
      </c>
      <c r="B696" s="51" t="s">
        <v>762</v>
      </c>
      <c r="C696" s="109" t="s">
        <v>2</v>
      </c>
      <c r="D696" s="79">
        <v>159696746.40000001</v>
      </c>
      <c r="E696" s="79">
        <v>176890041.78482226</v>
      </c>
      <c r="F696" s="141">
        <v>38972</v>
      </c>
      <c r="G696" s="7"/>
      <c r="H696" s="2"/>
    </row>
    <row r="697" spans="1:8" x14ac:dyDescent="0.25">
      <c r="A697" s="51" t="s">
        <v>759</v>
      </c>
      <c r="B697" s="51" t="s">
        <v>763</v>
      </c>
      <c r="C697" s="109" t="s">
        <v>2</v>
      </c>
      <c r="D697" s="79">
        <v>153012505.53999999</v>
      </c>
      <c r="E697" s="79">
        <v>169486161.16934833</v>
      </c>
      <c r="F697" s="141">
        <v>39071</v>
      </c>
      <c r="G697" s="7"/>
    </row>
    <row r="698" spans="1:8" x14ac:dyDescent="0.25">
      <c r="A698" s="51" t="s">
        <v>759</v>
      </c>
      <c r="B698" s="51" t="s">
        <v>764</v>
      </c>
      <c r="C698" s="109" t="s">
        <v>2</v>
      </c>
      <c r="D698" s="79">
        <v>169877302.18000001</v>
      </c>
      <c r="E698" s="79">
        <v>188166658.1086531</v>
      </c>
      <c r="F698" s="141">
        <v>39176</v>
      </c>
      <c r="G698" s="7"/>
      <c r="H698" s="2"/>
    </row>
    <row r="699" spans="1:8" x14ac:dyDescent="0.25">
      <c r="A699" s="51" t="s">
        <v>759</v>
      </c>
      <c r="B699" s="51" t="s">
        <v>765</v>
      </c>
      <c r="C699" s="109" t="s">
        <v>2</v>
      </c>
      <c r="D699" s="79">
        <v>112607610.03</v>
      </c>
      <c r="E699" s="79">
        <v>124731187.6574066</v>
      </c>
      <c r="F699" s="141">
        <v>39420</v>
      </c>
      <c r="G699" s="7"/>
      <c r="H699" s="2"/>
    </row>
    <row r="700" spans="1:8" x14ac:dyDescent="0.25">
      <c r="A700" s="51" t="s">
        <v>759</v>
      </c>
      <c r="B700" s="51" t="s">
        <v>766</v>
      </c>
      <c r="C700" s="109" t="s">
        <v>2</v>
      </c>
      <c r="D700" s="79">
        <v>218053274.55000001</v>
      </c>
      <c r="E700" s="79">
        <v>241529359.33869985</v>
      </c>
      <c r="F700" s="141">
        <v>39224</v>
      </c>
      <c r="G700" s="7"/>
      <c r="H700" s="2"/>
    </row>
    <row r="701" spans="1:8" x14ac:dyDescent="0.25">
      <c r="A701" s="51" t="s">
        <v>759</v>
      </c>
      <c r="B701" s="51" t="s">
        <v>767</v>
      </c>
      <c r="C701" s="109" t="s">
        <v>2</v>
      </c>
      <c r="D701" s="79">
        <v>157545463.56</v>
      </c>
      <c r="E701" s="79">
        <v>174507147.20470721</v>
      </c>
      <c r="F701" s="141">
        <v>40409</v>
      </c>
      <c r="G701" s="7"/>
    </row>
    <row r="702" spans="1:8" x14ac:dyDescent="0.25">
      <c r="A702" s="51" t="s">
        <v>759</v>
      </c>
      <c r="B702" s="51" t="s">
        <v>768</v>
      </c>
      <c r="C702" s="109" t="s">
        <v>2</v>
      </c>
      <c r="D702" s="79">
        <v>400000000</v>
      </c>
      <c r="E702" s="79">
        <v>443064860.80000001</v>
      </c>
      <c r="F702" s="141">
        <v>41470</v>
      </c>
      <c r="G702" s="7"/>
      <c r="H702" s="2"/>
    </row>
    <row r="703" spans="1:8" x14ac:dyDescent="0.25">
      <c r="A703" s="51" t="s">
        <v>759</v>
      </c>
      <c r="B703" s="51" t="s">
        <v>769</v>
      </c>
      <c r="C703" s="109" t="s">
        <v>2</v>
      </c>
      <c r="D703" s="79">
        <v>556500000</v>
      </c>
      <c r="E703" s="79">
        <v>616413987.58800006</v>
      </c>
      <c r="F703" s="141">
        <v>41585</v>
      </c>
      <c r="G703" s="7"/>
      <c r="H703" s="2"/>
    </row>
    <row r="704" spans="1:8" x14ac:dyDescent="0.25">
      <c r="A704" s="51" t="s">
        <v>759</v>
      </c>
      <c r="B704" s="51" t="s">
        <v>770</v>
      </c>
      <c r="C704" s="109" t="s">
        <v>2</v>
      </c>
      <c r="D704" s="79">
        <v>434600000</v>
      </c>
      <c r="E704" s="79">
        <v>481389971.25920004</v>
      </c>
      <c r="F704" s="141">
        <v>41725</v>
      </c>
      <c r="G704" s="7"/>
    </row>
    <row r="705" spans="1:8" x14ac:dyDescent="0.25">
      <c r="A705" s="51" t="s">
        <v>759</v>
      </c>
      <c r="B705" s="51" t="s">
        <v>771</v>
      </c>
      <c r="C705" s="109" t="s">
        <v>2</v>
      </c>
      <c r="D705" s="79">
        <v>361400000</v>
      </c>
      <c r="E705" s="79">
        <v>400309101.73280001</v>
      </c>
      <c r="F705" s="141">
        <v>41892</v>
      </c>
      <c r="G705" s="7"/>
    </row>
    <row r="706" spans="1:8" x14ac:dyDescent="0.25">
      <c r="A706" s="51" t="s">
        <v>759</v>
      </c>
      <c r="B706" s="51" t="s">
        <v>772</v>
      </c>
      <c r="C706" s="109" t="s">
        <v>2</v>
      </c>
      <c r="D706" s="79">
        <v>412800000</v>
      </c>
      <c r="E706" s="79">
        <v>457242936.34560001</v>
      </c>
      <c r="F706" s="141">
        <v>42543</v>
      </c>
      <c r="G706" s="7"/>
    </row>
    <row r="707" spans="1:8" x14ac:dyDescent="0.25">
      <c r="A707" s="51" t="s">
        <v>759</v>
      </c>
      <c r="B707" s="51" t="s">
        <v>773</v>
      </c>
      <c r="C707" s="109" t="s">
        <v>19</v>
      </c>
      <c r="D707" s="79">
        <v>371175000</v>
      </c>
      <c r="E707" s="79">
        <v>371175000</v>
      </c>
      <c r="F707" s="141">
        <v>41702</v>
      </c>
    </row>
    <row r="708" spans="1:8" x14ac:dyDescent="0.25">
      <c r="A708" s="51" t="s">
        <v>759</v>
      </c>
      <c r="B708" s="51" t="s">
        <v>774</v>
      </c>
      <c r="C708" s="109" t="s">
        <v>19</v>
      </c>
      <c r="D708" s="79">
        <v>414000000</v>
      </c>
      <c r="E708" s="79">
        <v>414000000</v>
      </c>
      <c r="F708" s="141">
        <v>41878</v>
      </c>
    </row>
    <row r="709" spans="1:8" x14ac:dyDescent="0.25">
      <c r="A709" s="51" t="s">
        <v>759</v>
      </c>
      <c r="B709" s="51" t="s">
        <v>775</v>
      </c>
      <c r="C709" s="109" t="s">
        <v>19</v>
      </c>
      <c r="D709" s="79">
        <v>411300000</v>
      </c>
      <c r="E709" s="79">
        <v>411300000</v>
      </c>
      <c r="F709" s="141">
        <v>41996</v>
      </c>
    </row>
    <row r="710" spans="1:8" x14ac:dyDescent="0.25">
      <c r="A710" s="51" t="s">
        <v>759</v>
      </c>
      <c r="B710" s="51" t="s">
        <v>776</v>
      </c>
      <c r="C710" s="109" t="s">
        <v>19</v>
      </c>
      <c r="D710" s="79">
        <v>410750000</v>
      </c>
      <c r="E710" s="79">
        <v>410750000</v>
      </c>
      <c r="F710" s="141">
        <v>42185</v>
      </c>
    </row>
    <row r="711" spans="1:8" x14ac:dyDescent="0.25">
      <c r="A711" s="51" t="s">
        <v>759</v>
      </c>
      <c r="B711" s="51" t="s">
        <v>777</v>
      </c>
      <c r="C711" s="109" t="s">
        <v>19</v>
      </c>
      <c r="D711" s="79">
        <v>408000000</v>
      </c>
      <c r="E711" s="79">
        <v>408000000</v>
      </c>
      <c r="F711" s="141">
        <v>42325</v>
      </c>
      <c r="H711" s="2"/>
    </row>
    <row r="712" spans="1:8" x14ac:dyDescent="0.25">
      <c r="A712" s="3" t="s">
        <v>778</v>
      </c>
      <c r="B712" s="3" t="s">
        <v>779</v>
      </c>
      <c r="C712" s="70" t="s">
        <v>2</v>
      </c>
      <c r="D712" s="71">
        <v>101957040</v>
      </c>
      <c r="E712" s="71">
        <v>112933954.33795008</v>
      </c>
      <c r="F712" s="127">
        <v>38932</v>
      </c>
      <c r="G712" s="7"/>
      <c r="H712" s="2"/>
    </row>
    <row r="713" spans="1:8" x14ac:dyDescent="0.25">
      <c r="A713" s="3" t="s">
        <v>778</v>
      </c>
      <c r="B713" s="3" t="s">
        <v>780</v>
      </c>
      <c r="C713" s="70" t="s">
        <v>2</v>
      </c>
      <c r="D713" s="71">
        <v>174937580</v>
      </c>
      <c r="E713" s="71">
        <v>193771736.32847217</v>
      </c>
      <c r="F713" s="127">
        <v>39385</v>
      </c>
      <c r="G713" s="7"/>
      <c r="H713" s="2"/>
    </row>
    <row r="714" spans="1:8" x14ac:dyDescent="0.25">
      <c r="A714" s="3" t="s">
        <v>778</v>
      </c>
      <c r="B714" s="3" t="s">
        <v>781</v>
      </c>
      <c r="C714" s="70" t="s">
        <v>19</v>
      </c>
      <c r="D714" s="71">
        <v>209893542</v>
      </c>
      <c r="E714" s="71">
        <v>209893542</v>
      </c>
      <c r="F714" s="127">
        <v>38819</v>
      </c>
      <c r="H714" s="2"/>
    </row>
    <row r="715" spans="1:8" x14ac:dyDescent="0.25">
      <c r="A715" s="3" t="s">
        <v>778</v>
      </c>
      <c r="B715" s="3" t="s">
        <v>782</v>
      </c>
      <c r="C715" s="70" t="s">
        <v>19</v>
      </c>
      <c r="D715" s="71">
        <v>522725169</v>
      </c>
      <c r="E715" s="71">
        <v>522725169</v>
      </c>
      <c r="F715" s="127">
        <v>39035</v>
      </c>
    </row>
    <row r="716" spans="1:8" x14ac:dyDescent="0.25">
      <c r="A716" s="3" t="s">
        <v>778</v>
      </c>
      <c r="B716" s="3" t="s">
        <v>783</v>
      </c>
      <c r="C716" s="70" t="s">
        <v>19</v>
      </c>
      <c r="D716" s="71">
        <v>231070617</v>
      </c>
      <c r="E716" s="71">
        <v>231070617</v>
      </c>
      <c r="F716" s="127">
        <v>39183</v>
      </c>
      <c r="H716" s="2"/>
    </row>
    <row r="717" spans="1:8" x14ac:dyDescent="0.25">
      <c r="A717" s="3" t="s">
        <v>778</v>
      </c>
      <c r="B717" s="3" t="s">
        <v>784</v>
      </c>
      <c r="C717" s="70" t="s">
        <v>19</v>
      </c>
      <c r="D717" s="71">
        <v>122582486</v>
      </c>
      <c r="E717" s="71">
        <v>122582486</v>
      </c>
      <c r="F717" s="127">
        <v>39310</v>
      </c>
      <c r="H717" s="2"/>
    </row>
    <row r="718" spans="1:8" x14ac:dyDescent="0.25">
      <c r="A718" s="3" t="s">
        <v>778</v>
      </c>
      <c r="B718" s="3" t="s">
        <v>785</v>
      </c>
      <c r="C718" s="70" t="s">
        <v>19</v>
      </c>
      <c r="D718" s="71">
        <v>465351000</v>
      </c>
      <c r="E718" s="71">
        <v>465351000</v>
      </c>
      <c r="F718" s="127">
        <v>41173</v>
      </c>
    </row>
    <row r="719" spans="1:8" x14ac:dyDescent="0.25">
      <c r="A719" s="3" t="s">
        <v>778</v>
      </c>
      <c r="B719" s="3" t="s">
        <v>786</v>
      </c>
      <c r="C719" s="70" t="s">
        <v>19</v>
      </c>
      <c r="D719" s="71">
        <v>411900000</v>
      </c>
      <c r="E719" s="71">
        <v>411900000</v>
      </c>
      <c r="F719" s="127">
        <v>41345</v>
      </c>
    </row>
    <row r="720" spans="1:8" x14ac:dyDescent="0.25">
      <c r="A720" s="3" t="s">
        <v>778</v>
      </c>
      <c r="B720" s="3" t="s">
        <v>787</v>
      </c>
      <c r="C720" s="70" t="s">
        <v>19</v>
      </c>
      <c r="D720" s="71">
        <v>413500000</v>
      </c>
      <c r="E720" s="71">
        <v>413500000</v>
      </c>
      <c r="F720" s="127">
        <v>41500</v>
      </c>
    </row>
    <row r="721" spans="1:14" x14ac:dyDescent="0.25">
      <c r="A721" s="3" t="s">
        <v>778</v>
      </c>
      <c r="B721" s="3" t="s">
        <v>788</v>
      </c>
      <c r="C721" s="70" t="s">
        <v>19</v>
      </c>
      <c r="D721" s="71">
        <v>515250000</v>
      </c>
      <c r="E721" s="71">
        <v>515250000</v>
      </c>
      <c r="F721" s="127">
        <v>41613</v>
      </c>
    </row>
    <row r="722" spans="1:14" x14ac:dyDescent="0.25">
      <c r="A722" s="3" t="s">
        <v>778</v>
      </c>
      <c r="B722" s="3" t="s">
        <v>789</v>
      </c>
      <c r="C722" s="70" t="s">
        <v>19</v>
      </c>
      <c r="D722" s="71">
        <v>669750000</v>
      </c>
      <c r="E722" s="71">
        <v>669750000</v>
      </c>
      <c r="F722" s="127">
        <v>41725</v>
      </c>
      <c r="H722" s="2"/>
    </row>
    <row r="723" spans="1:14" x14ac:dyDescent="0.25">
      <c r="A723" s="3" t="s">
        <v>778</v>
      </c>
      <c r="B723" s="3" t="s">
        <v>790</v>
      </c>
      <c r="C723" s="70" t="s">
        <v>19</v>
      </c>
      <c r="D723" s="71">
        <v>617850000</v>
      </c>
      <c r="E723" s="71">
        <v>617850000</v>
      </c>
      <c r="F723" s="127">
        <v>41835</v>
      </c>
      <c r="H723" s="2"/>
    </row>
    <row r="724" spans="1:14" x14ac:dyDescent="0.25">
      <c r="A724" s="3" t="s">
        <v>778</v>
      </c>
      <c r="B724" s="3" t="s">
        <v>791</v>
      </c>
      <c r="C724" s="70" t="s">
        <v>19</v>
      </c>
      <c r="D724" s="71">
        <v>512500000</v>
      </c>
      <c r="E724" s="71">
        <v>512500000</v>
      </c>
      <c r="F724" s="127">
        <v>41956</v>
      </c>
      <c r="H724" s="2"/>
    </row>
    <row r="725" spans="1:14" x14ac:dyDescent="0.25">
      <c r="A725" s="3" t="s">
        <v>778</v>
      </c>
      <c r="B725" s="3" t="s">
        <v>792</v>
      </c>
      <c r="C725" s="70" t="s">
        <v>19</v>
      </c>
      <c r="D725" s="71">
        <v>618000000</v>
      </c>
      <c r="E725" s="71">
        <v>618000000</v>
      </c>
      <c r="F725" s="127">
        <v>42080</v>
      </c>
    </row>
    <row r="726" spans="1:14" x14ac:dyDescent="0.25">
      <c r="A726" s="3" t="s">
        <v>778</v>
      </c>
      <c r="B726" s="9" t="s">
        <v>793</v>
      </c>
      <c r="C726" s="70" t="s">
        <v>19</v>
      </c>
      <c r="D726" s="80">
        <v>513500000</v>
      </c>
      <c r="E726" s="80">
        <v>513500000</v>
      </c>
      <c r="F726" s="130">
        <v>42235</v>
      </c>
    </row>
    <row r="727" spans="1:14" x14ac:dyDescent="0.25">
      <c r="A727" s="3" t="s">
        <v>778</v>
      </c>
      <c r="B727" s="3" t="s">
        <v>794</v>
      </c>
      <c r="C727" s="70" t="s">
        <v>19</v>
      </c>
      <c r="D727" s="71">
        <v>406250000</v>
      </c>
      <c r="E727" s="71">
        <v>406250000</v>
      </c>
      <c r="F727" s="128">
        <v>42493</v>
      </c>
    </row>
    <row r="728" spans="1:14" x14ac:dyDescent="0.25">
      <c r="A728" s="3" t="s">
        <v>795</v>
      </c>
      <c r="B728" s="3" t="s">
        <v>796</v>
      </c>
      <c r="C728" s="70" t="s">
        <v>19</v>
      </c>
      <c r="D728" s="71">
        <v>358510549.30000001</v>
      </c>
      <c r="E728" s="101">
        <v>350163214.14999998</v>
      </c>
      <c r="F728" s="127">
        <v>41625</v>
      </c>
      <c r="H728" s="2"/>
    </row>
    <row r="729" spans="1:14" x14ac:dyDescent="0.25">
      <c r="A729" s="3" t="s">
        <v>795</v>
      </c>
      <c r="B729" s="3" t="s">
        <v>797</v>
      </c>
      <c r="C729" s="70" t="s">
        <v>19</v>
      </c>
      <c r="D729" s="71">
        <v>501160391.19</v>
      </c>
      <c r="E729" s="101">
        <v>479293244.00999999</v>
      </c>
      <c r="F729" s="127">
        <v>41865</v>
      </c>
      <c r="G729" s="7"/>
      <c r="H729" s="2"/>
    </row>
    <row r="730" spans="1:14" x14ac:dyDescent="0.25">
      <c r="A730" s="3" t="s">
        <v>795</v>
      </c>
      <c r="B730" s="3" t="s">
        <v>798</v>
      </c>
      <c r="C730" s="70" t="s">
        <v>19</v>
      </c>
      <c r="D730" s="71">
        <v>423523662.89999998</v>
      </c>
      <c r="E730" s="101">
        <v>380812651.64999998</v>
      </c>
      <c r="F730" s="127">
        <v>42114</v>
      </c>
      <c r="G730" s="7"/>
      <c r="H730" s="2"/>
    </row>
    <row r="731" spans="1:14" x14ac:dyDescent="0.25">
      <c r="A731" s="3" t="s">
        <v>795</v>
      </c>
      <c r="B731" s="3" t="s">
        <v>799</v>
      </c>
      <c r="C731" s="70" t="s">
        <v>19</v>
      </c>
      <c r="D731" s="71">
        <v>162696622.33000001</v>
      </c>
      <c r="E731" s="101">
        <v>157958296.44</v>
      </c>
      <c r="F731" s="127">
        <v>42116</v>
      </c>
      <c r="G731" s="52"/>
      <c r="H731" s="42"/>
      <c r="I731" s="26"/>
      <c r="J731" s="26"/>
      <c r="K731" s="26"/>
      <c r="L731" s="26"/>
      <c r="M731" s="26"/>
      <c r="N731" s="26"/>
    </row>
    <row r="732" spans="1:14" x14ac:dyDescent="0.25">
      <c r="A732" s="3" t="s">
        <v>800</v>
      </c>
      <c r="B732" s="3" t="s">
        <v>801</v>
      </c>
      <c r="C732" s="70" t="s">
        <v>19</v>
      </c>
      <c r="D732" s="71">
        <v>217605779.90000001</v>
      </c>
      <c r="E732" s="71">
        <v>217605779.90000001</v>
      </c>
      <c r="F732" s="127">
        <v>39163</v>
      </c>
      <c r="G732" s="7"/>
      <c r="H732" s="2"/>
    </row>
    <row r="733" spans="1:14" x14ac:dyDescent="0.25">
      <c r="A733" s="3" t="s">
        <v>800</v>
      </c>
      <c r="B733" s="3" t="s">
        <v>802</v>
      </c>
      <c r="C733" s="70" t="s">
        <v>19</v>
      </c>
      <c r="D733" s="71">
        <v>264407120</v>
      </c>
      <c r="E733" s="71">
        <v>264407120</v>
      </c>
      <c r="F733" s="127">
        <v>39470</v>
      </c>
      <c r="G733" s="7"/>
      <c r="H733" s="2"/>
    </row>
    <row r="734" spans="1:14" x14ac:dyDescent="0.25">
      <c r="A734" s="3" t="s">
        <v>800</v>
      </c>
      <c r="B734" s="3" t="s">
        <v>803</v>
      </c>
      <c r="C734" s="70" t="s">
        <v>19</v>
      </c>
      <c r="D734" s="71">
        <v>415400000</v>
      </c>
      <c r="E734" s="71">
        <v>415400000</v>
      </c>
      <c r="F734" s="127">
        <v>41263</v>
      </c>
      <c r="G734" s="7"/>
      <c r="H734" s="2"/>
    </row>
    <row r="735" spans="1:14" x14ac:dyDescent="0.25">
      <c r="A735" s="3" t="s">
        <v>800</v>
      </c>
      <c r="B735" s="3" t="s">
        <v>804</v>
      </c>
      <c r="C735" s="70" t="s">
        <v>19</v>
      </c>
      <c r="D735" s="71">
        <v>465000000</v>
      </c>
      <c r="E735" s="71">
        <v>465000000</v>
      </c>
      <c r="F735" s="127">
        <v>41429</v>
      </c>
      <c r="G735" s="7"/>
    </row>
    <row r="736" spans="1:14" x14ac:dyDescent="0.25">
      <c r="A736" s="3" t="s">
        <v>800</v>
      </c>
      <c r="B736" s="3" t="s">
        <v>805</v>
      </c>
      <c r="C736" s="70" t="s">
        <v>19</v>
      </c>
      <c r="D736" s="71">
        <v>467925000</v>
      </c>
      <c r="E736" s="71">
        <v>467925000</v>
      </c>
      <c r="F736" s="127">
        <v>41765</v>
      </c>
      <c r="G736" s="7"/>
    </row>
    <row r="737" spans="1:256" x14ac:dyDescent="0.25">
      <c r="A737" s="3" t="s">
        <v>800</v>
      </c>
      <c r="B737" s="3" t="s">
        <v>806</v>
      </c>
      <c r="C737" s="70" t="s">
        <v>19</v>
      </c>
      <c r="D737" s="71">
        <v>464750000</v>
      </c>
      <c r="E737" s="71">
        <v>464750000</v>
      </c>
      <c r="F737" s="127">
        <v>41900</v>
      </c>
      <c r="G737" s="7"/>
    </row>
    <row r="738" spans="1:256" x14ac:dyDescent="0.25">
      <c r="A738" s="3" t="s">
        <v>800</v>
      </c>
      <c r="B738" s="3" t="s">
        <v>807</v>
      </c>
      <c r="C738" s="70" t="s">
        <v>19</v>
      </c>
      <c r="D738" s="71">
        <v>463800000</v>
      </c>
      <c r="E738" s="71">
        <v>463800000</v>
      </c>
      <c r="F738" s="127">
        <v>42129</v>
      </c>
      <c r="G738" s="7"/>
    </row>
    <row r="739" spans="1:256" x14ac:dyDescent="0.25">
      <c r="A739" s="3" t="s">
        <v>800</v>
      </c>
      <c r="B739" s="3" t="s">
        <v>808</v>
      </c>
      <c r="C739" s="70" t="s">
        <v>19</v>
      </c>
      <c r="D739" s="71">
        <v>196000000</v>
      </c>
      <c r="E739" s="71">
        <v>196000000</v>
      </c>
      <c r="F739" s="127">
        <v>41443</v>
      </c>
      <c r="G739" s="7"/>
    </row>
    <row r="740" spans="1:256" x14ac:dyDescent="0.25">
      <c r="A740" s="3" t="s">
        <v>809</v>
      </c>
      <c r="B740" s="3" t="s">
        <v>810</v>
      </c>
      <c r="C740" s="70" t="s">
        <v>19</v>
      </c>
      <c r="D740" s="73">
        <v>245658351</v>
      </c>
      <c r="E740" s="73">
        <v>245658351</v>
      </c>
      <c r="F740" s="127">
        <v>38825</v>
      </c>
      <c r="G740" s="7"/>
      <c r="H740" s="2"/>
    </row>
    <row r="741" spans="1:256" x14ac:dyDescent="0.25">
      <c r="A741" s="3" t="s">
        <v>809</v>
      </c>
      <c r="B741" s="3" t="s">
        <v>811</v>
      </c>
      <c r="C741" s="70" t="s">
        <v>19</v>
      </c>
      <c r="D741" s="73">
        <v>248602437</v>
      </c>
      <c r="E741" s="73">
        <v>248602437</v>
      </c>
      <c r="F741" s="127">
        <v>38953</v>
      </c>
      <c r="G741" s="7"/>
      <c r="H741" s="2"/>
    </row>
    <row r="742" spans="1:256" x14ac:dyDescent="0.25">
      <c r="A742" s="3" t="s">
        <v>809</v>
      </c>
      <c r="B742" s="3" t="s">
        <v>812</v>
      </c>
      <c r="C742" s="70" t="s">
        <v>19</v>
      </c>
      <c r="D742" s="73">
        <v>277406869</v>
      </c>
      <c r="E742" s="73">
        <v>277406869</v>
      </c>
      <c r="F742" s="127">
        <v>39141</v>
      </c>
      <c r="G742" s="7"/>
      <c r="H742" s="2"/>
    </row>
    <row r="743" spans="1:256" x14ac:dyDescent="0.25">
      <c r="A743" s="3" t="s">
        <v>809</v>
      </c>
      <c r="B743" s="3" t="s">
        <v>813</v>
      </c>
      <c r="C743" s="70" t="s">
        <v>19</v>
      </c>
      <c r="D743" s="73">
        <v>307335152</v>
      </c>
      <c r="E743" s="73">
        <v>307335152</v>
      </c>
      <c r="F743" s="127">
        <v>39226</v>
      </c>
      <c r="G743" s="7"/>
    </row>
    <row r="744" spans="1:256" x14ac:dyDescent="0.25">
      <c r="A744" s="3" t="s">
        <v>809</v>
      </c>
      <c r="B744" s="3" t="s">
        <v>814</v>
      </c>
      <c r="C744" s="70" t="s">
        <v>19</v>
      </c>
      <c r="D744" s="71">
        <v>365700000</v>
      </c>
      <c r="E744" s="71">
        <v>365700000</v>
      </c>
      <c r="F744" s="127">
        <v>41536</v>
      </c>
    </row>
    <row r="745" spans="1:256" x14ac:dyDescent="0.25">
      <c r="A745" s="3" t="s">
        <v>809</v>
      </c>
      <c r="B745" s="3" t="s">
        <v>815</v>
      </c>
      <c r="C745" s="70" t="s">
        <v>19</v>
      </c>
      <c r="D745" s="71">
        <v>481000000</v>
      </c>
      <c r="E745" s="71">
        <v>481000000</v>
      </c>
      <c r="F745" s="127">
        <v>41808</v>
      </c>
    </row>
    <row r="746" spans="1:256" x14ac:dyDescent="0.25">
      <c r="A746" s="1" t="s">
        <v>816</v>
      </c>
      <c r="B746" s="1" t="s">
        <v>817</v>
      </c>
      <c r="C746" s="69" t="s">
        <v>2</v>
      </c>
      <c r="D746" s="113">
        <v>65074300.899999999</v>
      </c>
      <c r="E746" s="68">
        <v>72080340.174789533</v>
      </c>
      <c r="F746" s="126">
        <v>38321</v>
      </c>
      <c r="G746" s="7"/>
      <c r="H746" s="5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</row>
    <row r="747" spans="1:256" x14ac:dyDescent="0.25">
      <c r="A747" s="1" t="s">
        <v>816</v>
      </c>
      <c r="B747" s="1" t="s">
        <v>818</v>
      </c>
      <c r="C747" s="69" t="s">
        <v>2</v>
      </c>
      <c r="D747" s="113">
        <v>106648069</v>
      </c>
      <c r="E747" s="68">
        <v>118130029.6151845</v>
      </c>
      <c r="F747" s="126">
        <v>38566</v>
      </c>
      <c r="G747" s="7"/>
      <c r="H747" s="5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</row>
    <row r="748" spans="1:256" x14ac:dyDescent="0.25">
      <c r="A748" s="1" t="s">
        <v>816</v>
      </c>
      <c r="B748" s="1" t="s">
        <v>819</v>
      </c>
      <c r="C748" s="69" t="s">
        <v>2</v>
      </c>
      <c r="D748" s="113">
        <v>114300821.92</v>
      </c>
      <c r="E748" s="68">
        <v>126606694.38327599</v>
      </c>
      <c r="F748" s="126">
        <v>38722</v>
      </c>
      <c r="G748" s="7"/>
      <c r="H748" s="5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</row>
    <row r="749" spans="1:256" x14ac:dyDescent="0.25">
      <c r="A749" s="1" t="s">
        <v>816</v>
      </c>
      <c r="B749" s="1" t="s">
        <v>820</v>
      </c>
      <c r="C749" s="69" t="s">
        <v>2</v>
      </c>
      <c r="D749" s="113">
        <v>142319819.00999999</v>
      </c>
      <c r="E749" s="68">
        <v>157642276.99686712</v>
      </c>
      <c r="F749" s="126">
        <v>38891</v>
      </c>
      <c r="G749" s="7"/>
      <c r="H749" s="5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</row>
    <row r="750" spans="1:256" x14ac:dyDescent="0.25">
      <c r="A750" s="1" t="s">
        <v>816</v>
      </c>
      <c r="B750" s="1" t="s">
        <v>821</v>
      </c>
      <c r="C750" s="69" t="s">
        <v>2</v>
      </c>
      <c r="D750" s="113">
        <v>210491966.49000001</v>
      </c>
      <c r="E750" s="68">
        <v>233153984.5810253</v>
      </c>
      <c r="F750" s="126">
        <v>39036</v>
      </c>
      <c r="G750" s="7"/>
      <c r="H750" s="5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</row>
    <row r="751" spans="1:256" x14ac:dyDescent="0.25">
      <c r="A751" s="1" t="s">
        <v>816</v>
      </c>
      <c r="B751" s="1" t="s">
        <v>822</v>
      </c>
      <c r="C751" s="69" t="s">
        <v>2</v>
      </c>
      <c r="D751" s="113">
        <v>269167574.33999997</v>
      </c>
      <c r="E751" s="68">
        <v>298146734.64206439</v>
      </c>
      <c r="F751" s="126">
        <v>39177</v>
      </c>
      <c r="G751" s="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</row>
    <row r="752" spans="1:256" x14ac:dyDescent="0.25">
      <c r="A752" s="1" t="s">
        <v>816</v>
      </c>
      <c r="B752" s="1" t="s">
        <v>823</v>
      </c>
      <c r="C752" s="69" t="s">
        <v>2</v>
      </c>
      <c r="D752" s="113">
        <v>398978984</v>
      </c>
      <c r="E752" s="68">
        <v>441933920.0202136</v>
      </c>
      <c r="F752" s="126">
        <v>39309</v>
      </c>
      <c r="G752" s="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</row>
    <row r="753" spans="1:256" x14ac:dyDescent="0.25">
      <c r="A753" s="1" t="s">
        <v>816</v>
      </c>
      <c r="B753" s="1" t="s">
        <v>824</v>
      </c>
      <c r="C753" s="69" t="s">
        <v>2</v>
      </c>
      <c r="D753" s="113">
        <v>310750000</v>
      </c>
      <c r="E753" s="68">
        <v>344206013.73400003</v>
      </c>
      <c r="F753" s="126">
        <v>41604</v>
      </c>
      <c r="G753" s="7"/>
      <c r="H753" s="5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</row>
    <row r="754" spans="1:256" x14ac:dyDescent="0.25">
      <c r="A754" s="1" t="s">
        <v>816</v>
      </c>
      <c r="B754" s="1" t="s">
        <v>825</v>
      </c>
      <c r="C754" s="69" t="s">
        <v>2</v>
      </c>
      <c r="D754" s="113">
        <v>518500000</v>
      </c>
      <c r="E754" s="68">
        <v>574322825.81200004</v>
      </c>
      <c r="F754" s="126">
        <v>41795</v>
      </c>
      <c r="G754" s="7"/>
      <c r="H754" s="5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</row>
    <row r="755" spans="1:256" x14ac:dyDescent="0.25">
      <c r="A755" s="1" t="s">
        <v>816</v>
      </c>
      <c r="B755" s="1" t="s">
        <v>826</v>
      </c>
      <c r="C755" s="69" t="s">
        <v>2</v>
      </c>
      <c r="D755" s="113">
        <v>415000000</v>
      </c>
      <c r="E755" s="68">
        <v>459679793.08000004</v>
      </c>
      <c r="F755" s="126">
        <v>41899</v>
      </c>
      <c r="G755" s="7"/>
      <c r="H755" s="5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</row>
    <row r="756" spans="1:256" x14ac:dyDescent="0.25">
      <c r="A756" s="1" t="s">
        <v>816</v>
      </c>
      <c r="B756" s="1" t="s">
        <v>827</v>
      </c>
      <c r="C756" s="69" t="s">
        <v>2</v>
      </c>
      <c r="D756" s="113">
        <v>414000000</v>
      </c>
      <c r="E756" s="68">
        <v>458572130.92800003</v>
      </c>
      <c r="F756" s="126">
        <v>41989</v>
      </c>
      <c r="G756" s="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</row>
    <row r="757" spans="1:256" x14ac:dyDescent="0.25">
      <c r="A757" s="1" t="s">
        <v>816</v>
      </c>
      <c r="B757" s="1" t="s">
        <v>828</v>
      </c>
      <c r="C757" s="69" t="s">
        <v>2</v>
      </c>
      <c r="D757" s="113">
        <v>516100000</v>
      </c>
      <c r="E757" s="68">
        <v>571664436.64719999</v>
      </c>
      <c r="F757" s="126">
        <v>42178</v>
      </c>
      <c r="G757" s="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</row>
    <row r="758" spans="1:256" x14ac:dyDescent="0.25">
      <c r="A758" s="1" t="s">
        <v>816</v>
      </c>
      <c r="B758" s="1" t="s">
        <v>829</v>
      </c>
      <c r="C758" s="69" t="s">
        <v>2</v>
      </c>
      <c r="D758" s="113">
        <v>516800000</v>
      </c>
      <c r="E758" s="68">
        <v>572439800.15359998</v>
      </c>
      <c r="F758" s="142">
        <v>42313</v>
      </c>
      <c r="G758" s="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</row>
    <row r="759" spans="1:256" x14ac:dyDescent="0.25">
      <c r="A759" s="1" t="s">
        <v>816</v>
      </c>
      <c r="B759" s="1" t="s">
        <v>830</v>
      </c>
      <c r="C759" s="69" t="s">
        <v>2</v>
      </c>
      <c r="D759" s="113">
        <v>462800000</v>
      </c>
      <c r="E759" s="68">
        <v>512626043.94560003</v>
      </c>
      <c r="F759" s="142">
        <v>42551</v>
      </c>
      <c r="G759" s="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</row>
    <row r="760" spans="1:256" x14ac:dyDescent="0.25">
      <c r="A760" s="1" t="s">
        <v>816</v>
      </c>
      <c r="B760" s="1" t="s">
        <v>831</v>
      </c>
      <c r="C760" s="69" t="s">
        <v>2</v>
      </c>
      <c r="D760" s="113">
        <v>133185771.83</v>
      </c>
      <c r="E760" s="68">
        <v>147524838.64099878</v>
      </c>
      <c r="F760" s="126">
        <v>39066</v>
      </c>
      <c r="G760" s="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</row>
    <row r="761" spans="1:256" x14ac:dyDescent="0.25">
      <c r="A761" s="1" t="s">
        <v>816</v>
      </c>
      <c r="B761" s="1" t="s">
        <v>832</v>
      </c>
      <c r="C761" s="69" t="s">
        <v>2</v>
      </c>
      <c r="D761" s="113">
        <v>129355154</v>
      </c>
      <c r="E761" s="68">
        <v>143281808.25193143</v>
      </c>
      <c r="F761" s="126">
        <v>39261</v>
      </c>
      <c r="G761" s="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</row>
    <row r="762" spans="1:256" x14ac:dyDescent="0.25">
      <c r="A762" s="1" t="s">
        <v>816</v>
      </c>
      <c r="B762" s="1" t="s">
        <v>833</v>
      </c>
      <c r="C762" s="69" t="s">
        <v>19</v>
      </c>
      <c r="D762" s="113">
        <v>412370000</v>
      </c>
      <c r="E762" s="77">
        <v>412370000</v>
      </c>
      <c r="F762" s="143">
        <v>41264</v>
      </c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</row>
    <row r="763" spans="1:256" x14ac:dyDescent="0.25">
      <c r="A763" s="1" t="s">
        <v>816</v>
      </c>
      <c r="B763" s="1" t="s">
        <v>834</v>
      </c>
      <c r="C763" s="69" t="s">
        <v>19</v>
      </c>
      <c r="D763" s="113">
        <v>519400000</v>
      </c>
      <c r="E763" s="77">
        <v>519400000</v>
      </c>
      <c r="F763" s="143">
        <v>41450</v>
      </c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</row>
    <row r="764" spans="1:256" x14ac:dyDescent="0.25">
      <c r="A764" s="1" t="s">
        <v>816</v>
      </c>
      <c r="B764" s="1" t="s">
        <v>835</v>
      </c>
      <c r="C764" s="69" t="s">
        <v>19</v>
      </c>
      <c r="D764" s="113">
        <v>384000000</v>
      </c>
      <c r="E764" s="77">
        <v>384000000</v>
      </c>
      <c r="F764" s="143">
        <v>41662</v>
      </c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</row>
    <row r="765" spans="1:256" x14ac:dyDescent="0.25">
      <c r="A765" s="1" t="s">
        <v>816</v>
      </c>
      <c r="B765" s="1" t="s">
        <v>836</v>
      </c>
      <c r="C765" s="69" t="s">
        <v>19</v>
      </c>
      <c r="D765" s="113">
        <v>518000000</v>
      </c>
      <c r="E765" s="77">
        <v>518000000</v>
      </c>
      <c r="F765" s="143">
        <v>41898</v>
      </c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</row>
    <row r="766" spans="1:256" x14ac:dyDescent="0.25">
      <c r="A766" s="1" t="s">
        <v>816</v>
      </c>
      <c r="B766" s="1" t="s">
        <v>837</v>
      </c>
      <c r="C766" s="69" t="s">
        <v>19</v>
      </c>
      <c r="D766" s="113">
        <v>415600000</v>
      </c>
      <c r="E766" s="77">
        <v>415600000</v>
      </c>
      <c r="F766" s="143">
        <v>41991</v>
      </c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</row>
    <row r="767" spans="1:256" x14ac:dyDescent="0.25">
      <c r="A767" s="1" t="s">
        <v>816</v>
      </c>
      <c r="B767" s="1" t="s">
        <v>838</v>
      </c>
      <c r="C767" s="69" t="s">
        <v>19</v>
      </c>
      <c r="D767" s="113">
        <v>564500000</v>
      </c>
      <c r="E767" s="77">
        <v>564500000</v>
      </c>
      <c r="F767" s="143">
        <v>42131</v>
      </c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</row>
    <row r="768" spans="1:256" x14ac:dyDescent="0.25">
      <c r="A768" s="1" t="s">
        <v>816</v>
      </c>
      <c r="B768" s="1" t="s">
        <v>839</v>
      </c>
      <c r="C768" s="69" t="s">
        <v>19</v>
      </c>
      <c r="D768" s="113">
        <v>412000000</v>
      </c>
      <c r="E768" s="77">
        <v>412000000</v>
      </c>
      <c r="F768" s="144">
        <v>42195</v>
      </c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</row>
    <row r="769" spans="1:256" x14ac:dyDescent="0.25">
      <c r="A769" s="1" t="s">
        <v>816</v>
      </c>
      <c r="B769" s="1" t="s">
        <v>840</v>
      </c>
      <c r="C769" s="69" t="s">
        <v>19</v>
      </c>
      <c r="D769" s="113">
        <v>412000000</v>
      </c>
      <c r="E769" s="77">
        <v>412000000</v>
      </c>
      <c r="F769" s="144">
        <v>42354</v>
      </c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</row>
    <row r="770" spans="1:256" x14ac:dyDescent="0.25">
      <c r="A770" s="1" t="s">
        <v>816</v>
      </c>
      <c r="B770" s="1" t="s">
        <v>841</v>
      </c>
      <c r="C770" s="69" t="s">
        <v>19</v>
      </c>
      <c r="D770" s="113">
        <v>508200000</v>
      </c>
      <c r="E770" s="77">
        <v>508200000</v>
      </c>
      <c r="F770" s="144">
        <v>42548</v>
      </c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</row>
    <row r="771" spans="1:256" x14ac:dyDescent="0.25">
      <c r="A771" s="3" t="s">
        <v>842</v>
      </c>
      <c r="B771" s="3" t="s">
        <v>843</v>
      </c>
      <c r="C771" s="70" t="s">
        <v>19</v>
      </c>
      <c r="D771" s="75">
        <v>310742013</v>
      </c>
      <c r="E771" s="75">
        <v>283512492.50999999</v>
      </c>
      <c r="F771" s="127">
        <v>41066</v>
      </c>
      <c r="H771" s="2"/>
    </row>
    <row r="772" spans="1:256" x14ac:dyDescent="0.25">
      <c r="A772" s="3" t="s">
        <v>842</v>
      </c>
      <c r="B772" s="3" t="s">
        <v>844</v>
      </c>
      <c r="C772" s="70" t="s">
        <v>19</v>
      </c>
      <c r="D772" s="71">
        <v>413000000</v>
      </c>
      <c r="E772" s="71">
        <v>413000000</v>
      </c>
      <c r="F772" s="127">
        <v>41256</v>
      </c>
      <c r="G772" s="37"/>
      <c r="H772" s="2"/>
    </row>
    <row r="773" spans="1:256" x14ac:dyDescent="0.25">
      <c r="A773" s="3" t="s">
        <v>842</v>
      </c>
      <c r="B773" s="3" t="s">
        <v>845</v>
      </c>
      <c r="C773" s="70" t="s">
        <v>19</v>
      </c>
      <c r="D773" s="71">
        <v>570000000</v>
      </c>
      <c r="E773" s="71">
        <v>570000000</v>
      </c>
      <c r="F773" s="127">
        <v>41332</v>
      </c>
      <c r="G773" s="37"/>
      <c r="H773" s="2"/>
    </row>
    <row r="774" spans="1:256" x14ac:dyDescent="0.25">
      <c r="A774" s="3" t="s">
        <v>842</v>
      </c>
      <c r="B774" s="3" t="s">
        <v>846</v>
      </c>
      <c r="C774" s="70" t="s">
        <v>19</v>
      </c>
      <c r="D774" s="71">
        <v>415000000</v>
      </c>
      <c r="E774" s="71">
        <v>415000000</v>
      </c>
      <c r="F774" s="127">
        <v>41593</v>
      </c>
      <c r="G774" s="37"/>
    </row>
    <row r="775" spans="1:256" x14ac:dyDescent="0.25">
      <c r="A775" s="3" t="s">
        <v>842</v>
      </c>
      <c r="B775" s="3" t="s">
        <v>847</v>
      </c>
      <c r="C775" s="70" t="s">
        <v>19</v>
      </c>
      <c r="D775" s="71">
        <v>584250000</v>
      </c>
      <c r="E775" s="71">
        <v>584250000</v>
      </c>
      <c r="F775" s="127">
        <v>41738</v>
      </c>
      <c r="G775" s="37"/>
    </row>
    <row r="776" spans="1:256" x14ac:dyDescent="0.25">
      <c r="A776" s="3" t="s">
        <v>842</v>
      </c>
      <c r="B776" s="3" t="s">
        <v>848</v>
      </c>
      <c r="C776" s="70" t="s">
        <v>19</v>
      </c>
      <c r="D776" s="71">
        <v>619500000</v>
      </c>
      <c r="E776" s="71">
        <v>619500000</v>
      </c>
      <c r="F776" s="127">
        <v>41816</v>
      </c>
      <c r="G776" s="37"/>
    </row>
    <row r="777" spans="1:256" x14ac:dyDescent="0.25">
      <c r="A777" s="3" t="s">
        <v>842</v>
      </c>
      <c r="B777" s="3" t="s">
        <v>849</v>
      </c>
      <c r="C777" s="70" t="s">
        <v>19</v>
      </c>
      <c r="D777" s="71">
        <v>516000000</v>
      </c>
      <c r="E777" s="71">
        <v>516000000</v>
      </c>
      <c r="F777" s="127">
        <v>41893</v>
      </c>
      <c r="H777" s="2"/>
    </row>
    <row r="778" spans="1:256" x14ac:dyDescent="0.25">
      <c r="A778" s="3" t="s">
        <v>842</v>
      </c>
      <c r="B778" s="3" t="s">
        <v>850</v>
      </c>
      <c r="C778" s="70" t="s">
        <v>19</v>
      </c>
      <c r="D778" s="71">
        <v>612000000</v>
      </c>
      <c r="E778" s="71">
        <v>612000000</v>
      </c>
      <c r="F778" s="127">
        <v>42145</v>
      </c>
      <c r="H778" s="2"/>
    </row>
    <row r="779" spans="1:256" x14ac:dyDescent="0.25">
      <c r="A779" s="22" t="s">
        <v>851</v>
      </c>
      <c r="B779" s="22" t="s">
        <v>852</v>
      </c>
      <c r="C779" s="88" t="s">
        <v>19</v>
      </c>
      <c r="D779" s="98">
        <v>33000000</v>
      </c>
      <c r="E779" s="98">
        <v>33000000</v>
      </c>
      <c r="F779" s="132">
        <v>38846</v>
      </c>
      <c r="H779" s="2"/>
    </row>
    <row r="780" spans="1:256" x14ac:dyDescent="0.25">
      <c r="A780" s="22" t="s">
        <v>851</v>
      </c>
      <c r="B780" s="22" t="s">
        <v>853</v>
      </c>
      <c r="C780" s="88" t="s">
        <v>19</v>
      </c>
      <c r="D780" s="114">
        <v>48000000</v>
      </c>
      <c r="E780" s="114">
        <v>48000000</v>
      </c>
      <c r="F780" s="132">
        <v>39162</v>
      </c>
      <c r="H780" s="2"/>
    </row>
    <row r="781" spans="1:256" x14ac:dyDescent="0.25">
      <c r="A781" s="22" t="s">
        <v>851</v>
      </c>
      <c r="B781" s="22" t="s">
        <v>854</v>
      </c>
      <c r="C781" s="88" t="s">
        <v>19</v>
      </c>
      <c r="D781" s="98">
        <v>421216917</v>
      </c>
      <c r="E781" s="98">
        <v>421216917</v>
      </c>
      <c r="F781" s="132">
        <v>40716</v>
      </c>
      <c r="G781" s="7"/>
      <c r="H781" s="2"/>
    </row>
    <row r="782" spans="1:256" x14ac:dyDescent="0.25">
      <c r="A782" s="22" t="s">
        <v>851</v>
      </c>
      <c r="B782" s="22" t="s">
        <v>855</v>
      </c>
      <c r="C782" s="88" t="s">
        <v>19</v>
      </c>
      <c r="D782" s="98">
        <v>377414115</v>
      </c>
      <c r="E782" s="98">
        <v>377414115</v>
      </c>
      <c r="F782" s="132">
        <v>40954</v>
      </c>
      <c r="G782" s="7"/>
      <c r="H782" s="2"/>
    </row>
    <row r="783" spans="1:256" x14ac:dyDescent="0.25">
      <c r="A783" s="22" t="s">
        <v>851</v>
      </c>
      <c r="B783" s="22" t="s">
        <v>856</v>
      </c>
      <c r="C783" s="88" t="s">
        <v>19</v>
      </c>
      <c r="D783" s="98">
        <v>482500000</v>
      </c>
      <c r="E783" s="98">
        <v>482500000</v>
      </c>
      <c r="F783" s="132">
        <v>41053</v>
      </c>
      <c r="G783" s="7"/>
      <c r="H783" s="2"/>
    </row>
    <row r="784" spans="1:256" x14ac:dyDescent="0.25">
      <c r="A784" s="22" t="s">
        <v>851</v>
      </c>
      <c r="B784" s="22" t="s">
        <v>857</v>
      </c>
      <c r="C784" s="88" t="s">
        <v>19</v>
      </c>
      <c r="D784" s="98">
        <v>514250000</v>
      </c>
      <c r="E784" s="98">
        <v>514250000</v>
      </c>
      <c r="F784" s="132">
        <v>41186</v>
      </c>
      <c r="G784" s="7"/>
    </row>
    <row r="785" spans="1:8" x14ac:dyDescent="0.25">
      <c r="A785" s="22" t="s">
        <v>851</v>
      </c>
      <c r="B785" s="22" t="s">
        <v>858</v>
      </c>
      <c r="C785" s="88" t="s">
        <v>19</v>
      </c>
      <c r="D785" s="98">
        <v>515750000</v>
      </c>
      <c r="E785" s="98">
        <v>515750000</v>
      </c>
      <c r="F785" s="132">
        <v>41331</v>
      </c>
      <c r="H785" s="2"/>
    </row>
    <row r="786" spans="1:8" x14ac:dyDescent="0.25">
      <c r="A786" s="22" t="s">
        <v>851</v>
      </c>
      <c r="B786" s="22" t="s">
        <v>859</v>
      </c>
      <c r="C786" s="88" t="s">
        <v>19</v>
      </c>
      <c r="D786" s="114">
        <v>412750000</v>
      </c>
      <c r="E786" s="114">
        <v>412750000</v>
      </c>
      <c r="F786" s="132">
        <v>41466</v>
      </c>
      <c r="H786" s="2"/>
    </row>
    <row r="787" spans="1:8" x14ac:dyDescent="0.25">
      <c r="A787" s="22" t="s">
        <v>851</v>
      </c>
      <c r="B787" s="22" t="s">
        <v>860</v>
      </c>
      <c r="C787" s="88" t="s">
        <v>19</v>
      </c>
      <c r="D787" s="114">
        <v>620000000</v>
      </c>
      <c r="E787" s="114">
        <v>620000000</v>
      </c>
      <c r="F787" s="132">
        <v>41695</v>
      </c>
      <c r="H787" s="2"/>
    </row>
    <row r="788" spans="1:8" x14ac:dyDescent="0.25">
      <c r="A788" s="22" t="s">
        <v>851</v>
      </c>
      <c r="B788" s="22" t="s">
        <v>861</v>
      </c>
      <c r="C788" s="88" t="s">
        <v>19</v>
      </c>
      <c r="D788" s="114">
        <v>721100000</v>
      </c>
      <c r="E788" s="114">
        <v>721100000</v>
      </c>
      <c r="F788" s="132">
        <v>41809</v>
      </c>
    </row>
    <row r="789" spans="1:8" x14ac:dyDescent="0.25">
      <c r="A789" s="22" t="s">
        <v>851</v>
      </c>
      <c r="B789" s="22" t="s">
        <v>862</v>
      </c>
      <c r="C789" s="88" t="s">
        <v>19</v>
      </c>
      <c r="D789" s="98">
        <v>410500000</v>
      </c>
      <c r="E789" s="98">
        <v>410500000</v>
      </c>
      <c r="F789" s="132">
        <v>41927</v>
      </c>
      <c r="G789" s="7"/>
      <c r="H789" s="2"/>
    </row>
    <row r="790" spans="1:8" x14ac:dyDescent="0.25">
      <c r="A790" s="22" t="s">
        <v>851</v>
      </c>
      <c r="B790" s="22" t="s">
        <v>863</v>
      </c>
      <c r="C790" s="88" t="s">
        <v>19</v>
      </c>
      <c r="D790" s="98">
        <v>609630000</v>
      </c>
      <c r="E790" s="98">
        <v>609630000</v>
      </c>
      <c r="F790" s="132">
        <v>42094</v>
      </c>
      <c r="G790" s="7"/>
      <c r="H790" s="2"/>
    </row>
    <row r="791" spans="1:8" x14ac:dyDescent="0.25">
      <c r="A791" s="22" t="s">
        <v>851</v>
      </c>
      <c r="B791" s="22" t="s">
        <v>864</v>
      </c>
      <c r="C791" s="88" t="s">
        <v>19</v>
      </c>
      <c r="D791" s="98">
        <v>617500000</v>
      </c>
      <c r="E791" s="98">
        <v>617500000</v>
      </c>
      <c r="F791" s="132">
        <v>42213</v>
      </c>
      <c r="G791" s="7"/>
      <c r="H791" s="2"/>
    </row>
    <row r="792" spans="1:8" x14ac:dyDescent="0.25">
      <c r="A792" s="22" t="s">
        <v>851</v>
      </c>
      <c r="B792" s="22" t="s">
        <v>865</v>
      </c>
      <c r="C792" s="88" t="s">
        <v>19</v>
      </c>
      <c r="D792" s="98">
        <v>509000000</v>
      </c>
      <c r="E792" s="98">
        <v>509000000</v>
      </c>
      <c r="F792" s="132">
        <v>42321</v>
      </c>
      <c r="G792" s="7"/>
      <c r="H792" s="2"/>
    </row>
    <row r="793" spans="1:8" x14ac:dyDescent="0.25">
      <c r="A793" s="3" t="s">
        <v>866</v>
      </c>
      <c r="B793" s="9" t="s">
        <v>867</v>
      </c>
      <c r="C793" s="70" t="s">
        <v>19</v>
      </c>
      <c r="D793" s="80">
        <v>360000000</v>
      </c>
      <c r="E793" s="80">
        <v>360000000</v>
      </c>
      <c r="F793" s="130">
        <v>42274</v>
      </c>
      <c r="H793" s="2"/>
    </row>
    <row r="794" spans="1:8" x14ac:dyDescent="0.25">
      <c r="A794" s="3" t="s">
        <v>866</v>
      </c>
      <c r="B794" s="9" t="s">
        <v>868</v>
      </c>
      <c r="C794" s="70" t="s">
        <v>19</v>
      </c>
      <c r="D794" s="111">
        <v>358500000</v>
      </c>
      <c r="E794" s="111">
        <v>358500000</v>
      </c>
      <c r="F794" s="128">
        <v>42115</v>
      </c>
      <c r="H794" s="2"/>
    </row>
    <row r="795" spans="1:8" x14ac:dyDescent="0.25">
      <c r="A795" s="3" t="s">
        <v>869</v>
      </c>
      <c r="B795" s="3" t="s">
        <v>870</v>
      </c>
      <c r="C795" s="70" t="s">
        <v>19</v>
      </c>
      <c r="D795" s="71">
        <v>140900000</v>
      </c>
      <c r="E795" s="71">
        <v>140900000</v>
      </c>
      <c r="F795" s="127">
        <v>39162</v>
      </c>
      <c r="H795" s="2"/>
    </row>
    <row r="796" spans="1:8" x14ac:dyDescent="0.25">
      <c r="A796" s="3" t="s">
        <v>871</v>
      </c>
      <c r="B796" s="3" t="s">
        <v>872</v>
      </c>
      <c r="C796" s="70" t="s">
        <v>19</v>
      </c>
      <c r="D796" s="115">
        <v>68079612</v>
      </c>
      <c r="E796" s="73">
        <v>68079612</v>
      </c>
      <c r="F796" s="127">
        <v>38932</v>
      </c>
      <c r="H796" s="2"/>
    </row>
    <row r="797" spans="1:8" x14ac:dyDescent="0.25">
      <c r="A797" s="3" t="s">
        <v>873</v>
      </c>
      <c r="B797" s="3" t="s">
        <v>874</v>
      </c>
      <c r="C797" s="70" t="s">
        <v>2</v>
      </c>
      <c r="D797" s="73">
        <v>129013632</v>
      </c>
      <c r="E797" s="71">
        <v>142903517.25845608</v>
      </c>
      <c r="F797" s="127">
        <v>39058</v>
      </c>
      <c r="G797" s="7"/>
      <c r="H797" s="2"/>
    </row>
    <row r="798" spans="1:8" x14ac:dyDescent="0.25">
      <c r="A798" s="54" t="s">
        <v>875</v>
      </c>
      <c r="B798" s="3" t="s">
        <v>876</v>
      </c>
      <c r="C798" s="70" t="s">
        <v>2</v>
      </c>
      <c r="D798" s="73">
        <v>57312993</v>
      </c>
      <c r="E798" s="71">
        <v>63483433.163940936</v>
      </c>
      <c r="F798" s="127">
        <v>38084</v>
      </c>
      <c r="G798" s="7"/>
      <c r="H798" s="2"/>
    </row>
    <row r="799" spans="1:8" x14ac:dyDescent="0.25">
      <c r="A799" s="54" t="s">
        <v>875</v>
      </c>
      <c r="B799" s="3" t="s">
        <v>877</v>
      </c>
      <c r="C799" s="70" t="s">
        <v>2</v>
      </c>
      <c r="D799" s="71">
        <v>54909819</v>
      </c>
      <c r="E799" s="71">
        <v>60821528.279470488</v>
      </c>
      <c r="F799" s="127">
        <v>38448</v>
      </c>
      <c r="G799" s="7"/>
      <c r="H799" s="2"/>
    </row>
    <row r="800" spans="1:8" x14ac:dyDescent="0.25">
      <c r="A800" s="54" t="s">
        <v>875</v>
      </c>
      <c r="B800" s="3" t="s">
        <v>878</v>
      </c>
      <c r="C800" s="70" t="s">
        <v>2</v>
      </c>
      <c r="D800" s="73">
        <v>87461175</v>
      </c>
      <c r="E800" s="71">
        <v>96877433.316948608</v>
      </c>
      <c r="F800" s="127">
        <v>38771</v>
      </c>
      <c r="G800" s="7"/>
      <c r="H800" s="2"/>
    </row>
    <row r="801" spans="1:8" x14ac:dyDescent="0.25">
      <c r="A801" s="54" t="s">
        <v>875</v>
      </c>
      <c r="B801" s="3" t="s">
        <v>879</v>
      </c>
      <c r="C801" s="70" t="s">
        <v>2</v>
      </c>
      <c r="D801" s="73">
        <v>149521033</v>
      </c>
      <c r="E801" s="71">
        <v>165618789.18204302</v>
      </c>
      <c r="F801" s="127">
        <v>39218</v>
      </c>
      <c r="G801" s="7"/>
    </row>
    <row r="802" spans="1:8" x14ac:dyDescent="0.25">
      <c r="A802" s="3" t="s">
        <v>880</v>
      </c>
      <c r="B802" s="3" t="s">
        <v>881</v>
      </c>
      <c r="C802" s="70" t="s">
        <v>19</v>
      </c>
      <c r="D802" s="71">
        <v>327282000</v>
      </c>
      <c r="E802" s="71">
        <v>327282000</v>
      </c>
      <c r="F802" s="127">
        <v>41298</v>
      </c>
      <c r="H802" s="2"/>
    </row>
    <row r="803" spans="1:8" x14ac:dyDescent="0.25">
      <c r="A803" s="3" t="s">
        <v>880</v>
      </c>
      <c r="B803" s="3" t="s">
        <v>882</v>
      </c>
      <c r="C803" s="70" t="s">
        <v>19</v>
      </c>
      <c r="D803" s="71">
        <v>303900000</v>
      </c>
      <c r="E803" s="71">
        <v>303900000</v>
      </c>
      <c r="F803" s="127">
        <v>41345</v>
      </c>
      <c r="H803" s="2"/>
    </row>
    <row r="804" spans="1:8" x14ac:dyDescent="0.25">
      <c r="A804" s="3" t="s">
        <v>880</v>
      </c>
      <c r="B804" s="3" t="s">
        <v>883</v>
      </c>
      <c r="C804" s="70" t="s">
        <v>19</v>
      </c>
      <c r="D804" s="71">
        <v>304100000</v>
      </c>
      <c r="E804" s="71">
        <v>304100000</v>
      </c>
      <c r="F804" s="127">
        <v>41647</v>
      </c>
      <c r="H804" s="2"/>
    </row>
    <row r="805" spans="1:8" x14ac:dyDescent="0.25">
      <c r="A805" s="3" t="s">
        <v>880</v>
      </c>
      <c r="B805" s="9" t="s">
        <v>884</v>
      </c>
      <c r="C805" s="70" t="s">
        <v>19</v>
      </c>
      <c r="D805" s="71">
        <v>405959000</v>
      </c>
      <c r="E805" s="71">
        <v>405959000</v>
      </c>
      <c r="F805" s="127">
        <v>41956</v>
      </c>
      <c r="H805" s="2"/>
    </row>
    <row r="806" spans="1:8" x14ac:dyDescent="0.25">
      <c r="A806" s="3" t="s">
        <v>885</v>
      </c>
      <c r="B806" s="3" t="s">
        <v>886</v>
      </c>
      <c r="C806" s="70" t="s">
        <v>2</v>
      </c>
      <c r="D806" s="71">
        <v>126147302</v>
      </c>
      <c r="E806" s="71">
        <v>139728592.00231391</v>
      </c>
      <c r="F806" s="127">
        <v>38860</v>
      </c>
      <c r="G806" s="7"/>
      <c r="H806" s="2"/>
    </row>
    <row r="807" spans="1:8" x14ac:dyDescent="0.25">
      <c r="A807" s="3" t="s">
        <v>885</v>
      </c>
      <c r="B807" s="3" t="s">
        <v>887</v>
      </c>
      <c r="C807" s="70" t="s">
        <v>2</v>
      </c>
      <c r="D807" s="73">
        <v>209005442</v>
      </c>
      <c r="E807" s="71">
        <v>231507417.6654312</v>
      </c>
      <c r="F807" s="127">
        <v>39176</v>
      </c>
      <c r="G807" s="7"/>
      <c r="H807" s="2"/>
    </row>
    <row r="808" spans="1:8" x14ac:dyDescent="0.25">
      <c r="A808" s="3" t="s">
        <v>885</v>
      </c>
      <c r="B808" s="3" t="s">
        <v>888</v>
      </c>
      <c r="C808" s="70" t="s">
        <v>2</v>
      </c>
      <c r="D808" s="73">
        <v>309200000</v>
      </c>
      <c r="E808" s="71">
        <v>342489137.39840001</v>
      </c>
      <c r="F808" s="127">
        <v>42123</v>
      </c>
      <c r="G808" s="7"/>
      <c r="H808" s="2"/>
    </row>
    <row r="809" spans="1:8" x14ac:dyDescent="0.25">
      <c r="A809" s="3" t="s">
        <v>889</v>
      </c>
      <c r="B809" s="3" t="s">
        <v>890</v>
      </c>
      <c r="C809" s="70" t="s">
        <v>19</v>
      </c>
      <c r="D809" s="73">
        <v>490250000</v>
      </c>
      <c r="E809" s="73">
        <v>490250000</v>
      </c>
      <c r="F809" s="127">
        <v>41772</v>
      </c>
      <c r="H809" s="2"/>
    </row>
    <row r="810" spans="1:8" x14ac:dyDescent="0.25">
      <c r="A810" s="3" t="s">
        <v>889</v>
      </c>
      <c r="B810" s="3" t="s">
        <v>891</v>
      </c>
      <c r="C810" s="70" t="s">
        <v>19</v>
      </c>
      <c r="D810" s="71">
        <v>356000000</v>
      </c>
      <c r="E810" s="71">
        <v>356000000</v>
      </c>
      <c r="F810" s="127">
        <v>41045</v>
      </c>
      <c r="H810" s="2"/>
    </row>
    <row r="811" spans="1:8" x14ac:dyDescent="0.25">
      <c r="A811" s="3" t="s">
        <v>889</v>
      </c>
      <c r="B811" s="3" t="s">
        <v>892</v>
      </c>
      <c r="C811" s="70" t="s">
        <v>19</v>
      </c>
      <c r="D811" s="71">
        <v>614300000</v>
      </c>
      <c r="E811" s="71">
        <v>614300000</v>
      </c>
      <c r="F811" s="127">
        <v>41326</v>
      </c>
      <c r="G811" s="37"/>
      <c r="H811" s="2"/>
    </row>
    <row r="812" spans="1:8" x14ac:dyDescent="0.25">
      <c r="A812" s="3" t="s">
        <v>889</v>
      </c>
      <c r="B812" s="3" t="s">
        <v>893</v>
      </c>
      <c r="C812" s="70" t="s">
        <v>19</v>
      </c>
      <c r="D812" s="73">
        <v>460750000</v>
      </c>
      <c r="E812" s="73">
        <v>460750000</v>
      </c>
      <c r="F812" s="127">
        <v>41963</v>
      </c>
      <c r="G812" s="37"/>
      <c r="H812" s="2"/>
    </row>
    <row r="813" spans="1:8" x14ac:dyDescent="0.25">
      <c r="A813" s="3" t="s">
        <v>889</v>
      </c>
      <c r="B813" s="3" t="s">
        <v>894</v>
      </c>
      <c r="C813" s="70" t="s">
        <v>19</v>
      </c>
      <c r="D813" s="75">
        <v>461370000</v>
      </c>
      <c r="E813" s="75">
        <v>461370000</v>
      </c>
      <c r="F813" s="128">
        <v>42209</v>
      </c>
      <c r="G813" s="37"/>
    </row>
    <row r="814" spans="1:8" x14ac:dyDescent="0.25">
      <c r="A814" s="3" t="s">
        <v>895</v>
      </c>
      <c r="B814" s="3" t="s">
        <v>896</v>
      </c>
      <c r="C814" s="70" t="s">
        <v>19</v>
      </c>
      <c r="D814" s="71">
        <v>315200000</v>
      </c>
      <c r="E814" s="71">
        <v>315200000</v>
      </c>
      <c r="F814" s="127">
        <v>41215</v>
      </c>
      <c r="G814" s="37"/>
      <c r="H814" s="2"/>
    </row>
    <row r="815" spans="1:8" x14ac:dyDescent="0.25">
      <c r="A815" s="3" t="s">
        <v>895</v>
      </c>
      <c r="B815" s="3" t="s">
        <v>897</v>
      </c>
      <c r="C815" s="70" t="s">
        <v>19</v>
      </c>
      <c r="D815" s="71">
        <v>300250000</v>
      </c>
      <c r="E815" s="71">
        <v>300250000</v>
      </c>
      <c r="F815" s="127">
        <v>41473</v>
      </c>
      <c r="H815" s="2"/>
    </row>
    <row r="816" spans="1:8" x14ac:dyDescent="0.25">
      <c r="A816" s="3" t="s">
        <v>895</v>
      </c>
      <c r="B816" s="3" t="s">
        <v>898</v>
      </c>
      <c r="C816" s="70" t="s">
        <v>19</v>
      </c>
      <c r="D816" s="71">
        <v>435000000</v>
      </c>
      <c r="E816" s="71">
        <v>435000000</v>
      </c>
      <c r="F816" s="127">
        <v>41548</v>
      </c>
      <c r="H816" s="2"/>
    </row>
    <row r="817" spans="1:8" x14ac:dyDescent="0.25">
      <c r="A817" s="3" t="s">
        <v>895</v>
      </c>
      <c r="B817" s="3" t="s">
        <v>899</v>
      </c>
      <c r="C817" s="70" t="s">
        <v>19</v>
      </c>
      <c r="D817" s="71">
        <v>336000000</v>
      </c>
      <c r="E817" s="71">
        <v>336000000</v>
      </c>
      <c r="F817" s="127">
        <v>41795</v>
      </c>
      <c r="H817" s="2"/>
    </row>
    <row r="818" spans="1:8" x14ac:dyDescent="0.25">
      <c r="A818" s="3" t="s">
        <v>900</v>
      </c>
      <c r="B818" s="3" t="s">
        <v>901</v>
      </c>
      <c r="C818" s="70" t="s">
        <v>19</v>
      </c>
      <c r="D818" s="73">
        <v>56892094</v>
      </c>
      <c r="E818" s="73">
        <v>56892094</v>
      </c>
      <c r="F818" s="127">
        <v>38988</v>
      </c>
      <c r="H818" s="2"/>
    </row>
    <row r="819" spans="1:8" x14ac:dyDescent="0.25">
      <c r="A819" s="3" t="s">
        <v>900</v>
      </c>
      <c r="B819" s="3" t="s">
        <v>902</v>
      </c>
      <c r="C819" s="70" t="s">
        <v>19</v>
      </c>
      <c r="D819" s="71">
        <v>98600000</v>
      </c>
      <c r="E819" s="71">
        <v>98600000</v>
      </c>
      <c r="F819" s="127">
        <v>39191</v>
      </c>
      <c r="H819" s="2"/>
    </row>
    <row r="820" spans="1:8" x14ac:dyDescent="0.25">
      <c r="A820" s="3" t="s">
        <v>903</v>
      </c>
      <c r="B820" s="3" t="s">
        <v>904</v>
      </c>
      <c r="C820" s="70" t="s">
        <v>19</v>
      </c>
      <c r="D820" s="71">
        <v>411000000</v>
      </c>
      <c r="E820" s="71">
        <v>411000000</v>
      </c>
      <c r="F820" s="127">
        <v>42075</v>
      </c>
      <c r="H820" s="2"/>
    </row>
    <row r="821" spans="1:8" x14ac:dyDescent="0.25">
      <c r="A821" s="3" t="s">
        <v>903</v>
      </c>
      <c r="B821" s="3" t="s">
        <v>905</v>
      </c>
      <c r="C821" s="70" t="s">
        <v>19</v>
      </c>
      <c r="D821" s="71">
        <v>425268070</v>
      </c>
      <c r="E821" s="71">
        <v>425268070</v>
      </c>
      <c r="F821" s="127">
        <v>41298</v>
      </c>
      <c r="H821" s="2"/>
    </row>
    <row r="822" spans="1:8" x14ac:dyDescent="0.25">
      <c r="A822" s="3" t="s">
        <v>903</v>
      </c>
      <c r="B822" s="3" t="s">
        <v>906</v>
      </c>
      <c r="C822" s="70" t="s">
        <v>19</v>
      </c>
      <c r="D822" s="73">
        <v>414750000</v>
      </c>
      <c r="E822" s="73">
        <v>414750000</v>
      </c>
      <c r="F822" s="127">
        <v>41668</v>
      </c>
      <c r="H822" s="2"/>
    </row>
    <row r="823" spans="1:8" x14ac:dyDescent="0.25">
      <c r="A823" s="3" t="s">
        <v>903</v>
      </c>
      <c r="B823" s="3" t="s">
        <v>907</v>
      </c>
      <c r="C823" s="70" t="s">
        <v>19</v>
      </c>
      <c r="D823" s="71">
        <v>518000000</v>
      </c>
      <c r="E823" s="71">
        <v>518000000</v>
      </c>
      <c r="F823" s="127">
        <v>41842</v>
      </c>
      <c r="H823" s="2"/>
    </row>
    <row r="824" spans="1:8" x14ac:dyDescent="0.25">
      <c r="A824" s="55" t="s">
        <v>908</v>
      </c>
      <c r="B824" s="55" t="s">
        <v>909</v>
      </c>
      <c r="C824" s="102" t="s">
        <v>19</v>
      </c>
      <c r="D824" s="116">
        <v>272501924.93000001</v>
      </c>
      <c r="E824" s="116">
        <v>272501924.93000001</v>
      </c>
      <c r="F824" s="145">
        <v>38932</v>
      </c>
      <c r="G824" s="56"/>
      <c r="H824" s="2"/>
    </row>
    <row r="825" spans="1:8" x14ac:dyDescent="0.25">
      <c r="A825" s="55" t="s">
        <v>908</v>
      </c>
      <c r="B825" s="55" t="s">
        <v>910</v>
      </c>
      <c r="C825" s="102" t="s">
        <v>19</v>
      </c>
      <c r="D825" s="116">
        <v>552519117.92999995</v>
      </c>
      <c r="E825" s="116">
        <v>552519117.92999995</v>
      </c>
      <c r="F825" s="145">
        <v>39065</v>
      </c>
      <c r="G825" s="56"/>
      <c r="H825" s="2"/>
    </row>
    <row r="826" spans="1:8" x14ac:dyDescent="0.25">
      <c r="A826" s="55" t="s">
        <v>908</v>
      </c>
      <c r="B826" s="55" t="s">
        <v>911</v>
      </c>
      <c r="C826" s="102" t="s">
        <v>19</v>
      </c>
      <c r="D826" s="116">
        <v>620381926.63</v>
      </c>
      <c r="E826" s="116">
        <v>620381926.63</v>
      </c>
      <c r="F826" s="145">
        <v>39247</v>
      </c>
      <c r="G826" s="56"/>
      <c r="H826" s="2"/>
    </row>
    <row r="827" spans="1:8" x14ac:dyDescent="0.25">
      <c r="A827" s="55" t="s">
        <v>908</v>
      </c>
      <c r="B827" s="55" t="s">
        <v>912</v>
      </c>
      <c r="C827" s="102" t="s">
        <v>19</v>
      </c>
      <c r="D827" s="116">
        <v>334650717.85000002</v>
      </c>
      <c r="E827" s="116">
        <v>334650717.85000002</v>
      </c>
      <c r="F827" s="145">
        <v>39352</v>
      </c>
      <c r="G827" s="56"/>
      <c r="H827" s="2"/>
    </row>
    <row r="828" spans="1:8" x14ac:dyDescent="0.25">
      <c r="A828" s="55" t="s">
        <v>908</v>
      </c>
      <c r="B828" s="55" t="s">
        <v>913</v>
      </c>
      <c r="C828" s="102" t="s">
        <v>19</v>
      </c>
      <c r="D828" s="117">
        <v>425000000</v>
      </c>
      <c r="E828" s="117">
        <v>425000000</v>
      </c>
      <c r="F828" s="145">
        <v>41074</v>
      </c>
      <c r="G828" s="56"/>
      <c r="H828" s="2"/>
    </row>
    <row r="829" spans="1:8" x14ac:dyDescent="0.25">
      <c r="A829" s="55" t="s">
        <v>908</v>
      </c>
      <c r="B829" s="55" t="s">
        <v>914</v>
      </c>
      <c r="C829" s="102" t="s">
        <v>19</v>
      </c>
      <c r="D829" s="117">
        <v>520000000</v>
      </c>
      <c r="E829" s="117">
        <v>520000000</v>
      </c>
      <c r="F829" s="145">
        <v>41205</v>
      </c>
      <c r="G829" s="56"/>
      <c r="H829" s="2"/>
    </row>
    <row r="830" spans="1:8" x14ac:dyDescent="0.25">
      <c r="A830" s="55" t="s">
        <v>908</v>
      </c>
      <c r="B830" s="55" t="s">
        <v>915</v>
      </c>
      <c r="C830" s="102" t="s">
        <v>19</v>
      </c>
      <c r="D830" s="117">
        <v>742500000</v>
      </c>
      <c r="E830" s="117">
        <v>742500000</v>
      </c>
      <c r="F830" s="145">
        <v>41297</v>
      </c>
      <c r="G830" s="57"/>
      <c r="H830" s="5"/>
    </row>
    <row r="831" spans="1:8" x14ac:dyDescent="0.25">
      <c r="A831" s="55" t="s">
        <v>908</v>
      </c>
      <c r="B831" s="55" t="s">
        <v>916</v>
      </c>
      <c r="C831" s="102" t="s">
        <v>19</v>
      </c>
      <c r="D831" s="117">
        <v>595333333.36000001</v>
      </c>
      <c r="E831" s="117">
        <v>595333333.36000001</v>
      </c>
      <c r="F831" s="145">
        <v>41358</v>
      </c>
      <c r="G831" s="56"/>
    </row>
    <row r="832" spans="1:8" x14ac:dyDescent="0.25">
      <c r="A832" s="55" t="s">
        <v>908</v>
      </c>
      <c r="B832" s="55" t="s">
        <v>917</v>
      </c>
      <c r="C832" s="102" t="s">
        <v>19</v>
      </c>
      <c r="D832" s="116">
        <v>586250000</v>
      </c>
      <c r="E832" s="116">
        <v>586250000</v>
      </c>
      <c r="F832" s="145">
        <v>41500</v>
      </c>
      <c r="G832" s="56"/>
      <c r="H832" s="2"/>
    </row>
    <row r="833" spans="1:8" x14ac:dyDescent="0.25">
      <c r="A833" s="55" t="s">
        <v>908</v>
      </c>
      <c r="B833" s="55" t="s">
        <v>918</v>
      </c>
      <c r="C833" s="102" t="s">
        <v>19</v>
      </c>
      <c r="D833" s="117">
        <v>614500000</v>
      </c>
      <c r="E833" s="117">
        <v>614500000</v>
      </c>
      <c r="F833" s="145">
        <v>41600</v>
      </c>
      <c r="G833" s="56"/>
      <c r="H833" s="2"/>
    </row>
    <row r="834" spans="1:8" x14ac:dyDescent="0.25">
      <c r="A834" s="55" t="s">
        <v>908</v>
      </c>
      <c r="B834" s="55" t="s">
        <v>919</v>
      </c>
      <c r="C834" s="102" t="s">
        <v>19</v>
      </c>
      <c r="D834" s="117">
        <v>512770000</v>
      </c>
      <c r="E834" s="117">
        <v>512770000</v>
      </c>
      <c r="F834" s="145">
        <v>41712</v>
      </c>
      <c r="G834" s="56"/>
      <c r="H834" s="2"/>
    </row>
    <row r="835" spans="1:8" x14ac:dyDescent="0.25">
      <c r="A835" s="55" t="s">
        <v>908</v>
      </c>
      <c r="B835" s="55" t="s">
        <v>920</v>
      </c>
      <c r="C835" s="102" t="s">
        <v>19</v>
      </c>
      <c r="D835" s="117">
        <v>716700000</v>
      </c>
      <c r="E835" s="117">
        <v>716700000</v>
      </c>
      <c r="F835" s="145">
        <v>41780</v>
      </c>
      <c r="G835" s="56"/>
      <c r="H835" s="2"/>
    </row>
    <row r="836" spans="1:8" x14ac:dyDescent="0.25">
      <c r="A836" s="55" t="s">
        <v>908</v>
      </c>
      <c r="B836" s="55" t="s">
        <v>921</v>
      </c>
      <c r="C836" s="102" t="s">
        <v>19</v>
      </c>
      <c r="D836" s="116">
        <v>620600000</v>
      </c>
      <c r="E836" s="116">
        <v>620600000</v>
      </c>
      <c r="F836" s="145">
        <v>41878</v>
      </c>
      <c r="G836" s="56"/>
      <c r="H836" s="2"/>
    </row>
    <row r="837" spans="1:8" x14ac:dyDescent="0.25">
      <c r="A837" s="55" t="s">
        <v>908</v>
      </c>
      <c r="B837" s="55" t="s">
        <v>922</v>
      </c>
      <c r="C837" s="102" t="s">
        <v>19</v>
      </c>
      <c r="D837" s="116">
        <f>280350000+52650000+32400000+25200000+24300000+1800000+46125000</f>
        <v>462825000</v>
      </c>
      <c r="E837" s="116">
        <f>280350000+52650000+32400000+25200000+24300000+1800000+46125000</f>
        <v>462825000</v>
      </c>
      <c r="F837" s="145">
        <v>42019</v>
      </c>
      <c r="G837" s="56"/>
      <c r="H837" s="2"/>
    </row>
    <row r="838" spans="1:8" x14ac:dyDescent="0.25">
      <c r="A838" s="55" t="s">
        <v>908</v>
      </c>
      <c r="B838" s="55" t="s">
        <v>923</v>
      </c>
      <c r="C838" s="102" t="s">
        <v>19</v>
      </c>
      <c r="D838" s="116">
        <v>618700000</v>
      </c>
      <c r="E838" s="116">
        <v>618700000</v>
      </c>
      <c r="F838" s="145">
        <v>42109</v>
      </c>
      <c r="G838" s="56"/>
      <c r="H838" s="2"/>
    </row>
    <row r="839" spans="1:8" x14ac:dyDescent="0.25">
      <c r="A839" s="55" t="s">
        <v>908</v>
      </c>
      <c r="B839" s="55" t="s">
        <v>924</v>
      </c>
      <c r="C839" s="102" t="s">
        <v>19</v>
      </c>
      <c r="D839" s="116">
        <v>721550000</v>
      </c>
      <c r="E839" s="116">
        <v>721550000</v>
      </c>
      <c r="F839" s="145">
        <v>42194</v>
      </c>
      <c r="G839" s="56"/>
    </row>
    <row r="840" spans="1:8" x14ac:dyDescent="0.25">
      <c r="A840" s="55" t="s">
        <v>908</v>
      </c>
      <c r="B840" s="55" t="s">
        <v>925</v>
      </c>
      <c r="C840" s="102" t="s">
        <v>19</v>
      </c>
      <c r="D840" s="116">
        <v>400500000</v>
      </c>
      <c r="E840" s="116">
        <v>400500000</v>
      </c>
      <c r="F840" s="145">
        <v>42019</v>
      </c>
      <c r="G840" s="56"/>
    </row>
    <row r="841" spans="1:8" x14ac:dyDescent="0.25">
      <c r="A841" s="3" t="s">
        <v>926</v>
      </c>
      <c r="B841" s="3" t="s">
        <v>927</v>
      </c>
      <c r="C841" s="70" t="s">
        <v>19</v>
      </c>
      <c r="D841" s="71">
        <v>358070000</v>
      </c>
      <c r="E841" s="71">
        <v>358070000</v>
      </c>
      <c r="F841" s="127">
        <v>41899</v>
      </c>
      <c r="H841" s="2"/>
    </row>
    <row r="842" spans="1:8" x14ac:dyDescent="0.25">
      <c r="A842" s="3" t="s">
        <v>926</v>
      </c>
      <c r="B842" s="3" t="s">
        <v>928</v>
      </c>
      <c r="C842" s="70" t="s">
        <v>19</v>
      </c>
      <c r="D842" s="71">
        <v>412000000</v>
      </c>
      <c r="E842" s="71">
        <v>412000000</v>
      </c>
      <c r="F842" s="127">
        <v>42152</v>
      </c>
      <c r="H842" s="2"/>
    </row>
    <row r="843" spans="1:8" x14ac:dyDescent="0.25">
      <c r="A843" s="3" t="s">
        <v>929</v>
      </c>
      <c r="B843" s="3" t="s">
        <v>930</v>
      </c>
      <c r="C843" s="70" t="s">
        <v>19</v>
      </c>
      <c r="D843" s="73">
        <v>279157785</v>
      </c>
      <c r="E843" s="73">
        <v>279157785</v>
      </c>
      <c r="F843" s="127">
        <v>39302</v>
      </c>
      <c r="H843" s="2"/>
    </row>
    <row r="844" spans="1:8" x14ac:dyDescent="0.25">
      <c r="A844" s="3" t="s">
        <v>929</v>
      </c>
      <c r="B844" s="3" t="s">
        <v>931</v>
      </c>
      <c r="C844" s="70" t="s">
        <v>19</v>
      </c>
      <c r="D844" s="73">
        <v>414950000</v>
      </c>
      <c r="E844" s="73">
        <v>414950000</v>
      </c>
      <c r="F844" s="127">
        <v>41326</v>
      </c>
      <c r="H844" s="2"/>
    </row>
    <row r="845" spans="1:8" x14ac:dyDescent="0.25">
      <c r="A845" s="3" t="s">
        <v>929</v>
      </c>
      <c r="B845" s="3" t="s">
        <v>932</v>
      </c>
      <c r="C845" s="70" t="s">
        <v>19</v>
      </c>
      <c r="D845" s="73">
        <v>492337500</v>
      </c>
      <c r="E845" s="73">
        <v>492337500</v>
      </c>
      <c r="F845" s="127">
        <v>41725</v>
      </c>
      <c r="G845" s="7"/>
      <c r="H845" s="2"/>
    </row>
    <row r="846" spans="1:8" x14ac:dyDescent="0.25">
      <c r="A846" s="3" t="s">
        <v>929</v>
      </c>
      <c r="B846" s="3" t="s">
        <v>933</v>
      </c>
      <c r="C846" s="70" t="s">
        <v>19</v>
      </c>
      <c r="D846" s="73">
        <v>622500000</v>
      </c>
      <c r="E846" s="73">
        <v>622500000</v>
      </c>
      <c r="F846" s="127">
        <v>41816</v>
      </c>
      <c r="G846" s="7"/>
      <c r="H846" s="2"/>
    </row>
    <row r="847" spans="1:8" x14ac:dyDescent="0.25">
      <c r="A847" s="3" t="s">
        <v>929</v>
      </c>
      <c r="B847" s="3" t="s">
        <v>934</v>
      </c>
      <c r="C847" s="70" t="s">
        <v>19</v>
      </c>
      <c r="D847" s="73">
        <v>514500000</v>
      </c>
      <c r="E847" s="73">
        <v>514500000</v>
      </c>
      <c r="F847" s="127">
        <v>41949</v>
      </c>
      <c r="G847" s="7"/>
      <c r="H847" s="2"/>
    </row>
    <row r="848" spans="1:8" x14ac:dyDescent="0.25">
      <c r="A848" s="3" t="s">
        <v>929</v>
      </c>
      <c r="B848" s="3" t="s">
        <v>935</v>
      </c>
      <c r="C848" s="70" t="s">
        <v>19</v>
      </c>
      <c r="D848" s="73">
        <v>411000000</v>
      </c>
      <c r="E848" s="73">
        <v>411000000</v>
      </c>
      <c r="F848" s="128">
        <v>42509</v>
      </c>
      <c r="G848" s="58">
        <f>SUM(D843:D848)</f>
        <v>2734445285</v>
      </c>
      <c r="H848" s="2">
        <f>G848/10^9</f>
        <v>2.7344452850000001</v>
      </c>
    </row>
    <row r="849" spans="1:8" x14ac:dyDescent="0.25">
      <c r="A849" s="3" t="s">
        <v>936</v>
      </c>
      <c r="B849" s="3" t="s">
        <v>937</v>
      </c>
      <c r="C849" s="70" t="s">
        <v>2</v>
      </c>
      <c r="D849" s="118">
        <v>99958486.439999998</v>
      </c>
      <c r="E849" s="118">
        <v>110720232.20079322</v>
      </c>
      <c r="F849" s="127">
        <v>39113</v>
      </c>
      <c r="G849" s="7"/>
      <c r="H849" s="2"/>
    </row>
    <row r="850" spans="1:8" x14ac:dyDescent="0.25">
      <c r="A850" s="3" t="s">
        <v>936</v>
      </c>
      <c r="B850" s="3" t="s">
        <v>938</v>
      </c>
      <c r="C850" s="70" t="s">
        <v>2</v>
      </c>
      <c r="D850" s="118">
        <v>188567127.78999999</v>
      </c>
      <c r="E850" s="118">
        <v>208868670.5643304</v>
      </c>
      <c r="F850" s="127">
        <v>39414</v>
      </c>
      <c r="G850" s="7"/>
      <c r="H850" s="2"/>
    </row>
    <row r="851" spans="1:8" x14ac:dyDescent="0.25">
      <c r="A851" s="3" t="s">
        <v>936</v>
      </c>
      <c r="B851" s="3" t="s">
        <v>939</v>
      </c>
      <c r="C851" s="70" t="s">
        <v>19</v>
      </c>
      <c r="D851" s="118">
        <v>223727948.53</v>
      </c>
      <c r="E851" s="118">
        <v>223727948.53</v>
      </c>
      <c r="F851" s="127">
        <v>39217</v>
      </c>
      <c r="H851" s="2"/>
    </row>
    <row r="852" spans="1:8" x14ac:dyDescent="0.25">
      <c r="A852" s="3" t="s">
        <v>936</v>
      </c>
      <c r="B852" s="3" t="s">
        <v>940</v>
      </c>
      <c r="C852" s="70" t="s">
        <v>19</v>
      </c>
      <c r="D852" s="118">
        <v>398000000</v>
      </c>
      <c r="E852" s="118">
        <v>398000000</v>
      </c>
      <c r="F852" s="127">
        <v>41137</v>
      </c>
      <c r="H852" s="2"/>
    </row>
    <row r="853" spans="1:8" x14ac:dyDescent="0.25">
      <c r="A853" s="3" t="s">
        <v>936</v>
      </c>
      <c r="B853" s="3" t="s">
        <v>941</v>
      </c>
      <c r="C853" s="70" t="s">
        <v>19</v>
      </c>
      <c r="D853" s="118">
        <v>415000000</v>
      </c>
      <c r="E853" s="118">
        <v>415000000</v>
      </c>
      <c r="F853" s="127">
        <v>41263</v>
      </c>
      <c r="H853" s="2"/>
    </row>
    <row r="854" spans="1:8" x14ac:dyDescent="0.25">
      <c r="A854" s="3" t="s">
        <v>936</v>
      </c>
      <c r="B854" s="3" t="s">
        <v>942</v>
      </c>
      <c r="C854" s="70" t="s">
        <v>19</v>
      </c>
      <c r="D854" s="118">
        <v>412191000</v>
      </c>
      <c r="E854" s="118">
        <v>412191000</v>
      </c>
      <c r="F854" s="127">
        <v>41424</v>
      </c>
      <c r="H854" s="2"/>
    </row>
    <row r="855" spans="1:8" x14ac:dyDescent="0.25">
      <c r="A855" s="3" t="s">
        <v>936</v>
      </c>
      <c r="B855" s="3" t="s">
        <v>943</v>
      </c>
      <c r="C855" s="70" t="s">
        <v>19</v>
      </c>
      <c r="D855" s="118">
        <v>410965000</v>
      </c>
      <c r="E855" s="118">
        <v>410965000</v>
      </c>
      <c r="F855" s="127">
        <v>41556</v>
      </c>
      <c r="H855" s="2"/>
    </row>
    <row r="856" spans="1:8" x14ac:dyDescent="0.25">
      <c r="A856" s="3" t="s">
        <v>936</v>
      </c>
      <c r="B856" s="3" t="s">
        <v>944</v>
      </c>
      <c r="C856" s="70" t="s">
        <v>19</v>
      </c>
      <c r="D856" s="118">
        <v>568000000</v>
      </c>
      <c r="E856" s="118">
        <v>568000000</v>
      </c>
      <c r="F856" s="127">
        <v>41709</v>
      </c>
    </row>
    <row r="857" spans="1:8" x14ac:dyDescent="0.25">
      <c r="A857" s="3" t="s">
        <v>936</v>
      </c>
      <c r="B857" s="3" t="s">
        <v>945</v>
      </c>
      <c r="C857" s="70" t="s">
        <v>19</v>
      </c>
      <c r="D857" s="118">
        <v>565750000</v>
      </c>
      <c r="E857" s="118">
        <v>565750000</v>
      </c>
      <c r="F857" s="127">
        <v>41836</v>
      </c>
    </row>
    <row r="858" spans="1:8" x14ac:dyDescent="0.25">
      <c r="A858" s="3" t="s">
        <v>936</v>
      </c>
      <c r="B858" s="3" t="s">
        <v>946</v>
      </c>
      <c r="C858" s="70" t="s">
        <v>19</v>
      </c>
      <c r="D858" s="118">
        <v>512850000</v>
      </c>
      <c r="E858" s="118">
        <v>512850000</v>
      </c>
      <c r="F858" s="127">
        <v>41988</v>
      </c>
    </row>
    <row r="859" spans="1:8" x14ac:dyDescent="0.25">
      <c r="A859" s="3" t="s">
        <v>936</v>
      </c>
      <c r="B859" s="3" t="s">
        <v>947</v>
      </c>
      <c r="C859" s="70" t="s">
        <v>19</v>
      </c>
      <c r="D859" s="118">
        <v>410150000</v>
      </c>
      <c r="E859" s="118">
        <v>410150000</v>
      </c>
      <c r="F859" s="127">
        <v>42201</v>
      </c>
      <c r="G859" s="58"/>
      <c r="H859" s="59"/>
    </row>
    <row r="860" spans="1:8" x14ac:dyDescent="0.25">
      <c r="A860" s="3" t="s">
        <v>936</v>
      </c>
      <c r="B860" s="3" t="s">
        <v>948</v>
      </c>
      <c r="C860" s="70" t="s">
        <v>19</v>
      </c>
      <c r="D860" s="118">
        <v>508250000</v>
      </c>
      <c r="E860" s="118">
        <v>508250000</v>
      </c>
      <c r="F860" s="127">
        <v>42328</v>
      </c>
      <c r="G860" s="7"/>
      <c r="H860" s="2"/>
    </row>
    <row r="861" spans="1:8" x14ac:dyDescent="0.25">
      <c r="A861" s="3" t="s">
        <v>936</v>
      </c>
      <c r="B861" s="3" t="s">
        <v>949</v>
      </c>
      <c r="C861" s="70" t="s">
        <v>19</v>
      </c>
      <c r="D861" s="118">
        <v>361500000</v>
      </c>
      <c r="E861" s="118">
        <v>361500000</v>
      </c>
      <c r="F861" s="127">
        <v>42458</v>
      </c>
      <c r="G861" s="7"/>
      <c r="H861" s="2"/>
    </row>
    <row r="862" spans="1:8" x14ac:dyDescent="0.25">
      <c r="A862" s="3" t="s">
        <v>950</v>
      </c>
      <c r="B862" s="3" t="s">
        <v>951</v>
      </c>
      <c r="C862" s="70" t="s">
        <v>2</v>
      </c>
      <c r="D862" s="73">
        <v>75527313</v>
      </c>
      <c r="E862" s="71">
        <v>83658746.052357584</v>
      </c>
      <c r="F862" s="127">
        <v>38813</v>
      </c>
      <c r="G862" s="7"/>
      <c r="H862" s="2"/>
    </row>
    <row r="863" spans="1:8" x14ac:dyDescent="0.25">
      <c r="A863" s="3" t="s">
        <v>950</v>
      </c>
      <c r="B863" s="3" t="s">
        <v>952</v>
      </c>
      <c r="C863" s="70" t="s">
        <v>2</v>
      </c>
      <c r="D863" s="73">
        <v>157726777</v>
      </c>
      <c r="E863" s="71">
        <v>174707981.23984411</v>
      </c>
      <c r="F863" s="127">
        <v>39106</v>
      </c>
      <c r="G863" s="7"/>
      <c r="H863" s="2"/>
    </row>
    <row r="864" spans="1:8" x14ac:dyDescent="0.25">
      <c r="A864" s="3" t="s">
        <v>950</v>
      </c>
      <c r="B864" s="3" t="s">
        <v>953</v>
      </c>
      <c r="C864" s="70" t="s">
        <v>2</v>
      </c>
      <c r="D864" s="71">
        <v>117289954</v>
      </c>
      <c r="E864" s="71">
        <v>129917642.85562101</v>
      </c>
      <c r="F864" s="127">
        <v>39317</v>
      </c>
      <c r="G864" s="7"/>
      <c r="H864" s="2"/>
    </row>
    <row r="865" spans="1:8" x14ac:dyDescent="0.25">
      <c r="A865" s="3" t="s">
        <v>950</v>
      </c>
      <c r="B865" s="3" t="s">
        <v>954</v>
      </c>
      <c r="C865" s="70" t="s">
        <v>2</v>
      </c>
      <c r="D865" s="71">
        <v>190600000</v>
      </c>
      <c r="E865" s="71">
        <v>211120406.17120001</v>
      </c>
      <c r="F865" s="127">
        <v>39545</v>
      </c>
      <c r="G865" s="7"/>
      <c r="H865" s="2"/>
    </row>
    <row r="866" spans="1:8" x14ac:dyDescent="0.25">
      <c r="A866" s="60" t="s">
        <v>955</v>
      </c>
      <c r="B866" s="60" t="s">
        <v>956</v>
      </c>
      <c r="C866" s="119" t="s">
        <v>19</v>
      </c>
      <c r="D866" s="120">
        <v>412000000</v>
      </c>
      <c r="E866" s="120">
        <v>412000000</v>
      </c>
      <c r="F866" s="146">
        <v>42088</v>
      </c>
      <c r="G866" s="24"/>
      <c r="H866" s="2"/>
    </row>
    <row r="867" spans="1:8" x14ac:dyDescent="0.25">
      <c r="A867" s="3" t="s">
        <v>955</v>
      </c>
      <c r="B867" s="3" t="s">
        <v>957</v>
      </c>
      <c r="C867" s="70" t="s">
        <v>19</v>
      </c>
      <c r="D867" s="68">
        <v>248675080</v>
      </c>
      <c r="E867" s="120">
        <v>207040757</v>
      </c>
      <c r="F867" s="127">
        <v>38923</v>
      </c>
      <c r="G867" s="7"/>
      <c r="H867" s="2"/>
    </row>
    <row r="868" spans="1:8" x14ac:dyDescent="0.25">
      <c r="A868" s="3" t="s">
        <v>955</v>
      </c>
      <c r="B868" s="3" t="s">
        <v>958</v>
      </c>
      <c r="C868" s="70" t="s">
        <v>19</v>
      </c>
      <c r="D868" s="68">
        <v>210657283</v>
      </c>
      <c r="E868" s="120">
        <v>193250541</v>
      </c>
      <c r="F868" s="127">
        <v>39020</v>
      </c>
      <c r="G868" s="7"/>
      <c r="H868" s="2"/>
    </row>
    <row r="869" spans="1:8" x14ac:dyDescent="0.25">
      <c r="A869" s="3" t="s">
        <v>955</v>
      </c>
      <c r="B869" s="3" t="s">
        <v>959</v>
      </c>
      <c r="C869" s="70" t="s">
        <v>19</v>
      </c>
      <c r="D869" s="68">
        <v>340451050</v>
      </c>
      <c r="E869" s="120">
        <v>316719701</v>
      </c>
      <c r="F869" s="127">
        <v>40897</v>
      </c>
      <c r="G869" s="7"/>
      <c r="H869" s="2"/>
    </row>
    <row r="870" spans="1:8" x14ac:dyDescent="0.25">
      <c r="A870" s="3" t="s">
        <v>955</v>
      </c>
      <c r="B870" s="3" t="s">
        <v>960</v>
      </c>
      <c r="C870" s="70" t="s">
        <v>19</v>
      </c>
      <c r="D870" s="68">
        <v>265618797</v>
      </c>
      <c r="E870" s="120">
        <v>250860016</v>
      </c>
      <c r="F870" s="127">
        <v>39310</v>
      </c>
      <c r="H870" s="2"/>
    </row>
    <row r="871" spans="1:8" x14ac:dyDescent="0.25">
      <c r="A871" s="3" t="s">
        <v>955</v>
      </c>
      <c r="B871" s="3" t="s">
        <v>961</v>
      </c>
      <c r="C871" s="70" t="s">
        <v>19</v>
      </c>
      <c r="D871" s="71">
        <v>409300000</v>
      </c>
      <c r="E871" s="120">
        <v>409300000</v>
      </c>
      <c r="F871" s="127">
        <v>41207</v>
      </c>
    </row>
    <row r="872" spans="1:8" x14ac:dyDescent="0.25">
      <c r="A872" s="3" t="s">
        <v>955</v>
      </c>
      <c r="B872" s="3" t="s">
        <v>962</v>
      </c>
      <c r="C872" s="70" t="s">
        <v>19</v>
      </c>
      <c r="D872" s="71">
        <v>410000000</v>
      </c>
      <c r="E872" s="120">
        <v>410000000</v>
      </c>
      <c r="F872" s="127">
        <v>41613</v>
      </c>
    </row>
    <row r="873" spans="1:8" x14ac:dyDescent="0.25">
      <c r="A873" s="3" t="s">
        <v>955</v>
      </c>
      <c r="B873" s="3" t="s">
        <v>963</v>
      </c>
      <c r="C873" s="70" t="s">
        <v>19</v>
      </c>
      <c r="D873" s="71">
        <v>412500000</v>
      </c>
      <c r="E873" s="120">
        <v>412500000</v>
      </c>
      <c r="F873" s="127">
        <v>41835</v>
      </c>
    </row>
    <row r="874" spans="1:8" x14ac:dyDescent="0.25">
      <c r="A874" s="3" t="s">
        <v>964</v>
      </c>
      <c r="B874" s="3" t="s">
        <v>965</v>
      </c>
      <c r="C874" s="70" t="s">
        <v>19</v>
      </c>
      <c r="D874" s="73">
        <v>302218866</v>
      </c>
      <c r="E874" s="73">
        <v>302218866</v>
      </c>
      <c r="F874" s="127">
        <v>39037</v>
      </c>
      <c r="H874" s="2"/>
    </row>
    <row r="875" spans="1:8" x14ac:dyDescent="0.25">
      <c r="A875" s="3" t="s">
        <v>964</v>
      </c>
      <c r="B875" s="3" t="s">
        <v>966</v>
      </c>
      <c r="C875" s="70" t="s">
        <v>19</v>
      </c>
      <c r="D875" s="73">
        <v>329394173</v>
      </c>
      <c r="E875" s="73">
        <v>329394173</v>
      </c>
      <c r="F875" s="127">
        <v>39169</v>
      </c>
      <c r="H875" s="2"/>
    </row>
    <row r="876" spans="1:8" x14ac:dyDescent="0.25">
      <c r="A876" s="3" t="s">
        <v>964</v>
      </c>
      <c r="B876" s="3" t="s">
        <v>967</v>
      </c>
      <c r="C876" s="70" t="s">
        <v>19</v>
      </c>
      <c r="D876" s="71">
        <v>421000000</v>
      </c>
      <c r="E876" s="71">
        <v>421000000</v>
      </c>
      <c r="F876" s="127">
        <v>41457</v>
      </c>
      <c r="H876" s="2"/>
    </row>
    <row r="877" spans="1:8" x14ac:dyDescent="0.25">
      <c r="A877" s="3" t="s">
        <v>964</v>
      </c>
      <c r="B877" s="3" t="s">
        <v>968</v>
      </c>
      <c r="C877" s="70" t="s">
        <v>19</v>
      </c>
      <c r="D877" s="71">
        <v>400000000</v>
      </c>
      <c r="E877" s="71">
        <v>400000000</v>
      </c>
      <c r="F877" s="127">
        <v>41820</v>
      </c>
      <c r="H877" s="2"/>
    </row>
    <row r="878" spans="1:8" x14ac:dyDescent="0.25">
      <c r="A878" s="3" t="s">
        <v>969</v>
      </c>
      <c r="B878" s="3" t="s">
        <v>970</v>
      </c>
      <c r="C878" s="70" t="s">
        <v>19</v>
      </c>
      <c r="D878" s="71">
        <v>414000000</v>
      </c>
      <c r="E878" s="71">
        <v>414000000</v>
      </c>
      <c r="F878" s="127">
        <v>41751</v>
      </c>
      <c r="H878" s="2"/>
    </row>
    <row r="879" spans="1:8" x14ac:dyDescent="0.25">
      <c r="A879" s="3" t="s">
        <v>969</v>
      </c>
      <c r="B879" s="3" t="s">
        <v>971</v>
      </c>
      <c r="C879" s="70" t="s">
        <v>19</v>
      </c>
      <c r="D879" s="71">
        <v>120523217.78</v>
      </c>
      <c r="E879" s="71">
        <v>120523217.78</v>
      </c>
      <c r="F879" s="127">
        <v>38778</v>
      </c>
      <c r="H879" s="2"/>
    </row>
    <row r="880" spans="1:8" x14ac:dyDescent="0.25">
      <c r="A880" s="3" t="s">
        <v>969</v>
      </c>
      <c r="B880" s="3" t="s">
        <v>972</v>
      </c>
      <c r="C880" s="70" t="s">
        <v>19</v>
      </c>
      <c r="D880" s="71">
        <v>166553287.72</v>
      </c>
      <c r="E880" s="71">
        <v>166553287.72</v>
      </c>
      <c r="F880" s="127">
        <v>39058</v>
      </c>
      <c r="H880" s="2"/>
    </row>
    <row r="881" spans="1:8" x14ac:dyDescent="0.25">
      <c r="A881" s="3" t="s">
        <v>969</v>
      </c>
      <c r="B881" s="3" t="s">
        <v>973</v>
      </c>
      <c r="C881" s="70" t="s">
        <v>19</v>
      </c>
      <c r="D881" s="71">
        <v>231279040</v>
      </c>
      <c r="E881" s="71">
        <v>231279040</v>
      </c>
      <c r="F881" s="127">
        <v>39302</v>
      </c>
    </row>
    <row r="882" spans="1:8" x14ac:dyDescent="0.25">
      <c r="A882" s="3" t="s">
        <v>969</v>
      </c>
      <c r="B882" s="3" t="s">
        <v>974</v>
      </c>
      <c r="C882" s="70" t="s">
        <v>19</v>
      </c>
      <c r="D882" s="71">
        <v>515000000</v>
      </c>
      <c r="E882" s="71">
        <v>515000000</v>
      </c>
      <c r="F882" s="127">
        <v>41312</v>
      </c>
      <c r="H882" s="2"/>
    </row>
    <row r="883" spans="1:8" x14ac:dyDescent="0.25">
      <c r="A883" s="3" t="s">
        <v>969</v>
      </c>
      <c r="B883" s="3" t="s">
        <v>975</v>
      </c>
      <c r="C883" s="70" t="s">
        <v>19</v>
      </c>
      <c r="D883" s="71">
        <v>515000000</v>
      </c>
      <c r="E883" s="71">
        <v>515000000</v>
      </c>
      <c r="F883" s="127">
        <v>41963</v>
      </c>
      <c r="H883" s="2"/>
    </row>
    <row r="884" spans="1:8" x14ac:dyDescent="0.25">
      <c r="A884" s="3" t="s">
        <v>976</v>
      </c>
      <c r="B884" s="3" t="s">
        <v>977</v>
      </c>
      <c r="C884" s="70" t="s">
        <v>19</v>
      </c>
      <c r="D884" s="71">
        <v>496065000</v>
      </c>
      <c r="E884" s="71">
        <v>496065000</v>
      </c>
      <c r="F884" s="127">
        <v>42083</v>
      </c>
      <c r="G884" s="24"/>
      <c r="H884" s="2"/>
    </row>
    <row r="885" spans="1:8" x14ac:dyDescent="0.25">
      <c r="A885" s="3" t="s">
        <v>976</v>
      </c>
      <c r="B885" s="3" t="s">
        <v>978</v>
      </c>
      <c r="C885" s="70" t="s">
        <v>19</v>
      </c>
      <c r="D885" s="71">
        <v>185900000</v>
      </c>
      <c r="E885" s="71">
        <v>185900000</v>
      </c>
      <c r="F885" s="127">
        <v>39208</v>
      </c>
      <c r="G885" s="24"/>
      <c r="H885" s="2"/>
    </row>
    <row r="886" spans="1:8" x14ac:dyDescent="0.25">
      <c r="A886" s="3" t="s">
        <v>976</v>
      </c>
      <c r="B886" s="3" t="s">
        <v>979</v>
      </c>
      <c r="C886" s="70" t="s">
        <v>19</v>
      </c>
      <c r="D886" s="71">
        <v>325883000</v>
      </c>
      <c r="E886" s="71">
        <v>325883000</v>
      </c>
      <c r="F886" s="127">
        <v>41261</v>
      </c>
      <c r="G886" s="24"/>
      <c r="H886" s="2"/>
    </row>
    <row r="887" spans="1:8" x14ac:dyDescent="0.25">
      <c r="A887" s="3" t="s">
        <v>976</v>
      </c>
      <c r="B887" s="3" t="s">
        <v>980</v>
      </c>
      <c r="C887" s="70" t="s">
        <v>19</v>
      </c>
      <c r="D887" s="71">
        <v>400000000</v>
      </c>
      <c r="E887" s="71">
        <v>400000000</v>
      </c>
      <c r="F887" s="127">
        <v>41528</v>
      </c>
      <c r="G887" s="24"/>
    </row>
    <row r="888" spans="1:8" x14ac:dyDescent="0.25">
      <c r="A888" s="3" t="s">
        <v>976</v>
      </c>
      <c r="B888" s="3" t="s">
        <v>981</v>
      </c>
      <c r="C888" s="70" t="s">
        <v>19</v>
      </c>
      <c r="D888" s="71">
        <v>348375000</v>
      </c>
      <c r="E888" s="71">
        <v>348375000</v>
      </c>
      <c r="F888" s="127">
        <v>41746</v>
      </c>
      <c r="G888" s="24"/>
      <c r="H888" s="2"/>
    </row>
    <row r="889" spans="1:8" x14ac:dyDescent="0.25">
      <c r="A889" s="3" t="s">
        <v>976</v>
      </c>
      <c r="B889" s="3" t="s">
        <v>982</v>
      </c>
      <c r="C889" s="70" t="s">
        <v>19</v>
      </c>
      <c r="D889" s="71">
        <v>409417000</v>
      </c>
      <c r="E889" s="71">
        <v>409417000</v>
      </c>
      <c r="F889" s="127">
        <v>41816</v>
      </c>
      <c r="G889" s="24"/>
      <c r="H889" s="2"/>
    </row>
    <row r="890" spans="1:8" x14ac:dyDescent="0.25">
      <c r="A890" s="3" t="s">
        <v>976</v>
      </c>
      <c r="B890" s="3" t="s">
        <v>983</v>
      </c>
      <c r="C890" s="70" t="s">
        <v>19</v>
      </c>
      <c r="D890" s="71">
        <v>407400000</v>
      </c>
      <c r="E890" s="71">
        <v>407400000</v>
      </c>
      <c r="F890" s="127">
        <v>42019</v>
      </c>
      <c r="G890" s="24"/>
      <c r="H890" s="2"/>
    </row>
    <row r="891" spans="1:8" x14ac:dyDescent="0.25">
      <c r="A891" s="3" t="s">
        <v>976</v>
      </c>
      <c r="B891" s="9" t="s">
        <v>984</v>
      </c>
      <c r="C891" s="70" t="s">
        <v>19</v>
      </c>
      <c r="D891" s="80">
        <v>397806000</v>
      </c>
      <c r="E891" s="80">
        <v>397806000</v>
      </c>
      <c r="F891" s="130">
        <v>42250</v>
      </c>
      <c r="G891" s="24"/>
    </row>
    <row r="892" spans="1:8" x14ac:dyDescent="0.25">
      <c r="A892" s="3" t="s">
        <v>985</v>
      </c>
      <c r="B892" s="3" t="s">
        <v>986</v>
      </c>
      <c r="C892" s="70" t="s">
        <v>2</v>
      </c>
      <c r="D892" s="73">
        <v>64645979</v>
      </c>
      <c r="E892" s="71">
        <v>71605904.21728681</v>
      </c>
      <c r="F892" s="127">
        <v>38244</v>
      </c>
      <c r="G892" s="7"/>
      <c r="H892" s="2"/>
    </row>
    <row r="893" spans="1:8" x14ac:dyDescent="0.25">
      <c r="A893" s="3" t="s">
        <v>985</v>
      </c>
      <c r="B893" s="3" t="s">
        <v>987</v>
      </c>
      <c r="C893" s="70" t="s">
        <v>2</v>
      </c>
      <c r="D893" s="73">
        <v>111653290</v>
      </c>
      <c r="E893" s="71">
        <v>123674123.47928008</v>
      </c>
      <c r="F893" s="127">
        <v>38930</v>
      </c>
      <c r="G893" s="7"/>
      <c r="H893" s="2"/>
    </row>
    <row r="894" spans="1:8" x14ac:dyDescent="0.25">
      <c r="A894" s="3" t="s">
        <v>985</v>
      </c>
      <c r="B894" s="3" t="s">
        <v>988</v>
      </c>
      <c r="C894" s="70" t="s">
        <v>2</v>
      </c>
      <c r="D894" s="71">
        <v>306000000</v>
      </c>
      <c r="E894" s="71">
        <v>338944618.51200002</v>
      </c>
      <c r="F894" s="127">
        <v>41620</v>
      </c>
      <c r="G894" s="7"/>
      <c r="H894" s="2"/>
    </row>
    <row r="895" spans="1:8" x14ac:dyDescent="0.25">
      <c r="A895" s="3" t="s">
        <v>989</v>
      </c>
      <c r="B895" s="3" t="s">
        <v>990</v>
      </c>
      <c r="C895" s="70" t="s">
        <v>19</v>
      </c>
      <c r="D895" s="73">
        <v>307864000</v>
      </c>
      <c r="E895" s="73">
        <v>307864000</v>
      </c>
      <c r="F895" s="127">
        <v>40909</v>
      </c>
      <c r="G895" s="24"/>
      <c r="H895" s="2"/>
    </row>
    <row r="896" spans="1:8" x14ac:dyDescent="0.25">
      <c r="A896" s="3" t="s">
        <v>989</v>
      </c>
      <c r="B896" s="3" t="s">
        <v>991</v>
      </c>
      <c r="C896" s="70" t="s">
        <v>19</v>
      </c>
      <c r="D896" s="73">
        <v>357944000</v>
      </c>
      <c r="E896" s="73">
        <v>357944000</v>
      </c>
      <c r="F896" s="127">
        <v>41372</v>
      </c>
      <c r="G896" s="24"/>
      <c r="H896" s="2"/>
    </row>
    <row r="897" spans="1:8" x14ac:dyDescent="0.25">
      <c r="A897" s="3" t="s">
        <v>989</v>
      </c>
      <c r="B897" s="3" t="s">
        <v>992</v>
      </c>
      <c r="C897" s="70" t="s">
        <v>19</v>
      </c>
      <c r="D897" s="71">
        <v>357444000</v>
      </c>
      <c r="E897" s="71">
        <v>357444000</v>
      </c>
      <c r="F897" s="127">
        <v>41746</v>
      </c>
      <c r="G897" s="24"/>
      <c r="H897" s="2"/>
    </row>
    <row r="898" spans="1:8" x14ac:dyDescent="0.25">
      <c r="A898" s="3" t="s">
        <v>989</v>
      </c>
      <c r="B898" s="3" t="s">
        <v>993</v>
      </c>
      <c r="C898" s="70" t="s">
        <v>19</v>
      </c>
      <c r="D898" s="71">
        <v>408641000</v>
      </c>
      <c r="E898" s="71">
        <v>408641000</v>
      </c>
      <c r="F898" s="127">
        <v>42137</v>
      </c>
      <c r="G898" s="24"/>
    </row>
    <row r="899" spans="1:8" x14ac:dyDescent="0.25">
      <c r="A899" s="1" t="s">
        <v>994</v>
      </c>
      <c r="B899" s="1" t="s">
        <v>995</v>
      </c>
      <c r="C899" s="69" t="s">
        <v>19</v>
      </c>
      <c r="D899" s="68">
        <v>193397850.84</v>
      </c>
      <c r="E899" s="68">
        <v>193397850.84</v>
      </c>
      <c r="F899" s="126">
        <v>39161</v>
      </c>
      <c r="H899" s="2"/>
    </row>
    <row r="900" spans="1:8" x14ac:dyDescent="0.25">
      <c r="A900" s="1" t="s">
        <v>994</v>
      </c>
      <c r="B900" s="1" t="s">
        <v>996</v>
      </c>
      <c r="C900" s="69" t="s">
        <v>19</v>
      </c>
      <c r="D900" s="68">
        <v>653540341.35000002</v>
      </c>
      <c r="E900" s="68">
        <v>653540341.35000002</v>
      </c>
      <c r="F900" s="126">
        <v>41051</v>
      </c>
      <c r="H900" s="2"/>
    </row>
    <row r="901" spans="1:8" x14ac:dyDescent="0.25">
      <c r="A901" s="1" t="s">
        <v>994</v>
      </c>
      <c r="B901" s="1" t="s">
        <v>997</v>
      </c>
      <c r="C901" s="69" t="s">
        <v>19</v>
      </c>
      <c r="D901" s="68">
        <v>765500000</v>
      </c>
      <c r="E901" s="68">
        <v>765500000</v>
      </c>
      <c r="F901" s="126">
        <v>41221</v>
      </c>
      <c r="H901" s="2"/>
    </row>
    <row r="902" spans="1:8" x14ac:dyDescent="0.25">
      <c r="A902" s="1" t="s">
        <v>994</v>
      </c>
      <c r="B902" s="1" t="s">
        <v>998</v>
      </c>
      <c r="C902" s="69" t="s">
        <v>19</v>
      </c>
      <c r="D902" s="68">
        <v>370500000</v>
      </c>
      <c r="E902" s="68">
        <v>370500000</v>
      </c>
      <c r="F902" s="126">
        <v>41297</v>
      </c>
    </row>
    <row r="903" spans="1:8" x14ac:dyDescent="0.25">
      <c r="A903" s="1" t="s">
        <v>994</v>
      </c>
      <c r="B903" s="1" t="s">
        <v>999</v>
      </c>
      <c r="C903" s="69" t="s">
        <v>19</v>
      </c>
      <c r="D903" s="68">
        <v>415000000</v>
      </c>
      <c r="E903" s="68">
        <v>415000000</v>
      </c>
      <c r="F903" s="126">
        <v>41409</v>
      </c>
    </row>
    <row r="904" spans="1:8" x14ac:dyDescent="0.25">
      <c r="A904" s="1" t="s">
        <v>994</v>
      </c>
      <c r="B904" s="1" t="s">
        <v>1000</v>
      </c>
      <c r="C904" s="69" t="s">
        <v>19</v>
      </c>
      <c r="D904" s="68">
        <v>510900000</v>
      </c>
      <c r="E904" s="68">
        <v>510900000</v>
      </c>
      <c r="F904" s="126">
        <v>41471</v>
      </c>
      <c r="H904" s="2"/>
    </row>
    <row r="905" spans="1:8" x14ac:dyDescent="0.25">
      <c r="A905" s="1" t="s">
        <v>994</v>
      </c>
      <c r="B905" s="1" t="s">
        <v>1001</v>
      </c>
      <c r="C905" s="69" t="s">
        <v>19</v>
      </c>
      <c r="D905" s="68">
        <v>200000000</v>
      </c>
      <c r="E905" s="68">
        <v>200000000</v>
      </c>
      <c r="F905" s="126">
        <v>41500</v>
      </c>
      <c r="H905" s="2"/>
    </row>
    <row r="906" spans="1:8" x14ac:dyDescent="0.25">
      <c r="A906" s="1" t="s">
        <v>994</v>
      </c>
      <c r="B906" s="1" t="s">
        <v>1002</v>
      </c>
      <c r="C906" s="69" t="s">
        <v>19</v>
      </c>
      <c r="D906" s="68">
        <v>514500000</v>
      </c>
      <c r="E906" s="68">
        <v>514500000</v>
      </c>
      <c r="F906" s="126">
        <v>41576</v>
      </c>
      <c r="H906" s="2"/>
    </row>
    <row r="907" spans="1:8" x14ac:dyDescent="0.25">
      <c r="A907" s="1" t="s">
        <v>994</v>
      </c>
      <c r="B907" s="1" t="s">
        <v>1003</v>
      </c>
      <c r="C907" s="69" t="s">
        <v>19</v>
      </c>
      <c r="D907" s="68">
        <v>773000000</v>
      </c>
      <c r="E907" s="68">
        <v>773000000</v>
      </c>
      <c r="F907" s="126">
        <v>41820</v>
      </c>
    </row>
    <row r="908" spans="1:8" x14ac:dyDescent="0.25">
      <c r="A908" s="1" t="s">
        <v>994</v>
      </c>
      <c r="B908" s="1" t="s">
        <v>1004</v>
      </c>
      <c r="C908" s="69" t="s">
        <v>19</v>
      </c>
      <c r="D908" s="68">
        <v>861750000</v>
      </c>
      <c r="E908" s="68">
        <v>861750000</v>
      </c>
      <c r="F908" s="126">
        <v>41984</v>
      </c>
    </row>
    <row r="909" spans="1:8" x14ac:dyDescent="0.25">
      <c r="A909" s="1" t="s">
        <v>994</v>
      </c>
      <c r="B909" s="1" t="s">
        <v>1005</v>
      </c>
      <c r="C909" s="69" t="s">
        <v>19</v>
      </c>
      <c r="D909" s="68">
        <v>656032000</v>
      </c>
      <c r="E909" s="68">
        <v>656032000</v>
      </c>
      <c r="F909" s="126">
        <v>42089</v>
      </c>
    </row>
    <row r="910" spans="1:8" x14ac:dyDescent="0.25">
      <c r="A910" s="1" t="s">
        <v>994</v>
      </c>
      <c r="B910" s="1" t="s">
        <v>1006</v>
      </c>
      <c r="C910" s="69" t="s">
        <v>19</v>
      </c>
      <c r="D910" s="68">
        <v>407710000</v>
      </c>
      <c r="E910" s="68">
        <v>407710000</v>
      </c>
      <c r="F910" s="126">
        <v>42173</v>
      </c>
    </row>
    <row r="911" spans="1:8" x14ac:dyDescent="0.25">
      <c r="A911" s="1" t="s">
        <v>994</v>
      </c>
      <c r="B911" s="1" t="s">
        <v>1007</v>
      </c>
      <c r="C911" s="69" t="s">
        <v>19</v>
      </c>
      <c r="D911" s="68">
        <v>606000000</v>
      </c>
      <c r="E911" s="68">
        <v>606000000</v>
      </c>
      <c r="F911" s="126">
        <v>42346</v>
      </c>
    </row>
    <row r="912" spans="1:8" x14ac:dyDescent="0.25">
      <c r="A912" s="1" t="s">
        <v>994</v>
      </c>
      <c r="B912" s="1" t="s">
        <v>1008</v>
      </c>
      <c r="C912" s="69" t="s">
        <v>2</v>
      </c>
      <c r="D912" s="68">
        <v>240645341.03999999</v>
      </c>
      <c r="E912" s="68">
        <v>266553736.32514033</v>
      </c>
      <c r="F912" s="126">
        <v>38911</v>
      </c>
      <c r="G912" s="7"/>
    </row>
    <row r="913" spans="1:8" x14ac:dyDescent="0.25">
      <c r="A913" s="1" t="s">
        <v>994</v>
      </c>
      <c r="B913" s="1" t="s">
        <v>1009</v>
      </c>
      <c r="C913" s="69" t="s">
        <v>2</v>
      </c>
      <c r="D913" s="68">
        <v>275063299.57999998</v>
      </c>
      <c r="E913" s="68">
        <v>304677206.34900349</v>
      </c>
      <c r="F913" s="126">
        <v>39245</v>
      </c>
      <c r="G913" s="7"/>
    </row>
    <row r="914" spans="1:8" x14ac:dyDescent="0.25">
      <c r="A914" s="1" t="s">
        <v>994</v>
      </c>
      <c r="B914" s="1" t="s">
        <v>1010</v>
      </c>
      <c r="C914" s="69" t="s">
        <v>2</v>
      </c>
      <c r="D914" s="68">
        <v>416700000</v>
      </c>
      <c r="E914" s="68">
        <v>461562818.73840004</v>
      </c>
      <c r="F914" s="126">
        <v>42170</v>
      </c>
      <c r="G914" s="7"/>
    </row>
    <row r="915" spans="1:8" x14ac:dyDescent="0.25">
      <c r="A915" s="1" t="s">
        <v>994</v>
      </c>
      <c r="B915" s="1" t="s">
        <v>1011</v>
      </c>
      <c r="C915" s="69" t="s">
        <v>2</v>
      </c>
      <c r="D915" s="68">
        <v>415800000</v>
      </c>
      <c r="E915" s="68">
        <v>460565922.80160004</v>
      </c>
      <c r="F915" s="126">
        <v>42348</v>
      </c>
      <c r="G915" s="7"/>
    </row>
    <row r="916" spans="1:8" x14ac:dyDescent="0.25">
      <c r="A916" s="3" t="s">
        <v>1012</v>
      </c>
      <c r="B916" s="3" t="s">
        <v>1013</v>
      </c>
      <c r="C916" s="70" t="s">
        <v>2</v>
      </c>
      <c r="D916" s="72">
        <v>375000000</v>
      </c>
      <c r="E916" s="71">
        <v>415373307</v>
      </c>
      <c r="F916" s="127">
        <v>41806</v>
      </c>
      <c r="G916" s="7"/>
      <c r="H916" s="2"/>
    </row>
    <row r="917" spans="1:8" x14ac:dyDescent="0.25">
      <c r="A917" s="3" t="s">
        <v>1012</v>
      </c>
      <c r="B917" s="3" t="s">
        <v>1014</v>
      </c>
      <c r="C917" s="70" t="s">
        <v>2</v>
      </c>
      <c r="D917" s="72">
        <v>375000000</v>
      </c>
      <c r="E917" s="71">
        <v>415373307</v>
      </c>
      <c r="F917" s="127">
        <v>42019</v>
      </c>
      <c r="G917" s="7"/>
      <c r="H917" s="2"/>
    </row>
    <row r="918" spans="1:8" x14ac:dyDescent="0.25">
      <c r="A918" s="3" t="s">
        <v>1012</v>
      </c>
      <c r="B918" s="3" t="s">
        <v>1015</v>
      </c>
      <c r="C918" s="70" t="s">
        <v>2</v>
      </c>
      <c r="D918" s="72">
        <v>414350000</v>
      </c>
      <c r="E918" s="71">
        <v>458959812.68120003</v>
      </c>
      <c r="F918" s="127">
        <v>42412</v>
      </c>
      <c r="G918" s="7"/>
      <c r="H918" s="2"/>
    </row>
    <row r="919" spans="1:8" x14ac:dyDescent="0.25">
      <c r="A919" s="3" t="s">
        <v>1012</v>
      </c>
      <c r="B919" s="3" t="s">
        <v>1016</v>
      </c>
      <c r="C919" s="70" t="s">
        <v>19</v>
      </c>
      <c r="D919" s="72">
        <v>498890000</v>
      </c>
      <c r="E919" s="72">
        <v>498890000</v>
      </c>
      <c r="F919" s="127">
        <v>42080</v>
      </c>
    </row>
    <row r="920" spans="1:8" x14ac:dyDescent="0.25">
      <c r="A920" s="3" t="s">
        <v>1012</v>
      </c>
      <c r="B920" s="3" t="s">
        <v>1017</v>
      </c>
      <c r="C920" s="70" t="s">
        <v>19</v>
      </c>
      <c r="D920" s="72">
        <v>516500000</v>
      </c>
      <c r="E920" s="72">
        <v>516500000</v>
      </c>
      <c r="F920" s="127">
        <v>41683</v>
      </c>
      <c r="H920" s="2"/>
    </row>
    <row r="921" spans="1:8" x14ac:dyDescent="0.25">
      <c r="A921" s="3" t="s">
        <v>1012</v>
      </c>
      <c r="B921" s="3" t="s">
        <v>1018</v>
      </c>
      <c r="C921" s="70" t="s">
        <v>19</v>
      </c>
      <c r="D921" s="72">
        <v>761600000</v>
      </c>
      <c r="E921" s="72">
        <v>761600000</v>
      </c>
      <c r="F921" s="127">
        <v>41353</v>
      </c>
      <c r="H921" s="2"/>
    </row>
    <row r="922" spans="1:8" x14ac:dyDescent="0.25">
      <c r="A922" s="3" t="s">
        <v>1012</v>
      </c>
      <c r="B922" s="3" t="s">
        <v>1019</v>
      </c>
      <c r="C922" s="70" t="s">
        <v>19</v>
      </c>
      <c r="D922" s="72">
        <v>379500000</v>
      </c>
      <c r="E922" s="72">
        <v>379500000</v>
      </c>
      <c r="F922" s="127">
        <v>41199</v>
      </c>
      <c r="H922" s="2"/>
    </row>
    <row r="923" spans="1:8" x14ac:dyDescent="0.25">
      <c r="A923" s="3" t="s">
        <v>1012</v>
      </c>
      <c r="B923" s="3" t="s">
        <v>1020</v>
      </c>
      <c r="C923" s="70" t="s">
        <v>19</v>
      </c>
      <c r="D923" s="72">
        <v>655182000</v>
      </c>
      <c r="E923" s="72">
        <v>655182000</v>
      </c>
      <c r="F923" s="127">
        <v>41452</v>
      </c>
    </row>
    <row r="924" spans="1:8" x14ac:dyDescent="0.25">
      <c r="A924" s="3" t="s">
        <v>1012</v>
      </c>
      <c r="B924" s="3" t="s">
        <v>1021</v>
      </c>
      <c r="C924" s="70" t="s">
        <v>19</v>
      </c>
      <c r="D924" s="72">
        <v>708000000</v>
      </c>
      <c r="E924" s="72">
        <v>708000000</v>
      </c>
      <c r="F924" s="127">
        <v>41872</v>
      </c>
    </row>
    <row r="925" spans="1:8" x14ac:dyDescent="0.25">
      <c r="A925" s="3" t="s">
        <v>1012</v>
      </c>
      <c r="B925" s="3" t="s">
        <v>1022</v>
      </c>
      <c r="C925" s="70" t="s">
        <v>19</v>
      </c>
      <c r="D925" s="72">
        <v>510500000</v>
      </c>
      <c r="E925" s="72">
        <v>510500000</v>
      </c>
      <c r="F925" s="127">
        <v>41947</v>
      </c>
    </row>
    <row r="926" spans="1:8" x14ac:dyDescent="0.25">
      <c r="A926" s="3" t="s">
        <v>1012</v>
      </c>
      <c r="B926" s="3" t="s">
        <v>1023</v>
      </c>
      <c r="C926" s="70" t="s">
        <v>19</v>
      </c>
      <c r="D926" s="72">
        <v>552500000</v>
      </c>
      <c r="E926" s="72">
        <v>552500000</v>
      </c>
      <c r="F926" s="127">
        <v>41991</v>
      </c>
    </row>
    <row r="927" spans="1:8" x14ac:dyDescent="0.25">
      <c r="A927" s="3" t="s">
        <v>1012</v>
      </c>
      <c r="B927" s="3" t="s">
        <v>1024</v>
      </c>
      <c r="C927" s="70" t="s">
        <v>19</v>
      </c>
      <c r="D927" s="72">
        <v>511750000</v>
      </c>
      <c r="E927" s="72">
        <v>511750000</v>
      </c>
      <c r="F927" s="127">
        <v>42220</v>
      </c>
    </row>
    <row r="928" spans="1:8" x14ac:dyDescent="0.25">
      <c r="A928" s="3" t="s">
        <v>1025</v>
      </c>
      <c r="B928" s="3" t="s">
        <v>1026</v>
      </c>
      <c r="C928" s="70" t="s">
        <v>19</v>
      </c>
      <c r="D928" s="71">
        <v>510700000</v>
      </c>
      <c r="E928" s="71">
        <v>510700000</v>
      </c>
      <c r="F928" s="127">
        <v>41109</v>
      </c>
      <c r="H928" s="2"/>
    </row>
    <row r="929" spans="1:9" x14ac:dyDescent="0.25">
      <c r="A929" s="3" t="s">
        <v>1025</v>
      </c>
      <c r="B929" s="3" t="s">
        <v>1027</v>
      </c>
      <c r="C929" s="70" t="s">
        <v>19</v>
      </c>
      <c r="D929" s="71">
        <v>560100000</v>
      </c>
      <c r="E929" s="71">
        <v>560100000</v>
      </c>
      <c r="F929" s="127">
        <v>41214</v>
      </c>
      <c r="H929" s="2"/>
    </row>
    <row r="930" spans="1:9" x14ac:dyDescent="0.25">
      <c r="A930" s="3" t="s">
        <v>1025</v>
      </c>
      <c r="B930" s="3" t="s">
        <v>1028</v>
      </c>
      <c r="C930" s="70" t="s">
        <v>19</v>
      </c>
      <c r="D930" s="71">
        <v>653250000</v>
      </c>
      <c r="E930" s="71">
        <v>653250000</v>
      </c>
      <c r="F930" s="127">
        <v>41325</v>
      </c>
      <c r="H930" s="2"/>
    </row>
    <row r="931" spans="1:9" x14ac:dyDescent="0.25">
      <c r="A931" s="3" t="s">
        <v>1025</v>
      </c>
      <c r="B931" s="3" t="s">
        <v>1029</v>
      </c>
      <c r="C931" s="70" t="s">
        <v>19</v>
      </c>
      <c r="D931" s="71">
        <v>600000000</v>
      </c>
      <c r="E931" s="71">
        <v>600000000</v>
      </c>
      <c r="F931" s="127">
        <v>41452</v>
      </c>
      <c r="H931" s="2"/>
    </row>
    <row r="932" spans="1:9" x14ac:dyDescent="0.25">
      <c r="A932" s="3" t="s">
        <v>1025</v>
      </c>
      <c r="B932" s="3" t="s">
        <v>1030</v>
      </c>
      <c r="C932" s="70" t="s">
        <v>19</v>
      </c>
      <c r="D932" s="71">
        <v>501250000</v>
      </c>
      <c r="E932" s="71">
        <v>501250000</v>
      </c>
      <c r="F932" s="127">
        <v>41625</v>
      </c>
    </row>
    <row r="933" spans="1:9" x14ac:dyDescent="0.25">
      <c r="A933" s="3" t="s">
        <v>1025</v>
      </c>
      <c r="B933" s="3" t="s">
        <v>1031</v>
      </c>
      <c r="C933" s="70" t="s">
        <v>19</v>
      </c>
      <c r="D933" s="71">
        <v>621250000</v>
      </c>
      <c r="E933" s="71">
        <v>621250000</v>
      </c>
      <c r="F933" s="127">
        <v>41745</v>
      </c>
      <c r="H933" s="61"/>
    </row>
    <row r="934" spans="1:9" x14ac:dyDescent="0.25">
      <c r="A934" s="3" t="s">
        <v>1025</v>
      </c>
      <c r="B934" s="3" t="s">
        <v>1032</v>
      </c>
      <c r="C934" s="70" t="s">
        <v>19</v>
      </c>
      <c r="D934" s="71">
        <v>824750000</v>
      </c>
      <c r="E934" s="71">
        <v>824750000</v>
      </c>
      <c r="F934" s="127">
        <v>41816</v>
      </c>
      <c r="H934" s="61"/>
    </row>
    <row r="935" spans="1:9" x14ac:dyDescent="0.25">
      <c r="A935" s="3" t="s">
        <v>1025</v>
      </c>
      <c r="B935" s="3" t="s">
        <v>1033</v>
      </c>
      <c r="C935" s="70" t="s">
        <v>19</v>
      </c>
      <c r="D935" s="71">
        <v>622250000</v>
      </c>
      <c r="E935" s="71">
        <v>622250000</v>
      </c>
      <c r="F935" s="127">
        <v>41891</v>
      </c>
      <c r="H935" s="61"/>
    </row>
    <row r="936" spans="1:9" x14ac:dyDescent="0.25">
      <c r="A936" s="3" t="s">
        <v>1025</v>
      </c>
      <c r="B936" s="3" t="s">
        <v>1034</v>
      </c>
      <c r="C936" s="70" t="s">
        <v>19</v>
      </c>
      <c r="D936" s="71">
        <v>510208000</v>
      </c>
      <c r="E936" s="71">
        <v>510208000</v>
      </c>
      <c r="F936" s="127">
        <v>41995</v>
      </c>
      <c r="H936" s="30"/>
    </row>
    <row r="937" spans="1:9" x14ac:dyDescent="0.25">
      <c r="A937" s="3" t="s">
        <v>1025</v>
      </c>
      <c r="B937" s="3" t="s">
        <v>1035</v>
      </c>
      <c r="C937" s="70" t="s">
        <v>19</v>
      </c>
      <c r="D937" s="71">
        <v>510500000</v>
      </c>
      <c r="E937" s="71">
        <v>510500000</v>
      </c>
      <c r="F937" s="127">
        <v>42075</v>
      </c>
    </row>
    <row r="938" spans="1:9" x14ac:dyDescent="0.25">
      <c r="A938" s="3" t="s">
        <v>1025</v>
      </c>
      <c r="B938" s="3" t="s">
        <v>1036</v>
      </c>
      <c r="C938" s="70" t="s">
        <v>19</v>
      </c>
      <c r="D938" s="71">
        <v>565650000</v>
      </c>
      <c r="E938" s="71">
        <v>565650000</v>
      </c>
      <c r="F938" s="127">
        <v>42152</v>
      </c>
      <c r="H938" s="2"/>
    </row>
    <row r="939" spans="1:9" x14ac:dyDescent="0.25">
      <c r="A939" s="3" t="s">
        <v>1025</v>
      </c>
      <c r="B939" s="3" t="s">
        <v>1037</v>
      </c>
      <c r="C939" s="70" t="s">
        <v>19</v>
      </c>
      <c r="D939" s="71">
        <v>511600000</v>
      </c>
      <c r="E939" s="71">
        <v>511600000</v>
      </c>
      <c r="F939" s="127">
        <v>42222</v>
      </c>
      <c r="H939" s="2"/>
    </row>
    <row r="940" spans="1:9" x14ac:dyDescent="0.25">
      <c r="A940" s="3" t="s">
        <v>1025</v>
      </c>
      <c r="B940" t="s">
        <v>1038</v>
      </c>
      <c r="C940" s="70" t="s">
        <v>19</v>
      </c>
      <c r="D940" s="71">
        <v>507420000</v>
      </c>
      <c r="E940" s="71">
        <v>507420000</v>
      </c>
      <c r="F940" s="127">
        <v>42359</v>
      </c>
      <c r="H940" s="2"/>
    </row>
    <row r="941" spans="1:9" x14ac:dyDescent="0.25">
      <c r="A941" s="3" t="s">
        <v>1039</v>
      </c>
      <c r="B941" s="3" t="s">
        <v>1040</v>
      </c>
      <c r="C941" s="70" t="s">
        <v>19</v>
      </c>
      <c r="D941" s="121">
        <v>134492209.75</v>
      </c>
      <c r="E941" s="121">
        <v>134492209.75</v>
      </c>
      <c r="F941" s="127">
        <v>38967</v>
      </c>
      <c r="G941" s="4"/>
      <c r="I941" s="2"/>
    </row>
    <row r="942" spans="1:9" x14ac:dyDescent="0.25">
      <c r="A942" s="3" t="s">
        <v>1039</v>
      </c>
      <c r="B942" s="3" t="s">
        <v>1041</v>
      </c>
      <c r="C942" s="70" t="s">
        <v>19</v>
      </c>
      <c r="D942" s="121">
        <v>234158709.18000001</v>
      </c>
      <c r="E942" s="121">
        <v>234158709.18000001</v>
      </c>
      <c r="F942" s="127">
        <v>39289</v>
      </c>
      <c r="G942" s="4"/>
      <c r="I942" s="2"/>
    </row>
    <row r="943" spans="1:9" x14ac:dyDescent="0.25">
      <c r="A943" s="3" t="s">
        <v>1039</v>
      </c>
      <c r="B943" s="3" t="s">
        <v>1042</v>
      </c>
      <c r="C943" s="70" t="s">
        <v>19</v>
      </c>
      <c r="D943" s="121">
        <v>314178702.41000003</v>
      </c>
      <c r="E943" s="121">
        <v>314178702.41000003</v>
      </c>
      <c r="F943" s="127">
        <v>40987</v>
      </c>
      <c r="G943" s="4"/>
      <c r="I943" s="2"/>
    </row>
    <row r="944" spans="1:9" x14ac:dyDescent="0.25">
      <c r="A944" s="3" t="s">
        <v>1039</v>
      </c>
      <c r="B944" s="3" t="s">
        <v>1043</v>
      </c>
      <c r="C944" s="70" t="s">
        <v>19</v>
      </c>
      <c r="D944" s="121">
        <v>625900000</v>
      </c>
      <c r="E944" s="121">
        <v>625900000</v>
      </c>
      <c r="F944" s="127">
        <v>41262</v>
      </c>
      <c r="G944" s="4"/>
      <c r="I944" s="2"/>
    </row>
    <row r="945" spans="1:9" x14ac:dyDescent="0.25">
      <c r="A945" s="3" t="s">
        <v>1039</v>
      </c>
      <c r="B945" s="3" t="s">
        <v>1044</v>
      </c>
      <c r="C945" s="70" t="s">
        <v>19</v>
      </c>
      <c r="D945" s="121">
        <v>516176000</v>
      </c>
      <c r="E945" s="121">
        <v>516176000</v>
      </c>
      <c r="F945" s="127">
        <v>41325</v>
      </c>
      <c r="G945" s="4"/>
      <c r="I945" s="2"/>
    </row>
    <row r="946" spans="1:9" x14ac:dyDescent="0.25">
      <c r="A946" s="3" t="s">
        <v>1039</v>
      </c>
      <c r="B946" s="3" t="s">
        <v>1045</v>
      </c>
      <c r="C946" s="70" t="s">
        <v>19</v>
      </c>
      <c r="D946" s="121">
        <v>517500000</v>
      </c>
      <c r="E946" s="121">
        <v>517500000</v>
      </c>
      <c r="F946" s="127">
        <v>41438</v>
      </c>
      <c r="G946" s="4"/>
      <c r="I946" s="2"/>
    </row>
    <row r="947" spans="1:9" x14ac:dyDescent="0.25">
      <c r="A947" s="3" t="s">
        <v>1039</v>
      </c>
      <c r="B947" s="3" t="s">
        <v>1046</v>
      </c>
      <c r="C947" s="70" t="s">
        <v>19</v>
      </c>
      <c r="D947" s="121">
        <v>413777000</v>
      </c>
      <c r="E947" s="121">
        <v>413777000</v>
      </c>
      <c r="F947" s="127">
        <v>41515</v>
      </c>
      <c r="G947" s="4"/>
      <c r="I947" s="2"/>
    </row>
    <row r="948" spans="1:9" x14ac:dyDescent="0.25">
      <c r="A948" s="3" t="s">
        <v>1039</v>
      </c>
      <c r="B948" s="3" t="s">
        <v>1047</v>
      </c>
      <c r="C948" s="70" t="s">
        <v>19</v>
      </c>
      <c r="D948" s="121">
        <v>713400000</v>
      </c>
      <c r="E948" s="121">
        <v>713400000</v>
      </c>
      <c r="F948" s="127">
        <v>41625</v>
      </c>
      <c r="G948" s="4"/>
      <c r="I948" s="2"/>
    </row>
    <row r="949" spans="1:9" x14ac:dyDescent="0.25">
      <c r="A949" s="3" t="s">
        <v>1039</v>
      </c>
      <c r="B949" s="3" t="s">
        <v>1048</v>
      </c>
      <c r="C949" s="70" t="s">
        <v>19</v>
      </c>
      <c r="D949" s="121">
        <v>566883000</v>
      </c>
      <c r="E949" s="121">
        <v>566883000</v>
      </c>
      <c r="F949" s="127">
        <v>41733</v>
      </c>
      <c r="G949" s="4"/>
    </row>
    <row r="950" spans="1:9" x14ac:dyDescent="0.25">
      <c r="A950" s="3" t="s">
        <v>1039</v>
      </c>
      <c r="B950" s="3" t="s">
        <v>1049</v>
      </c>
      <c r="C950" s="70" t="s">
        <v>19</v>
      </c>
      <c r="D950" s="121">
        <v>770300000</v>
      </c>
      <c r="E950" s="121">
        <v>770300000</v>
      </c>
      <c r="F950" s="127">
        <v>41863</v>
      </c>
      <c r="G950" s="4"/>
    </row>
    <row r="951" spans="1:9" x14ac:dyDescent="0.25">
      <c r="A951" s="3" t="s">
        <v>1039</v>
      </c>
      <c r="B951" s="3" t="s">
        <v>1050</v>
      </c>
      <c r="C951" s="70" t="s">
        <v>19</v>
      </c>
      <c r="D951" s="121">
        <v>413000000</v>
      </c>
      <c r="E951" s="121">
        <v>413000000</v>
      </c>
      <c r="F951" s="127">
        <v>41899</v>
      </c>
      <c r="G951" s="4"/>
    </row>
    <row r="952" spans="1:9" x14ac:dyDescent="0.25">
      <c r="A952" s="3" t="s">
        <v>1039</v>
      </c>
      <c r="B952" s="3" t="s">
        <v>1051</v>
      </c>
      <c r="C952" s="70" t="s">
        <v>19</v>
      </c>
      <c r="D952" s="121">
        <v>762600000</v>
      </c>
      <c r="E952" s="121">
        <v>762600000</v>
      </c>
      <c r="F952" s="127">
        <v>41942</v>
      </c>
      <c r="G952" s="4"/>
      <c r="I952" s="2"/>
    </row>
    <row r="953" spans="1:9" x14ac:dyDescent="0.25">
      <c r="A953" s="3" t="s">
        <v>1039</v>
      </c>
      <c r="B953" s="3" t="s">
        <v>1052</v>
      </c>
      <c r="C953" s="70" t="s">
        <v>19</v>
      </c>
      <c r="D953" s="121">
        <v>722000000</v>
      </c>
      <c r="E953" s="121">
        <v>722000000</v>
      </c>
      <c r="F953" s="127">
        <v>41968</v>
      </c>
      <c r="G953" s="4"/>
      <c r="I953" s="2"/>
    </row>
    <row r="954" spans="1:9" x14ac:dyDescent="0.25">
      <c r="A954" s="3" t="s">
        <v>1039</v>
      </c>
      <c r="B954" s="3" t="s">
        <v>1053</v>
      </c>
      <c r="C954" s="70" t="s">
        <v>19</v>
      </c>
      <c r="D954" s="121">
        <v>758850000</v>
      </c>
      <c r="E954" s="121">
        <v>758850000</v>
      </c>
      <c r="F954" s="127">
        <v>42145</v>
      </c>
      <c r="G954" s="4"/>
      <c r="H954" s="7"/>
      <c r="I954" s="2"/>
    </row>
    <row r="955" spans="1:9" x14ac:dyDescent="0.25">
      <c r="A955" s="3" t="s">
        <v>1039</v>
      </c>
      <c r="B955" s="3" t="s">
        <v>1054</v>
      </c>
      <c r="C955" s="70" t="s">
        <v>19</v>
      </c>
      <c r="D955" s="121">
        <v>608965000</v>
      </c>
      <c r="E955" s="121">
        <v>608965000</v>
      </c>
      <c r="F955" s="127">
        <v>42200</v>
      </c>
      <c r="G955" s="4"/>
      <c r="H955" s="7"/>
      <c r="I955" s="2"/>
    </row>
    <row r="956" spans="1:9" x14ac:dyDescent="0.25">
      <c r="A956" s="3" t="s">
        <v>1039</v>
      </c>
      <c r="B956" s="3" t="s">
        <v>1055</v>
      </c>
      <c r="C956" s="70" t="s">
        <v>19</v>
      </c>
      <c r="D956" s="121">
        <v>820000000</v>
      </c>
      <c r="E956" s="121">
        <v>820000000</v>
      </c>
      <c r="F956" s="127">
        <v>42306</v>
      </c>
      <c r="G956" s="4"/>
      <c r="I956" s="2"/>
    </row>
    <row r="957" spans="1:9" x14ac:dyDescent="0.25">
      <c r="A957" s="3" t="s">
        <v>1039</v>
      </c>
      <c r="B957" s="3" t="s">
        <v>1056</v>
      </c>
      <c r="C957" s="70" t="s">
        <v>19</v>
      </c>
      <c r="D957" s="122">
        <v>509100000</v>
      </c>
      <c r="E957" s="122">
        <v>509100000</v>
      </c>
      <c r="F957" s="127">
        <v>42487</v>
      </c>
      <c r="G957" s="4"/>
      <c r="H957" s="7"/>
      <c r="I957" s="2"/>
    </row>
    <row r="958" spans="1:9" x14ac:dyDescent="0.25">
      <c r="A958" s="3" t="s">
        <v>1039</v>
      </c>
      <c r="B958" s="3" t="s">
        <v>1057</v>
      </c>
      <c r="C958" s="70" t="s">
        <v>19</v>
      </c>
      <c r="D958" s="122">
        <v>510400000</v>
      </c>
      <c r="E958" s="122">
        <v>510400000</v>
      </c>
      <c r="F958" s="127">
        <v>42549</v>
      </c>
      <c r="G958" s="4"/>
    </row>
    <row r="959" spans="1:9" x14ac:dyDescent="0.25">
      <c r="A959" s="3" t="s">
        <v>1058</v>
      </c>
      <c r="B959" s="3" t="s">
        <v>1059</v>
      </c>
      <c r="C959" s="70" t="s">
        <v>19</v>
      </c>
      <c r="D959" s="71">
        <v>458078751.97000003</v>
      </c>
      <c r="E959" s="71">
        <v>458078751.97000003</v>
      </c>
      <c r="F959" s="127">
        <v>41207</v>
      </c>
      <c r="G959" s="7"/>
      <c r="H959" s="2"/>
    </row>
    <row r="960" spans="1:9" x14ac:dyDescent="0.25">
      <c r="A960" s="3" t="s">
        <v>1058</v>
      </c>
      <c r="B960" s="3" t="s">
        <v>1060</v>
      </c>
      <c r="C960" s="70" t="s">
        <v>19</v>
      </c>
      <c r="D960" s="71">
        <v>512100000</v>
      </c>
      <c r="E960" s="71">
        <v>512100000</v>
      </c>
      <c r="F960" s="127">
        <v>41355</v>
      </c>
      <c r="G960" s="7"/>
      <c r="H960" s="2"/>
    </row>
    <row r="961" spans="1:8" x14ac:dyDescent="0.25">
      <c r="A961" s="3" t="s">
        <v>1058</v>
      </c>
      <c r="B961" s="3" t="s">
        <v>1061</v>
      </c>
      <c r="C961" s="70" t="s">
        <v>19</v>
      </c>
      <c r="D961" s="71">
        <v>514350000</v>
      </c>
      <c r="E961" s="71">
        <v>514350000</v>
      </c>
      <c r="F961" s="127">
        <v>41536</v>
      </c>
      <c r="G961" s="7"/>
      <c r="H961" s="2"/>
    </row>
    <row r="962" spans="1:8" x14ac:dyDescent="0.25">
      <c r="A962" s="3" t="s">
        <v>1058</v>
      </c>
      <c r="B962" s="3" t="s">
        <v>1062</v>
      </c>
      <c r="C962" s="70" t="s">
        <v>19</v>
      </c>
      <c r="D962" s="71">
        <v>420015000</v>
      </c>
      <c r="E962" s="71">
        <v>420015000</v>
      </c>
      <c r="F962" s="127">
        <v>41718</v>
      </c>
      <c r="G962" s="7"/>
    </row>
    <row r="963" spans="1:8" x14ac:dyDescent="0.25">
      <c r="A963" s="3" t="s">
        <v>1058</v>
      </c>
      <c r="B963" s="3" t="s">
        <v>1063</v>
      </c>
      <c r="C963" s="70" t="s">
        <v>19</v>
      </c>
      <c r="D963" s="71">
        <v>1001750000</v>
      </c>
      <c r="E963" s="71">
        <v>1001750000</v>
      </c>
      <c r="F963" s="127">
        <v>41816</v>
      </c>
      <c r="G963" s="7"/>
    </row>
    <row r="964" spans="1:8" x14ac:dyDescent="0.25">
      <c r="A964" s="3" t="s">
        <v>1058</v>
      </c>
      <c r="B964" s="3" t="s">
        <v>1064</v>
      </c>
      <c r="C964" s="70" t="s">
        <v>19</v>
      </c>
      <c r="D964" s="71">
        <v>513700000</v>
      </c>
      <c r="E964" s="71">
        <v>513700000</v>
      </c>
      <c r="F964" s="127">
        <v>41968</v>
      </c>
    </row>
    <row r="965" spans="1:8" x14ac:dyDescent="0.25">
      <c r="A965" s="6" t="s">
        <v>1058</v>
      </c>
      <c r="B965" s="6" t="s">
        <v>1065</v>
      </c>
      <c r="C965" s="76" t="s">
        <v>19</v>
      </c>
      <c r="D965" s="78">
        <v>764000000</v>
      </c>
      <c r="E965" s="78">
        <v>764000000</v>
      </c>
      <c r="F965" s="129">
        <v>42124</v>
      </c>
    </row>
    <row r="966" spans="1:8" x14ac:dyDescent="0.25">
      <c r="A966" s="6" t="s">
        <v>1058</v>
      </c>
      <c r="B966" s="6" t="s">
        <v>1066</v>
      </c>
      <c r="C966" s="76" t="s">
        <v>19</v>
      </c>
      <c r="D966" s="78">
        <v>757500000</v>
      </c>
      <c r="E966" s="78">
        <v>757500000</v>
      </c>
      <c r="F966" s="129">
        <v>42186</v>
      </c>
    </row>
    <row r="967" spans="1:8" x14ac:dyDescent="0.25">
      <c r="A967" s="6" t="s">
        <v>1058</v>
      </c>
      <c r="B967" s="6" t="s">
        <v>1067</v>
      </c>
      <c r="C967" s="76" t="s">
        <v>19</v>
      </c>
      <c r="D967" s="71">
        <v>511500000</v>
      </c>
      <c r="E967" s="71">
        <v>511500000</v>
      </c>
      <c r="F967" s="129">
        <v>42299</v>
      </c>
    </row>
    <row r="968" spans="1:8" x14ac:dyDescent="0.25">
      <c r="A968" s="6" t="s">
        <v>1058</v>
      </c>
      <c r="B968" s="6" t="s">
        <v>1068</v>
      </c>
      <c r="C968" s="76" t="s">
        <v>19</v>
      </c>
      <c r="D968" s="71">
        <v>501600000</v>
      </c>
      <c r="E968" s="71">
        <v>501600000</v>
      </c>
      <c r="F968" s="129">
        <v>42507</v>
      </c>
    </row>
    <row r="969" spans="1:8" x14ac:dyDescent="0.25">
      <c r="A969" s="3" t="s">
        <v>1069</v>
      </c>
      <c r="B969" s="3" t="s">
        <v>1070</v>
      </c>
      <c r="C969" s="70" t="s">
        <v>19</v>
      </c>
      <c r="D969" s="71">
        <v>400000000</v>
      </c>
      <c r="E969" s="71">
        <v>400000000</v>
      </c>
      <c r="F969" s="127">
        <v>41718</v>
      </c>
      <c r="H969" s="2"/>
    </row>
    <row r="970" spans="1:8" x14ac:dyDescent="0.25">
      <c r="A970" s="3" t="s">
        <v>1069</v>
      </c>
      <c r="B970" s="3" t="s">
        <v>1071</v>
      </c>
      <c r="C970" s="70" t="s">
        <v>19</v>
      </c>
      <c r="D970" s="71">
        <v>394200000</v>
      </c>
      <c r="E970" s="71">
        <v>394200000</v>
      </c>
      <c r="F970" s="127">
        <v>41290</v>
      </c>
      <c r="H970" s="2"/>
    </row>
    <row r="971" spans="1:8" x14ac:dyDescent="0.25">
      <c r="A971" s="3" t="s">
        <v>1069</v>
      </c>
      <c r="B971" s="3" t="s">
        <v>1072</v>
      </c>
      <c r="C971" s="70" t="s">
        <v>19</v>
      </c>
      <c r="D971" s="71">
        <v>173504440</v>
      </c>
      <c r="E971" s="71">
        <v>173504440</v>
      </c>
      <c r="F971" s="127">
        <v>38980</v>
      </c>
      <c r="H971" s="2"/>
    </row>
    <row r="972" spans="1:8" x14ac:dyDescent="0.25">
      <c r="A972" s="3" t="s">
        <v>1069</v>
      </c>
      <c r="B972" s="3" t="s">
        <v>1073</v>
      </c>
      <c r="C972" s="70" t="s">
        <v>19</v>
      </c>
      <c r="D972" s="71">
        <v>522000000</v>
      </c>
      <c r="E972" s="71">
        <v>522000000</v>
      </c>
      <c r="F972" s="127">
        <v>41900</v>
      </c>
      <c r="H972" s="2"/>
    </row>
    <row r="973" spans="1:8" x14ac:dyDescent="0.25">
      <c r="A973" s="3" t="s">
        <v>1074</v>
      </c>
      <c r="B973" s="3" t="s">
        <v>1075</v>
      </c>
      <c r="C973" s="70" t="s">
        <v>19</v>
      </c>
      <c r="D973" s="71">
        <v>362350000</v>
      </c>
      <c r="E973" s="71">
        <v>362350000</v>
      </c>
      <c r="F973" s="127">
        <v>41411</v>
      </c>
      <c r="H973" s="2"/>
    </row>
    <row r="974" spans="1:8" x14ac:dyDescent="0.25">
      <c r="A974" s="3" t="s">
        <v>1074</v>
      </c>
      <c r="B974" s="3" t="s">
        <v>1076</v>
      </c>
      <c r="C974" s="70" t="s">
        <v>19</v>
      </c>
      <c r="D974" s="71">
        <v>463800000</v>
      </c>
      <c r="E974" s="71">
        <v>463800000</v>
      </c>
      <c r="F974" s="127">
        <v>41495</v>
      </c>
      <c r="H974" s="2"/>
    </row>
    <row r="975" spans="1:8" x14ac:dyDescent="0.25">
      <c r="A975" s="3" t="s">
        <v>1074</v>
      </c>
      <c r="B975" s="3" t="s">
        <v>1077</v>
      </c>
      <c r="C975" s="70" t="s">
        <v>19</v>
      </c>
      <c r="D975" s="71">
        <v>452723751</v>
      </c>
      <c r="E975" s="71">
        <v>452723751</v>
      </c>
      <c r="F975" s="127">
        <v>41795</v>
      </c>
      <c r="H975" s="2"/>
    </row>
    <row r="976" spans="1:8" x14ac:dyDescent="0.25">
      <c r="A976" s="3" t="s">
        <v>1074</v>
      </c>
      <c r="B976" s="3" t="s">
        <v>1078</v>
      </c>
      <c r="C976" s="70" t="s">
        <v>19</v>
      </c>
      <c r="D976" s="71">
        <v>435800000</v>
      </c>
      <c r="E976" s="71">
        <v>435800000</v>
      </c>
      <c r="F976" s="127">
        <v>42145</v>
      </c>
      <c r="H976" s="2"/>
    </row>
    <row r="977" spans="1:8" x14ac:dyDescent="0.25">
      <c r="A977" s="3" t="s">
        <v>1074</v>
      </c>
      <c r="B977" s="3" t="s">
        <v>1079</v>
      </c>
      <c r="C977" s="70" t="s">
        <v>19</v>
      </c>
      <c r="D977" s="71">
        <v>408150000</v>
      </c>
      <c r="E977" s="71">
        <v>408150000</v>
      </c>
      <c r="F977" s="127">
        <v>42208</v>
      </c>
      <c r="H977" s="2"/>
    </row>
    <row r="978" spans="1:8" x14ac:dyDescent="0.25">
      <c r="A978" s="3" t="s">
        <v>1074</v>
      </c>
      <c r="B978" s="3" t="s">
        <v>1080</v>
      </c>
      <c r="C978" s="70" t="s">
        <v>19</v>
      </c>
      <c r="D978" s="75">
        <v>200240000</v>
      </c>
      <c r="E978" s="75">
        <v>200240000</v>
      </c>
      <c r="F978" s="128">
        <v>42391</v>
      </c>
      <c r="H978" s="2"/>
    </row>
    <row r="979" spans="1:8" x14ac:dyDescent="0.25">
      <c r="A979" s="3" t="s">
        <v>1074</v>
      </c>
      <c r="B979" s="3" t="s">
        <v>1081</v>
      </c>
      <c r="C979" s="70" t="s">
        <v>19</v>
      </c>
      <c r="D979" s="75">
        <v>200775000</v>
      </c>
      <c r="E979" s="75">
        <v>200775000</v>
      </c>
      <c r="F979" s="128">
        <v>42529</v>
      </c>
    </row>
    <row r="980" spans="1:8" x14ac:dyDescent="0.25">
      <c r="A980" s="3" t="s">
        <v>1082</v>
      </c>
      <c r="B980" s="3" t="s">
        <v>1083</v>
      </c>
      <c r="C980" s="70" t="s">
        <v>19</v>
      </c>
      <c r="D980" s="71">
        <v>415720000</v>
      </c>
      <c r="E980" s="71">
        <v>415720000</v>
      </c>
      <c r="F980" s="127">
        <v>41361</v>
      </c>
      <c r="H980" s="2"/>
    </row>
    <row r="981" spans="1:8" x14ac:dyDescent="0.25">
      <c r="A981" s="3" t="s">
        <v>1082</v>
      </c>
      <c r="B981" s="3" t="s">
        <v>1084</v>
      </c>
      <c r="C981" s="70" t="s">
        <v>19</v>
      </c>
      <c r="D981" s="71">
        <v>462670000</v>
      </c>
      <c r="E981" s="71">
        <v>462670000</v>
      </c>
      <c r="F981" s="127">
        <v>41858</v>
      </c>
      <c r="H981" s="2"/>
    </row>
    <row r="982" spans="1:8" x14ac:dyDescent="0.25">
      <c r="A982" s="3" t="s">
        <v>1085</v>
      </c>
      <c r="B982" s="3" t="s">
        <v>1086</v>
      </c>
      <c r="C982" s="70" t="s">
        <v>2</v>
      </c>
      <c r="D982" s="73">
        <v>252977400</v>
      </c>
      <c r="E982" s="73">
        <v>280213491.29136479</v>
      </c>
      <c r="F982" s="127">
        <v>39176</v>
      </c>
      <c r="G982" s="7"/>
      <c r="H982" s="2"/>
    </row>
    <row r="983" spans="1:8" x14ac:dyDescent="0.25">
      <c r="A983" s="3" t="s">
        <v>1085</v>
      </c>
      <c r="B983" s="3" t="s">
        <v>1087</v>
      </c>
      <c r="C983" s="70" t="s">
        <v>2</v>
      </c>
      <c r="D983" s="71">
        <v>414000000</v>
      </c>
      <c r="E983" s="73">
        <v>458572130.92800003</v>
      </c>
      <c r="F983" s="127">
        <v>42171</v>
      </c>
      <c r="G983" s="7"/>
      <c r="H983" s="2"/>
    </row>
    <row r="984" spans="1:8" x14ac:dyDescent="0.25">
      <c r="A984" s="3" t="s">
        <v>1088</v>
      </c>
      <c r="B984" s="3" t="s">
        <v>1089</v>
      </c>
      <c r="C984" s="70" t="s">
        <v>2</v>
      </c>
      <c r="D984" s="73">
        <v>216717326</v>
      </c>
      <c r="E984" s="71">
        <v>240049579.69284555</v>
      </c>
      <c r="F984" s="127">
        <v>39435</v>
      </c>
      <c r="G984" s="7"/>
      <c r="H984" s="2"/>
    </row>
    <row r="985" spans="1:8" x14ac:dyDescent="0.25">
      <c r="A985" t="s">
        <v>1090</v>
      </c>
      <c r="B985" s="3" t="s">
        <v>1091</v>
      </c>
      <c r="C985" s="70" t="s">
        <v>2</v>
      </c>
      <c r="D985" s="71">
        <v>501869000</v>
      </c>
      <c r="E985" s="71">
        <v>555901296.56208801</v>
      </c>
      <c r="F985" s="127">
        <v>41403</v>
      </c>
      <c r="G985" s="7"/>
      <c r="H985" s="2"/>
    </row>
    <row r="986" spans="1:8" x14ac:dyDescent="0.25">
      <c r="A986" t="s">
        <v>1090</v>
      </c>
      <c r="B986" s="3" t="s">
        <v>1092</v>
      </c>
      <c r="C986" s="70" t="s">
        <v>2</v>
      </c>
      <c r="D986" s="71">
        <v>414750000</v>
      </c>
      <c r="E986" s="71">
        <v>459402877.54200006</v>
      </c>
      <c r="F986" s="127">
        <v>41627</v>
      </c>
      <c r="G986" s="7"/>
      <c r="H986" s="2"/>
    </row>
    <row r="987" spans="1:8" x14ac:dyDescent="0.25">
      <c r="A987" t="s">
        <v>1090</v>
      </c>
      <c r="B987" s="3" t="s">
        <v>1093</v>
      </c>
      <c r="C987" s="70" t="s">
        <v>2</v>
      </c>
      <c r="D987" s="71">
        <v>416700000</v>
      </c>
      <c r="E987" s="71">
        <v>461562818.73840004</v>
      </c>
      <c r="F987" s="127">
        <v>41843</v>
      </c>
      <c r="G987" s="7"/>
      <c r="H987" s="2"/>
    </row>
    <row r="988" spans="1:8" x14ac:dyDescent="0.25">
      <c r="A988" t="s">
        <v>1090</v>
      </c>
      <c r="B988" s="3" t="s">
        <v>1094</v>
      </c>
      <c r="C988" s="70" t="s">
        <v>2</v>
      </c>
      <c r="D988" s="71">
        <v>442600000</v>
      </c>
      <c r="E988" s="71">
        <v>490251268.47520006</v>
      </c>
      <c r="F988" s="127">
        <v>42094</v>
      </c>
      <c r="G988" s="7"/>
    </row>
    <row r="989" spans="1:8" x14ac:dyDescent="0.25">
      <c r="A989" t="s">
        <v>1090</v>
      </c>
      <c r="B989" s="3" t="s">
        <v>1095</v>
      </c>
      <c r="C989" s="70" t="s">
        <v>2</v>
      </c>
      <c r="D989" s="71">
        <v>415115000</v>
      </c>
      <c r="E989" s="71">
        <v>459807174.22748005</v>
      </c>
      <c r="F989" s="127">
        <v>42215</v>
      </c>
      <c r="G989" s="7"/>
    </row>
    <row r="990" spans="1:8" x14ac:dyDescent="0.25">
      <c r="A990" t="s">
        <v>1090</v>
      </c>
      <c r="B990" t="s">
        <v>1096</v>
      </c>
      <c r="C990" s="70" t="s">
        <v>2</v>
      </c>
      <c r="D990" s="71">
        <v>412900000</v>
      </c>
      <c r="E990" s="71">
        <v>457353702.56080002</v>
      </c>
      <c r="F990" s="127">
        <v>42543</v>
      </c>
      <c r="G990" s="7"/>
    </row>
    <row r="991" spans="1:8" x14ac:dyDescent="0.25">
      <c r="A991" t="s">
        <v>1090</v>
      </c>
      <c r="B991" s="3" t="s">
        <v>1097</v>
      </c>
      <c r="C991" s="70" t="s">
        <v>19</v>
      </c>
      <c r="D991" s="71">
        <v>258491381.95000002</v>
      </c>
      <c r="E991" s="71">
        <v>258491381.95000002</v>
      </c>
      <c r="F991" s="127">
        <v>38841</v>
      </c>
    </row>
    <row r="992" spans="1:8" x14ac:dyDescent="0.25">
      <c r="A992" t="s">
        <v>1090</v>
      </c>
      <c r="B992" s="3" t="s">
        <v>1098</v>
      </c>
      <c r="C992" s="70" t="s">
        <v>19</v>
      </c>
      <c r="D992" s="71">
        <v>141601109.93000001</v>
      </c>
      <c r="E992" s="71">
        <v>141601109.93000001</v>
      </c>
      <c r="F992" s="127">
        <v>39075</v>
      </c>
    </row>
    <row r="993" spans="1:8" x14ac:dyDescent="0.25">
      <c r="A993" t="s">
        <v>1090</v>
      </c>
      <c r="B993" s="3" t="s">
        <v>1099</v>
      </c>
      <c r="C993" s="70" t="s">
        <v>19</v>
      </c>
      <c r="D993" s="71">
        <v>161829801.16</v>
      </c>
      <c r="E993" s="71">
        <v>161829801.16</v>
      </c>
      <c r="F993" s="127">
        <v>39366</v>
      </c>
    </row>
    <row r="994" spans="1:8" x14ac:dyDescent="0.25">
      <c r="A994" t="s">
        <v>1090</v>
      </c>
      <c r="B994" s="3" t="s">
        <v>1100</v>
      </c>
      <c r="C994" s="70" t="s">
        <v>19</v>
      </c>
      <c r="D994" s="71">
        <v>288904247.73000002</v>
      </c>
      <c r="E994" s="71">
        <v>288904247.73000002</v>
      </c>
      <c r="F994" s="127">
        <v>40899</v>
      </c>
    </row>
    <row r="995" spans="1:8" x14ac:dyDescent="0.25">
      <c r="A995" t="s">
        <v>1090</v>
      </c>
      <c r="B995" s="3" t="s">
        <v>1101</v>
      </c>
      <c r="C995" s="70" t="s">
        <v>19</v>
      </c>
      <c r="D995" s="71">
        <v>410900000</v>
      </c>
      <c r="E995" s="71">
        <v>410900000</v>
      </c>
      <c r="F995" s="127">
        <v>41109</v>
      </c>
    </row>
    <row r="996" spans="1:8" x14ac:dyDescent="0.25">
      <c r="A996" t="s">
        <v>1090</v>
      </c>
      <c r="B996" s="3" t="s">
        <v>1102</v>
      </c>
      <c r="C996" s="70" t="s">
        <v>19</v>
      </c>
      <c r="D996" s="71">
        <v>519500000</v>
      </c>
      <c r="E996" s="71">
        <v>519500000</v>
      </c>
      <c r="F996" s="127">
        <v>41199</v>
      </c>
    </row>
    <row r="997" spans="1:8" x14ac:dyDescent="0.25">
      <c r="A997" t="s">
        <v>1090</v>
      </c>
      <c r="B997" s="3" t="s">
        <v>1103</v>
      </c>
      <c r="C997" s="70" t="s">
        <v>19</v>
      </c>
      <c r="D997" s="71">
        <v>624000000</v>
      </c>
      <c r="E997" s="71">
        <v>624000000</v>
      </c>
      <c r="F997" s="127">
        <v>41254</v>
      </c>
    </row>
    <row r="998" spans="1:8" x14ac:dyDescent="0.25">
      <c r="A998" t="s">
        <v>1090</v>
      </c>
      <c r="B998" s="3" t="s">
        <v>1104</v>
      </c>
      <c r="C998" s="70" t="s">
        <v>19</v>
      </c>
      <c r="D998" s="71">
        <v>417000000</v>
      </c>
      <c r="E998" s="71">
        <v>417000000</v>
      </c>
      <c r="F998" s="127">
        <v>41352</v>
      </c>
      <c r="G998" s="7"/>
      <c r="H998" s="2"/>
    </row>
    <row r="999" spans="1:8" x14ac:dyDescent="0.25">
      <c r="A999" t="s">
        <v>1090</v>
      </c>
      <c r="B999" s="3" t="s">
        <v>1105</v>
      </c>
      <c r="C999" s="70" t="s">
        <v>19</v>
      </c>
      <c r="D999" s="71">
        <v>413300000</v>
      </c>
      <c r="E999" s="71">
        <v>413300000</v>
      </c>
      <c r="F999" s="127">
        <v>41458</v>
      </c>
      <c r="G999" s="7"/>
      <c r="H999" s="2"/>
    </row>
    <row r="1000" spans="1:8" x14ac:dyDescent="0.25">
      <c r="A1000" t="s">
        <v>1090</v>
      </c>
      <c r="B1000" s="3" t="s">
        <v>1106</v>
      </c>
      <c r="C1000" s="70" t="s">
        <v>19</v>
      </c>
      <c r="D1000" s="71">
        <v>516400000</v>
      </c>
      <c r="E1000" s="71">
        <v>516400000</v>
      </c>
      <c r="F1000" s="127">
        <v>41530</v>
      </c>
      <c r="G1000" s="7"/>
    </row>
    <row r="1001" spans="1:8" x14ac:dyDescent="0.25">
      <c r="A1001" t="s">
        <v>1090</v>
      </c>
      <c r="B1001" s="3" t="s">
        <v>1107</v>
      </c>
      <c r="C1001" s="70" t="s">
        <v>19</v>
      </c>
      <c r="D1001" s="71">
        <v>621010000</v>
      </c>
      <c r="E1001" s="71">
        <v>621010000</v>
      </c>
      <c r="F1001" s="127">
        <v>41670</v>
      </c>
      <c r="G1001" s="7"/>
    </row>
    <row r="1002" spans="1:8" x14ac:dyDescent="0.25">
      <c r="A1002" t="s">
        <v>1090</v>
      </c>
      <c r="B1002" s="3" t="s">
        <v>1108</v>
      </c>
      <c r="C1002" s="70" t="s">
        <v>19</v>
      </c>
      <c r="D1002" s="71">
        <v>811750000</v>
      </c>
      <c r="E1002" s="71">
        <v>811750000</v>
      </c>
      <c r="F1002" s="127">
        <v>41766</v>
      </c>
      <c r="H1002" s="2"/>
    </row>
    <row r="1003" spans="1:8" x14ac:dyDescent="0.25">
      <c r="A1003" t="s">
        <v>1090</v>
      </c>
      <c r="B1003" s="3" t="s">
        <v>1109</v>
      </c>
      <c r="C1003" s="70" t="s">
        <v>19</v>
      </c>
      <c r="D1003" s="71">
        <v>666500000</v>
      </c>
      <c r="E1003" s="71">
        <v>666500000</v>
      </c>
      <c r="F1003" s="127">
        <v>41879</v>
      </c>
      <c r="H1003" s="2"/>
    </row>
    <row r="1004" spans="1:8" x14ac:dyDescent="0.25">
      <c r="A1004" t="s">
        <v>1090</v>
      </c>
      <c r="B1004" s="3" t="s">
        <v>1110</v>
      </c>
      <c r="C1004" s="70" t="s">
        <v>19</v>
      </c>
      <c r="D1004" s="71">
        <v>609300000.00000012</v>
      </c>
      <c r="E1004" s="71">
        <v>609300000.00000012</v>
      </c>
      <c r="F1004" s="127">
        <v>41982</v>
      </c>
      <c r="H1004" s="2"/>
    </row>
    <row r="1005" spans="1:8" x14ac:dyDescent="0.25">
      <c r="A1005" t="s">
        <v>1090</v>
      </c>
      <c r="B1005" s="3" t="s">
        <v>1111</v>
      </c>
      <c r="C1005" s="70" t="s">
        <v>19</v>
      </c>
      <c r="D1005" s="71">
        <v>509050000</v>
      </c>
      <c r="E1005" s="71">
        <v>509050000</v>
      </c>
      <c r="F1005" s="127">
        <v>42075</v>
      </c>
    </row>
    <row r="1006" spans="1:8" x14ac:dyDescent="0.25">
      <c r="A1006" t="s">
        <v>1090</v>
      </c>
      <c r="B1006" s="3" t="s">
        <v>1112</v>
      </c>
      <c r="C1006" s="70" t="s">
        <v>19</v>
      </c>
      <c r="D1006" s="71">
        <v>511200000</v>
      </c>
      <c r="E1006" s="71">
        <v>511200000</v>
      </c>
      <c r="F1006" s="127">
        <v>42132</v>
      </c>
      <c r="H1006" s="2"/>
    </row>
    <row r="1007" spans="1:8" x14ac:dyDescent="0.25">
      <c r="A1007" t="s">
        <v>1090</v>
      </c>
      <c r="B1007" s="3" t="s">
        <v>1113</v>
      </c>
      <c r="C1007" s="70" t="s">
        <v>19</v>
      </c>
      <c r="D1007" s="71">
        <v>611922000</v>
      </c>
      <c r="E1007" s="71">
        <v>611922000</v>
      </c>
      <c r="F1007" s="127">
        <v>42187</v>
      </c>
      <c r="H1007" s="2"/>
    </row>
    <row r="1008" spans="1:8" x14ac:dyDescent="0.25">
      <c r="A1008" t="s">
        <v>1090</v>
      </c>
      <c r="B1008" t="s">
        <v>1114</v>
      </c>
      <c r="C1008" s="70" t="s">
        <v>19</v>
      </c>
      <c r="D1008" s="71">
        <v>512199999.99999994</v>
      </c>
      <c r="E1008" s="71">
        <v>512199999.99999994</v>
      </c>
      <c r="F1008" s="127">
        <v>42306</v>
      </c>
      <c r="H1008" s="2"/>
    </row>
    <row r="1009" spans="1:8" x14ac:dyDescent="0.25">
      <c r="A1009" t="s">
        <v>1090</v>
      </c>
      <c r="B1009" t="s">
        <v>1115</v>
      </c>
      <c r="C1009" s="70" t="s">
        <v>19</v>
      </c>
      <c r="D1009" s="71">
        <v>401750000</v>
      </c>
      <c r="E1009" s="71">
        <v>401750000</v>
      </c>
      <c r="F1009" s="127">
        <v>42516</v>
      </c>
    </row>
    <row r="1010" spans="1:8" x14ac:dyDescent="0.25">
      <c r="A1010" s="3" t="s">
        <v>1116</v>
      </c>
      <c r="B1010" s="3" t="s">
        <v>1117</v>
      </c>
      <c r="C1010" s="70" t="s">
        <v>2</v>
      </c>
      <c r="D1010" s="71">
        <v>278837184.27999997</v>
      </c>
      <c r="E1010" s="71">
        <v>308857395.59720534</v>
      </c>
      <c r="F1010" s="127">
        <v>39294</v>
      </c>
      <c r="G1010" s="7"/>
      <c r="H1010" s="2"/>
    </row>
    <row r="1011" spans="1:8" x14ac:dyDescent="0.25">
      <c r="A1011" s="3" t="s">
        <v>1116</v>
      </c>
      <c r="B1011" s="3" t="s">
        <v>1118</v>
      </c>
      <c r="C1011" s="70" t="s">
        <v>2</v>
      </c>
      <c r="D1011" s="71">
        <v>335000000</v>
      </c>
      <c r="E1011" s="71">
        <v>371066820.92000002</v>
      </c>
      <c r="F1011" s="127">
        <v>41593</v>
      </c>
      <c r="G1011" s="7"/>
      <c r="H1011" s="2"/>
    </row>
    <row r="1012" spans="1:8" x14ac:dyDescent="0.25">
      <c r="A1012" s="3" t="s">
        <v>1116</v>
      </c>
      <c r="B1012" s="3" t="s">
        <v>1119</v>
      </c>
      <c r="C1012" s="70" t="s">
        <v>2</v>
      </c>
      <c r="D1012" s="71">
        <v>335050000</v>
      </c>
      <c r="E1012" s="71">
        <v>371122204.02760005</v>
      </c>
      <c r="F1012" s="127">
        <v>42185</v>
      </c>
      <c r="G1012" s="7"/>
      <c r="H1012" s="2"/>
    </row>
    <row r="1013" spans="1:8" x14ac:dyDescent="0.25">
      <c r="A1013" s="3" t="s">
        <v>1116</v>
      </c>
      <c r="B1013" s="3" t="s">
        <v>1120</v>
      </c>
      <c r="C1013" s="70" t="s">
        <v>19</v>
      </c>
      <c r="D1013" s="71">
        <v>331126331.76999998</v>
      </c>
      <c r="E1013" s="71">
        <f>+D1013</f>
        <v>331126331.76999998</v>
      </c>
      <c r="F1013" s="127">
        <v>40773</v>
      </c>
    </row>
    <row r="1014" spans="1:8" x14ac:dyDescent="0.25">
      <c r="A1014" s="3" t="s">
        <v>1116</v>
      </c>
      <c r="B1014" s="3" t="s">
        <v>1121</v>
      </c>
      <c r="C1014" s="70" t="s">
        <v>19</v>
      </c>
      <c r="D1014" s="71">
        <v>520000000</v>
      </c>
      <c r="E1014" s="71">
        <f t="shared" ref="E1014:E1021" si="2">+D1014</f>
        <v>520000000</v>
      </c>
      <c r="F1014" s="127">
        <v>41228</v>
      </c>
    </row>
    <row r="1015" spans="1:8" x14ac:dyDescent="0.25">
      <c r="A1015" s="3" t="s">
        <v>1116</v>
      </c>
      <c r="B1015" s="3" t="s">
        <v>1122</v>
      </c>
      <c r="C1015" s="70" t="s">
        <v>19</v>
      </c>
      <c r="D1015" s="71">
        <v>598000000</v>
      </c>
      <c r="E1015" s="71">
        <f t="shared" si="2"/>
        <v>598000000</v>
      </c>
      <c r="F1015" s="127">
        <v>41319</v>
      </c>
      <c r="H1015" s="2"/>
    </row>
    <row r="1016" spans="1:8" x14ac:dyDescent="0.25">
      <c r="A1016" s="3" t="s">
        <v>1116</v>
      </c>
      <c r="B1016" s="3" t="s">
        <v>1123</v>
      </c>
      <c r="C1016" s="70" t="s">
        <v>19</v>
      </c>
      <c r="D1016" s="71">
        <v>414250000</v>
      </c>
      <c r="E1016" s="71">
        <f t="shared" si="2"/>
        <v>414250000</v>
      </c>
      <c r="F1016" s="127">
        <v>41547</v>
      </c>
      <c r="H1016" s="2"/>
    </row>
    <row r="1017" spans="1:8" x14ac:dyDescent="0.25">
      <c r="A1017" s="3" t="s">
        <v>1116</v>
      </c>
      <c r="B1017" s="3" t="s">
        <v>1124</v>
      </c>
      <c r="C1017" s="70" t="s">
        <v>19</v>
      </c>
      <c r="D1017" s="71">
        <v>465350000</v>
      </c>
      <c r="E1017" s="71">
        <f t="shared" si="2"/>
        <v>465350000</v>
      </c>
      <c r="F1017" s="127">
        <v>41817</v>
      </c>
      <c r="H1017" s="2"/>
    </row>
    <row r="1018" spans="1:8" x14ac:dyDescent="0.25">
      <c r="A1018" s="3" t="s">
        <v>1116</v>
      </c>
      <c r="B1018" s="3" t="s">
        <v>1125</v>
      </c>
      <c r="C1018" s="70" t="s">
        <v>19</v>
      </c>
      <c r="D1018" s="71">
        <v>465900000</v>
      </c>
      <c r="E1018" s="71">
        <f t="shared" si="2"/>
        <v>465900000</v>
      </c>
      <c r="F1018" s="127">
        <v>41831</v>
      </c>
    </row>
    <row r="1019" spans="1:8" x14ac:dyDescent="0.25">
      <c r="A1019" s="3" t="s">
        <v>1116</v>
      </c>
      <c r="B1019" s="3" t="s">
        <v>1126</v>
      </c>
      <c r="C1019" s="70" t="s">
        <v>19</v>
      </c>
      <c r="D1019" s="71">
        <v>509900000</v>
      </c>
      <c r="E1019" s="71">
        <f t="shared" si="2"/>
        <v>509900000</v>
      </c>
      <c r="F1019" s="127">
        <v>42060</v>
      </c>
      <c r="H1019" s="2"/>
    </row>
    <row r="1020" spans="1:8" x14ac:dyDescent="0.25">
      <c r="A1020" s="3" t="s">
        <v>1116</v>
      </c>
      <c r="B1020" s="3" t="s">
        <v>1127</v>
      </c>
      <c r="C1020" s="70" t="s">
        <v>19</v>
      </c>
      <c r="D1020" s="71">
        <v>555500000</v>
      </c>
      <c r="E1020" s="71">
        <f t="shared" si="2"/>
        <v>555500000</v>
      </c>
      <c r="F1020" s="127">
        <v>42180</v>
      </c>
      <c r="H1020" s="2"/>
    </row>
    <row r="1021" spans="1:8" x14ac:dyDescent="0.25">
      <c r="A1021" s="3" t="s">
        <v>1116</v>
      </c>
      <c r="B1021" s="3" t="s">
        <v>1128</v>
      </c>
      <c r="C1021" s="70" t="s">
        <v>19</v>
      </c>
      <c r="D1021" s="71">
        <v>411200000</v>
      </c>
      <c r="E1021" s="71">
        <f t="shared" si="2"/>
        <v>411200000</v>
      </c>
      <c r="F1021" s="127">
        <v>42346</v>
      </c>
      <c r="H1021" s="2"/>
    </row>
    <row r="1022" spans="1:8" x14ac:dyDescent="0.25">
      <c r="A1022" s="3" t="s">
        <v>1129</v>
      </c>
      <c r="B1022" s="3" t="s">
        <v>1130</v>
      </c>
      <c r="C1022" s="70" t="s">
        <v>2</v>
      </c>
      <c r="D1022" s="73">
        <v>33877452</v>
      </c>
      <c r="E1022" s="71">
        <v>37524771.386596709</v>
      </c>
      <c r="F1022" s="127">
        <v>39044</v>
      </c>
      <c r="G1022" s="7"/>
      <c r="H1022" s="2"/>
    </row>
    <row r="1023" spans="1:8" x14ac:dyDescent="0.25">
      <c r="A1023" s="3" t="s">
        <v>1129</v>
      </c>
      <c r="B1023" s="3" t="s">
        <v>1131</v>
      </c>
      <c r="C1023" s="70" t="s">
        <v>2</v>
      </c>
      <c r="D1023" s="73">
        <v>38852122</v>
      </c>
      <c r="E1023" s="71">
        <v>43035025.064286545</v>
      </c>
      <c r="F1023" s="127">
        <v>39170</v>
      </c>
      <c r="G1023" s="7"/>
      <c r="H1023" s="2"/>
    </row>
    <row r="1024" spans="1:8" x14ac:dyDescent="0.25">
      <c r="A1024" s="3" t="s">
        <v>1129</v>
      </c>
      <c r="B1024" s="3" t="s">
        <v>1132</v>
      </c>
      <c r="C1024" s="70" t="s">
        <v>2</v>
      </c>
      <c r="D1024" s="71">
        <v>359300000</v>
      </c>
      <c r="E1024" s="71">
        <v>397983011.21360004</v>
      </c>
      <c r="F1024" s="127">
        <v>41948</v>
      </c>
      <c r="G1024" s="7"/>
      <c r="H1024" s="2"/>
    </row>
    <row r="1025" spans="1:12" x14ac:dyDescent="0.25">
      <c r="A1025" s="3" t="s">
        <v>1133</v>
      </c>
      <c r="B1025" s="3" t="s">
        <v>1134</v>
      </c>
      <c r="C1025" s="70" t="s">
        <v>19</v>
      </c>
      <c r="D1025" s="71">
        <v>121920485</v>
      </c>
      <c r="E1025" s="71">
        <v>121920485</v>
      </c>
      <c r="F1025" s="127">
        <v>38714</v>
      </c>
      <c r="G1025" s="24"/>
      <c r="H1025" s="2"/>
      <c r="I1025" s="24"/>
      <c r="J1025" s="24"/>
      <c r="K1025" s="24"/>
      <c r="L1025" s="24"/>
    </row>
    <row r="1026" spans="1:12" x14ac:dyDescent="0.25">
      <c r="A1026" s="3" t="s">
        <v>1133</v>
      </c>
      <c r="B1026" s="3" t="s">
        <v>1135</v>
      </c>
      <c r="C1026" s="70" t="s">
        <v>19</v>
      </c>
      <c r="D1026" s="71">
        <v>219358006</v>
      </c>
      <c r="E1026" s="71">
        <v>219358006</v>
      </c>
      <c r="F1026" s="127">
        <v>38860</v>
      </c>
      <c r="G1026" s="24"/>
      <c r="H1026" s="2"/>
      <c r="I1026" s="24"/>
      <c r="J1026" s="24"/>
      <c r="K1026" s="24"/>
      <c r="L1026" s="24"/>
    </row>
    <row r="1027" spans="1:12" x14ac:dyDescent="0.25">
      <c r="A1027" s="3" t="s">
        <v>1133</v>
      </c>
      <c r="B1027" s="3" t="s">
        <v>1136</v>
      </c>
      <c r="C1027" s="70" t="s">
        <v>19</v>
      </c>
      <c r="D1027" s="71">
        <v>207127486</v>
      </c>
      <c r="E1027" s="71">
        <v>207127486</v>
      </c>
      <c r="F1027" s="127">
        <v>38975</v>
      </c>
      <c r="G1027" s="24"/>
      <c r="H1027" s="2"/>
      <c r="I1027" s="24"/>
      <c r="J1027" s="24"/>
      <c r="K1027" s="24"/>
      <c r="L1027" s="24"/>
    </row>
    <row r="1028" spans="1:12" x14ac:dyDescent="0.25">
      <c r="A1028" s="3" t="s">
        <v>1133</v>
      </c>
      <c r="B1028" s="3" t="s">
        <v>1137</v>
      </c>
      <c r="C1028" s="70" t="s">
        <v>19</v>
      </c>
      <c r="D1028" s="71">
        <v>357356876</v>
      </c>
      <c r="E1028" s="71">
        <v>357356876</v>
      </c>
      <c r="F1028" s="127">
        <v>39058</v>
      </c>
      <c r="H1028" s="2"/>
    </row>
    <row r="1029" spans="1:12" x14ac:dyDescent="0.25">
      <c r="A1029" s="3" t="s">
        <v>1133</v>
      </c>
      <c r="B1029" s="3" t="s">
        <v>1138</v>
      </c>
      <c r="C1029" s="70" t="s">
        <v>19</v>
      </c>
      <c r="D1029" s="71">
        <v>351644107</v>
      </c>
      <c r="E1029" s="71">
        <v>351644107</v>
      </c>
      <c r="F1029" s="127">
        <v>39205</v>
      </c>
      <c r="H1029" s="2"/>
    </row>
    <row r="1030" spans="1:12" x14ac:dyDescent="0.25">
      <c r="A1030" s="3" t="s">
        <v>1133</v>
      </c>
      <c r="B1030" s="3" t="s">
        <v>1139</v>
      </c>
      <c r="C1030" s="70" t="s">
        <v>19</v>
      </c>
      <c r="D1030" s="71">
        <v>417000000</v>
      </c>
      <c r="E1030" s="71">
        <v>417000000</v>
      </c>
      <c r="F1030" s="127">
        <v>41381</v>
      </c>
      <c r="H1030" s="2"/>
    </row>
    <row r="1031" spans="1:12" x14ac:dyDescent="0.25">
      <c r="A1031" s="3" t="s">
        <v>1133</v>
      </c>
      <c r="B1031" s="3" t="s">
        <v>1140</v>
      </c>
      <c r="C1031" s="70" t="s">
        <v>19</v>
      </c>
      <c r="D1031" s="71">
        <v>518500000</v>
      </c>
      <c r="E1031" s="71">
        <v>518500000</v>
      </c>
      <c r="F1031" s="127">
        <v>41907</v>
      </c>
      <c r="H1031" s="2"/>
    </row>
    <row r="1032" spans="1:12" x14ac:dyDescent="0.25">
      <c r="A1032" s="3" t="s">
        <v>1133</v>
      </c>
      <c r="B1032" s="3" t="s">
        <v>1141</v>
      </c>
      <c r="C1032" s="70" t="s">
        <v>19</v>
      </c>
      <c r="D1032" s="71">
        <v>565500000</v>
      </c>
      <c r="E1032" s="71">
        <v>565500000</v>
      </c>
      <c r="F1032" s="127">
        <v>42180</v>
      </c>
      <c r="H1032" s="2"/>
    </row>
    <row r="1033" spans="1:12" x14ac:dyDescent="0.25">
      <c r="A1033" s="3" t="s">
        <v>1133</v>
      </c>
      <c r="B1033" s="3" t="s">
        <v>1142</v>
      </c>
      <c r="C1033" s="70" t="s">
        <v>19</v>
      </c>
      <c r="D1033" s="71">
        <v>415500000</v>
      </c>
      <c r="E1033" s="71">
        <v>415500000</v>
      </c>
      <c r="F1033" s="127">
        <v>42216</v>
      </c>
      <c r="H1033" s="2"/>
    </row>
    <row r="1034" spans="1:12" x14ac:dyDescent="0.25">
      <c r="A1034" s="22" t="s">
        <v>1143</v>
      </c>
      <c r="B1034" s="22" t="s">
        <v>1144</v>
      </c>
      <c r="C1034" s="88" t="s">
        <v>19</v>
      </c>
      <c r="D1034" s="98">
        <v>193866112</v>
      </c>
      <c r="E1034" s="111">
        <v>193866112</v>
      </c>
      <c r="F1034" s="132">
        <v>39065</v>
      </c>
      <c r="H1034" s="2"/>
    </row>
    <row r="1035" spans="1:12" x14ac:dyDescent="0.25">
      <c r="A1035" s="22" t="s">
        <v>1143</v>
      </c>
      <c r="B1035" s="22" t="s">
        <v>1145</v>
      </c>
      <c r="C1035" s="88" t="s">
        <v>19</v>
      </c>
      <c r="D1035" s="114">
        <v>305558349.04000002</v>
      </c>
      <c r="E1035" s="114">
        <v>305558349.04000002</v>
      </c>
      <c r="F1035" s="132">
        <v>41087</v>
      </c>
      <c r="H1035" s="2"/>
    </row>
    <row r="1036" spans="1:12" x14ac:dyDescent="0.25">
      <c r="A1036" s="22" t="s">
        <v>1143</v>
      </c>
      <c r="B1036" s="22" t="s">
        <v>1146</v>
      </c>
      <c r="C1036" s="88" t="s">
        <v>19</v>
      </c>
      <c r="D1036" s="98">
        <v>469125000</v>
      </c>
      <c r="E1036" s="98">
        <v>469125000</v>
      </c>
      <c r="F1036" s="132">
        <v>41417</v>
      </c>
      <c r="H1036" s="2"/>
    </row>
    <row r="1037" spans="1:12" x14ac:dyDescent="0.25">
      <c r="A1037" s="22" t="s">
        <v>1143</v>
      </c>
      <c r="B1037" s="22" t="s">
        <v>1147</v>
      </c>
      <c r="C1037" s="88" t="s">
        <v>19</v>
      </c>
      <c r="D1037" s="114">
        <v>416500000</v>
      </c>
      <c r="E1037" s="114">
        <v>416500000</v>
      </c>
      <c r="F1037" s="132">
        <v>41613</v>
      </c>
    </row>
    <row r="1038" spans="1:12" x14ac:dyDescent="0.25">
      <c r="A1038" s="22" t="s">
        <v>1143</v>
      </c>
      <c r="B1038" s="22" t="s">
        <v>1148</v>
      </c>
      <c r="C1038" s="88" t="s">
        <v>19</v>
      </c>
      <c r="D1038" s="114">
        <v>517125000</v>
      </c>
      <c r="E1038" s="114">
        <v>517125000</v>
      </c>
      <c r="F1038" s="132">
        <v>41774</v>
      </c>
    </row>
    <row r="1039" spans="1:12" x14ac:dyDescent="0.25">
      <c r="A1039" s="22" t="s">
        <v>1143</v>
      </c>
      <c r="B1039" s="22" t="s">
        <v>1149</v>
      </c>
      <c r="C1039" s="88" t="s">
        <v>19</v>
      </c>
      <c r="D1039" s="98">
        <v>552500000</v>
      </c>
      <c r="E1039" s="98">
        <v>552500000</v>
      </c>
      <c r="F1039" s="132">
        <v>41863</v>
      </c>
    </row>
    <row r="1040" spans="1:12" x14ac:dyDescent="0.25">
      <c r="A1040" s="22" t="s">
        <v>1143</v>
      </c>
      <c r="B1040" s="22" t="s">
        <v>1150</v>
      </c>
      <c r="C1040" s="88" t="s">
        <v>19</v>
      </c>
      <c r="D1040" s="98">
        <v>559500000</v>
      </c>
      <c r="E1040" s="98">
        <v>559500000</v>
      </c>
      <c r="F1040" s="132">
        <v>42145</v>
      </c>
    </row>
    <row r="1041" spans="1:8" x14ac:dyDescent="0.25">
      <c r="A1041" s="22" t="s">
        <v>1143</v>
      </c>
      <c r="B1041" s="22" t="s">
        <v>1151</v>
      </c>
      <c r="C1041" s="88" t="s">
        <v>19</v>
      </c>
      <c r="D1041" s="98">
        <v>412500000</v>
      </c>
      <c r="E1041" s="98">
        <v>412500000</v>
      </c>
      <c r="F1041" s="132">
        <v>42213</v>
      </c>
      <c r="G1041" s="7"/>
      <c r="H1041" s="2"/>
    </row>
    <row r="1042" spans="1:8" x14ac:dyDescent="0.25">
      <c r="A1042" s="3" t="s">
        <v>1152</v>
      </c>
      <c r="B1042" s="3" t="s">
        <v>1153</v>
      </c>
      <c r="C1042" s="70" t="s">
        <v>19</v>
      </c>
      <c r="D1042" s="73">
        <v>144809975</v>
      </c>
      <c r="E1042" s="73">
        <v>144809975</v>
      </c>
      <c r="F1042" s="127">
        <v>39037</v>
      </c>
      <c r="H1042" s="2"/>
    </row>
    <row r="1043" spans="1:8" x14ac:dyDescent="0.25">
      <c r="A1043" s="3" t="s">
        <v>1152</v>
      </c>
      <c r="B1043" s="3" t="s">
        <v>1154</v>
      </c>
      <c r="C1043" s="70" t="s">
        <v>19</v>
      </c>
      <c r="D1043" s="73">
        <v>366632135</v>
      </c>
      <c r="E1043" s="73">
        <v>366632135</v>
      </c>
      <c r="F1043" s="127">
        <v>41029</v>
      </c>
      <c r="H1043" s="2"/>
    </row>
    <row r="1044" spans="1:8" x14ac:dyDescent="0.25">
      <c r="A1044" s="3" t="s">
        <v>1152</v>
      </c>
      <c r="B1044" s="3" t="s">
        <v>1155</v>
      </c>
      <c r="C1044" s="70" t="s">
        <v>19</v>
      </c>
      <c r="D1044" s="71">
        <v>311460000</v>
      </c>
      <c r="E1044" s="71">
        <v>311460000</v>
      </c>
      <c r="F1044" s="127">
        <v>41079</v>
      </c>
      <c r="H1044" s="2"/>
    </row>
    <row r="1045" spans="1:8" x14ac:dyDescent="0.25">
      <c r="A1045" s="3" t="s">
        <v>1152</v>
      </c>
      <c r="B1045" s="3" t="s">
        <v>1156</v>
      </c>
      <c r="C1045" s="70" t="s">
        <v>19</v>
      </c>
      <c r="D1045" s="71">
        <v>392700000</v>
      </c>
      <c r="E1045" s="71">
        <v>392700000</v>
      </c>
      <c r="F1045" s="127">
        <v>41361</v>
      </c>
      <c r="H1045" s="2"/>
    </row>
    <row r="1046" spans="1:8" x14ac:dyDescent="0.25">
      <c r="A1046" s="3" t="s">
        <v>1152</v>
      </c>
      <c r="B1046" s="3" t="s">
        <v>1157</v>
      </c>
      <c r="C1046" s="70" t="s">
        <v>19</v>
      </c>
      <c r="D1046" s="71">
        <v>518100000</v>
      </c>
      <c r="E1046" s="71">
        <v>518100000</v>
      </c>
      <c r="F1046" s="127">
        <v>41788</v>
      </c>
      <c r="H1046" s="2"/>
    </row>
    <row r="1047" spans="1:8" x14ac:dyDescent="0.25">
      <c r="A1047" s="3" t="s">
        <v>1152</v>
      </c>
      <c r="B1047" s="3" t="s">
        <v>1158</v>
      </c>
      <c r="C1047" s="70" t="s">
        <v>19</v>
      </c>
      <c r="D1047" s="71">
        <v>413000000</v>
      </c>
      <c r="E1047" s="71">
        <v>413000000</v>
      </c>
      <c r="F1047" s="127">
        <v>41892</v>
      </c>
    </row>
    <row r="1048" spans="1:8" x14ac:dyDescent="0.25">
      <c r="A1048" s="3" t="s">
        <v>1152</v>
      </c>
      <c r="B1048" s="3" t="s">
        <v>1159</v>
      </c>
      <c r="C1048" s="70" t="s">
        <v>19</v>
      </c>
      <c r="D1048" s="71">
        <v>879100000</v>
      </c>
      <c r="E1048" s="71">
        <v>879100000</v>
      </c>
      <c r="F1048" s="127">
        <v>41905</v>
      </c>
    </row>
    <row r="1049" spans="1:8" x14ac:dyDescent="0.25">
      <c r="A1049" s="3" t="s">
        <v>1152</v>
      </c>
      <c r="B1049" s="3" t="s">
        <v>1160</v>
      </c>
      <c r="C1049" s="70" t="s">
        <v>19</v>
      </c>
      <c r="D1049" s="73">
        <v>421012841</v>
      </c>
      <c r="E1049" s="73">
        <v>421012841</v>
      </c>
      <c r="F1049" s="127">
        <v>41439</v>
      </c>
      <c r="H1049" s="2"/>
    </row>
    <row r="1050" spans="1:8" x14ac:dyDescent="0.25">
      <c r="A1050" s="3" t="s">
        <v>1152</v>
      </c>
      <c r="B1050" s="3" t="s">
        <v>1161</v>
      </c>
      <c r="C1050" s="70" t="s">
        <v>19</v>
      </c>
      <c r="D1050" s="73">
        <v>512350000</v>
      </c>
      <c r="E1050" s="73">
        <v>512350000</v>
      </c>
      <c r="F1050" s="127">
        <v>42103</v>
      </c>
      <c r="H1050" s="2"/>
    </row>
    <row r="1051" spans="1:8" x14ac:dyDescent="0.25">
      <c r="A1051" s="3" t="s">
        <v>1162</v>
      </c>
      <c r="B1051" s="3" t="s">
        <v>1163</v>
      </c>
      <c r="C1051" s="70" t="s">
        <v>19</v>
      </c>
      <c r="D1051" s="71">
        <v>120000000</v>
      </c>
      <c r="E1051" s="71">
        <v>120000000</v>
      </c>
      <c r="F1051" s="127">
        <v>39093</v>
      </c>
      <c r="H1051" s="2"/>
    </row>
    <row r="1052" spans="1:8" x14ac:dyDescent="0.25">
      <c r="A1052" s="3" t="s">
        <v>1164</v>
      </c>
      <c r="B1052" s="3" t="s">
        <v>1165</v>
      </c>
      <c r="C1052" s="70" t="s">
        <v>19</v>
      </c>
      <c r="D1052" s="123">
        <v>301363294.69999999</v>
      </c>
      <c r="E1052" s="123">
        <v>301363294.69999999</v>
      </c>
      <c r="F1052" s="127">
        <v>39007</v>
      </c>
      <c r="H1052" s="2"/>
    </row>
    <row r="1053" spans="1:8" x14ac:dyDescent="0.25">
      <c r="A1053" s="3" t="s">
        <v>1164</v>
      </c>
      <c r="B1053" s="3" t="s">
        <v>1166</v>
      </c>
      <c r="C1053" s="70" t="s">
        <v>19</v>
      </c>
      <c r="D1053" s="123">
        <v>214038156.38</v>
      </c>
      <c r="E1053" s="123">
        <v>214038156.38</v>
      </c>
      <c r="F1053" s="127">
        <v>39182</v>
      </c>
      <c r="H1053" s="2"/>
    </row>
    <row r="1054" spans="1:8" x14ac:dyDescent="0.25">
      <c r="A1054" s="3" t="s">
        <v>1164</v>
      </c>
      <c r="B1054" s="3" t="s">
        <v>1167</v>
      </c>
      <c r="C1054" s="70" t="s">
        <v>19</v>
      </c>
      <c r="D1054" s="123">
        <v>456950000</v>
      </c>
      <c r="E1054" s="123">
        <v>456950000</v>
      </c>
      <c r="F1054" s="127">
        <v>41942</v>
      </c>
      <c r="H1054" s="2"/>
    </row>
    <row r="1055" spans="1:8" x14ac:dyDescent="0.25">
      <c r="A1055" s="51" t="s">
        <v>1168</v>
      </c>
      <c r="B1055" s="51" t="s">
        <v>1169</v>
      </c>
      <c r="C1055" s="109" t="s">
        <v>19</v>
      </c>
      <c r="D1055" s="124">
        <v>367844955.35000002</v>
      </c>
      <c r="E1055" s="75">
        <v>367844955.35000002</v>
      </c>
      <c r="F1055" s="141">
        <v>41192</v>
      </c>
      <c r="H1055" s="2"/>
    </row>
    <row r="1056" spans="1:8" x14ac:dyDescent="0.25">
      <c r="A1056" s="51" t="s">
        <v>1168</v>
      </c>
      <c r="B1056" s="51" t="s">
        <v>1170</v>
      </c>
      <c r="C1056" s="109" t="s">
        <v>19</v>
      </c>
      <c r="D1056" s="125">
        <v>400000000</v>
      </c>
      <c r="E1056" s="79">
        <v>400000000</v>
      </c>
      <c r="F1056" s="141">
        <v>41361</v>
      </c>
      <c r="H1056" s="2"/>
    </row>
    <row r="1057" spans="1:8" x14ac:dyDescent="0.25">
      <c r="A1057" s="51" t="s">
        <v>1168</v>
      </c>
      <c r="B1057" s="51" t="s">
        <v>1171</v>
      </c>
      <c r="C1057" s="109" t="s">
        <v>19</v>
      </c>
      <c r="D1057" s="125">
        <v>501250000</v>
      </c>
      <c r="E1057" s="79">
        <v>501250000</v>
      </c>
      <c r="F1057" s="141">
        <v>41508</v>
      </c>
      <c r="H1057" s="2"/>
    </row>
    <row r="1058" spans="1:8" x14ac:dyDescent="0.25">
      <c r="A1058" s="51" t="s">
        <v>1168</v>
      </c>
      <c r="B1058" s="51" t="s">
        <v>1172</v>
      </c>
      <c r="C1058" s="109" t="s">
        <v>19</v>
      </c>
      <c r="D1058" s="125">
        <v>630250000</v>
      </c>
      <c r="E1058" s="79">
        <v>630250000</v>
      </c>
      <c r="F1058" s="141">
        <v>41625</v>
      </c>
      <c r="H1058" s="2"/>
    </row>
    <row r="1059" spans="1:8" x14ac:dyDescent="0.25">
      <c r="A1059" s="51" t="s">
        <v>1168</v>
      </c>
      <c r="B1059" s="51" t="s">
        <v>1173</v>
      </c>
      <c r="C1059" s="109" t="s">
        <v>19</v>
      </c>
      <c r="D1059" s="125">
        <v>624000000</v>
      </c>
      <c r="E1059" s="79">
        <v>624000000</v>
      </c>
      <c r="F1059" s="141">
        <v>41729</v>
      </c>
      <c r="H1059" s="2"/>
    </row>
    <row r="1060" spans="1:8" x14ac:dyDescent="0.25">
      <c r="A1060" s="51" t="s">
        <v>1168</v>
      </c>
      <c r="B1060" s="51" t="s">
        <v>1174</v>
      </c>
      <c r="C1060" s="109" t="s">
        <v>19</v>
      </c>
      <c r="D1060" s="125">
        <v>627750000</v>
      </c>
      <c r="E1060" s="79">
        <v>627750000</v>
      </c>
      <c r="F1060" s="141">
        <v>41871</v>
      </c>
      <c r="H1060" s="2"/>
    </row>
    <row r="1061" spans="1:8" x14ac:dyDescent="0.25">
      <c r="A1061" s="51" t="s">
        <v>1168</v>
      </c>
      <c r="B1061" s="51" t="s">
        <v>1175</v>
      </c>
      <c r="C1061" s="109" t="s">
        <v>19</v>
      </c>
      <c r="D1061" s="125">
        <v>519000000</v>
      </c>
      <c r="E1061" s="79">
        <v>519000000</v>
      </c>
      <c r="F1061" s="141">
        <v>41977</v>
      </c>
      <c r="H1061" s="2"/>
    </row>
    <row r="1062" spans="1:8" x14ac:dyDescent="0.25">
      <c r="A1062" s="51" t="s">
        <v>1168</v>
      </c>
      <c r="B1062" s="51" t="s">
        <v>1176</v>
      </c>
      <c r="C1062" s="109" t="s">
        <v>19</v>
      </c>
      <c r="D1062" s="125">
        <v>621000000</v>
      </c>
      <c r="E1062" s="79">
        <v>621000000</v>
      </c>
      <c r="F1062" s="141">
        <v>42093</v>
      </c>
    </row>
    <row r="1063" spans="1:8" x14ac:dyDescent="0.25">
      <c r="A1063" s="51" t="s">
        <v>1168</v>
      </c>
      <c r="B1063" s="51" t="s">
        <v>1177</v>
      </c>
      <c r="C1063" s="109" t="s">
        <v>19</v>
      </c>
      <c r="D1063" s="125">
        <v>515500000</v>
      </c>
      <c r="E1063" s="79">
        <v>515500000</v>
      </c>
      <c r="F1063" s="141">
        <v>42201</v>
      </c>
      <c r="H1063" s="2"/>
    </row>
    <row r="1064" spans="1:8" x14ac:dyDescent="0.25">
      <c r="A1064" s="51" t="s">
        <v>1168</v>
      </c>
      <c r="B1064" s="51" t="s">
        <v>1178</v>
      </c>
      <c r="C1064" s="109" t="s">
        <v>19</v>
      </c>
      <c r="D1064" s="125">
        <v>458250000</v>
      </c>
      <c r="E1064" s="79">
        <v>458250000</v>
      </c>
      <c r="F1064" s="141">
        <v>42355</v>
      </c>
      <c r="H1064" s="2"/>
    </row>
    <row r="1065" spans="1:8" x14ac:dyDescent="0.25">
      <c r="A1065" s="51" t="s">
        <v>1168</v>
      </c>
      <c r="B1065" s="51" t="s">
        <v>1179</v>
      </c>
      <c r="C1065" s="109" t="s">
        <v>19</v>
      </c>
      <c r="D1065" s="124">
        <v>512500000</v>
      </c>
      <c r="E1065" s="75">
        <v>512500000</v>
      </c>
      <c r="F1065" s="141">
        <v>42516</v>
      </c>
    </row>
    <row r="1066" spans="1:8" x14ac:dyDescent="0.25">
      <c r="A1066" s="3" t="s">
        <v>1180</v>
      </c>
      <c r="B1066" s="3" t="s">
        <v>1181</v>
      </c>
      <c r="C1066" s="70" t="s">
        <v>2</v>
      </c>
      <c r="D1066" s="71">
        <v>308770000</v>
      </c>
      <c r="E1066" s="71">
        <v>342012842.67304003</v>
      </c>
      <c r="F1066" s="127">
        <v>42089</v>
      </c>
      <c r="G1066" s="58">
        <f>E1066+E1067</f>
        <v>680957461.18504</v>
      </c>
      <c r="H1066" s="2">
        <f>G1066/10^9</f>
        <v>0.68095746118503997</v>
      </c>
    </row>
    <row r="1067" spans="1:8" x14ac:dyDescent="0.25">
      <c r="A1067" s="3" t="s">
        <v>1180</v>
      </c>
      <c r="B1067" s="3" t="s">
        <v>1331</v>
      </c>
      <c r="C1067" s="70" t="s">
        <v>2</v>
      </c>
      <c r="D1067" s="71">
        <v>306000000</v>
      </c>
      <c r="E1067" s="71">
        <v>338944618.51200002</v>
      </c>
      <c r="F1067" s="127">
        <v>42543</v>
      </c>
      <c r="G1067" s="58">
        <f>D1066+D1067</f>
        <v>614770000</v>
      </c>
      <c r="H1067" s="2">
        <f>G1067/10^9</f>
        <v>0.61477000000000004</v>
      </c>
    </row>
    <row r="1068" spans="1:8" x14ac:dyDescent="0.25">
      <c r="A1068" s="3" t="s">
        <v>1182</v>
      </c>
      <c r="B1068" s="3" t="s">
        <v>1183</v>
      </c>
      <c r="C1068" s="70" t="s">
        <v>19</v>
      </c>
      <c r="D1068" s="71">
        <v>413500000</v>
      </c>
      <c r="E1068" s="71">
        <v>413500000</v>
      </c>
      <c r="F1068" s="127">
        <v>41872</v>
      </c>
      <c r="H1068" s="2"/>
    </row>
    <row r="1069" spans="1:8" x14ac:dyDescent="0.25">
      <c r="A1069" s="3" t="s">
        <v>1182</v>
      </c>
      <c r="B1069" s="3" t="s">
        <v>1184</v>
      </c>
      <c r="C1069" s="70" t="s">
        <v>19</v>
      </c>
      <c r="D1069" s="73">
        <v>360975000</v>
      </c>
      <c r="E1069" s="73">
        <v>360975000</v>
      </c>
      <c r="F1069" s="127">
        <v>42096</v>
      </c>
      <c r="H1069" s="2"/>
    </row>
    <row r="1070" spans="1:8" x14ac:dyDescent="0.25">
      <c r="A1070" s="3" t="s">
        <v>1185</v>
      </c>
      <c r="B1070" s="3" t="s">
        <v>1186</v>
      </c>
      <c r="C1070" s="70" t="s">
        <v>19</v>
      </c>
      <c r="D1070" s="118">
        <v>307832458.52999997</v>
      </c>
      <c r="E1070" s="72">
        <v>307832458.52999997</v>
      </c>
      <c r="F1070" s="127">
        <v>39049</v>
      </c>
      <c r="G1070" s="63"/>
      <c r="H1070" s="2"/>
    </row>
    <row r="1071" spans="1:8" x14ac:dyDescent="0.25">
      <c r="A1071" s="3" t="s">
        <v>1185</v>
      </c>
      <c r="B1071" s="3" t="s">
        <v>1187</v>
      </c>
      <c r="C1071" s="70" t="s">
        <v>19</v>
      </c>
      <c r="D1071" s="118">
        <v>252181449.02000001</v>
      </c>
      <c r="E1071" s="72">
        <v>252181449.02000001</v>
      </c>
      <c r="F1071" s="127">
        <v>39170</v>
      </c>
      <c r="G1071" s="63"/>
      <c r="H1071" s="2"/>
    </row>
    <row r="1072" spans="1:8" x14ac:dyDescent="0.25">
      <c r="A1072" s="3" t="s">
        <v>1185</v>
      </c>
      <c r="B1072" s="3" t="s">
        <v>1188</v>
      </c>
      <c r="C1072" s="70" t="s">
        <v>19</v>
      </c>
      <c r="D1072" s="118">
        <v>207382183.5</v>
      </c>
      <c r="E1072" s="72">
        <v>207382183.5</v>
      </c>
      <c r="F1072" s="127">
        <v>39308</v>
      </c>
      <c r="G1072" s="63"/>
      <c r="H1072" s="2"/>
    </row>
    <row r="1073" spans="1:8" x14ac:dyDescent="0.25">
      <c r="A1073" s="3" t="s">
        <v>1185</v>
      </c>
      <c r="B1073" s="3" t="s">
        <v>1189</v>
      </c>
      <c r="C1073" s="70" t="s">
        <v>19</v>
      </c>
      <c r="D1073" s="118">
        <v>390114137.63999999</v>
      </c>
      <c r="E1073" s="72">
        <v>390114137.63999999</v>
      </c>
      <c r="F1073" s="127">
        <v>39429</v>
      </c>
      <c r="G1073" s="63"/>
      <c r="H1073" s="2"/>
    </row>
    <row r="1074" spans="1:8" x14ac:dyDescent="0.25">
      <c r="A1074" s="3" t="s">
        <v>1185</v>
      </c>
      <c r="B1074" s="3" t="s">
        <v>1190</v>
      </c>
      <c r="C1074" s="70" t="s">
        <v>19</v>
      </c>
      <c r="D1074" s="118">
        <v>247857778.43000001</v>
      </c>
      <c r="E1074" s="72">
        <v>247857778.43000001</v>
      </c>
      <c r="F1074" s="127">
        <v>40696</v>
      </c>
      <c r="G1074" s="63"/>
      <c r="H1074" s="2"/>
    </row>
    <row r="1075" spans="1:8" x14ac:dyDescent="0.25">
      <c r="A1075" s="3" t="s">
        <v>1185</v>
      </c>
      <c r="B1075" s="3" t="s">
        <v>1191</v>
      </c>
      <c r="C1075" s="70" t="s">
        <v>19</v>
      </c>
      <c r="D1075" s="118">
        <v>377935522.49000001</v>
      </c>
      <c r="E1075" s="72">
        <v>377935522.49000001</v>
      </c>
      <c r="F1075" s="127">
        <v>40928</v>
      </c>
      <c r="G1075" s="63"/>
      <c r="H1075" s="2"/>
    </row>
    <row r="1076" spans="1:8" x14ac:dyDescent="0.25">
      <c r="A1076" s="3" t="s">
        <v>1185</v>
      </c>
      <c r="B1076" s="3" t="s">
        <v>1192</v>
      </c>
      <c r="C1076" s="70" t="s">
        <v>19</v>
      </c>
      <c r="D1076" s="118">
        <v>611226472.19000006</v>
      </c>
      <c r="E1076" s="72">
        <v>611226472.19000006</v>
      </c>
      <c r="F1076" s="127">
        <v>41037</v>
      </c>
      <c r="G1076" s="63"/>
      <c r="H1076" s="2"/>
    </row>
    <row r="1077" spans="1:8" x14ac:dyDescent="0.25">
      <c r="A1077" s="3" t="s">
        <v>1185</v>
      </c>
      <c r="B1077" s="3" t="s">
        <v>1193</v>
      </c>
      <c r="C1077" s="70" t="s">
        <v>19</v>
      </c>
      <c r="D1077" s="118">
        <v>414500000</v>
      </c>
      <c r="E1077" s="72">
        <v>414500000</v>
      </c>
      <c r="F1077" s="127">
        <v>41135</v>
      </c>
      <c r="G1077" s="63"/>
      <c r="H1077" s="2"/>
    </row>
    <row r="1078" spans="1:8" x14ac:dyDescent="0.25">
      <c r="A1078" s="3" t="s">
        <v>1185</v>
      </c>
      <c r="B1078" s="3" t="s">
        <v>1194</v>
      </c>
      <c r="C1078" s="70" t="s">
        <v>19</v>
      </c>
      <c r="D1078" s="118">
        <v>827500000</v>
      </c>
      <c r="E1078" s="72">
        <v>827500000</v>
      </c>
      <c r="F1078" s="127">
        <v>41311</v>
      </c>
      <c r="G1078" s="63"/>
    </row>
    <row r="1079" spans="1:8" x14ac:dyDescent="0.25">
      <c r="A1079" s="3" t="s">
        <v>1185</v>
      </c>
      <c r="B1079" s="3" t="s">
        <v>1195</v>
      </c>
      <c r="C1079" s="70" t="s">
        <v>19</v>
      </c>
      <c r="D1079" s="118">
        <v>832500000</v>
      </c>
      <c r="E1079" s="72">
        <v>832500000</v>
      </c>
      <c r="F1079" s="127">
        <v>41571</v>
      </c>
      <c r="G1079" s="63"/>
    </row>
    <row r="1080" spans="1:8" x14ac:dyDescent="0.25">
      <c r="A1080" s="3" t="s">
        <v>1185</v>
      </c>
      <c r="B1080" s="3" t="s">
        <v>1196</v>
      </c>
      <c r="C1080" s="70" t="s">
        <v>19</v>
      </c>
      <c r="D1080" s="118">
        <v>833000000</v>
      </c>
      <c r="E1080" s="72">
        <v>833000000</v>
      </c>
      <c r="F1080" s="127">
        <v>41788</v>
      </c>
      <c r="G1080" s="63"/>
      <c r="H1080" s="2"/>
    </row>
    <row r="1081" spans="1:8" x14ac:dyDescent="0.25">
      <c r="A1081" s="3" t="s">
        <v>1185</v>
      </c>
      <c r="B1081" s="3" t="s">
        <v>1197</v>
      </c>
      <c r="C1081" s="70" t="s">
        <v>19</v>
      </c>
      <c r="D1081" s="118">
        <v>619500000</v>
      </c>
      <c r="E1081" s="72">
        <v>619500000</v>
      </c>
      <c r="F1081" s="127">
        <v>41960</v>
      </c>
      <c r="G1081" s="63"/>
      <c r="H1081" s="2"/>
    </row>
    <row r="1082" spans="1:8" x14ac:dyDescent="0.25">
      <c r="A1082" s="3" t="s">
        <v>1185</v>
      </c>
      <c r="B1082" s="3" t="s">
        <v>1198</v>
      </c>
      <c r="C1082" s="70" t="s">
        <v>19</v>
      </c>
      <c r="D1082" s="72">
        <v>410750000</v>
      </c>
      <c r="E1082" s="72">
        <v>410750000</v>
      </c>
      <c r="F1082" s="127">
        <v>42200</v>
      </c>
      <c r="G1082" s="63"/>
      <c r="H1082" s="2"/>
    </row>
    <row r="1083" spans="1:8" x14ac:dyDescent="0.25">
      <c r="A1083" s="3" t="s">
        <v>1185</v>
      </c>
      <c r="B1083" s="3" t="s">
        <v>1199</v>
      </c>
      <c r="C1083" s="70" t="s">
        <v>19</v>
      </c>
      <c r="D1083" s="72">
        <v>512000000</v>
      </c>
      <c r="E1083" s="72">
        <v>512000000</v>
      </c>
      <c r="F1083" s="127">
        <v>42444</v>
      </c>
      <c r="G1083" s="63"/>
      <c r="H1083" s="2"/>
    </row>
    <row r="1084" spans="1:8" x14ac:dyDescent="0.25">
      <c r="A1084" s="3" t="s">
        <v>1185</v>
      </c>
      <c r="B1084" s="3" t="s">
        <v>1200</v>
      </c>
      <c r="C1084" s="70" t="s">
        <v>19</v>
      </c>
      <c r="D1084" s="72">
        <v>505000000</v>
      </c>
      <c r="E1084" s="72">
        <v>505000000</v>
      </c>
      <c r="F1084" s="127">
        <v>42381</v>
      </c>
      <c r="G1084" s="63"/>
      <c r="H1084" s="2"/>
    </row>
    <row r="1085" spans="1:8" x14ac:dyDescent="0.25">
      <c r="A1085" s="3" t="s">
        <v>1201</v>
      </c>
      <c r="B1085" s="3" t="s">
        <v>1202</v>
      </c>
      <c r="C1085" s="70" t="s">
        <v>19</v>
      </c>
      <c r="D1085" s="71">
        <v>103226627</v>
      </c>
      <c r="E1085" s="112">
        <v>92226</v>
      </c>
      <c r="F1085" s="127">
        <v>39107</v>
      </c>
      <c r="G1085" s="5"/>
      <c r="H1085" s="2"/>
    </row>
    <row r="1086" spans="1:8" x14ac:dyDescent="0.25">
      <c r="A1086" s="3" t="s">
        <v>1201</v>
      </c>
      <c r="B1086" s="3" t="s">
        <v>1203</v>
      </c>
      <c r="C1086" s="70" t="s">
        <v>19</v>
      </c>
      <c r="D1086" s="71">
        <v>236912247</v>
      </c>
      <c r="E1086" s="112">
        <v>210021</v>
      </c>
      <c r="F1086" s="127">
        <v>39345</v>
      </c>
      <c r="H1086" s="2"/>
    </row>
    <row r="1087" spans="1:8" x14ac:dyDescent="0.25">
      <c r="A1087" s="3" t="s">
        <v>1201</v>
      </c>
      <c r="B1087" s="3" t="s">
        <v>1204</v>
      </c>
      <c r="C1087" s="70" t="s">
        <v>19</v>
      </c>
      <c r="D1087" s="71">
        <v>407833333</v>
      </c>
      <c r="E1087" s="112">
        <v>407167</v>
      </c>
      <c r="F1087" s="127">
        <v>41739</v>
      </c>
      <c r="H1087" s="2"/>
    </row>
    <row r="1088" spans="1:8" x14ac:dyDescent="0.25">
      <c r="A1088" s="3" t="s">
        <v>1201</v>
      </c>
      <c r="B1088" s="3" t="s">
        <v>1205</v>
      </c>
      <c r="C1088" s="70" t="s">
        <v>19</v>
      </c>
      <c r="D1088" s="71">
        <v>412683333</v>
      </c>
      <c r="E1088" s="112">
        <v>411850</v>
      </c>
      <c r="F1088" s="127">
        <v>41879</v>
      </c>
      <c r="H1088" s="2"/>
    </row>
    <row r="1089" spans="1:8" x14ac:dyDescent="0.25">
      <c r="A1089" s="3" t="s">
        <v>1201</v>
      </c>
      <c r="B1089" s="3" t="s">
        <v>1206</v>
      </c>
      <c r="C1089" s="70" t="s">
        <v>19</v>
      </c>
      <c r="D1089" s="71">
        <v>402983333</v>
      </c>
      <c r="E1089" s="112">
        <v>394598</v>
      </c>
      <c r="F1089" s="127">
        <v>41996</v>
      </c>
      <c r="H1089" s="2"/>
    </row>
    <row r="1090" spans="1:8" x14ac:dyDescent="0.25">
      <c r="A1090" s="3" t="s">
        <v>1207</v>
      </c>
      <c r="B1090" s="3" t="s">
        <v>1208</v>
      </c>
      <c r="C1090" s="70" t="s">
        <v>19</v>
      </c>
      <c r="D1090" s="71">
        <v>400000000</v>
      </c>
      <c r="E1090" s="71">
        <v>400000000</v>
      </c>
      <c r="F1090" s="127">
        <v>41326</v>
      </c>
      <c r="H1090" s="2"/>
    </row>
    <row r="1091" spans="1:8" x14ac:dyDescent="0.25">
      <c r="A1091" s="3" t="s">
        <v>1207</v>
      </c>
      <c r="B1091" s="3" t="s">
        <v>1209</v>
      </c>
      <c r="C1091" s="70" t="s">
        <v>19</v>
      </c>
      <c r="D1091" s="71">
        <v>400000000</v>
      </c>
      <c r="E1091" s="71">
        <v>400000000</v>
      </c>
      <c r="F1091" s="127">
        <v>41600</v>
      </c>
      <c r="H1091" s="2"/>
    </row>
    <row r="1092" spans="1:8" x14ac:dyDescent="0.25">
      <c r="A1092" s="3" t="s">
        <v>1207</v>
      </c>
      <c r="B1092" s="3" t="s">
        <v>1210</v>
      </c>
      <c r="C1092" s="70" t="s">
        <v>19</v>
      </c>
      <c r="D1092" s="71">
        <v>411057000</v>
      </c>
      <c r="E1092" s="71">
        <v>411057000</v>
      </c>
      <c r="F1092" s="127">
        <v>41983</v>
      </c>
      <c r="H1092" s="2"/>
    </row>
    <row r="1093" spans="1:8" x14ac:dyDescent="0.25">
      <c r="A1093" s="3" t="s">
        <v>1211</v>
      </c>
      <c r="B1093" s="3" t="s">
        <v>1212</v>
      </c>
      <c r="C1093" s="70" t="s">
        <v>19</v>
      </c>
      <c r="D1093" s="71">
        <v>129794618.45</v>
      </c>
      <c r="E1093" s="71">
        <v>129794618.45</v>
      </c>
      <c r="F1093" s="127">
        <v>39042</v>
      </c>
      <c r="H1093" s="2"/>
    </row>
    <row r="1094" spans="1:8" x14ac:dyDescent="0.25">
      <c r="A1094" s="3" t="s">
        <v>1211</v>
      </c>
      <c r="B1094" s="3" t="s">
        <v>1213</v>
      </c>
      <c r="C1094" s="70" t="s">
        <v>19</v>
      </c>
      <c r="D1094" s="71">
        <v>172054445.93000001</v>
      </c>
      <c r="E1094" s="71">
        <v>172054445.93000001</v>
      </c>
      <c r="F1094" s="127">
        <v>39238</v>
      </c>
      <c r="H1094" s="2"/>
    </row>
    <row r="1095" spans="1:8" x14ac:dyDescent="0.25">
      <c r="A1095" s="3" t="s">
        <v>1211</v>
      </c>
      <c r="B1095" s="3" t="s">
        <v>1214</v>
      </c>
      <c r="C1095" s="70" t="s">
        <v>19</v>
      </c>
      <c r="D1095" s="71">
        <v>361350000</v>
      </c>
      <c r="E1095" s="71">
        <v>361350000</v>
      </c>
      <c r="F1095" s="127">
        <v>41316</v>
      </c>
      <c r="H1095" s="2"/>
    </row>
    <row r="1096" spans="1:8" x14ac:dyDescent="0.25">
      <c r="A1096" s="3" t="s">
        <v>1211</v>
      </c>
      <c r="B1096" s="3" t="s">
        <v>1215</v>
      </c>
      <c r="C1096" s="70" t="s">
        <v>19</v>
      </c>
      <c r="D1096" s="71">
        <v>362800000</v>
      </c>
      <c r="E1096" s="71">
        <v>362800000</v>
      </c>
      <c r="F1096" s="127">
        <v>41466</v>
      </c>
      <c r="H1096" s="2"/>
    </row>
    <row r="1097" spans="1:8" x14ac:dyDescent="0.25">
      <c r="A1097" s="3" t="s">
        <v>1211</v>
      </c>
      <c r="B1097" s="3" t="s">
        <v>1216</v>
      </c>
      <c r="C1097" s="70" t="s">
        <v>19</v>
      </c>
      <c r="D1097" s="71">
        <v>412350000</v>
      </c>
      <c r="E1097" s="71">
        <v>412350000</v>
      </c>
      <c r="F1097" s="127">
        <v>41760</v>
      </c>
      <c r="H1097" s="2"/>
    </row>
    <row r="1098" spans="1:8" x14ac:dyDescent="0.25">
      <c r="A1098" s="3" t="s">
        <v>1211</v>
      </c>
      <c r="B1098" s="3" t="s">
        <v>1217</v>
      </c>
      <c r="C1098" s="70" t="s">
        <v>19</v>
      </c>
      <c r="D1098" s="71">
        <v>359900000</v>
      </c>
      <c r="E1098" s="71">
        <v>359900000</v>
      </c>
      <c r="F1098" s="127">
        <v>41976</v>
      </c>
      <c r="H1098" s="2"/>
    </row>
    <row r="1099" spans="1:8" x14ac:dyDescent="0.25">
      <c r="A1099" s="3" t="s">
        <v>1211</v>
      </c>
      <c r="B1099" s="3" t="s">
        <v>1218</v>
      </c>
      <c r="C1099" s="70" t="s">
        <v>19</v>
      </c>
      <c r="D1099" s="71">
        <v>252370000</v>
      </c>
      <c r="E1099" s="71">
        <v>252370000</v>
      </c>
      <c r="F1099" s="127">
        <v>42465</v>
      </c>
    </row>
    <row r="1100" spans="1:8" x14ac:dyDescent="0.25">
      <c r="A1100" s="3" t="s">
        <v>1219</v>
      </c>
      <c r="B1100" s="3" t="s">
        <v>1220</v>
      </c>
      <c r="C1100" s="70" t="s">
        <v>19</v>
      </c>
      <c r="D1100" s="71">
        <v>513630000</v>
      </c>
      <c r="E1100" s="71">
        <v>513630000</v>
      </c>
      <c r="F1100" s="127">
        <v>41263</v>
      </c>
      <c r="H1100" s="2"/>
    </row>
    <row r="1101" spans="1:8" x14ac:dyDescent="0.25">
      <c r="A1101" s="3" t="s">
        <v>1219</v>
      </c>
      <c r="B1101" s="3" t="s">
        <v>1221</v>
      </c>
      <c r="C1101" s="70" t="s">
        <v>19</v>
      </c>
      <c r="D1101" s="71">
        <v>467100000</v>
      </c>
      <c r="E1101" s="71">
        <v>467100000</v>
      </c>
      <c r="F1101" s="127">
        <v>41381</v>
      </c>
      <c r="H1101" s="2"/>
    </row>
    <row r="1102" spans="1:8" x14ac:dyDescent="0.25">
      <c r="A1102" s="3" t="s">
        <v>1219</v>
      </c>
      <c r="B1102" s="3" t="s">
        <v>1222</v>
      </c>
      <c r="C1102" s="70" t="s">
        <v>19</v>
      </c>
      <c r="D1102" s="71">
        <v>447100000</v>
      </c>
      <c r="E1102" s="71">
        <v>447100000</v>
      </c>
      <c r="F1102" s="127">
        <v>41568</v>
      </c>
      <c r="H1102" s="2"/>
    </row>
    <row r="1103" spans="1:8" x14ac:dyDescent="0.25">
      <c r="A1103" s="3" t="s">
        <v>1219</v>
      </c>
      <c r="B1103" s="3" t="s">
        <v>1223</v>
      </c>
      <c r="C1103" s="70" t="s">
        <v>19</v>
      </c>
      <c r="D1103" s="71">
        <v>620400000</v>
      </c>
      <c r="E1103" s="71">
        <v>620400000</v>
      </c>
      <c r="F1103" s="127">
        <v>41760</v>
      </c>
      <c r="H1103" s="2"/>
    </row>
    <row r="1104" spans="1:8" x14ac:dyDescent="0.25">
      <c r="A1104" s="3" t="s">
        <v>1219</v>
      </c>
      <c r="B1104" s="3" t="s">
        <v>1224</v>
      </c>
      <c r="C1104" s="70" t="s">
        <v>19</v>
      </c>
      <c r="D1104" s="71">
        <v>642850000</v>
      </c>
      <c r="E1104" s="71">
        <v>642850000</v>
      </c>
      <c r="F1104" s="127">
        <v>41872</v>
      </c>
      <c r="H1104" s="2"/>
    </row>
    <row r="1105" spans="1:8" x14ac:dyDescent="0.25">
      <c r="A1105" s="3" t="s">
        <v>1219</v>
      </c>
      <c r="B1105" s="3" t="s">
        <v>1225</v>
      </c>
      <c r="C1105" s="70" t="s">
        <v>19</v>
      </c>
      <c r="D1105" s="71">
        <v>408680000</v>
      </c>
      <c r="E1105" s="71">
        <v>408680000</v>
      </c>
      <c r="F1105" s="127">
        <v>42033</v>
      </c>
      <c r="H1105" s="2"/>
    </row>
    <row r="1106" spans="1:8" x14ac:dyDescent="0.25">
      <c r="A1106" s="3" t="s">
        <v>1219</v>
      </c>
      <c r="B1106" s="3" t="s">
        <v>1226</v>
      </c>
      <c r="C1106" s="70" t="s">
        <v>19</v>
      </c>
      <c r="D1106" s="71">
        <v>616250000</v>
      </c>
      <c r="E1106" s="71">
        <v>616250000</v>
      </c>
      <c r="F1106" s="127">
        <v>42194</v>
      </c>
      <c r="H1106" s="2"/>
    </row>
    <row r="1107" spans="1:8" x14ac:dyDescent="0.25">
      <c r="A1107" s="3" t="s">
        <v>1219</v>
      </c>
      <c r="B1107" s="3" t="s">
        <v>1227</v>
      </c>
      <c r="C1107" s="70" t="s">
        <v>19</v>
      </c>
      <c r="D1107" s="71">
        <v>448050000</v>
      </c>
      <c r="E1107" s="71">
        <v>448050000</v>
      </c>
      <c r="F1107" s="127">
        <v>42292</v>
      </c>
      <c r="H1107" s="2"/>
    </row>
    <row r="1108" spans="1:8" x14ac:dyDescent="0.25">
      <c r="A1108" s="3" t="s">
        <v>1219</v>
      </c>
      <c r="B1108" s="3" t="s">
        <v>1228</v>
      </c>
      <c r="C1108" s="70" t="s">
        <v>19</v>
      </c>
      <c r="D1108" s="71">
        <v>608300000</v>
      </c>
      <c r="E1108" s="71">
        <v>608300000</v>
      </c>
      <c r="F1108" s="127">
        <v>42543</v>
      </c>
    </row>
    <row r="1109" spans="1:8" x14ac:dyDescent="0.25">
      <c r="A1109" s="3" t="s">
        <v>1229</v>
      </c>
      <c r="B1109" s="3" t="s">
        <v>1230</v>
      </c>
      <c r="C1109" s="70" t="s">
        <v>19</v>
      </c>
      <c r="D1109" s="71">
        <v>455500000</v>
      </c>
      <c r="E1109" s="71">
        <v>455500000</v>
      </c>
      <c r="F1109" s="127">
        <v>42544</v>
      </c>
      <c r="H1109" s="2"/>
    </row>
    <row r="1110" spans="1:8" x14ac:dyDescent="0.25">
      <c r="A1110" s="3" t="s">
        <v>1231</v>
      </c>
      <c r="B1110" s="3" t="s">
        <v>1232</v>
      </c>
      <c r="C1110" s="70" t="s">
        <v>19</v>
      </c>
      <c r="D1110" s="73">
        <v>123750000</v>
      </c>
      <c r="E1110" s="73">
        <v>123750000</v>
      </c>
      <c r="F1110" s="127">
        <v>40765</v>
      </c>
      <c r="H1110" s="2"/>
    </row>
    <row r="1111" spans="1:8" x14ac:dyDescent="0.25">
      <c r="A1111" s="3" t="s">
        <v>1231</v>
      </c>
      <c r="B1111" s="3" t="s">
        <v>1233</v>
      </c>
      <c r="C1111" s="70" t="s">
        <v>19</v>
      </c>
      <c r="D1111" s="71">
        <v>320000000</v>
      </c>
      <c r="E1111" s="71">
        <v>320000000</v>
      </c>
      <c r="F1111" s="127">
        <v>41135</v>
      </c>
      <c r="H1111" s="2"/>
    </row>
    <row r="1112" spans="1:8" x14ac:dyDescent="0.25">
      <c r="A1112" s="3" t="s">
        <v>1234</v>
      </c>
      <c r="B1112" s="3" t="s">
        <v>1235</v>
      </c>
      <c r="C1112" s="70" t="s">
        <v>19</v>
      </c>
      <c r="D1112" s="71">
        <v>479000000</v>
      </c>
      <c r="E1112" s="71">
        <v>479000000</v>
      </c>
      <c r="F1112" s="127">
        <v>41710</v>
      </c>
      <c r="H1112" s="2"/>
    </row>
    <row r="1113" spans="1:8" x14ac:dyDescent="0.25">
      <c r="A1113" s="3" t="s">
        <v>1234</v>
      </c>
      <c r="B1113" s="3" t="s">
        <v>1236</v>
      </c>
      <c r="C1113" s="70" t="s">
        <v>19</v>
      </c>
      <c r="D1113" s="71">
        <v>513500000</v>
      </c>
      <c r="E1113" s="71">
        <v>513500000</v>
      </c>
      <c r="F1113" s="127">
        <v>41865</v>
      </c>
      <c r="H1113" s="2"/>
    </row>
    <row r="1114" spans="1:8" x14ac:dyDescent="0.25">
      <c r="A1114" s="3" t="s">
        <v>1234</v>
      </c>
      <c r="B1114" s="3" t="s">
        <v>1237</v>
      </c>
      <c r="C1114" s="70" t="s">
        <v>19</v>
      </c>
      <c r="D1114" s="73">
        <v>515000000</v>
      </c>
      <c r="E1114" s="73">
        <v>515000000</v>
      </c>
      <c r="F1114" s="127">
        <v>41985</v>
      </c>
      <c r="H1114" s="2"/>
    </row>
    <row r="1115" spans="1:8" x14ac:dyDescent="0.25">
      <c r="A1115" s="3" t="s">
        <v>1234</v>
      </c>
      <c r="B1115" s="3" t="s">
        <v>1238</v>
      </c>
      <c r="C1115" s="70" t="s">
        <v>19</v>
      </c>
      <c r="D1115" s="71">
        <v>515250000</v>
      </c>
      <c r="E1115" s="71">
        <v>515250000</v>
      </c>
      <c r="F1115" s="127">
        <v>42137</v>
      </c>
      <c r="H1115" s="2"/>
    </row>
    <row r="1116" spans="1:8" x14ac:dyDescent="0.25">
      <c r="A1116" s="3" t="s">
        <v>1234</v>
      </c>
      <c r="B1116" s="3" t="s">
        <v>1239</v>
      </c>
      <c r="C1116" s="70" t="s">
        <v>19</v>
      </c>
      <c r="D1116" s="71">
        <v>410250000</v>
      </c>
      <c r="E1116" s="71">
        <v>410250000</v>
      </c>
      <c r="F1116" s="128">
        <v>42558</v>
      </c>
    </row>
    <row r="1117" spans="1:8" x14ac:dyDescent="0.25">
      <c r="A1117" s="3" t="s">
        <v>1240</v>
      </c>
      <c r="B1117" s="3" t="s">
        <v>1241</v>
      </c>
      <c r="C1117" s="70" t="s">
        <v>19</v>
      </c>
      <c r="D1117" s="71">
        <v>409375000</v>
      </c>
      <c r="E1117" s="71">
        <v>409375000</v>
      </c>
      <c r="F1117" s="127">
        <v>42164</v>
      </c>
      <c r="H1117" s="2"/>
    </row>
    <row r="1118" spans="1:8" x14ac:dyDescent="0.25">
      <c r="A1118" s="3" t="s">
        <v>1240</v>
      </c>
      <c r="B1118" s="3" t="s">
        <v>1242</v>
      </c>
      <c r="C1118" s="70" t="s">
        <v>19</v>
      </c>
      <c r="D1118" s="71">
        <v>400000000</v>
      </c>
      <c r="E1118" s="71">
        <v>400000000</v>
      </c>
      <c r="F1118" s="127">
        <v>41730</v>
      </c>
      <c r="H1118" s="2"/>
    </row>
    <row r="1119" spans="1:8" x14ac:dyDescent="0.25">
      <c r="A1119" s="3" t="s">
        <v>1240</v>
      </c>
      <c r="B1119" s="3" t="s">
        <v>1243</v>
      </c>
      <c r="C1119" s="70" t="s">
        <v>19</v>
      </c>
      <c r="D1119" s="71">
        <v>416125000</v>
      </c>
      <c r="E1119" s="71">
        <v>416125000</v>
      </c>
      <c r="F1119" s="127">
        <v>41855</v>
      </c>
      <c r="H1119" s="2"/>
    </row>
    <row r="1120" spans="1:8" x14ac:dyDescent="0.25">
      <c r="A1120" s="3" t="s">
        <v>1240</v>
      </c>
      <c r="B1120" s="3" t="s">
        <v>1244</v>
      </c>
      <c r="C1120" s="70" t="s">
        <v>19</v>
      </c>
      <c r="D1120" s="71">
        <v>301600000</v>
      </c>
      <c r="E1120" s="71">
        <v>301600000</v>
      </c>
      <c r="F1120" s="127">
        <v>41262</v>
      </c>
      <c r="H1120" s="2"/>
    </row>
    <row r="1121" spans="1:256" x14ac:dyDescent="0.25">
      <c r="A1121" s="3" t="s">
        <v>1240</v>
      </c>
      <c r="B1121" s="3" t="s">
        <v>1245</v>
      </c>
      <c r="C1121" s="70" t="s">
        <v>19</v>
      </c>
      <c r="D1121" s="71">
        <v>406650000</v>
      </c>
      <c r="E1121" s="71">
        <v>406650000</v>
      </c>
      <c r="F1121" s="128">
        <v>42492</v>
      </c>
    </row>
    <row r="1122" spans="1:256" x14ac:dyDescent="0.25">
      <c r="A1122" s="3" t="s">
        <v>1246</v>
      </c>
      <c r="B1122" s="3" t="s">
        <v>1247</v>
      </c>
      <c r="C1122" s="70" t="s">
        <v>19</v>
      </c>
      <c r="D1122" s="71">
        <v>259075000</v>
      </c>
      <c r="E1122" s="71">
        <v>259075000</v>
      </c>
      <c r="F1122" s="127">
        <v>41192</v>
      </c>
      <c r="H1122" s="2"/>
    </row>
    <row r="1123" spans="1:256" x14ac:dyDescent="0.25">
      <c r="A1123" s="3" t="s">
        <v>1246</v>
      </c>
      <c r="B1123" s="3" t="s">
        <v>1248</v>
      </c>
      <c r="C1123" s="70" t="s">
        <v>19</v>
      </c>
      <c r="D1123" s="71">
        <v>259950000</v>
      </c>
      <c r="E1123" s="71">
        <v>259950000</v>
      </c>
      <c r="F1123" s="127">
        <v>41569</v>
      </c>
      <c r="H1123" s="2"/>
    </row>
    <row r="1124" spans="1:256" x14ac:dyDescent="0.25">
      <c r="A1124" s="3" t="s">
        <v>1246</v>
      </c>
      <c r="B1124" s="3" t="s">
        <v>1249</v>
      </c>
      <c r="C1124" s="70" t="s">
        <v>19</v>
      </c>
      <c r="D1124" s="73">
        <v>416000000</v>
      </c>
      <c r="E1124" s="73">
        <v>416000000</v>
      </c>
      <c r="F1124" s="127">
        <v>42122</v>
      </c>
      <c r="H1124" s="2"/>
    </row>
    <row r="1125" spans="1:256" x14ac:dyDescent="0.25">
      <c r="A1125" s="51" t="s">
        <v>1250</v>
      </c>
      <c r="B1125" s="51" t="s">
        <v>1251</v>
      </c>
      <c r="C1125" s="109" t="s">
        <v>19</v>
      </c>
      <c r="D1125" s="92">
        <v>175709360</v>
      </c>
      <c r="E1125" s="68">
        <v>175709360</v>
      </c>
      <c r="F1125" s="141">
        <v>38937</v>
      </c>
      <c r="G1125" s="24"/>
      <c r="H1125" s="3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4"/>
      <c r="AA1125" s="24"/>
      <c r="AB1125" s="24"/>
      <c r="AC1125" s="24"/>
      <c r="AD1125" s="24"/>
      <c r="AE1125" s="24"/>
      <c r="AF1125" s="24"/>
      <c r="AG1125" s="24"/>
      <c r="AH1125" s="24"/>
      <c r="AI1125" s="24"/>
      <c r="AJ1125" s="24"/>
      <c r="AK1125" s="24"/>
      <c r="AL1125" s="24"/>
      <c r="AM1125" s="24"/>
      <c r="AN1125" s="24"/>
      <c r="AO1125" s="24"/>
      <c r="AP1125" s="24"/>
      <c r="AQ1125" s="24"/>
      <c r="AR1125" s="24"/>
      <c r="AS1125" s="24"/>
      <c r="AT1125" s="24"/>
      <c r="AU1125" s="24"/>
      <c r="AV1125" s="24"/>
      <c r="AW1125" s="24"/>
      <c r="AX1125" s="24"/>
      <c r="AY1125" s="24"/>
      <c r="AZ1125" s="24"/>
      <c r="BA1125" s="24"/>
      <c r="BB1125" s="24"/>
      <c r="BC1125" s="24"/>
      <c r="BD1125" s="24"/>
      <c r="BE1125" s="24"/>
      <c r="BF1125" s="24"/>
      <c r="BG1125" s="24"/>
      <c r="BH1125" s="24"/>
      <c r="BI1125" s="24"/>
      <c r="BJ1125" s="24"/>
      <c r="BK1125" s="24"/>
      <c r="BL1125" s="24"/>
      <c r="BM1125" s="24"/>
      <c r="BN1125" s="24"/>
      <c r="BO1125" s="24"/>
      <c r="BP1125" s="24"/>
      <c r="BQ1125" s="24"/>
      <c r="BR1125" s="24"/>
      <c r="BS1125" s="24"/>
      <c r="BT1125" s="24"/>
      <c r="BU1125" s="24"/>
      <c r="BV1125" s="24"/>
      <c r="BW1125" s="24"/>
      <c r="BX1125" s="24"/>
      <c r="BY1125" s="24"/>
      <c r="BZ1125" s="24"/>
      <c r="CA1125" s="24"/>
      <c r="CB1125" s="24"/>
      <c r="CC1125" s="24"/>
      <c r="CD1125" s="24"/>
      <c r="CE1125" s="24"/>
      <c r="CF1125" s="24"/>
      <c r="CG1125" s="24"/>
      <c r="CH1125" s="24"/>
      <c r="CI1125" s="24"/>
      <c r="CJ1125" s="24"/>
      <c r="CK1125" s="24"/>
      <c r="CL1125" s="24"/>
      <c r="CM1125" s="24"/>
      <c r="CN1125" s="24"/>
      <c r="CO1125" s="24"/>
      <c r="CP1125" s="24"/>
      <c r="CQ1125" s="24"/>
      <c r="CR1125" s="24"/>
      <c r="CS1125" s="24"/>
      <c r="CT1125" s="24"/>
      <c r="CU1125" s="24"/>
      <c r="CV1125" s="24"/>
      <c r="CW1125" s="24"/>
      <c r="CX1125" s="24"/>
      <c r="CY1125" s="24"/>
      <c r="CZ1125" s="24"/>
      <c r="DA1125" s="24"/>
      <c r="DB1125" s="24"/>
      <c r="DC1125" s="24"/>
      <c r="DD1125" s="24"/>
      <c r="DE1125" s="24"/>
      <c r="DF1125" s="24"/>
      <c r="DG1125" s="24"/>
      <c r="DH1125" s="24"/>
      <c r="DI1125" s="24"/>
      <c r="DJ1125" s="24"/>
      <c r="DK1125" s="24"/>
      <c r="DL1125" s="24"/>
      <c r="DM1125" s="24"/>
      <c r="DN1125" s="24"/>
      <c r="DO1125" s="24"/>
      <c r="DP1125" s="24"/>
      <c r="DQ1125" s="24"/>
      <c r="DR1125" s="24"/>
      <c r="DS1125" s="24"/>
      <c r="DT1125" s="24"/>
      <c r="DU1125" s="24"/>
      <c r="DV1125" s="24"/>
      <c r="DW1125" s="24"/>
      <c r="DX1125" s="24"/>
      <c r="DY1125" s="24"/>
      <c r="DZ1125" s="24"/>
      <c r="EA1125" s="24"/>
      <c r="EB1125" s="24"/>
      <c r="EC1125" s="24"/>
      <c r="ED1125" s="24"/>
      <c r="EE1125" s="24"/>
      <c r="EF1125" s="24"/>
      <c r="EG1125" s="24"/>
      <c r="EH1125" s="24"/>
      <c r="EI1125" s="24"/>
      <c r="EJ1125" s="24"/>
      <c r="EK1125" s="24"/>
      <c r="EL1125" s="24"/>
      <c r="EM1125" s="24"/>
      <c r="EN1125" s="24"/>
      <c r="EO1125" s="24"/>
      <c r="EP1125" s="24"/>
      <c r="EQ1125" s="24"/>
      <c r="ER1125" s="24"/>
      <c r="ES1125" s="24"/>
      <c r="ET1125" s="24"/>
      <c r="EU1125" s="24"/>
      <c r="EV1125" s="24"/>
      <c r="EW1125" s="24"/>
      <c r="EX1125" s="24"/>
      <c r="EY1125" s="24"/>
      <c r="EZ1125" s="24"/>
      <c r="FA1125" s="24"/>
      <c r="FB1125" s="24"/>
      <c r="FC1125" s="24"/>
      <c r="FD1125" s="24"/>
      <c r="FE1125" s="24"/>
      <c r="FF1125" s="24"/>
      <c r="FG1125" s="24"/>
      <c r="FH1125" s="24"/>
      <c r="FI1125" s="24"/>
      <c r="FJ1125" s="24"/>
      <c r="FK1125" s="24"/>
      <c r="FL1125" s="24"/>
      <c r="FM1125" s="24"/>
      <c r="FN1125" s="24"/>
      <c r="FO1125" s="24"/>
      <c r="FP1125" s="24"/>
      <c r="FQ1125" s="24"/>
      <c r="FR1125" s="24"/>
      <c r="FS1125" s="24"/>
      <c r="FT1125" s="24"/>
      <c r="FU1125" s="24"/>
      <c r="FV1125" s="24"/>
      <c r="FW1125" s="24"/>
      <c r="FX1125" s="24"/>
      <c r="FY1125" s="24"/>
      <c r="FZ1125" s="24"/>
      <c r="GA1125" s="24"/>
      <c r="GB1125" s="24"/>
      <c r="GC1125" s="24"/>
      <c r="GD1125" s="24"/>
      <c r="GE1125" s="24"/>
      <c r="GF1125" s="24"/>
      <c r="GG1125" s="24"/>
      <c r="GH1125" s="24"/>
      <c r="GI1125" s="24"/>
      <c r="GJ1125" s="24"/>
      <c r="GK1125" s="24"/>
      <c r="GL1125" s="24"/>
      <c r="GM1125" s="24"/>
      <c r="GN1125" s="24"/>
      <c r="GO1125" s="24"/>
      <c r="GP1125" s="24"/>
      <c r="GQ1125" s="24"/>
      <c r="GR1125" s="24"/>
      <c r="GS1125" s="24"/>
      <c r="GT1125" s="24"/>
      <c r="GU1125" s="24"/>
      <c r="GV1125" s="24"/>
      <c r="GW1125" s="24"/>
      <c r="GX1125" s="24"/>
      <c r="GY1125" s="24"/>
      <c r="GZ1125" s="24"/>
      <c r="HA1125" s="24"/>
      <c r="HB1125" s="24"/>
      <c r="HC1125" s="24"/>
      <c r="HD1125" s="24"/>
      <c r="HE1125" s="24"/>
      <c r="HF1125" s="24"/>
      <c r="HG1125" s="24"/>
      <c r="HH1125" s="24"/>
      <c r="HI1125" s="24"/>
      <c r="HJ1125" s="24"/>
      <c r="HK1125" s="24"/>
      <c r="HL1125" s="24"/>
      <c r="HM1125" s="24"/>
      <c r="HN1125" s="24"/>
      <c r="HO1125" s="24"/>
      <c r="HP1125" s="24"/>
      <c r="HQ1125" s="24"/>
      <c r="HR1125" s="24"/>
      <c r="HS1125" s="24"/>
      <c r="HT1125" s="24"/>
      <c r="HU1125" s="24"/>
      <c r="HV1125" s="24"/>
      <c r="HW1125" s="24"/>
      <c r="HX1125" s="24"/>
      <c r="HY1125" s="24"/>
      <c r="HZ1125" s="24"/>
      <c r="IA1125" s="24"/>
      <c r="IB1125" s="24"/>
      <c r="IC1125" s="24"/>
      <c r="ID1125" s="24"/>
      <c r="IE1125" s="24"/>
      <c r="IF1125" s="24"/>
      <c r="IG1125" s="24"/>
      <c r="IH1125" s="24"/>
      <c r="II1125" s="24"/>
      <c r="IJ1125" s="24"/>
      <c r="IK1125" s="24"/>
      <c r="IL1125" s="24"/>
      <c r="IM1125" s="24"/>
      <c r="IN1125" s="24"/>
      <c r="IO1125" s="24"/>
      <c r="IP1125" s="24"/>
      <c r="IQ1125" s="24"/>
      <c r="IR1125" s="24"/>
      <c r="IS1125" s="24"/>
      <c r="IT1125" s="24"/>
      <c r="IU1125" s="24"/>
      <c r="IV1125" s="24"/>
    </row>
    <row r="1126" spans="1:256" x14ac:dyDescent="0.25">
      <c r="A1126" s="51" t="s">
        <v>1250</v>
      </c>
      <c r="B1126" s="51" t="s">
        <v>1252</v>
      </c>
      <c r="C1126" s="109" t="s">
        <v>19</v>
      </c>
      <c r="D1126" s="92">
        <v>143134701</v>
      </c>
      <c r="E1126" s="68">
        <v>143134701</v>
      </c>
      <c r="F1126" s="141">
        <v>39064</v>
      </c>
      <c r="G1126" s="24"/>
      <c r="H1126" s="3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  <c r="AA1126" s="24"/>
      <c r="AB1126" s="24"/>
      <c r="AC1126" s="24"/>
      <c r="AD1126" s="24"/>
      <c r="AE1126" s="24"/>
      <c r="AF1126" s="24"/>
      <c r="AG1126" s="24"/>
      <c r="AH1126" s="24"/>
      <c r="AI1126" s="24"/>
      <c r="AJ1126" s="24"/>
      <c r="AK1126" s="24"/>
      <c r="AL1126" s="24"/>
      <c r="AM1126" s="24"/>
      <c r="AN1126" s="24"/>
      <c r="AO1126" s="24"/>
      <c r="AP1126" s="24"/>
      <c r="AQ1126" s="24"/>
      <c r="AR1126" s="24"/>
      <c r="AS1126" s="24"/>
      <c r="AT1126" s="24"/>
      <c r="AU1126" s="24"/>
      <c r="AV1126" s="24"/>
      <c r="AW1126" s="24"/>
      <c r="AX1126" s="24"/>
      <c r="AY1126" s="24"/>
      <c r="AZ1126" s="24"/>
      <c r="BA1126" s="24"/>
      <c r="BB1126" s="24"/>
      <c r="BC1126" s="24"/>
      <c r="BD1126" s="24"/>
      <c r="BE1126" s="24"/>
      <c r="BF1126" s="24"/>
      <c r="BG1126" s="24"/>
      <c r="BH1126" s="24"/>
      <c r="BI1126" s="24"/>
      <c r="BJ1126" s="24"/>
      <c r="BK1126" s="24"/>
      <c r="BL1126" s="24"/>
      <c r="BM1126" s="24"/>
      <c r="BN1126" s="24"/>
      <c r="BO1126" s="24"/>
      <c r="BP1126" s="24"/>
      <c r="BQ1126" s="24"/>
      <c r="BR1126" s="24"/>
      <c r="BS1126" s="24"/>
      <c r="BT1126" s="24"/>
      <c r="BU1126" s="24"/>
      <c r="BV1126" s="24"/>
      <c r="BW1126" s="24"/>
      <c r="BX1126" s="24"/>
      <c r="BY1126" s="24"/>
      <c r="BZ1126" s="24"/>
      <c r="CA1126" s="24"/>
      <c r="CB1126" s="24"/>
      <c r="CC1126" s="24"/>
      <c r="CD1126" s="24"/>
      <c r="CE1126" s="24"/>
      <c r="CF1126" s="24"/>
      <c r="CG1126" s="24"/>
      <c r="CH1126" s="24"/>
      <c r="CI1126" s="24"/>
      <c r="CJ1126" s="24"/>
      <c r="CK1126" s="24"/>
      <c r="CL1126" s="24"/>
      <c r="CM1126" s="24"/>
      <c r="CN1126" s="24"/>
      <c r="CO1126" s="24"/>
      <c r="CP1126" s="24"/>
      <c r="CQ1126" s="24"/>
      <c r="CR1126" s="24"/>
      <c r="CS1126" s="24"/>
      <c r="CT1126" s="24"/>
      <c r="CU1126" s="24"/>
      <c r="CV1126" s="24"/>
      <c r="CW1126" s="24"/>
      <c r="CX1126" s="24"/>
      <c r="CY1126" s="24"/>
      <c r="CZ1126" s="24"/>
      <c r="DA1126" s="24"/>
      <c r="DB1126" s="24"/>
      <c r="DC1126" s="24"/>
      <c r="DD1126" s="24"/>
      <c r="DE1126" s="24"/>
      <c r="DF1126" s="24"/>
      <c r="DG1126" s="24"/>
      <c r="DH1126" s="24"/>
      <c r="DI1126" s="24"/>
      <c r="DJ1126" s="24"/>
      <c r="DK1126" s="24"/>
      <c r="DL1126" s="24"/>
      <c r="DM1126" s="24"/>
      <c r="DN1126" s="24"/>
      <c r="DO1126" s="24"/>
      <c r="DP1126" s="24"/>
      <c r="DQ1126" s="24"/>
      <c r="DR1126" s="24"/>
      <c r="DS1126" s="24"/>
      <c r="DT1126" s="24"/>
      <c r="DU1126" s="24"/>
      <c r="DV1126" s="24"/>
      <c r="DW1126" s="24"/>
      <c r="DX1126" s="24"/>
      <c r="DY1126" s="24"/>
      <c r="DZ1126" s="24"/>
      <c r="EA1126" s="24"/>
      <c r="EB1126" s="24"/>
      <c r="EC1126" s="24"/>
      <c r="ED1126" s="24"/>
      <c r="EE1126" s="24"/>
      <c r="EF1126" s="24"/>
      <c r="EG1126" s="24"/>
      <c r="EH1126" s="24"/>
      <c r="EI1126" s="24"/>
      <c r="EJ1126" s="24"/>
      <c r="EK1126" s="24"/>
      <c r="EL1126" s="24"/>
      <c r="EM1126" s="24"/>
      <c r="EN1126" s="24"/>
      <c r="EO1126" s="24"/>
      <c r="EP1126" s="24"/>
      <c r="EQ1126" s="24"/>
      <c r="ER1126" s="24"/>
      <c r="ES1126" s="24"/>
      <c r="ET1126" s="24"/>
      <c r="EU1126" s="24"/>
      <c r="EV1126" s="24"/>
      <c r="EW1126" s="24"/>
      <c r="EX1126" s="24"/>
      <c r="EY1126" s="24"/>
      <c r="EZ1126" s="24"/>
      <c r="FA1126" s="24"/>
      <c r="FB1126" s="24"/>
      <c r="FC1126" s="24"/>
      <c r="FD1126" s="24"/>
      <c r="FE1126" s="24"/>
      <c r="FF1126" s="24"/>
      <c r="FG1126" s="24"/>
      <c r="FH1126" s="24"/>
      <c r="FI1126" s="24"/>
      <c r="FJ1126" s="24"/>
      <c r="FK1126" s="24"/>
      <c r="FL1126" s="24"/>
      <c r="FM1126" s="24"/>
      <c r="FN1126" s="24"/>
      <c r="FO1126" s="24"/>
      <c r="FP1126" s="24"/>
      <c r="FQ1126" s="24"/>
      <c r="FR1126" s="24"/>
      <c r="FS1126" s="24"/>
      <c r="FT1126" s="24"/>
      <c r="FU1126" s="24"/>
      <c r="FV1126" s="24"/>
      <c r="FW1126" s="24"/>
      <c r="FX1126" s="24"/>
      <c r="FY1126" s="24"/>
      <c r="FZ1126" s="24"/>
      <c r="GA1126" s="24"/>
      <c r="GB1126" s="24"/>
      <c r="GC1126" s="24"/>
      <c r="GD1126" s="24"/>
      <c r="GE1126" s="24"/>
      <c r="GF1126" s="24"/>
      <c r="GG1126" s="24"/>
      <c r="GH1126" s="24"/>
      <c r="GI1126" s="24"/>
      <c r="GJ1126" s="24"/>
      <c r="GK1126" s="24"/>
      <c r="GL1126" s="24"/>
      <c r="GM1126" s="24"/>
      <c r="GN1126" s="24"/>
      <c r="GO1126" s="24"/>
      <c r="GP1126" s="24"/>
      <c r="GQ1126" s="24"/>
      <c r="GR1126" s="24"/>
      <c r="GS1126" s="24"/>
      <c r="GT1126" s="24"/>
      <c r="GU1126" s="24"/>
      <c r="GV1126" s="24"/>
      <c r="GW1126" s="24"/>
      <c r="GX1126" s="24"/>
      <c r="GY1126" s="24"/>
      <c r="GZ1126" s="24"/>
      <c r="HA1126" s="24"/>
      <c r="HB1126" s="24"/>
      <c r="HC1126" s="24"/>
      <c r="HD1126" s="24"/>
      <c r="HE1126" s="24"/>
      <c r="HF1126" s="24"/>
      <c r="HG1126" s="24"/>
      <c r="HH1126" s="24"/>
      <c r="HI1126" s="24"/>
      <c r="HJ1126" s="24"/>
      <c r="HK1126" s="24"/>
      <c r="HL1126" s="24"/>
      <c r="HM1126" s="24"/>
      <c r="HN1126" s="24"/>
      <c r="HO1126" s="24"/>
      <c r="HP1126" s="24"/>
      <c r="HQ1126" s="24"/>
      <c r="HR1126" s="24"/>
      <c r="HS1126" s="24"/>
      <c r="HT1126" s="24"/>
      <c r="HU1126" s="24"/>
      <c r="HV1126" s="24"/>
      <c r="HW1126" s="24"/>
      <c r="HX1126" s="24"/>
      <c r="HY1126" s="24"/>
      <c r="HZ1126" s="24"/>
      <c r="IA1126" s="24"/>
      <c r="IB1126" s="24"/>
      <c r="IC1126" s="24"/>
      <c r="ID1126" s="24"/>
      <c r="IE1126" s="24"/>
      <c r="IF1126" s="24"/>
      <c r="IG1126" s="24"/>
      <c r="IH1126" s="24"/>
      <c r="II1126" s="24"/>
      <c r="IJ1126" s="24"/>
      <c r="IK1126" s="24"/>
      <c r="IL1126" s="24"/>
      <c r="IM1126" s="24"/>
      <c r="IN1126" s="24"/>
      <c r="IO1126" s="24"/>
      <c r="IP1126" s="24"/>
      <c r="IQ1126" s="24"/>
      <c r="IR1126" s="24"/>
      <c r="IS1126" s="24"/>
      <c r="IT1126" s="24"/>
      <c r="IU1126" s="24"/>
      <c r="IV1126" s="24"/>
    </row>
    <row r="1127" spans="1:256" x14ac:dyDescent="0.25">
      <c r="A1127" s="51" t="s">
        <v>1250</v>
      </c>
      <c r="B1127" s="51" t="s">
        <v>1253</v>
      </c>
      <c r="C1127" s="109" t="s">
        <v>19</v>
      </c>
      <c r="D1127" s="92">
        <v>260015340</v>
      </c>
      <c r="E1127" s="68">
        <v>260015340</v>
      </c>
      <c r="F1127" s="141">
        <v>39147</v>
      </c>
      <c r="G1127" s="24"/>
      <c r="H1127" s="3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  <c r="AA1127" s="24"/>
      <c r="AB1127" s="24"/>
      <c r="AC1127" s="24"/>
      <c r="AD1127" s="24"/>
      <c r="AE1127" s="24"/>
      <c r="AF1127" s="24"/>
      <c r="AG1127" s="24"/>
      <c r="AH1127" s="24"/>
      <c r="AI1127" s="24"/>
      <c r="AJ1127" s="24"/>
      <c r="AK1127" s="24"/>
      <c r="AL1127" s="24"/>
      <c r="AM1127" s="24"/>
      <c r="AN1127" s="24"/>
      <c r="AO1127" s="24"/>
      <c r="AP1127" s="24"/>
      <c r="AQ1127" s="24"/>
      <c r="AR1127" s="24"/>
      <c r="AS1127" s="24"/>
      <c r="AT1127" s="24"/>
      <c r="AU1127" s="24"/>
      <c r="AV1127" s="24"/>
      <c r="AW1127" s="24"/>
      <c r="AX1127" s="24"/>
      <c r="AY1127" s="24"/>
      <c r="AZ1127" s="24"/>
      <c r="BA1127" s="24"/>
      <c r="BB1127" s="24"/>
      <c r="BC1127" s="24"/>
      <c r="BD1127" s="24"/>
      <c r="BE1127" s="24"/>
      <c r="BF1127" s="24"/>
      <c r="BG1127" s="24"/>
      <c r="BH1127" s="24"/>
      <c r="BI1127" s="24"/>
      <c r="BJ1127" s="24"/>
      <c r="BK1127" s="24"/>
      <c r="BL1127" s="24"/>
      <c r="BM1127" s="24"/>
      <c r="BN1127" s="24"/>
      <c r="BO1127" s="24"/>
      <c r="BP1127" s="24"/>
      <c r="BQ1127" s="24"/>
      <c r="BR1127" s="24"/>
      <c r="BS1127" s="24"/>
      <c r="BT1127" s="24"/>
      <c r="BU1127" s="24"/>
      <c r="BV1127" s="24"/>
      <c r="BW1127" s="24"/>
      <c r="BX1127" s="24"/>
      <c r="BY1127" s="24"/>
      <c r="BZ1127" s="24"/>
      <c r="CA1127" s="24"/>
      <c r="CB1127" s="24"/>
      <c r="CC1127" s="24"/>
      <c r="CD1127" s="24"/>
      <c r="CE1127" s="24"/>
      <c r="CF1127" s="24"/>
      <c r="CG1127" s="24"/>
      <c r="CH1127" s="24"/>
      <c r="CI1127" s="24"/>
      <c r="CJ1127" s="24"/>
      <c r="CK1127" s="24"/>
      <c r="CL1127" s="24"/>
      <c r="CM1127" s="24"/>
      <c r="CN1127" s="24"/>
      <c r="CO1127" s="24"/>
      <c r="CP1127" s="24"/>
      <c r="CQ1127" s="24"/>
      <c r="CR1127" s="24"/>
      <c r="CS1127" s="24"/>
      <c r="CT1127" s="24"/>
      <c r="CU1127" s="24"/>
      <c r="CV1127" s="24"/>
      <c r="CW1127" s="24"/>
      <c r="CX1127" s="24"/>
      <c r="CY1127" s="24"/>
      <c r="CZ1127" s="24"/>
      <c r="DA1127" s="24"/>
      <c r="DB1127" s="24"/>
      <c r="DC1127" s="24"/>
      <c r="DD1127" s="24"/>
      <c r="DE1127" s="24"/>
      <c r="DF1127" s="24"/>
      <c r="DG1127" s="24"/>
      <c r="DH1127" s="24"/>
      <c r="DI1127" s="24"/>
      <c r="DJ1127" s="24"/>
      <c r="DK1127" s="24"/>
      <c r="DL1127" s="24"/>
      <c r="DM1127" s="24"/>
      <c r="DN1127" s="24"/>
      <c r="DO1127" s="24"/>
      <c r="DP1127" s="24"/>
      <c r="DQ1127" s="24"/>
      <c r="DR1127" s="24"/>
      <c r="DS1127" s="24"/>
      <c r="DT1127" s="24"/>
      <c r="DU1127" s="24"/>
      <c r="DV1127" s="24"/>
      <c r="DW1127" s="24"/>
      <c r="DX1127" s="24"/>
      <c r="DY1127" s="24"/>
      <c r="DZ1127" s="24"/>
      <c r="EA1127" s="24"/>
      <c r="EB1127" s="24"/>
      <c r="EC1127" s="24"/>
      <c r="ED1127" s="24"/>
      <c r="EE1127" s="24"/>
      <c r="EF1127" s="24"/>
      <c r="EG1127" s="24"/>
      <c r="EH1127" s="24"/>
      <c r="EI1127" s="24"/>
      <c r="EJ1127" s="24"/>
      <c r="EK1127" s="24"/>
      <c r="EL1127" s="24"/>
      <c r="EM1127" s="24"/>
      <c r="EN1127" s="24"/>
      <c r="EO1127" s="24"/>
      <c r="EP1127" s="24"/>
      <c r="EQ1127" s="24"/>
      <c r="ER1127" s="24"/>
      <c r="ES1127" s="24"/>
      <c r="ET1127" s="24"/>
      <c r="EU1127" s="24"/>
      <c r="EV1127" s="24"/>
      <c r="EW1127" s="24"/>
      <c r="EX1127" s="24"/>
      <c r="EY1127" s="24"/>
      <c r="EZ1127" s="24"/>
      <c r="FA1127" s="24"/>
      <c r="FB1127" s="24"/>
      <c r="FC1127" s="24"/>
      <c r="FD1127" s="24"/>
      <c r="FE1127" s="24"/>
      <c r="FF1127" s="24"/>
      <c r="FG1127" s="24"/>
      <c r="FH1127" s="24"/>
      <c r="FI1127" s="24"/>
      <c r="FJ1127" s="24"/>
      <c r="FK1127" s="24"/>
      <c r="FL1127" s="24"/>
      <c r="FM1127" s="24"/>
      <c r="FN1127" s="24"/>
      <c r="FO1127" s="24"/>
      <c r="FP1127" s="24"/>
      <c r="FQ1127" s="24"/>
      <c r="FR1127" s="24"/>
      <c r="FS1127" s="24"/>
      <c r="FT1127" s="24"/>
      <c r="FU1127" s="24"/>
      <c r="FV1127" s="24"/>
      <c r="FW1127" s="24"/>
      <c r="FX1127" s="24"/>
      <c r="FY1127" s="24"/>
      <c r="FZ1127" s="24"/>
      <c r="GA1127" s="24"/>
      <c r="GB1127" s="24"/>
      <c r="GC1127" s="24"/>
      <c r="GD1127" s="24"/>
      <c r="GE1127" s="24"/>
      <c r="GF1127" s="24"/>
      <c r="GG1127" s="24"/>
      <c r="GH1127" s="24"/>
      <c r="GI1127" s="24"/>
      <c r="GJ1127" s="24"/>
      <c r="GK1127" s="24"/>
      <c r="GL1127" s="24"/>
      <c r="GM1127" s="24"/>
      <c r="GN1127" s="24"/>
      <c r="GO1127" s="24"/>
      <c r="GP1127" s="24"/>
      <c r="GQ1127" s="24"/>
      <c r="GR1127" s="24"/>
      <c r="GS1127" s="24"/>
      <c r="GT1127" s="24"/>
      <c r="GU1127" s="24"/>
      <c r="GV1127" s="24"/>
      <c r="GW1127" s="24"/>
      <c r="GX1127" s="24"/>
      <c r="GY1127" s="24"/>
      <c r="GZ1127" s="24"/>
      <c r="HA1127" s="24"/>
      <c r="HB1127" s="24"/>
      <c r="HC1127" s="24"/>
      <c r="HD1127" s="24"/>
      <c r="HE1127" s="24"/>
      <c r="HF1127" s="24"/>
      <c r="HG1127" s="24"/>
      <c r="HH1127" s="24"/>
      <c r="HI1127" s="24"/>
      <c r="HJ1127" s="24"/>
      <c r="HK1127" s="24"/>
      <c r="HL1127" s="24"/>
      <c r="HM1127" s="24"/>
      <c r="HN1127" s="24"/>
      <c r="HO1127" s="24"/>
      <c r="HP1127" s="24"/>
      <c r="HQ1127" s="24"/>
      <c r="HR1127" s="24"/>
      <c r="HS1127" s="24"/>
      <c r="HT1127" s="24"/>
      <c r="HU1127" s="24"/>
      <c r="HV1127" s="24"/>
      <c r="HW1127" s="24"/>
      <c r="HX1127" s="24"/>
      <c r="HY1127" s="24"/>
      <c r="HZ1127" s="24"/>
      <c r="IA1127" s="24"/>
      <c r="IB1127" s="24"/>
      <c r="IC1127" s="24"/>
      <c r="ID1127" s="24"/>
      <c r="IE1127" s="24"/>
      <c r="IF1127" s="24"/>
      <c r="IG1127" s="24"/>
      <c r="IH1127" s="24"/>
      <c r="II1127" s="24"/>
      <c r="IJ1127" s="24"/>
      <c r="IK1127" s="24"/>
      <c r="IL1127" s="24"/>
      <c r="IM1127" s="24"/>
      <c r="IN1127" s="24"/>
      <c r="IO1127" s="24"/>
      <c r="IP1127" s="24"/>
      <c r="IQ1127" s="24"/>
      <c r="IR1127" s="24"/>
      <c r="IS1127" s="24"/>
      <c r="IT1127" s="24"/>
      <c r="IU1127" s="24"/>
      <c r="IV1127" s="24"/>
    </row>
    <row r="1128" spans="1:256" x14ac:dyDescent="0.25">
      <c r="A1128" s="51" t="s">
        <v>1250</v>
      </c>
      <c r="B1128" s="51" t="s">
        <v>1254</v>
      </c>
      <c r="C1128" s="109" t="s">
        <v>19</v>
      </c>
      <c r="D1128" s="92">
        <v>156358686</v>
      </c>
      <c r="E1128" s="68">
        <v>156358686</v>
      </c>
      <c r="F1128" s="141">
        <v>39233</v>
      </c>
      <c r="G1128" s="24"/>
      <c r="H1128" s="34"/>
      <c r="I1128" s="24"/>
      <c r="J1128" s="24"/>
      <c r="K1128" s="24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  <c r="AA1128" s="24"/>
      <c r="AB1128" s="24"/>
      <c r="AC1128" s="24"/>
      <c r="AD1128" s="24"/>
      <c r="AE1128" s="24"/>
      <c r="AF1128" s="24"/>
      <c r="AG1128" s="24"/>
      <c r="AH1128" s="24"/>
      <c r="AI1128" s="24"/>
      <c r="AJ1128" s="24"/>
      <c r="AK1128" s="24"/>
      <c r="AL1128" s="24"/>
      <c r="AM1128" s="24"/>
      <c r="AN1128" s="24"/>
      <c r="AO1128" s="24"/>
      <c r="AP1128" s="24"/>
      <c r="AQ1128" s="24"/>
      <c r="AR1128" s="24"/>
      <c r="AS1128" s="24"/>
      <c r="AT1128" s="24"/>
      <c r="AU1128" s="24"/>
      <c r="AV1128" s="24"/>
      <c r="AW1128" s="24"/>
      <c r="AX1128" s="24"/>
      <c r="AY1128" s="24"/>
      <c r="AZ1128" s="24"/>
      <c r="BA1128" s="24"/>
      <c r="BB1128" s="24"/>
      <c r="BC1128" s="24"/>
      <c r="BD1128" s="24"/>
      <c r="BE1128" s="24"/>
      <c r="BF1128" s="24"/>
      <c r="BG1128" s="24"/>
      <c r="BH1128" s="24"/>
      <c r="BI1128" s="24"/>
      <c r="BJ1128" s="24"/>
      <c r="BK1128" s="24"/>
      <c r="BL1128" s="24"/>
      <c r="BM1128" s="24"/>
      <c r="BN1128" s="24"/>
      <c r="BO1128" s="24"/>
      <c r="BP1128" s="24"/>
      <c r="BQ1128" s="24"/>
      <c r="BR1128" s="24"/>
      <c r="BS1128" s="24"/>
      <c r="BT1128" s="24"/>
      <c r="BU1128" s="24"/>
      <c r="BV1128" s="24"/>
      <c r="BW1128" s="24"/>
      <c r="BX1128" s="24"/>
      <c r="BY1128" s="24"/>
      <c r="BZ1128" s="24"/>
      <c r="CA1128" s="24"/>
      <c r="CB1128" s="24"/>
      <c r="CC1128" s="24"/>
      <c r="CD1128" s="24"/>
      <c r="CE1128" s="24"/>
      <c r="CF1128" s="24"/>
      <c r="CG1128" s="24"/>
      <c r="CH1128" s="24"/>
      <c r="CI1128" s="24"/>
      <c r="CJ1128" s="24"/>
      <c r="CK1128" s="24"/>
      <c r="CL1128" s="24"/>
      <c r="CM1128" s="24"/>
      <c r="CN1128" s="24"/>
      <c r="CO1128" s="24"/>
      <c r="CP1128" s="24"/>
      <c r="CQ1128" s="24"/>
      <c r="CR1128" s="24"/>
      <c r="CS1128" s="24"/>
      <c r="CT1128" s="24"/>
      <c r="CU1128" s="24"/>
      <c r="CV1128" s="24"/>
      <c r="CW1128" s="24"/>
      <c r="CX1128" s="24"/>
      <c r="CY1128" s="24"/>
      <c r="CZ1128" s="24"/>
      <c r="DA1128" s="24"/>
      <c r="DB1128" s="24"/>
      <c r="DC1128" s="24"/>
      <c r="DD1128" s="24"/>
      <c r="DE1128" s="24"/>
      <c r="DF1128" s="24"/>
      <c r="DG1128" s="24"/>
      <c r="DH1128" s="24"/>
      <c r="DI1128" s="24"/>
      <c r="DJ1128" s="24"/>
      <c r="DK1128" s="24"/>
      <c r="DL1128" s="24"/>
      <c r="DM1128" s="24"/>
      <c r="DN1128" s="24"/>
      <c r="DO1128" s="24"/>
      <c r="DP1128" s="24"/>
      <c r="DQ1128" s="24"/>
      <c r="DR1128" s="24"/>
      <c r="DS1128" s="24"/>
      <c r="DT1128" s="24"/>
      <c r="DU1128" s="24"/>
      <c r="DV1128" s="24"/>
      <c r="DW1128" s="24"/>
      <c r="DX1128" s="24"/>
      <c r="DY1128" s="24"/>
      <c r="DZ1128" s="24"/>
      <c r="EA1128" s="24"/>
      <c r="EB1128" s="24"/>
      <c r="EC1128" s="24"/>
      <c r="ED1128" s="24"/>
      <c r="EE1128" s="24"/>
      <c r="EF1128" s="24"/>
      <c r="EG1128" s="24"/>
      <c r="EH1128" s="24"/>
      <c r="EI1128" s="24"/>
      <c r="EJ1128" s="24"/>
      <c r="EK1128" s="24"/>
      <c r="EL1128" s="24"/>
      <c r="EM1128" s="24"/>
      <c r="EN1128" s="24"/>
      <c r="EO1128" s="24"/>
      <c r="EP1128" s="24"/>
      <c r="EQ1128" s="24"/>
      <c r="ER1128" s="24"/>
      <c r="ES1128" s="24"/>
      <c r="ET1128" s="24"/>
      <c r="EU1128" s="24"/>
      <c r="EV1128" s="24"/>
      <c r="EW1128" s="24"/>
      <c r="EX1128" s="24"/>
      <c r="EY1128" s="24"/>
      <c r="EZ1128" s="24"/>
      <c r="FA1128" s="24"/>
      <c r="FB1128" s="24"/>
      <c r="FC1128" s="24"/>
      <c r="FD1128" s="24"/>
      <c r="FE1128" s="24"/>
      <c r="FF1128" s="24"/>
      <c r="FG1128" s="24"/>
      <c r="FH1128" s="24"/>
      <c r="FI1128" s="24"/>
      <c r="FJ1128" s="24"/>
      <c r="FK1128" s="24"/>
      <c r="FL1128" s="24"/>
      <c r="FM1128" s="24"/>
      <c r="FN1128" s="24"/>
      <c r="FO1128" s="24"/>
      <c r="FP1128" s="24"/>
      <c r="FQ1128" s="24"/>
      <c r="FR1128" s="24"/>
      <c r="FS1128" s="24"/>
      <c r="FT1128" s="24"/>
      <c r="FU1128" s="24"/>
      <c r="FV1128" s="24"/>
      <c r="FW1128" s="24"/>
      <c r="FX1128" s="24"/>
      <c r="FY1128" s="24"/>
      <c r="FZ1128" s="24"/>
      <c r="GA1128" s="24"/>
      <c r="GB1128" s="24"/>
      <c r="GC1128" s="24"/>
      <c r="GD1128" s="24"/>
      <c r="GE1128" s="24"/>
      <c r="GF1128" s="24"/>
      <c r="GG1128" s="24"/>
      <c r="GH1128" s="24"/>
      <c r="GI1128" s="24"/>
      <c r="GJ1128" s="24"/>
      <c r="GK1128" s="24"/>
      <c r="GL1128" s="24"/>
      <c r="GM1128" s="24"/>
      <c r="GN1128" s="24"/>
      <c r="GO1128" s="24"/>
      <c r="GP1128" s="24"/>
      <c r="GQ1128" s="24"/>
      <c r="GR1128" s="24"/>
      <c r="GS1128" s="24"/>
      <c r="GT1128" s="24"/>
      <c r="GU1128" s="24"/>
      <c r="GV1128" s="24"/>
      <c r="GW1128" s="24"/>
      <c r="GX1128" s="24"/>
      <c r="GY1128" s="24"/>
      <c r="GZ1128" s="24"/>
      <c r="HA1128" s="24"/>
      <c r="HB1128" s="24"/>
      <c r="HC1128" s="24"/>
      <c r="HD1128" s="24"/>
      <c r="HE1128" s="24"/>
      <c r="HF1128" s="24"/>
      <c r="HG1128" s="24"/>
      <c r="HH1128" s="24"/>
      <c r="HI1128" s="24"/>
      <c r="HJ1128" s="24"/>
      <c r="HK1128" s="24"/>
      <c r="HL1128" s="24"/>
      <c r="HM1128" s="24"/>
      <c r="HN1128" s="24"/>
      <c r="HO1128" s="24"/>
      <c r="HP1128" s="24"/>
      <c r="HQ1128" s="24"/>
      <c r="HR1128" s="24"/>
      <c r="HS1128" s="24"/>
      <c r="HT1128" s="24"/>
      <c r="HU1128" s="24"/>
      <c r="HV1128" s="24"/>
      <c r="HW1128" s="24"/>
      <c r="HX1128" s="24"/>
      <c r="HY1128" s="24"/>
      <c r="HZ1128" s="24"/>
      <c r="IA1128" s="24"/>
      <c r="IB1128" s="24"/>
      <c r="IC1128" s="24"/>
      <c r="ID1128" s="24"/>
      <c r="IE1128" s="24"/>
      <c r="IF1128" s="24"/>
      <c r="IG1128" s="24"/>
      <c r="IH1128" s="24"/>
      <c r="II1128" s="24"/>
      <c r="IJ1128" s="24"/>
      <c r="IK1128" s="24"/>
      <c r="IL1128" s="24"/>
      <c r="IM1128" s="24"/>
      <c r="IN1128" s="24"/>
      <c r="IO1128" s="24"/>
      <c r="IP1128" s="24"/>
      <c r="IQ1128" s="24"/>
      <c r="IR1128" s="24"/>
      <c r="IS1128" s="24"/>
      <c r="IT1128" s="24"/>
      <c r="IU1128" s="24"/>
      <c r="IV1128" s="24"/>
    </row>
    <row r="1129" spans="1:256" x14ac:dyDescent="0.25">
      <c r="A1129" s="51" t="s">
        <v>1250</v>
      </c>
      <c r="B1129" s="51" t="s">
        <v>1255</v>
      </c>
      <c r="C1129" s="109" t="s">
        <v>19</v>
      </c>
      <c r="D1129" s="92">
        <v>310845386</v>
      </c>
      <c r="E1129" s="68">
        <v>310845386</v>
      </c>
      <c r="F1129" s="141">
        <v>39247</v>
      </c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  <c r="AA1129" s="24"/>
      <c r="AB1129" s="24"/>
      <c r="AC1129" s="24"/>
      <c r="AD1129" s="24"/>
      <c r="AE1129" s="24"/>
      <c r="AF1129" s="24"/>
      <c r="AG1129" s="24"/>
      <c r="AH1129" s="24"/>
      <c r="AI1129" s="24"/>
      <c r="AJ1129" s="24"/>
      <c r="AK1129" s="24"/>
      <c r="AL1129" s="24"/>
      <c r="AM1129" s="24"/>
      <c r="AN1129" s="24"/>
      <c r="AO1129" s="24"/>
      <c r="AP1129" s="24"/>
      <c r="AQ1129" s="24"/>
      <c r="AR1129" s="24"/>
      <c r="AS1129" s="24"/>
      <c r="AT1129" s="24"/>
      <c r="AU1129" s="24"/>
      <c r="AV1129" s="24"/>
      <c r="AW1129" s="24"/>
      <c r="AX1129" s="24"/>
      <c r="AY1129" s="24"/>
      <c r="AZ1129" s="24"/>
      <c r="BA1129" s="24"/>
      <c r="BB1129" s="24"/>
      <c r="BC1129" s="24"/>
      <c r="BD1129" s="24"/>
      <c r="BE1129" s="24"/>
      <c r="BF1129" s="24"/>
      <c r="BG1129" s="24"/>
      <c r="BH1129" s="24"/>
      <c r="BI1129" s="24"/>
      <c r="BJ1129" s="24"/>
      <c r="BK1129" s="24"/>
      <c r="BL1129" s="24"/>
      <c r="BM1129" s="24"/>
      <c r="BN1129" s="24"/>
      <c r="BO1129" s="24"/>
      <c r="BP1129" s="24"/>
      <c r="BQ1129" s="24"/>
      <c r="BR1129" s="24"/>
      <c r="BS1129" s="24"/>
      <c r="BT1129" s="24"/>
      <c r="BU1129" s="24"/>
      <c r="BV1129" s="24"/>
      <c r="BW1129" s="24"/>
      <c r="BX1129" s="24"/>
      <c r="BY1129" s="24"/>
      <c r="BZ1129" s="24"/>
      <c r="CA1129" s="24"/>
      <c r="CB1129" s="24"/>
      <c r="CC1129" s="24"/>
      <c r="CD1129" s="24"/>
      <c r="CE1129" s="24"/>
      <c r="CF1129" s="24"/>
      <c r="CG1129" s="24"/>
      <c r="CH1129" s="24"/>
      <c r="CI1129" s="24"/>
      <c r="CJ1129" s="24"/>
      <c r="CK1129" s="24"/>
      <c r="CL1129" s="24"/>
      <c r="CM1129" s="24"/>
      <c r="CN1129" s="24"/>
      <c r="CO1129" s="24"/>
      <c r="CP1129" s="24"/>
      <c r="CQ1129" s="24"/>
      <c r="CR1129" s="24"/>
      <c r="CS1129" s="24"/>
      <c r="CT1129" s="24"/>
      <c r="CU1129" s="24"/>
      <c r="CV1129" s="24"/>
      <c r="CW1129" s="24"/>
      <c r="CX1129" s="24"/>
      <c r="CY1129" s="24"/>
      <c r="CZ1129" s="24"/>
      <c r="DA1129" s="24"/>
      <c r="DB1129" s="24"/>
      <c r="DC1129" s="24"/>
      <c r="DD1129" s="24"/>
      <c r="DE1129" s="24"/>
      <c r="DF1129" s="24"/>
      <c r="DG1129" s="24"/>
      <c r="DH1129" s="24"/>
      <c r="DI1129" s="24"/>
      <c r="DJ1129" s="24"/>
      <c r="DK1129" s="24"/>
      <c r="DL1129" s="24"/>
      <c r="DM1129" s="24"/>
      <c r="DN1129" s="24"/>
      <c r="DO1129" s="24"/>
      <c r="DP1129" s="24"/>
      <c r="DQ1129" s="24"/>
      <c r="DR1129" s="24"/>
      <c r="DS1129" s="24"/>
      <c r="DT1129" s="24"/>
      <c r="DU1129" s="24"/>
      <c r="DV1129" s="24"/>
      <c r="DW1129" s="24"/>
      <c r="DX1129" s="24"/>
      <c r="DY1129" s="24"/>
      <c r="DZ1129" s="24"/>
      <c r="EA1129" s="24"/>
      <c r="EB1129" s="24"/>
      <c r="EC1129" s="24"/>
      <c r="ED1129" s="24"/>
      <c r="EE1129" s="24"/>
      <c r="EF1129" s="24"/>
      <c r="EG1129" s="24"/>
      <c r="EH1129" s="24"/>
      <c r="EI1129" s="24"/>
      <c r="EJ1129" s="24"/>
      <c r="EK1129" s="24"/>
      <c r="EL1129" s="24"/>
      <c r="EM1129" s="24"/>
      <c r="EN1129" s="24"/>
      <c r="EO1129" s="24"/>
      <c r="EP1129" s="24"/>
      <c r="EQ1129" s="24"/>
      <c r="ER1129" s="24"/>
      <c r="ES1129" s="24"/>
      <c r="ET1129" s="24"/>
      <c r="EU1129" s="24"/>
      <c r="EV1129" s="24"/>
      <c r="EW1129" s="24"/>
      <c r="EX1129" s="24"/>
      <c r="EY1129" s="24"/>
      <c r="EZ1129" s="24"/>
      <c r="FA1129" s="24"/>
      <c r="FB1129" s="24"/>
      <c r="FC1129" s="24"/>
      <c r="FD1129" s="24"/>
      <c r="FE1129" s="24"/>
      <c r="FF1129" s="24"/>
      <c r="FG1129" s="24"/>
      <c r="FH1129" s="24"/>
      <c r="FI1129" s="24"/>
      <c r="FJ1129" s="24"/>
      <c r="FK1129" s="24"/>
      <c r="FL1129" s="24"/>
      <c r="FM1129" s="24"/>
      <c r="FN1129" s="24"/>
      <c r="FO1129" s="24"/>
      <c r="FP1129" s="24"/>
      <c r="FQ1129" s="24"/>
      <c r="FR1129" s="24"/>
      <c r="FS1129" s="24"/>
      <c r="FT1129" s="24"/>
      <c r="FU1129" s="24"/>
      <c r="FV1129" s="24"/>
      <c r="FW1129" s="24"/>
      <c r="FX1129" s="24"/>
      <c r="FY1129" s="24"/>
      <c r="FZ1129" s="24"/>
      <c r="GA1129" s="24"/>
      <c r="GB1129" s="24"/>
      <c r="GC1129" s="24"/>
      <c r="GD1129" s="24"/>
      <c r="GE1129" s="24"/>
      <c r="GF1129" s="24"/>
      <c r="GG1129" s="24"/>
      <c r="GH1129" s="24"/>
      <c r="GI1129" s="24"/>
      <c r="GJ1129" s="24"/>
      <c r="GK1129" s="24"/>
      <c r="GL1129" s="24"/>
      <c r="GM1129" s="24"/>
      <c r="GN1129" s="24"/>
      <c r="GO1129" s="24"/>
      <c r="GP1129" s="24"/>
      <c r="GQ1129" s="24"/>
      <c r="GR1129" s="24"/>
      <c r="GS1129" s="24"/>
      <c r="GT1129" s="24"/>
      <c r="GU1129" s="24"/>
      <c r="GV1129" s="24"/>
      <c r="GW1129" s="24"/>
      <c r="GX1129" s="24"/>
      <c r="GY1129" s="24"/>
      <c r="GZ1129" s="24"/>
      <c r="HA1129" s="24"/>
      <c r="HB1129" s="24"/>
      <c r="HC1129" s="24"/>
      <c r="HD1129" s="24"/>
      <c r="HE1129" s="24"/>
      <c r="HF1129" s="24"/>
      <c r="HG1129" s="24"/>
      <c r="HH1129" s="24"/>
      <c r="HI1129" s="24"/>
      <c r="HJ1129" s="24"/>
      <c r="HK1129" s="24"/>
      <c r="HL1129" s="24"/>
      <c r="HM1129" s="24"/>
      <c r="HN1129" s="24"/>
      <c r="HO1129" s="24"/>
      <c r="HP1129" s="24"/>
      <c r="HQ1129" s="24"/>
      <c r="HR1129" s="24"/>
      <c r="HS1129" s="24"/>
      <c r="HT1129" s="24"/>
      <c r="HU1129" s="24"/>
      <c r="HV1129" s="24"/>
      <c r="HW1129" s="24"/>
      <c r="HX1129" s="24"/>
      <c r="HY1129" s="24"/>
      <c r="HZ1129" s="24"/>
      <c r="IA1129" s="24"/>
      <c r="IB1129" s="24"/>
      <c r="IC1129" s="24"/>
      <c r="ID1129" s="24"/>
      <c r="IE1129" s="24"/>
      <c r="IF1129" s="24"/>
      <c r="IG1129" s="24"/>
      <c r="IH1129" s="24"/>
      <c r="II1129" s="24"/>
      <c r="IJ1129" s="24"/>
      <c r="IK1129" s="24"/>
      <c r="IL1129" s="24"/>
      <c r="IM1129" s="24"/>
      <c r="IN1129" s="24"/>
      <c r="IO1129" s="24"/>
      <c r="IP1129" s="24"/>
      <c r="IQ1129" s="24"/>
      <c r="IR1129" s="24"/>
      <c r="IS1129" s="24"/>
      <c r="IT1129" s="24"/>
      <c r="IU1129" s="24"/>
      <c r="IV1129" s="24"/>
    </row>
    <row r="1130" spans="1:256" x14ac:dyDescent="0.25">
      <c r="A1130" s="51" t="s">
        <v>1250</v>
      </c>
      <c r="B1130" s="51" t="s">
        <v>1256</v>
      </c>
      <c r="C1130" s="109" t="s">
        <v>19</v>
      </c>
      <c r="D1130" s="92">
        <v>304823448.44</v>
      </c>
      <c r="E1130" s="68">
        <v>304823448</v>
      </c>
      <c r="F1130" s="141">
        <v>39317</v>
      </c>
      <c r="G1130" s="24"/>
      <c r="H1130" s="34"/>
      <c r="I1130" s="24"/>
      <c r="J1130" s="24"/>
      <c r="K1130" s="24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/>
      <c r="AA1130" s="24"/>
      <c r="AB1130" s="24"/>
      <c r="AC1130" s="24"/>
      <c r="AD1130" s="24"/>
      <c r="AE1130" s="24"/>
      <c r="AF1130" s="24"/>
      <c r="AG1130" s="24"/>
      <c r="AH1130" s="24"/>
      <c r="AI1130" s="24"/>
      <c r="AJ1130" s="24"/>
      <c r="AK1130" s="24"/>
      <c r="AL1130" s="24"/>
      <c r="AM1130" s="24"/>
      <c r="AN1130" s="24"/>
      <c r="AO1130" s="24"/>
      <c r="AP1130" s="24"/>
      <c r="AQ1130" s="24"/>
      <c r="AR1130" s="24"/>
      <c r="AS1130" s="24"/>
      <c r="AT1130" s="24"/>
      <c r="AU1130" s="24"/>
      <c r="AV1130" s="24"/>
      <c r="AW1130" s="24"/>
      <c r="AX1130" s="24"/>
      <c r="AY1130" s="24"/>
      <c r="AZ1130" s="24"/>
      <c r="BA1130" s="24"/>
      <c r="BB1130" s="24"/>
      <c r="BC1130" s="24"/>
      <c r="BD1130" s="24"/>
      <c r="BE1130" s="24"/>
      <c r="BF1130" s="24"/>
      <c r="BG1130" s="24"/>
      <c r="BH1130" s="24"/>
      <c r="BI1130" s="24"/>
      <c r="BJ1130" s="24"/>
      <c r="BK1130" s="24"/>
      <c r="BL1130" s="24"/>
      <c r="BM1130" s="24"/>
      <c r="BN1130" s="24"/>
      <c r="BO1130" s="24"/>
      <c r="BP1130" s="24"/>
      <c r="BQ1130" s="24"/>
      <c r="BR1130" s="24"/>
      <c r="BS1130" s="24"/>
      <c r="BT1130" s="24"/>
      <c r="BU1130" s="24"/>
      <c r="BV1130" s="24"/>
      <c r="BW1130" s="24"/>
      <c r="BX1130" s="24"/>
      <c r="BY1130" s="24"/>
      <c r="BZ1130" s="24"/>
      <c r="CA1130" s="24"/>
      <c r="CB1130" s="24"/>
      <c r="CC1130" s="24"/>
      <c r="CD1130" s="24"/>
      <c r="CE1130" s="24"/>
      <c r="CF1130" s="24"/>
      <c r="CG1130" s="24"/>
      <c r="CH1130" s="24"/>
      <c r="CI1130" s="24"/>
      <c r="CJ1130" s="24"/>
      <c r="CK1130" s="24"/>
      <c r="CL1130" s="24"/>
      <c r="CM1130" s="24"/>
      <c r="CN1130" s="24"/>
      <c r="CO1130" s="24"/>
      <c r="CP1130" s="24"/>
      <c r="CQ1130" s="24"/>
      <c r="CR1130" s="24"/>
      <c r="CS1130" s="24"/>
      <c r="CT1130" s="24"/>
      <c r="CU1130" s="24"/>
      <c r="CV1130" s="24"/>
      <c r="CW1130" s="24"/>
      <c r="CX1130" s="24"/>
      <c r="CY1130" s="24"/>
      <c r="CZ1130" s="24"/>
      <c r="DA1130" s="24"/>
      <c r="DB1130" s="24"/>
      <c r="DC1130" s="24"/>
      <c r="DD1130" s="24"/>
      <c r="DE1130" s="24"/>
      <c r="DF1130" s="24"/>
      <c r="DG1130" s="24"/>
      <c r="DH1130" s="24"/>
      <c r="DI1130" s="24"/>
      <c r="DJ1130" s="24"/>
      <c r="DK1130" s="24"/>
      <c r="DL1130" s="24"/>
      <c r="DM1130" s="24"/>
      <c r="DN1130" s="24"/>
      <c r="DO1130" s="24"/>
      <c r="DP1130" s="24"/>
      <c r="DQ1130" s="24"/>
      <c r="DR1130" s="24"/>
      <c r="DS1130" s="24"/>
      <c r="DT1130" s="24"/>
      <c r="DU1130" s="24"/>
      <c r="DV1130" s="24"/>
      <c r="DW1130" s="24"/>
      <c r="DX1130" s="24"/>
      <c r="DY1130" s="24"/>
      <c r="DZ1130" s="24"/>
      <c r="EA1130" s="24"/>
      <c r="EB1130" s="24"/>
      <c r="EC1130" s="24"/>
      <c r="ED1130" s="24"/>
      <c r="EE1130" s="24"/>
      <c r="EF1130" s="24"/>
      <c r="EG1130" s="24"/>
      <c r="EH1130" s="24"/>
      <c r="EI1130" s="24"/>
      <c r="EJ1130" s="24"/>
      <c r="EK1130" s="24"/>
      <c r="EL1130" s="24"/>
      <c r="EM1130" s="24"/>
      <c r="EN1130" s="24"/>
      <c r="EO1130" s="24"/>
      <c r="EP1130" s="24"/>
      <c r="EQ1130" s="24"/>
      <c r="ER1130" s="24"/>
      <c r="ES1130" s="24"/>
      <c r="ET1130" s="24"/>
      <c r="EU1130" s="24"/>
      <c r="EV1130" s="24"/>
      <c r="EW1130" s="24"/>
      <c r="EX1130" s="24"/>
      <c r="EY1130" s="24"/>
      <c r="EZ1130" s="24"/>
      <c r="FA1130" s="24"/>
      <c r="FB1130" s="24"/>
      <c r="FC1130" s="24"/>
      <c r="FD1130" s="24"/>
      <c r="FE1130" s="24"/>
      <c r="FF1130" s="24"/>
      <c r="FG1130" s="24"/>
      <c r="FH1130" s="24"/>
      <c r="FI1130" s="24"/>
      <c r="FJ1130" s="24"/>
      <c r="FK1130" s="24"/>
      <c r="FL1130" s="24"/>
      <c r="FM1130" s="24"/>
      <c r="FN1130" s="24"/>
      <c r="FO1130" s="24"/>
      <c r="FP1130" s="24"/>
      <c r="FQ1130" s="24"/>
      <c r="FR1130" s="24"/>
      <c r="FS1130" s="24"/>
      <c r="FT1130" s="24"/>
      <c r="FU1130" s="24"/>
      <c r="FV1130" s="24"/>
      <c r="FW1130" s="24"/>
      <c r="FX1130" s="24"/>
      <c r="FY1130" s="24"/>
      <c r="FZ1130" s="24"/>
      <c r="GA1130" s="24"/>
      <c r="GB1130" s="24"/>
      <c r="GC1130" s="24"/>
      <c r="GD1130" s="24"/>
      <c r="GE1130" s="24"/>
      <c r="GF1130" s="24"/>
      <c r="GG1130" s="24"/>
      <c r="GH1130" s="24"/>
      <c r="GI1130" s="24"/>
      <c r="GJ1130" s="24"/>
      <c r="GK1130" s="24"/>
      <c r="GL1130" s="24"/>
      <c r="GM1130" s="24"/>
      <c r="GN1130" s="24"/>
      <c r="GO1130" s="24"/>
      <c r="GP1130" s="24"/>
      <c r="GQ1130" s="24"/>
      <c r="GR1130" s="24"/>
      <c r="GS1130" s="24"/>
      <c r="GT1130" s="24"/>
      <c r="GU1130" s="24"/>
      <c r="GV1130" s="24"/>
      <c r="GW1130" s="24"/>
      <c r="GX1130" s="24"/>
      <c r="GY1130" s="24"/>
      <c r="GZ1130" s="24"/>
      <c r="HA1130" s="24"/>
      <c r="HB1130" s="24"/>
      <c r="HC1130" s="24"/>
      <c r="HD1130" s="24"/>
      <c r="HE1130" s="24"/>
      <c r="HF1130" s="24"/>
      <c r="HG1130" s="24"/>
      <c r="HH1130" s="24"/>
      <c r="HI1130" s="24"/>
      <c r="HJ1130" s="24"/>
      <c r="HK1130" s="24"/>
      <c r="HL1130" s="24"/>
      <c r="HM1130" s="24"/>
      <c r="HN1130" s="24"/>
      <c r="HO1130" s="24"/>
      <c r="HP1130" s="24"/>
      <c r="HQ1130" s="24"/>
      <c r="HR1130" s="24"/>
      <c r="HS1130" s="24"/>
      <c r="HT1130" s="24"/>
      <c r="HU1130" s="24"/>
      <c r="HV1130" s="24"/>
      <c r="HW1130" s="24"/>
      <c r="HX1130" s="24"/>
      <c r="HY1130" s="24"/>
      <c r="HZ1130" s="24"/>
      <c r="IA1130" s="24"/>
      <c r="IB1130" s="24"/>
      <c r="IC1130" s="24"/>
      <c r="ID1130" s="24"/>
      <c r="IE1130" s="24"/>
      <c r="IF1130" s="24"/>
      <c r="IG1130" s="24"/>
      <c r="IH1130" s="24"/>
      <c r="II1130" s="24"/>
      <c r="IJ1130" s="24"/>
      <c r="IK1130" s="24"/>
      <c r="IL1130" s="24"/>
      <c r="IM1130" s="24"/>
      <c r="IN1130" s="24"/>
      <c r="IO1130" s="24"/>
      <c r="IP1130" s="24"/>
      <c r="IQ1130" s="24"/>
      <c r="IR1130" s="24"/>
      <c r="IS1130" s="24"/>
      <c r="IT1130" s="24"/>
      <c r="IU1130" s="24"/>
      <c r="IV1130" s="24"/>
    </row>
    <row r="1131" spans="1:256" x14ac:dyDescent="0.25">
      <c r="A1131" s="51" t="s">
        <v>1250</v>
      </c>
      <c r="B1131" s="51" t="s">
        <v>1257</v>
      </c>
      <c r="C1131" s="109" t="s">
        <v>19</v>
      </c>
      <c r="D1131" s="92">
        <v>255303746.71000001</v>
      </c>
      <c r="E1131" s="68">
        <v>255303747</v>
      </c>
      <c r="F1131" s="141">
        <v>40988</v>
      </c>
      <c r="G1131" s="24"/>
      <c r="H1131" s="3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  <c r="AA1131" s="24"/>
      <c r="AB1131" s="24"/>
      <c r="AC1131" s="24"/>
      <c r="AD1131" s="24"/>
      <c r="AE1131" s="24"/>
      <c r="AF1131" s="24"/>
      <c r="AG1131" s="24"/>
      <c r="AH1131" s="24"/>
      <c r="AI1131" s="24"/>
      <c r="AJ1131" s="24"/>
      <c r="AK1131" s="24"/>
      <c r="AL1131" s="24"/>
      <c r="AM1131" s="24"/>
      <c r="AN1131" s="24"/>
      <c r="AO1131" s="24"/>
      <c r="AP1131" s="24"/>
      <c r="AQ1131" s="24"/>
      <c r="AR1131" s="24"/>
      <c r="AS1131" s="24"/>
      <c r="AT1131" s="24"/>
      <c r="AU1131" s="24"/>
      <c r="AV1131" s="24"/>
      <c r="AW1131" s="24"/>
      <c r="AX1131" s="24"/>
      <c r="AY1131" s="24"/>
      <c r="AZ1131" s="24"/>
      <c r="BA1131" s="24"/>
      <c r="BB1131" s="24"/>
      <c r="BC1131" s="24"/>
      <c r="BD1131" s="24"/>
      <c r="BE1131" s="24"/>
      <c r="BF1131" s="24"/>
      <c r="BG1131" s="24"/>
      <c r="BH1131" s="24"/>
      <c r="BI1131" s="24"/>
      <c r="BJ1131" s="24"/>
      <c r="BK1131" s="24"/>
      <c r="BL1131" s="24"/>
      <c r="BM1131" s="24"/>
      <c r="BN1131" s="24"/>
      <c r="BO1131" s="24"/>
      <c r="BP1131" s="24"/>
      <c r="BQ1131" s="24"/>
      <c r="BR1131" s="24"/>
      <c r="BS1131" s="24"/>
      <c r="BT1131" s="24"/>
      <c r="BU1131" s="24"/>
      <c r="BV1131" s="24"/>
      <c r="BW1131" s="24"/>
      <c r="BX1131" s="24"/>
      <c r="BY1131" s="24"/>
      <c r="BZ1131" s="24"/>
      <c r="CA1131" s="24"/>
      <c r="CB1131" s="24"/>
      <c r="CC1131" s="24"/>
      <c r="CD1131" s="24"/>
      <c r="CE1131" s="24"/>
      <c r="CF1131" s="24"/>
      <c r="CG1131" s="24"/>
      <c r="CH1131" s="24"/>
      <c r="CI1131" s="24"/>
      <c r="CJ1131" s="24"/>
      <c r="CK1131" s="24"/>
      <c r="CL1131" s="24"/>
      <c r="CM1131" s="24"/>
      <c r="CN1131" s="24"/>
      <c r="CO1131" s="24"/>
      <c r="CP1131" s="24"/>
      <c r="CQ1131" s="24"/>
      <c r="CR1131" s="24"/>
      <c r="CS1131" s="24"/>
      <c r="CT1131" s="24"/>
      <c r="CU1131" s="24"/>
      <c r="CV1131" s="24"/>
      <c r="CW1131" s="24"/>
      <c r="CX1131" s="24"/>
      <c r="CY1131" s="24"/>
      <c r="CZ1131" s="24"/>
      <c r="DA1131" s="24"/>
      <c r="DB1131" s="24"/>
      <c r="DC1131" s="24"/>
      <c r="DD1131" s="24"/>
      <c r="DE1131" s="24"/>
      <c r="DF1131" s="24"/>
      <c r="DG1131" s="24"/>
      <c r="DH1131" s="24"/>
      <c r="DI1131" s="24"/>
      <c r="DJ1131" s="24"/>
      <c r="DK1131" s="24"/>
      <c r="DL1131" s="24"/>
      <c r="DM1131" s="24"/>
      <c r="DN1131" s="24"/>
      <c r="DO1131" s="24"/>
      <c r="DP1131" s="24"/>
      <c r="DQ1131" s="24"/>
      <c r="DR1131" s="24"/>
      <c r="DS1131" s="24"/>
      <c r="DT1131" s="24"/>
      <c r="DU1131" s="24"/>
      <c r="DV1131" s="24"/>
      <c r="DW1131" s="24"/>
      <c r="DX1131" s="24"/>
      <c r="DY1131" s="24"/>
      <c r="DZ1131" s="24"/>
      <c r="EA1131" s="24"/>
      <c r="EB1131" s="24"/>
      <c r="EC1131" s="24"/>
      <c r="ED1131" s="24"/>
      <c r="EE1131" s="24"/>
      <c r="EF1131" s="24"/>
      <c r="EG1131" s="24"/>
      <c r="EH1131" s="24"/>
      <c r="EI1131" s="24"/>
      <c r="EJ1131" s="24"/>
      <c r="EK1131" s="24"/>
      <c r="EL1131" s="24"/>
      <c r="EM1131" s="24"/>
      <c r="EN1131" s="24"/>
      <c r="EO1131" s="24"/>
      <c r="EP1131" s="24"/>
      <c r="EQ1131" s="24"/>
      <c r="ER1131" s="24"/>
      <c r="ES1131" s="24"/>
      <c r="ET1131" s="24"/>
      <c r="EU1131" s="24"/>
      <c r="EV1131" s="24"/>
      <c r="EW1131" s="24"/>
      <c r="EX1131" s="24"/>
      <c r="EY1131" s="24"/>
      <c r="EZ1131" s="24"/>
      <c r="FA1131" s="24"/>
      <c r="FB1131" s="24"/>
      <c r="FC1131" s="24"/>
      <c r="FD1131" s="24"/>
      <c r="FE1131" s="24"/>
      <c r="FF1131" s="24"/>
      <c r="FG1131" s="24"/>
      <c r="FH1131" s="24"/>
      <c r="FI1131" s="24"/>
      <c r="FJ1131" s="24"/>
      <c r="FK1131" s="24"/>
      <c r="FL1131" s="24"/>
      <c r="FM1131" s="24"/>
      <c r="FN1131" s="24"/>
      <c r="FO1131" s="24"/>
      <c r="FP1131" s="24"/>
      <c r="FQ1131" s="24"/>
      <c r="FR1131" s="24"/>
      <c r="FS1131" s="24"/>
      <c r="FT1131" s="24"/>
      <c r="FU1131" s="24"/>
      <c r="FV1131" s="24"/>
      <c r="FW1131" s="24"/>
      <c r="FX1131" s="24"/>
      <c r="FY1131" s="24"/>
      <c r="FZ1131" s="24"/>
      <c r="GA1131" s="24"/>
      <c r="GB1131" s="24"/>
      <c r="GC1131" s="24"/>
      <c r="GD1131" s="24"/>
      <c r="GE1131" s="24"/>
      <c r="GF1131" s="24"/>
      <c r="GG1131" s="24"/>
      <c r="GH1131" s="24"/>
      <c r="GI1131" s="24"/>
      <c r="GJ1131" s="24"/>
      <c r="GK1131" s="24"/>
      <c r="GL1131" s="24"/>
      <c r="GM1131" s="24"/>
      <c r="GN1131" s="24"/>
      <c r="GO1131" s="24"/>
      <c r="GP1131" s="24"/>
      <c r="GQ1131" s="24"/>
      <c r="GR1131" s="24"/>
      <c r="GS1131" s="24"/>
      <c r="GT1131" s="24"/>
      <c r="GU1131" s="24"/>
      <c r="GV1131" s="24"/>
      <c r="GW1131" s="24"/>
      <c r="GX1131" s="24"/>
      <c r="GY1131" s="24"/>
      <c r="GZ1131" s="24"/>
      <c r="HA1131" s="24"/>
      <c r="HB1131" s="24"/>
      <c r="HC1131" s="24"/>
      <c r="HD1131" s="24"/>
      <c r="HE1131" s="24"/>
      <c r="HF1131" s="24"/>
      <c r="HG1131" s="24"/>
      <c r="HH1131" s="24"/>
      <c r="HI1131" s="24"/>
      <c r="HJ1131" s="24"/>
      <c r="HK1131" s="24"/>
      <c r="HL1131" s="24"/>
      <c r="HM1131" s="24"/>
      <c r="HN1131" s="24"/>
      <c r="HO1131" s="24"/>
      <c r="HP1131" s="24"/>
      <c r="HQ1131" s="24"/>
      <c r="HR1131" s="24"/>
      <c r="HS1131" s="24"/>
      <c r="HT1131" s="24"/>
      <c r="HU1131" s="24"/>
      <c r="HV1131" s="24"/>
      <c r="HW1131" s="24"/>
      <c r="HX1131" s="24"/>
      <c r="HY1131" s="24"/>
      <c r="HZ1131" s="24"/>
      <c r="IA1131" s="24"/>
      <c r="IB1131" s="24"/>
      <c r="IC1131" s="24"/>
      <c r="ID1131" s="24"/>
      <c r="IE1131" s="24"/>
      <c r="IF1131" s="24"/>
      <c r="IG1131" s="24"/>
      <c r="IH1131" s="24"/>
      <c r="II1131" s="24"/>
      <c r="IJ1131" s="24"/>
      <c r="IK1131" s="24"/>
      <c r="IL1131" s="24"/>
      <c r="IM1131" s="24"/>
      <c r="IN1131" s="24"/>
      <c r="IO1131" s="24"/>
      <c r="IP1131" s="24"/>
      <c r="IQ1131" s="24"/>
      <c r="IR1131" s="24"/>
      <c r="IS1131" s="24"/>
      <c r="IT1131" s="24"/>
      <c r="IU1131" s="24"/>
      <c r="IV1131" s="24"/>
    </row>
    <row r="1132" spans="1:256" x14ac:dyDescent="0.25">
      <c r="A1132" s="51" t="s">
        <v>1250</v>
      </c>
      <c r="B1132" s="51" t="s">
        <v>1258</v>
      </c>
      <c r="C1132" s="109" t="s">
        <v>19</v>
      </c>
      <c r="D1132" s="92">
        <v>361820000</v>
      </c>
      <c r="E1132" s="68">
        <v>361820000</v>
      </c>
      <c r="F1132" s="141">
        <v>41149</v>
      </c>
      <c r="G1132" s="24"/>
      <c r="H1132" s="3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  <c r="AA1132" s="24"/>
      <c r="AB1132" s="24"/>
      <c r="AC1132" s="24"/>
      <c r="AD1132" s="24"/>
      <c r="AE1132" s="24"/>
      <c r="AF1132" s="24"/>
      <c r="AG1132" s="24"/>
      <c r="AH1132" s="24"/>
      <c r="AI1132" s="24"/>
      <c r="AJ1132" s="24"/>
      <c r="AK1132" s="24"/>
      <c r="AL1132" s="24"/>
      <c r="AM1132" s="24"/>
      <c r="AN1132" s="24"/>
      <c r="AO1132" s="24"/>
      <c r="AP1132" s="24"/>
      <c r="AQ1132" s="24"/>
      <c r="AR1132" s="24"/>
      <c r="AS1132" s="24"/>
      <c r="AT1132" s="24"/>
      <c r="AU1132" s="24"/>
      <c r="AV1132" s="24"/>
      <c r="AW1132" s="24"/>
      <c r="AX1132" s="24"/>
      <c r="AY1132" s="24"/>
      <c r="AZ1132" s="24"/>
      <c r="BA1132" s="24"/>
      <c r="BB1132" s="24"/>
      <c r="BC1132" s="24"/>
      <c r="BD1132" s="24"/>
      <c r="BE1132" s="24"/>
      <c r="BF1132" s="24"/>
      <c r="BG1132" s="24"/>
      <c r="BH1132" s="24"/>
      <c r="BI1132" s="24"/>
      <c r="BJ1132" s="24"/>
      <c r="BK1132" s="24"/>
      <c r="BL1132" s="24"/>
      <c r="BM1132" s="24"/>
      <c r="BN1132" s="24"/>
      <c r="BO1132" s="24"/>
      <c r="BP1132" s="24"/>
      <c r="BQ1132" s="24"/>
      <c r="BR1132" s="24"/>
      <c r="BS1132" s="24"/>
      <c r="BT1132" s="24"/>
      <c r="BU1132" s="24"/>
      <c r="BV1132" s="24"/>
      <c r="BW1132" s="24"/>
      <c r="BX1132" s="24"/>
      <c r="BY1132" s="24"/>
      <c r="BZ1132" s="24"/>
      <c r="CA1132" s="24"/>
      <c r="CB1132" s="24"/>
      <c r="CC1132" s="24"/>
      <c r="CD1132" s="24"/>
      <c r="CE1132" s="24"/>
      <c r="CF1132" s="24"/>
      <c r="CG1132" s="24"/>
      <c r="CH1132" s="24"/>
      <c r="CI1132" s="24"/>
      <c r="CJ1132" s="24"/>
      <c r="CK1132" s="24"/>
      <c r="CL1132" s="24"/>
      <c r="CM1132" s="24"/>
      <c r="CN1132" s="24"/>
      <c r="CO1132" s="24"/>
      <c r="CP1132" s="24"/>
      <c r="CQ1132" s="24"/>
      <c r="CR1132" s="24"/>
      <c r="CS1132" s="24"/>
      <c r="CT1132" s="24"/>
      <c r="CU1132" s="24"/>
      <c r="CV1132" s="24"/>
      <c r="CW1132" s="24"/>
      <c r="CX1132" s="24"/>
      <c r="CY1132" s="24"/>
      <c r="CZ1132" s="24"/>
      <c r="DA1132" s="24"/>
      <c r="DB1132" s="24"/>
      <c r="DC1132" s="24"/>
      <c r="DD1132" s="24"/>
      <c r="DE1132" s="24"/>
      <c r="DF1132" s="24"/>
      <c r="DG1132" s="24"/>
      <c r="DH1132" s="24"/>
      <c r="DI1132" s="24"/>
      <c r="DJ1132" s="24"/>
      <c r="DK1132" s="24"/>
      <c r="DL1132" s="24"/>
      <c r="DM1132" s="24"/>
      <c r="DN1132" s="24"/>
      <c r="DO1132" s="24"/>
      <c r="DP1132" s="24"/>
      <c r="DQ1132" s="24"/>
      <c r="DR1132" s="24"/>
      <c r="DS1132" s="24"/>
      <c r="DT1132" s="24"/>
      <c r="DU1132" s="24"/>
      <c r="DV1132" s="24"/>
      <c r="DW1132" s="24"/>
      <c r="DX1132" s="24"/>
      <c r="DY1132" s="24"/>
      <c r="DZ1132" s="24"/>
      <c r="EA1132" s="24"/>
      <c r="EB1132" s="24"/>
      <c r="EC1132" s="24"/>
      <c r="ED1132" s="24"/>
      <c r="EE1132" s="24"/>
      <c r="EF1132" s="24"/>
      <c r="EG1132" s="24"/>
      <c r="EH1132" s="24"/>
      <c r="EI1132" s="24"/>
      <c r="EJ1132" s="24"/>
      <c r="EK1132" s="24"/>
      <c r="EL1132" s="24"/>
      <c r="EM1132" s="24"/>
      <c r="EN1132" s="24"/>
      <c r="EO1132" s="24"/>
      <c r="EP1132" s="24"/>
      <c r="EQ1132" s="24"/>
      <c r="ER1132" s="24"/>
      <c r="ES1132" s="24"/>
      <c r="ET1132" s="24"/>
      <c r="EU1132" s="24"/>
      <c r="EV1132" s="24"/>
      <c r="EW1132" s="24"/>
      <c r="EX1132" s="24"/>
      <c r="EY1132" s="24"/>
      <c r="EZ1132" s="24"/>
      <c r="FA1132" s="24"/>
      <c r="FB1132" s="24"/>
      <c r="FC1132" s="24"/>
      <c r="FD1132" s="24"/>
      <c r="FE1132" s="24"/>
      <c r="FF1132" s="24"/>
      <c r="FG1132" s="24"/>
      <c r="FH1132" s="24"/>
      <c r="FI1132" s="24"/>
      <c r="FJ1132" s="24"/>
      <c r="FK1132" s="24"/>
      <c r="FL1132" s="24"/>
      <c r="FM1132" s="24"/>
      <c r="FN1132" s="24"/>
      <c r="FO1132" s="24"/>
      <c r="FP1132" s="24"/>
      <c r="FQ1132" s="24"/>
      <c r="FR1132" s="24"/>
      <c r="FS1132" s="24"/>
      <c r="FT1132" s="24"/>
      <c r="FU1132" s="24"/>
      <c r="FV1132" s="24"/>
      <c r="FW1132" s="24"/>
      <c r="FX1132" s="24"/>
      <c r="FY1132" s="24"/>
      <c r="FZ1132" s="24"/>
      <c r="GA1132" s="24"/>
      <c r="GB1132" s="24"/>
      <c r="GC1132" s="24"/>
      <c r="GD1132" s="24"/>
      <c r="GE1132" s="24"/>
      <c r="GF1132" s="24"/>
      <c r="GG1132" s="24"/>
      <c r="GH1132" s="24"/>
      <c r="GI1132" s="24"/>
      <c r="GJ1132" s="24"/>
      <c r="GK1132" s="24"/>
      <c r="GL1132" s="24"/>
      <c r="GM1132" s="24"/>
      <c r="GN1132" s="24"/>
      <c r="GO1132" s="24"/>
      <c r="GP1132" s="24"/>
      <c r="GQ1132" s="24"/>
      <c r="GR1132" s="24"/>
      <c r="GS1132" s="24"/>
      <c r="GT1132" s="24"/>
      <c r="GU1132" s="24"/>
      <c r="GV1132" s="24"/>
      <c r="GW1132" s="24"/>
      <c r="GX1132" s="24"/>
      <c r="GY1132" s="24"/>
      <c r="GZ1132" s="24"/>
      <c r="HA1132" s="24"/>
      <c r="HB1132" s="24"/>
      <c r="HC1132" s="24"/>
      <c r="HD1132" s="24"/>
      <c r="HE1132" s="24"/>
      <c r="HF1132" s="24"/>
      <c r="HG1132" s="24"/>
      <c r="HH1132" s="24"/>
      <c r="HI1132" s="24"/>
      <c r="HJ1132" s="24"/>
      <c r="HK1132" s="24"/>
      <c r="HL1132" s="24"/>
      <c r="HM1132" s="24"/>
      <c r="HN1132" s="24"/>
      <c r="HO1132" s="24"/>
      <c r="HP1132" s="24"/>
      <c r="HQ1132" s="24"/>
      <c r="HR1132" s="24"/>
      <c r="HS1132" s="24"/>
      <c r="HT1132" s="24"/>
      <c r="HU1132" s="24"/>
      <c r="HV1132" s="24"/>
      <c r="HW1132" s="24"/>
      <c r="HX1132" s="24"/>
      <c r="HY1132" s="24"/>
      <c r="HZ1132" s="24"/>
      <c r="IA1132" s="24"/>
      <c r="IB1132" s="24"/>
      <c r="IC1132" s="24"/>
      <c r="ID1132" s="24"/>
      <c r="IE1132" s="24"/>
      <c r="IF1132" s="24"/>
      <c r="IG1132" s="24"/>
      <c r="IH1132" s="24"/>
      <c r="II1132" s="24"/>
      <c r="IJ1132" s="24"/>
      <c r="IK1132" s="24"/>
      <c r="IL1132" s="24"/>
      <c r="IM1132" s="24"/>
      <c r="IN1132" s="24"/>
      <c r="IO1132" s="24"/>
      <c r="IP1132" s="24"/>
      <c r="IQ1132" s="24"/>
      <c r="IR1132" s="24"/>
      <c r="IS1132" s="24"/>
      <c r="IT1132" s="24"/>
      <c r="IU1132" s="24"/>
      <c r="IV1132" s="24"/>
    </row>
    <row r="1133" spans="1:256" x14ac:dyDescent="0.25">
      <c r="A1133" s="51" t="s">
        <v>1250</v>
      </c>
      <c r="B1133" s="51" t="s">
        <v>1259</v>
      </c>
      <c r="C1133" s="109" t="s">
        <v>19</v>
      </c>
      <c r="D1133" s="92">
        <v>465978000</v>
      </c>
      <c r="E1133" s="68">
        <v>465978000</v>
      </c>
      <c r="F1133" s="141">
        <v>41200</v>
      </c>
      <c r="G1133" s="24"/>
      <c r="H1133" s="3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  <c r="AA1133" s="24"/>
      <c r="AB1133" s="24"/>
      <c r="AC1133" s="24"/>
      <c r="AD1133" s="24"/>
      <c r="AE1133" s="24"/>
      <c r="AF1133" s="24"/>
      <c r="AG1133" s="24"/>
      <c r="AH1133" s="24"/>
      <c r="AI1133" s="24"/>
      <c r="AJ1133" s="24"/>
      <c r="AK1133" s="24"/>
      <c r="AL1133" s="24"/>
      <c r="AM1133" s="24"/>
      <c r="AN1133" s="24"/>
      <c r="AO1133" s="24"/>
      <c r="AP1133" s="24"/>
      <c r="AQ1133" s="24"/>
      <c r="AR1133" s="24"/>
      <c r="AS1133" s="24"/>
      <c r="AT1133" s="24"/>
      <c r="AU1133" s="24"/>
      <c r="AV1133" s="24"/>
      <c r="AW1133" s="24"/>
      <c r="AX1133" s="24"/>
      <c r="AY1133" s="24"/>
      <c r="AZ1133" s="24"/>
      <c r="BA1133" s="24"/>
      <c r="BB1133" s="24"/>
      <c r="BC1133" s="24"/>
      <c r="BD1133" s="24"/>
      <c r="BE1133" s="24"/>
      <c r="BF1133" s="24"/>
      <c r="BG1133" s="24"/>
      <c r="BH1133" s="24"/>
      <c r="BI1133" s="24"/>
      <c r="BJ1133" s="24"/>
      <c r="BK1133" s="24"/>
      <c r="BL1133" s="24"/>
      <c r="BM1133" s="24"/>
      <c r="BN1133" s="24"/>
      <c r="BO1133" s="24"/>
      <c r="BP1133" s="24"/>
      <c r="BQ1133" s="24"/>
      <c r="BR1133" s="24"/>
      <c r="BS1133" s="24"/>
      <c r="BT1133" s="24"/>
      <c r="BU1133" s="24"/>
      <c r="BV1133" s="24"/>
      <c r="BW1133" s="24"/>
      <c r="BX1133" s="24"/>
      <c r="BY1133" s="24"/>
      <c r="BZ1133" s="24"/>
      <c r="CA1133" s="24"/>
      <c r="CB1133" s="24"/>
      <c r="CC1133" s="24"/>
      <c r="CD1133" s="24"/>
      <c r="CE1133" s="24"/>
      <c r="CF1133" s="24"/>
      <c r="CG1133" s="24"/>
      <c r="CH1133" s="24"/>
      <c r="CI1133" s="24"/>
      <c r="CJ1133" s="24"/>
      <c r="CK1133" s="24"/>
      <c r="CL1133" s="24"/>
      <c r="CM1133" s="24"/>
      <c r="CN1133" s="24"/>
      <c r="CO1133" s="24"/>
      <c r="CP1133" s="24"/>
      <c r="CQ1133" s="24"/>
      <c r="CR1133" s="24"/>
      <c r="CS1133" s="24"/>
      <c r="CT1133" s="24"/>
      <c r="CU1133" s="24"/>
      <c r="CV1133" s="24"/>
      <c r="CW1133" s="24"/>
      <c r="CX1133" s="24"/>
      <c r="CY1133" s="24"/>
      <c r="CZ1133" s="24"/>
      <c r="DA1133" s="24"/>
      <c r="DB1133" s="24"/>
      <c r="DC1133" s="24"/>
      <c r="DD1133" s="24"/>
      <c r="DE1133" s="24"/>
      <c r="DF1133" s="24"/>
      <c r="DG1133" s="24"/>
      <c r="DH1133" s="24"/>
      <c r="DI1133" s="24"/>
      <c r="DJ1133" s="24"/>
      <c r="DK1133" s="24"/>
      <c r="DL1133" s="24"/>
      <c r="DM1133" s="24"/>
      <c r="DN1133" s="24"/>
      <c r="DO1133" s="24"/>
      <c r="DP1133" s="24"/>
      <c r="DQ1133" s="24"/>
      <c r="DR1133" s="24"/>
      <c r="DS1133" s="24"/>
      <c r="DT1133" s="24"/>
      <c r="DU1133" s="24"/>
      <c r="DV1133" s="24"/>
      <c r="DW1133" s="24"/>
      <c r="DX1133" s="24"/>
      <c r="DY1133" s="24"/>
      <c r="DZ1133" s="24"/>
      <c r="EA1133" s="24"/>
      <c r="EB1133" s="24"/>
      <c r="EC1133" s="24"/>
      <c r="ED1133" s="24"/>
      <c r="EE1133" s="24"/>
      <c r="EF1133" s="24"/>
      <c r="EG1133" s="24"/>
      <c r="EH1133" s="24"/>
      <c r="EI1133" s="24"/>
      <c r="EJ1133" s="24"/>
      <c r="EK1133" s="24"/>
      <c r="EL1133" s="24"/>
      <c r="EM1133" s="24"/>
      <c r="EN1133" s="24"/>
      <c r="EO1133" s="24"/>
      <c r="EP1133" s="24"/>
      <c r="EQ1133" s="24"/>
      <c r="ER1133" s="24"/>
      <c r="ES1133" s="24"/>
      <c r="ET1133" s="24"/>
      <c r="EU1133" s="24"/>
      <c r="EV1133" s="24"/>
      <c r="EW1133" s="24"/>
      <c r="EX1133" s="24"/>
      <c r="EY1133" s="24"/>
      <c r="EZ1133" s="24"/>
      <c r="FA1133" s="24"/>
      <c r="FB1133" s="24"/>
      <c r="FC1133" s="24"/>
      <c r="FD1133" s="24"/>
      <c r="FE1133" s="24"/>
      <c r="FF1133" s="24"/>
      <c r="FG1133" s="24"/>
      <c r="FH1133" s="24"/>
      <c r="FI1133" s="24"/>
      <c r="FJ1133" s="24"/>
      <c r="FK1133" s="24"/>
      <c r="FL1133" s="24"/>
      <c r="FM1133" s="24"/>
      <c r="FN1133" s="24"/>
      <c r="FO1133" s="24"/>
      <c r="FP1133" s="24"/>
      <c r="FQ1133" s="24"/>
      <c r="FR1133" s="24"/>
      <c r="FS1133" s="24"/>
      <c r="FT1133" s="24"/>
      <c r="FU1133" s="24"/>
      <c r="FV1133" s="24"/>
      <c r="FW1133" s="24"/>
      <c r="FX1133" s="24"/>
      <c r="FY1133" s="24"/>
      <c r="FZ1133" s="24"/>
      <c r="GA1133" s="24"/>
      <c r="GB1133" s="24"/>
      <c r="GC1133" s="24"/>
      <c r="GD1133" s="24"/>
      <c r="GE1133" s="24"/>
      <c r="GF1133" s="24"/>
      <c r="GG1133" s="24"/>
      <c r="GH1133" s="24"/>
      <c r="GI1133" s="24"/>
      <c r="GJ1133" s="24"/>
      <c r="GK1133" s="24"/>
      <c r="GL1133" s="24"/>
      <c r="GM1133" s="24"/>
      <c r="GN1133" s="24"/>
      <c r="GO1133" s="24"/>
      <c r="GP1133" s="24"/>
      <c r="GQ1133" s="24"/>
      <c r="GR1133" s="24"/>
      <c r="GS1133" s="24"/>
      <c r="GT1133" s="24"/>
      <c r="GU1133" s="24"/>
      <c r="GV1133" s="24"/>
      <c r="GW1133" s="24"/>
      <c r="GX1133" s="24"/>
      <c r="GY1133" s="24"/>
      <c r="GZ1133" s="24"/>
      <c r="HA1133" s="24"/>
      <c r="HB1133" s="24"/>
      <c r="HC1133" s="24"/>
      <c r="HD1133" s="24"/>
      <c r="HE1133" s="24"/>
      <c r="HF1133" s="24"/>
      <c r="HG1133" s="24"/>
      <c r="HH1133" s="24"/>
      <c r="HI1133" s="24"/>
      <c r="HJ1133" s="24"/>
      <c r="HK1133" s="24"/>
      <c r="HL1133" s="24"/>
      <c r="HM1133" s="24"/>
      <c r="HN1133" s="24"/>
      <c r="HO1133" s="24"/>
      <c r="HP1133" s="24"/>
      <c r="HQ1133" s="24"/>
      <c r="HR1133" s="24"/>
      <c r="HS1133" s="24"/>
      <c r="HT1133" s="24"/>
      <c r="HU1133" s="24"/>
      <c r="HV1133" s="24"/>
      <c r="HW1133" s="24"/>
      <c r="HX1133" s="24"/>
      <c r="HY1133" s="24"/>
      <c r="HZ1133" s="24"/>
      <c r="IA1133" s="24"/>
      <c r="IB1133" s="24"/>
      <c r="IC1133" s="24"/>
      <c r="ID1133" s="24"/>
      <c r="IE1133" s="24"/>
      <c r="IF1133" s="24"/>
      <c r="IG1133" s="24"/>
      <c r="IH1133" s="24"/>
      <c r="II1133" s="24"/>
      <c r="IJ1133" s="24"/>
      <c r="IK1133" s="24"/>
      <c r="IL1133" s="24"/>
      <c r="IM1133" s="24"/>
      <c r="IN1133" s="24"/>
      <c r="IO1133" s="24"/>
      <c r="IP1133" s="24"/>
      <c r="IQ1133" s="24"/>
      <c r="IR1133" s="24"/>
      <c r="IS1133" s="24"/>
      <c r="IT1133" s="24"/>
      <c r="IU1133" s="24"/>
      <c r="IV1133" s="24"/>
    </row>
    <row r="1134" spans="1:256" x14ac:dyDescent="0.25">
      <c r="A1134" s="51" t="s">
        <v>1250</v>
      </c>
      <c r="B1134" s="51" t="s">
        <v>1260</v>
      </c>
      <c r="C1134" s="109" t="s">
        <v>19</v>
      </c>
      <c r="D1134" s="92">
        <v>413950000</v>
      </c>
      <c r="E1134" s="68">
        <v>413950000</v>
      </c>
      <c r="F1134" s="141">
        <v>41242</v>
      </c>
      <c r="G1134" s="24"/>
      <c r="H1134" s="3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  <c r="AA1134" s="24"/>
      <c r="AB1134" s="24"/>
      <c r="AC1134" s="24"/>
      <c r="AD1134" s="24"/>
      <c r="AE1134" s="24"/>
      <c r="AF1134" s="24"/>
      <c r="AG1134" s="24"/>
      <c r="AH1134" s="24"/>
      <c r="AI1134" s="24"/>
      <c r="AJ1134" s="24"/>
      <c r="AK1134" s="24"/>
      <c r="AL1134" s="24"/>
      <c r="AM1134" s="24"/>
      <c r="AN1134" s="24"/>
      <c r="AO1134" s="24"/>
      <c r="AP1134" s="24"/>
      <c r="AQ1134" s="24"/>
      <c r="AR1134" s="24"/>
      <c r="AS1134" s="24"/>
      <c r="AT1134" s="24"/>
      <c r="AU1134" s="24"/>
      <c r="AV1134" s="24"/>
      <c r="AW1134" s="24"/>
      <c r="AX1134" s="24"/>
      <c r="AY1134" s="24"/>
      <c r="AZ1134" s="24"/>
      <c r="BA1134" s="24"/>
      <c r="BB1134" s="24"/>
      <c r="BC1134" s="24"/>
      <c r="BD1134" s="24"/>
      <c r="BE1134" s="24"/>
      <c r="BF1134" s="24"/>
      <c r="BG1134" s="24"/>
      <c r="BH1134" s="24"/>
      <c r="BI1134" s="24"/>
      <c r="BJ1134" s="24"/>
      <c r="BK1134" s="24"/>
      <c r="BL1134" s="24"/>
      <c r="BM1134" s="24"/>
      <c r="BN1134" s="24"/>
      <c r="BO1134" s="24"/>
      <c r="BP1134" s="24"/>
      <c r="BQ1134" s="24"/>
      <c r="BR1134" s="24"/>
      <c r="BS1134" s="24"/>
      <c r="BT1134" s="24"/>
      <c r="BU1134" s="24"/>
      <c r="BV1134" s="24"/>
      <c r="BW1134" s="24"/>
      <c r="BX1134" s="24"/>
      <c r="BY1134" s="24"/>
      <c r="BZ1134" s="24"/>
      <c r="CA1134" s="24"/>
      <c r="CB1134" s="24"/>
      <c r="CC1134" s="24"/>
      <c r="CD1134" s="24"/>
      <c r="CE1134" s="24"/>
      <c r="CF1134" s="24"/>
      <c r="CG1134" s="24"/>
      <c r="CH1134" s="24"/>
      <c r="CI1134" s="24"/>
      <c r="CJ1134" s="24"/>
      <c r="CK1134" s="24"/>
      <c r="CL1134" s="24"/>
      <c r="CM1134" s="24"/>
      <c r="CN1134" s="24"/>
      <c r="CO1134" s="24"/>
      <c r="CP1134" s="24"/>
      <c r="CQ1134" s="24"/>
      <c r="CR1134" s="24"/>
      <c r="CS1134" s="24"/>
      <c r="CT1134" s="24"/>
      <c r="CU1134" s="24"/>
      <c r="CV1134" s="24"/>
      <c r="CW1134" s="24"/>
      <c r="CX1134" s="24"/>
      <c r="CY1134" s="24"/>
      <c r="CZ1134" s="24"/>
      <c r="DA1134" s="24"/>
      <c r="DB1134" s="24"/>
      <c r="DC1134" s="24"/>
      <c r="DD1134" s="24"/>
      <c r="DE1134" s="24"/>
      <c r="DF1134" s="24"/>
      <c r="DG1134" s="24"/>
      <c r="DH1134" s="24"/>
      <c r="DI1134" s="24"/>
      <c r="DJ1134" s="24"/>
      <c r="DK1134" s="24"/>
      <c r="DL1134" s="24"/>
      <c r="DM1134" s="24"/>
      <c r="DN1134" s="24"/>
      <c r="DO1134" s="24"/>
      <c r="DP1134" s="24"/>
      <c r="DQ1134" s="24"/>
      <c r="DR1134" s="24"/>
      <c r="DS1134" s="24"/>
      <c r="DT1134" s="24"/>
      <c r="DU1134" s="24"/>
      <c r="DV1134" s="24"/>
      <c r="DW1134" s="24"/>
      <c r="DX1134" s="24"/>
      <c r="DY1134" s="24"/>
      <c r="DZ1134" s="24"/>
      <c r="EA1134" s="24"/>
      <c r="EB1134" s="24"/>
      <c r="EC1134" s="24"/>
      <c r="ED1134" s="24"/>
      <c r="EE1134" s="24"/>
      <c r="EF1134" s="24"/>
      <c r="EG1134" s="24"/>
      <c r="EH1134" s="24"/>
      <c r="EI1134" s="24"/>
      <c r="EJ1134" s="24"/>
      <c r="EK1134" s="24"/>
      <c r="EL1134" s="24"/>
      <c r="EM1134" s="24"/>
      <c r="EN1134" s="24"/>
      <c r="EO1134" s="24"/>
      <c r="EP1134" s="24"/>
      <c r="EQ1134" s="24"/>
      <c r="ER1134" s="24"/>
      <c r="ES1134" s="24"/>
      <c r="ET1134" s="24"/>
      <c r="EU1134" s="24"/>
      <c r="EV1134" s="24"/>
      <c r="EW1134" s="24"/>
      <c r="EX1134" s="24"/>
      <c r="EY1134" s="24"/>
      <c r="EZ1134" s="24"/>
      <c r="FA1134" s="24"/>
      <c r="FB1134" s="24"/>
      <c r="FC1134" s="24"/>
      <c r="FD1134" s="24"/>
      <c r="FE1134" s="24"/>
      <c r="FF1134" s="24"/>
      <c r="FG1134" s="24"/>
      <c r="FH1134" s="24"/>
      <c r="FI1134" s="24"/>
      <c r="FJ1134" s="24"/>
      <c r="FK1134" s="24"/>
      <c r="FL1134" s="24"/>
      <c r="FM1134" s="24"/>
      <c r="FN1134" s="24"/>
      <c r="FO1134" s="24"/>
      <c r="FP1134" s="24"/>
      <c r="FQ1134" s="24"/>
      <c r="FR1134" s="24"/>
      <c r="FS1134" s="24"/>
      <c r="FT1134" s="24"/>
      <c r="FU1134" s="24"/>
      <c r="FV1134" s="24"/>
      <c r="FW1134" s="24"/>
      <c r="FX1134" s="24"/>
      <c r="FY1134" s="24"/>
      <c r="FZ1134" s="24"/>
      <c r="GA1134" s="24"/>
      <c r="GB1134" s="24"/>
      <c r="GC1134" s="24"/>
      <c r="GD1134" s="24"/>
      <c r="GE1134" s="24"/>
      <c r="GF1134" s="24"/>
      <c r="GG1134" s="24"/>
      <c r="GH1134" s="24"/>
      <c r="GI1134" s="24"/>
      <c r="GJ1134" s="24"/>
      <c r="GK1134" s="24"/>
      <c r="GL1134" s="24"/>
      <c r="GM1134" s="24"/>
      <c r="GN1134" s="24"/>
      <c r="GO1134" s="24"/>
      <c r="GP1134" s="24"/>
      <c r="GQ1134" s="24"/>
      <c r="GR1134" s="24"/>
      <c r="GS1134" s="24"/>
      <c r="GT1134" s="24"/>
      <c r="GU1134" s="24"/>
      <c r="GV1134" s="24"/>
      <c r="GW1134" s="24"/>
      <c r="GX1134" s="24"/>
      <c r="GY1134" s="24"/>
      <c r="GZ1134" s="24"/>
      <c r="HA1134" s="24"/>
      <c r="HB1134" s="24"/>
      <c r="HC1134" s="24"/>
      <c r="HD1134" s="24"/>
      <c r="HE1134" s="24"/>
      <c r="HF1134" s="24"/>
      <c r="HG1134" s="24"/>
      <c r="HH1134" s="24"/>
      <c r="HI1134" s="24"/>
      <c r="HJ1134" s="24"/>
      <c r="HK1134" s="24"/>
      <c r="HL1134" s="24"/>
      <c r="HM1134" s="24"/>
      <c r="HN1134" s="24"/>
      <c r="HO1134" s="24"/>
      <c r="HP1134" s="24"/>
      <c r="HQ1134" s="24"/>
      <c r="HR1134" s="24"/>
      <c r="HS1134" s="24"/>
      <c r="HT1134" s="24"/>
      <c r="HU1134" s="24"/>
      <c r="HV1134" s="24"/>
      <c r="HW1134" s="24"/>
      <c r="HX1134" s="24"/>
      <c r="HY1134" s="24"/>
      <c r="HZ1134" s="24"/>
      <c r="IA1134" s="24"/>
      <c r="IB1134" s="24"/>
      <c r="IC1134" s="24"/>
      <c r="ID1134" s="24"/>
      <c r="IE1134" s="24"/>
      <c r="IF1134" s="24"/>
      <c r="IG1134" s="24"/>
      <c r="IH1134" s="24"/>
      <c r="II1134" s="24"/>
      <c r="IJ1134" s="24"/>
      <c r="IK1134" s="24"/>
      <c r="IL1134" s="24"/>
      <c r="IM1134" s="24"/>
      <c r="IN1134" s="24"/>
      <c r="IO1134" s="24"/>
      <c r="IP1134" s="24"/>
      <c r="IQ1134" s="24"/>
      <c r="IR1134" s="24"/>
      <c r="IS1134" s="24"/>
      <c r="IT1134" s="24"/>
      <c r="IU1134" s="24"/>
      <c r="IV1134" s="24"/>
    </row>
    <row r="1135" spans="1:256" x14ac:dyDescent="0.25">
      <c r="A1135" s="51" t="s">
        <v>1250</v>
      </c>
      <c r="B1135" s="51" t="s">
        <v>1261</v>
      </c>
      <c r="C1135" s="109" t="s">
        <v>19</v>
      </c>
      <c r="D1135" s="92">
        <v>618350000</v>
      </c>
      <c r="E1135" s="68">
        <v>618350000</v>
      </c>
      <c r="F1135" s="141">
        <v>41361</v>
      </c>
      <c r="G1135" s="24"/>
      <c r="H1135" s="3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  <c r="AA1135" s="24"/>
      <c r="AB1135" s="24"/>
      <c r="AC1135" s="24"/>
      <c r="AD1135" s="24"/>
      <c r="AE1135" s="24"/>
      <c r="AF1135" s="24"/>
      <c r="AG1135" s="24"/>
      <c r="AH1135" s="24"/>
      <c r="AI1135" s="24"/>
      <c r="AJ1135" s="24"/>
      <c r="AK1135" s="24"/>
      <c r="AL1135" s="24"/>
      <c r="AM1135" s="24"/>
      <c r="AN1135" s="24"/>
      <c r="AO1135" s="24"/>
      <c r="AP1135" s="24"/>
      <c r="AQ1135" s="24"/>
      <c r="AR1135" s="24"/>
      <c r="AS1135" s="24"/>
      <c r="AT1135" s="24"/>
      <c r="AU1135" s="24"/>
      <c r="AV1135" s="24"/>
      <c r="AW1135" s="24"/>
      <c r="AX1135" s="24"/>
      <c r="AY1135" s="24"/>
      <c r="AZ1135" s="24"/>
      <c r="BA1135" s="24"/>
      <c r="BB1135" s="24"/>
      <c r="BC1135" s="24"/>
      <c r="BD1135" s="24"/>
      <c r="BE1135" s="24"/>
      <c r="BF1135" s="24"/>
      <c r="BG1135" s="24"/>
      <c r="BH1135" s="24"/>
      <c r="BI1135" s="24"/>
      <c r="BJ1135" s="24"/>
      <c r="BK1135" s="24"/>
      <c r="BL1135" s="24"/>
      <c r="BM1135" s="24"/>
      <c r="BN1135" s="24"/>
      <c r="BO1135" s="24"/>
      <c r="BP1135" s="24"/>
      <c r="BQ1135" s="24"/>
      <c r="BR1135" s="24"/>
      <c r="BS1135" s="24"/>
      <c r="BT1135" s="24"/>
      <c r="BU1135" s="24"/>
      <c r="BV1135" s="24"/>
      <c r="BW1135" s="24"/>
      <c r="BX1135" s="24"/>
      <c r="BY1135" s="24"/>
      <c r="BZ1135" s="24"/>
      <c r="CA1135" s="24"/>
      <c r="CB1135" s="24"/>
      <c r="CC1135" s="24"/>
      <c r="CD1135" s="24"/>
      <c r="CE1135" s="24"/>
      <c r="CF1135" s="24"/>
      <c r="CG1135" s="24"/>
      <c r="CH1135" s="24"/>
      <c r="CI1135" s="24"/>
      <c r="CJ1135" s="24"/>
      <c r="CK1135" s="24"/>
      <c r="CL1135" s="24"/>
      <c r="CM1135" s="24"/>
      <c r="CN1135" s="24"/>
      <c r="CO1135" s="24"/>
      <c r="CP1135" s="24"/>
      <c r="CQ1135" s="24"/>
      <c r="CR1135" s="24"/>
      <c r="CS1135" s="24"/>
      <c r="CT1135" s="24"/>
      <c r="CU1135" s="24"/>
      <c r="CV1135" s="24"/>
      <c r="CW1135" s="24"/>
      <c r="CX1135" s="24"/>
      <c r="CY1135" s="24"/>
      <c r="CZ1135" s="24"/>
      <c r="DA1135" s="24"/>
      <c r="DB1135" s="24"/>
      <c r="DC1135" s="24"/>
      <c r="DD1135" s="24"/>
      <c r="DE1135" s="24"/>
      <c r="DF1135" s="24"/>
      <c r="DG1135" s="24"/>
      <c r="DH1135" s="24"/>
      <c r="DI1135" s="24"/>
      <c r="DJ1135" s="24"/>
      <c r="DK1135" s="24"/>
      <c r="DL1135" s="24"/>
      <c r="DM1135" s="24"/>
      <c r="DN1135" s="24"/>
      <c r="DO1135" s="24"/>
      <c r="DP1135" s="24"/>
      <c r="DQ1135" s="24"/>
      <c r="DR1135" s="24"/>
      <c r="DS1135" s="24"/>
      <c r="DT1135" s="24"/>
      <c r="DU1135" s="24"/>
      <c r="DV1135" s="24"/>
      <c r="DW1135" s="24"/>
      <c r="DX1135" s="24"/>
      <c r="DY1135" s="24"/>
      <c r="DZ1135" s="24"/>
      <c r="EA1135" s="24"/>
      <c r="EB1135" s="24"/>
      <c r="EC1135" s="24"/>
      <c r="ED1135" s="24"/>
      <c r="EE1135" s="24"/>
      <c r="EF1135" s="24"/>
      <c r="EG1135" s="24"/>
      <c r="EH1135" s="24"/>
      <c r="EI1135" s="24"/>
      <c r="EJ1135" s="24"/>
      <c r="EK1135" s="24"/>
      <c r="EL1135" s="24"/>
      <c r="EM1135" s="24"/>
      <c r="EN1135" s="24"/>
      <c r="EO1135" s="24"/>
      <c r="EP1135" s="24"/>
      <c r="EQ1135" s="24"/>
      <c r="ER1135" s="24"/>
      <c r="ES1135" s="24"/>
      <c r="ET1135" s="24"/>
      <c r="EU1135" s="24"/>
      <c r="EV1135" s="24"/>
      <c r="EW1135" s="24"/>
      <c r="EX1135" s="24"/>
      <c r="EY1135" s="24"/>
      <c r="EZ1135" s="24"/>
      <c r="FA1135" s="24"/>
      <c r="FB1135" s="24"/>
      <c r="FC1135" s="24"/>
      <c r="FD1135" s="24"/>
      <c r="FE1135" s="24"/>
      <c r="FF1135" s="24"/>
      <c r="FG1135" s="24"/>
      <c r="FH1135" s="24"/>
      <c r="FI1135" s="24"/>
      <c r="FJ1135" s="24"/>
      <c r="FK1135" s="24"/>
      <c r="FL1135" s="24"/>
      <c r="FM1135" s="24"/>
      <c r="FN1135" s="24"/>
      <c r="FO1135" s="24"/>
      <c r="FP1135" s="24"/>
      <c r="FQ1135" s="24"/>
      <c r="FR1135" s="24"/>
      <c r="FS1135" s="24"/>
      <c r="FT1135" s="24"/>
      <c r="FU1135" s="24"/>
      <c r="FV1135" s="24"/>
      <c r="FW1135" s="24"/>
      <c r="FX1135" s="24"/>
      <c r="FY1135" s="24"/>
      <c r="FZ1135" s="24"/>
      <c r="GA1135" s="24"/>
      <c r="GB1135" s="24"/>
      <c r="GC1135" s="24"/>
      <c r="GD1135" s="24"/>
      <c r="GE1135" s="24"/>
      <c r="GF1135" s="24"/>
      <c r="GG1135" s="24"/>
      <c r="GH1135" s="24"/>
      <c r="GI1135" s="24"/>
      <c r="GJ1135" s="24"/>
      <c r="GK1135" s="24"/>
      <c r="GL1135" s="24"/>
      <c r="GM1135" s="24"/>
      <c r="GN1135" s="24"/>
      <c r="GO1135" s="24"/>
      <c r="GP1135" s="24"/>
      <c r="GQ1135" s="24"/>
      <c r="GR1135" s="24"/>
      <c r="GS1135" s="24"/>
      <c r="GT1135" s="24"/>
      <c r="GU1135" s="24"/>
      <c r="GV1135" s="24"/>
      <c r="GW1135" s="24"/>
      <c r="GX1135" s="24"/>
      <c r="GY1135" s="24"/>
      <c r="GZ1135" s="24"/>
      <c r="HA1135" s="24"/>
      <c r="HB1135" s="24"/>
      <c r="HC1135" s="24"/>
      <c r="HD1135" s="24"/>
      <c r="HE1135" s="24"/>
      <c r="HF1135" s="24"/>
      <c r="HG1135" s="24"/>
      <c r="HH1135" s="24"/>
      <c r="HI1135" s="24"/>
      <c r="HJ1135" s="24"/>
      <c r="HK1135" s="24"/>
      <c r="HL1135" s="24"/>
      <c r="HM1135" s="24"/>
      <c r="HN1135" s="24"/>
      <c r="HO1135" s="24"/>
      <c r="HP1135" s="24"/>
      <c r="HQ1135" s="24"/>
      <c r="HR1135" s="24"/>
      <c r="HS1135" s="24"/>
      <c r="HT1135" s="24"/>
      <c r="HU1135" s="24"/>
      <c r="HV1135" s="24"/>
      <c r="HW1135" s="24"/>
      <c r="HX1135" s="24"/>
      <c r="HY1135" s="24"/>
      <c r="HZ1135" s="24"/>
      <c r="IA1135" s="24"/>
      <c r="IB1135" s="24"/>
      <c r="IC1135" s="24"/>
      <c r="ID1135" s="24"/>
      <c r="IE1135" s="24"/>
      <c r="IF1135" s="24"/>
      <c r="IG1135" s="24"/>
      <c r="IH1135" s="24"/>
      <c r="II1135" s="24"/>
      <c r="IJ1135" s="24"/>
      <c r="IK1135" s="24"/>
      <c r="IL1135" s="24"/>
      <c r="IM1135" s="24"/>
      <c r="IN1135" s="24"/>
      <c r="IO1135" s="24"/>
      <c r="IP1135" s="24"/>
      <c r="IQ1135" s="24"/>
      <c r="IR1135" s="24"/>
      <c r="IS1135" s="24"/>
      <c r="IT1135" s="24"/>
      <c r="IU1135" s="24"/>
      <c r="IV1135" s="24"/>
    </row>
    <row r="1136" spans="1:256" x14ac:dyDescent="0.25">
      <c r="A1136" s="51" t="s">
        <v>1250</v>
      </c>
      <c r="B1136" s="51" t="s">
        <v>1262</v>
      </c>
      <c r="C1136" s="109" t="s">
        <v>19</v>
      </c>
      <c r="D1136" s="92">
        <v>470250000</v>
      </c>
      <c r="E1136" s="68">
        <v>470250000</v>
      </c>
      <c r="F1136" s="141">
        <v>41348</v>
      </c>
      <c r="G1136" s="24"/>
      <c r="H1136" s="24"/>
      <c r="I1136" s="24"/>
      <c r="J1136" s="24"/>
      <c r="K1136" s="24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  <c r="AA1136" s="24"/>
      <c r="AB1136" s="24"/>
      <c r="AC1136" s="24"/>
      <c r="AD1136" s="24"/>
      <c r="AE1136" s="24"/>
      <c r="AF1136" s="24"/>
      <c r="AG1136" s="24"/>
      <c r="AH1136" s="24"/>
      <c r="AI1136" s="24"/>
      <c r="AJ1136" s="24"/>
      <c r="AK1136" s="24"/>
      <c r="AL1136" s="24"/>
      <c r="AM1136" s="24"/>
      <c r="AN1136" s="24"/>
      <c r="AO1136" s="24"/>
      <c r="AP1136" s="24"/>
      <c r="AQ1136" s="24"/>
      <c r="AR1136" s="24"/>
      <c r="AS1136" s="24"/>
      <c r="AT1136" s="24"/>
      <c r="AU1136" s="24"/>
      <c r="AV1136" s="24"/>
      <c r="AW1136" s="24"/>
      <c r="AX1136" s="24"/>
      <c r="AY1136" s="24"/>
      <c r="AZ1136" s="24"/>
      <c r="BA1136" s="24"/>
      <c r="BB1136" s="24"/>
      <c r="BC1136" s="24"/>
      <c r="BD1136" s="24"/>
      <c r="BE1136" s="24"/>
      <c r="BF1136" s="24"/>
      <c r="BG1136" s="24"/>
      <c r="BH1136" s="24"/>
      <c r="BI1136" s="24"/>
      <c r="BJ1136" s="24"/>
      <c r="BK1136" s="24"/>
      <c r="BL1136" s="24"/>
      <c r="BM1136" s="24"/>
      <c r="BN1136" s="24"/>
      <c r="BO1136" s="24"/>
      <c r="BP1136" s="24"/>
      <c r="BQ1136" s="24"/>
      <c r="BR1136" s="24"/>
      <c r="BS1136" s="24"/>
      <c r="BT1136" s="24"/>
      <c r="BU1136" s="24"/>
      <c r="BV1136" s="24"/>
      <c r="BW1136" s="24"/>
      <c r="BX1136" s="24"/>
      <c r="BY1136" s="24"/>
      <c r="BZ1136" s="24"/>
      <c r="CA1136" s="24"/>
      <c r="CB1136" s="24"/>
      <c r="CC1136" s="24"/>
      <c r="CD1136" s="24"/>
      <c r="CE1136" s="24"/>
      <c r="CF1136" s="24"/>
      <c r="CG1136" s="24"/>
      <c r="CH1136" s="24"/>
      <c r="CI1136" s="24"/>
      <c r="CJ1136" s="24"/>
      <c r="CK1136" s="24"/>
      <c r="CL1136" s="24"/>
      <c r="CM1136" s="24"/>
      <c r="CN1136" s="24"/>
      <c r="CO1136" s="24"/>
      <c r="CP1136" s="24"/>
      <c r="CQ1136" s="24"/>
      <c r="CR1136" s="24"/>
      <c r="CS1136" s="24"/>
      <c r="CT1136" s="24"/>
      <c r="CU1136" s="24"/>
      <c r="CV1136" s="24"/>
      <c r="CW1136" s="24"/>
      <c r="CX1136" s="24"/>
      <c r="CY1136" s="24"/>
      <c r="CZ1136" s="24"/>
      <c r="DA1136" s="24"/>
      <c r="DB1136" s="24"/>
      <c r="DC1136" s="24"/>
      <c r="DD1136" s="24"/>
      <c r="DE1136" s="24"/>
      <c r="DF1136" s="24"/>
      <c r="DG1136" s="24"/>
      <c r="DH1136" s="24"/>
      <c r="DI1136" s="24"/>
      <c r="DJ1136" s="24"/>
      <c r="DK1136" s="24"/>
      <c r="DL1136" s="24"/>
      <c r="DM1136" s="24"/>
      <c r="DN1136" s="24"/>
      <c r="DO1136" s="24"/>
      <c r="DP1136" s="24"/>
      <c r="DQ1136" s="24"/>
      <c r="DR1136" s="24"/>
      <c r="DS1136" s="24"/>
      <c r="DT1136" s="24"/>
      <c r="DU1136" s="24"/>
      <c r="DV1136" s="24"/>
      <c r="DW1136" s="24"/>
      <c r="DX1136" s="24"/>
      <c r="DY1136" s="24"/>
      <c r="DZ1136" s="24"/>
      <c r="EA1136" s="24"/>
      <c r="EB1136" s="24"/>
      <c r="EC1136" s="24"/>
      <c r="ED1136" s="24"/>
      <c r="EE1136" s="24"/>
      <c r="EF1136" s="24"/>
      <c r="EG1136" s="24"/>
      <c r="EH1136" s="24"/>
      <c r="EI1136" s="24"/>
      <c r="EJ1136" s="24"/>
      <c r="EK1136" s="24"/>
      <c r="EL1136" s="24"/>
      <c r="EM1136" s="24"/>
      <c r="EN1136" s="24"/>
      <c r="EO1136" s="24"/>
      <c r="EP1136" s="24"/>
      <c r="EQ1136" s="24"/>
      <c r="ER1136" s="24"/>
      <c r="ES1136" s="24"/>
      <c r="ET1136" s="24"/>
      <c r="EU1136" s="24"/>
      <c r="EV1136" s="24"/>
      <c r="EW1136" s="24"/>
      <c r="EX1136" s="24"/>
      <c r="EY1136" s="24"/>
      <c r="EZ1136" s="24"/>
      <c r="FA1136" s="24"/>
      <c r="FB1136" s="24"/>
      <c r="FC1136" s="24"/>
      <c r="FD1136" s="24"/>
      <c r="FE1136" s="24"/>
      <c r="FF1136" s="24"/>
      <c r="FG1136" s="24"/>
      <c r="FH1136" s="24"/>
      <c r="FI1136" s="24"/>
      <c r="FJ1136" s="24"/>
      <c r="FK1136" s="24"/>
      <c r="FL1136" s="24"/>
      <c r="FM1136" s="24"/>
      <c r="FN1136" s="24"/>
      <c r="FO1136" s="24"/>
      <c r="FP1136" s="24"/>
      <c r="FQ1136" s="24"/>
      <c r="FR1136" s="24"/>
      <c r="FS1136" s="24"/>
      <c r="FT1136" s="24"/>
      <c r="FU1136" s="24"/>
      <c r="FV1136" s="24"/>
      <c r="FW1136" s="24"/>
      <c r="FX1136" s="24"/>
      <c r="FY1136" s="24"/>
      <c r="FZ1136" s="24"/>
      <c r="GA1136" s="24"/>
      <c r="GB1136" s="24"/>
      <c r="GC1136" s="24"/>
      <c r="GD1136" s="24"/>
      <c r="GE1136" s="24"/>
      <c r="GF1136" s="24"/>
      <c r="GG1136" s="24"/>
      <c r="GH1136" s="24"/>
      <c r="GI1136" s="24"/>
      <c r="GJ1136" s="24"/>
      <c r="GK1136" s="24"/>
      <c r="GL1136" s="24"/>
      <c r="GM1136" s="24"/>
      <c r="GN1136" s="24"/>
      <c r="GO1136" s="24"/>
      <c r="GP1136" s="24"/>
      <c r="GQ1136" s="24"/>
      <c r="GR1136" s="24"/>
      <c r="GS1136" s="24"/>
      <c r="GT1136" s="24"/>
      <c r="GU1136" s="24"/>
      <c r="GV1136" s="24"/>
      <c r="GW1136" s="24"/>
      <c r="GX1136" s="24"/>
      <c r="GY1136" s="24"/>
      <c r="GZ1136" s="24"/>
      <c r="HA1136" s="24"/>
      <c r="HB1136" s="24"/>
      <c r="HC1136" s="24"/>
      <c r="HD1136" s="24"/>
      <c r="HE1136" s="24"/>
      <c r="HF1136" s="24"/>
      <c r="HG1136" s="24"/>
      <c r="HH1136" s="24"/>
      <c r="HI1136" s="24"/>
      <c r="HJ1136" s="24"/>
      <c r="HK1136" s="24"/>
      <c r="HL1136" s="24"/>
      <c r="HM1136" s="24"/>
      <c r="HN1136" s="24"/>
      <c r="HO1136" s="24"/>
      <c r="HP1136" s="24"/>
      <c r="HQ1136" s="24"/>
      <c r="HR1136" s="24"/>
      <c r="HS1136" s="24"/>
      <c r="HT1136" s="24"/>
      <c r="HU1136" s="24"/>
      <c r="HV1136" s="24"/>
      <c r="HW1136" s="24"/>
      <c r="HX1136" s="24"/>
      <c r="HY1136" s="24"/>
      <c r="HZ1136" s="24"/>
      <c r="IA1136" s="24"/>
      <c r="IB1136" s="24"/>
      <c r="IC1136" s="24"/>
      <c r="ID1136" s="24"/>
      <c r="IE1136" s="24"/>
      <c r="IF1136" s="24"/>
      <c r="IG1136" s="24"/>
      <c r="IH1136" s="24"/>
      <c r="II1136" s="24"/>
      <c r="IJ1136" s="24"/>
      <c r="IK1136" s="24"/>
      <c r="IL1136" s="24"/>
      <c r="IM1136" s="24"/>
      <c r="IN1136" s="24"/>
      <c r="IO1136" s="24"/>
      <c r="IP1136" s="24"/>
      <c r="IQ1136" s="24"/>
      <c r="IR1136" s="24"/>
      <c r="IS1136" s="24"/>
      <c r="IT1136" s="24"/>
      <c r="IU1136" s="24"/>
      <c r="IV1136" s="24"/>
    </row>
    <row r="1137" spans="1:256" x14ac:dyDescent="0.25">
      <c r="A1137" s="51" t="s">
        <v>1250</v>
      </c>
      <c r="B1137" s="51" t="s">
        <v>1263</v>
      </c>
      <c r="C1137" s="109" t="s">
        <v>19</v>
      </c>
      <c r="D1137" s="92">
        <v>518200000</v>
      </c>
      <c r="E1137" s="68">
        <v>518200000</v>
      </c>
      <c r="F1137" s="141">
        <v>41620</v>
      </c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  <c r="AA1137" s="24"/>
      <c r="AB1137" s="24"/>
      <c r="AC1137" s="24"/>
      <c r="AD1137" s="24"/>
      <c r="AE1137" s="24"/>
      <c r="AF1137" s="24"/>
      <c r="AG1137" s="24"/>
      <c r="AH1137" s="24"/>
      <c r="AI1137" s="24"/>
      <c r="AJ1137" s="24"/>
      <c r="AK1137" s="24"/>
      <c r="AL1137" s="24"/>
      <c r="AM1137" s="24"/>
      <c r="AN1137" s="24"/>
      <c r="AO1137" s="24"/>
      <c r="AP1137" s="24"/>
      <c r="AQ1137" s="24"/>
      <c r="AR1137" s="24"/>
      <c r="AS1137" s="24"/>
      <c r="AT1137" s="24"/>
      <c r="AU1137" s="24"/>
      <c r="AV1137" s="24"/>
      <c r="AW1137" s="24"/>
      <c r="AX1137" s="24"/>
      <c r="AY1137" s="24"/>
      <c r="AZ1137" s="24"/>
      <c r="BA1137" s="24"/>
      <c r="BB1137" s="24"/>
      <c r="BC1137" s="24"/>
      <c r="BD1137" s="24"/>
      <c r="BE1137" s="24"/>
      <c r="BF1137" s="24"/>
      <c r="BG1137" s="24"/>
      <c r="BH1137" s="24"/>
      <c r="BI1137" s="24"/>
      <c r="BJ1137" s="24"/>
      <c r="BK1137" s="24"/>
      <c r="BL1137" s="24"/>
      <c r="BM1137" s="24"/>
      <c r="BN1137" s="24"/>
      <c r="BO1137" s="24"/>
      <c r="BP1137" s="24"/>
      <c r="BQ1137" s="24"/>
      <c r="BR1137" s="24"/>
      <c r="BS1137" s="24"/>
      <c r="BT1137" s="24"/>
      <c r="BU1137" s="24"/>
      <c r="BV1137" s="24"/>
      <c r="BW1137" s="24"/>
      <c r="BX1137" s="24"/>
      <c r="BY1137" s="24"/>
      <c r="BZ1137" s="24"/>
      <c r="CA1137" s="24"/>
      <c r="CB1137" s="24"/>
      <c r="CC1137" s="24"/>
      <c r="CD1137" s="24"/>
      <c r="CE1137" s="24"/>
      <c r="CF1137" s="24"/>
      <c r="CG1137" s="24"/>
      <c r="CH1137" s="24"/>
      <c r="CI1137" s="24"/>
      <c r="CJ1137" s="24"/>
      <c r="CK1137" s="24"/>
      <c r="CL1137" s="24"/>
      <c r="CM1137" s="24"/>
      <c r="CN1137" s="24"/>
      <c r="CO1137" s="24"/>
      <c r="CP1137" s="24"/>
      <c r="CQ1137" s="24"/>
      <c r="CR1137" s="24"/>
      <c r="CS1137" s="24"/>
      <c r="CT1137" s="24"/>
      <c r="CU1137" s="24"/>
      <c r="CV1137" s="24"/>
      <c r="CW1137" s="24"/>
      <c r="CX1137" s="24"/>
      <c r="CY1137" s="24"/>
      <c r="CZ1137" s="24"/>
      <c r="DA1137" s="24"/>
      <c r="DB1137" s="24"/>
      <c r="DC1137" s="24"/>
      <c r="DD1137" s="24"/>
      <c r="DE1137" s="24"/>
      <c r="DF1137" s="24"/>
      <c r="DG1137" s="24"/>
      <c r="DH1137" s="24"/>
      <c r="DI1137" s="24"/>
      <c r="DJ1137" s="24"/>
      <c r="DK1137" s="24"/>
      <c r="DL1137" s="24"/>
      <c r="DM1137" s="24"/>
      <c r="DN1137" s="24"/>
      <c r="DO1137" s="24"/>
      <c r="DP1137" s="24"/>
      <c r="DQ1137" s="24"/>
      <c r="DR1137" s="24"/>
      <c r="DS1137" s="24"/>
      <c r="DT1137" s="24"/>
      <c r="DU1137" s="24"/>
      <c r="DV1137" s="24"/>
      <c r="DW1137" s="24"/>
      <c r="DX1137" s="24"/>
      <c r="DY1137" s="24"/>
      <c r="DZ1137" s="24"/>
      <c r="EA1137" s="24"/>
      <c r="EB1137" s="24"/>
      <c r="EC1137" s="24"/>
      <c r="ED1137" s="24"/>
      <c r="EE1137" s="24"/>
      <c r="EF1137" s="24"/>
      <c r="EG1137" s="24"/>
      <c r="EH1137" s="24"/>
      <c r="EI1137" s="24"/>
      <c r="EJ1137" s="24"/>
      <c r="EK1137" s="24"/>
      <c r="EL1137" s="24"/>
      <c r="EM1137" s="24"/>
      <c r="EN1137" s="24"/>
      <c r="EO1137" s="24"/>
      <c r="EP1137" s="24"/>
      <c r="EQ1137" s="24"/>
      <c r="ER1137" s="24"/>
      <c r="ES1137" s="24"/>
      <c r="ET1137" s="24"/>
      <c r="EU1137" s="24"/>
      <c r="EV1137" s="24"/>
      <c r="EW1137" s="24"/>
      <c r="EX1137" s="24"/>
      <c r="EY1137" s="24"/>
      <c r="EZ1137" s="24"/>
      <c r="FA1137" s="24"/>
      <c r="FB1137" s="24"/>
      <c r="FC1137" s="24"/>
      <c r="FD1137" s="24"/>
      <c r="FE1137" s="24"/>
      <c r="FF1137" s="24"/>
      <c r="FG1137" s="24"/>
      <c r="FH1137" s="24"/>
      <c r="FI1137" s="24"/>
      <c r="FJ1137" s="24"/>
      <c r="FK1137" s="24"/>
      <c r="FL1137" s="24"/>
      <c r="FM1137" s="24"/>
      <c r="FN1137" s="24"/>
      <c r="FO1137" s="24"/>
      <c r="FP1137" s="24"/>
      <c r="FQ1137" s="24"/>
      <c r="FR1137" s="24"/>
      <c r="FS1137" s="24"/>
      <c r="FT1137" s="24"/>
      <c r="FU1137" s="24"/>
      <c r="FV1137" s="24"/>
      <c r="FW1137" s="24"/>
      <c r="FX1137" s="24"/>
      <c r="FY1137" s="24"/>
      <c r="FZ1137" s="24"/>
      <c r="GA1137" s="24"/>
      <c r="GB1137" s="24"/>
      <c r="GC1137" s="24"/>
      <c r="GD1137" s="24"/>
      <c r="GE1137" s="24"/>
      <c r="GF1137" s="24"/>
      <c r="GG1137" s="24"/>
      <c r="GH1137" s="24"/>
      <c r="GI1137" s="24"/>
      <c r="GJ1137" s="24"/>
      <c r="GK1137" s="24"/>
      <c r="GL1137" s="24"/>
      <c r="GM1137" s="24"/>
      <c r="GN1137" s="24"/>
      <c r="GO1137" s="24"/>
      <c r="GP1137" s="24"/>
      <c r="GQ1137" s="24"/>
      <c r="GR1137" s="24"/>
      <c r="GS1137" s="24"/>
      <c r="GT1137" s="24"/>
      <c r="GU1137" s="24"/>
      <c r="GV1137" s="24"/>
      <c r="GW1137" s="24"/>
      <c r="GX1137" s="24"/>
      <c r="GY1137" s="24"/>
      <c r="GZ1137" s="24"/>
      <c r="HA1137" s="24"/>
      <c r="HB1137" s="24"/>
      <c r="HC1137" s="24"/>
      <c r="HD1137" s="24"/>
      <c r="HE1137" s="24"/>
      <c r="HF1137" s="24"/>
      <c r="HG1137" s="24"/>
      <c r="HH1137" s="24"/>
      <c r="HI1137" s="24"/>
      <c r="HJ1137" s="24"/>
      <c r="HK1137" s="24"/>
      <c r="HL1137" s="24"/>
      <c r="HM1137" s="24"/>
      <c r="HN1137" s="24"/>
      <c r="HO1137" s="24"/>
      <c r="HP1137" s="24"/>
      <c r="HQ1137" s="24"/>
      <c r="HR1137" s="24"/>
      <c r="HS1137" s="24"/>
      <c r="HT1137" s="24"/>
      <c r="HU1137" s="24"/>
      <c r="HV1137" s="24"/>
      <c r="HW1137" s="24"/>
      <c r="HX1137" s="24"/>
      <c r="HY1137" s="24"/>
      <c r="HZ1137" s="24"/>
      <c r="IA1137" s="24"/>
      <c r="IB1137" s="24"/>
      <c r="IC1137" s="24"/>
      <c r="ID1137" s="24"/>
      <c r="IE1137" s="24"/>
      <c r="IF1137" s="24"/>
      <c r="IG1137" s="24"/>
      <c r="IH1137" s="24"/>
      <c r="II1137" s="24"/>
      <c r="IJ1137" s="24"/>
      <c r="IK1137" s="24"/>
      <c r="IL1137" s="24"/>
      <c r="IM1137" s="24"/>
      <c r="IN1137" s="24"/>
      <c r="IO1137" s="24"/>
      <c r="IP1137" s="24"/>
      <c r="IQ1137" s="24"/>
      <c r="IR1137" s="24"/>
      <c r="IS1137" s="24"/>
      <c r="IT1137" s="24"/>
      <c r="IU1137" s="24"/>
      <c r="IV1137" s="24"/>
    </row>
    <row r="1138" spans="1:256" x14ac:dyDescent="0.25">
      <c r="A1138" s="51" t="s">
        <v>1250</v>
      </c>
      <c r="B1138" s="51" t="s">
        <v>1264</v>
      </c>
      <c r="C1138" s="109" t="s">
        <v>19</v>
      </c>
      <c r="D1138" s="92">
        <v>412850000</v>
      </c>
      <c r="E1138" s="68">
        <v>412850000</v>
      </c>
      <c r="F1138" s="141">
        <v>41711</v>
      </c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  <c r="AA1138" s="24"/>
      <c r="AB1138" s="24"/>
      <c r="AC1138" s="24"/>
      <c r="AD1138" s="24"/>
      <c r="AE1138" s="24"/>
      <c r="AF1138" s="24"/>
      <c r="AG1138" s="24"/>
      <c r="AH1138" s="24"/>
      <c r="AI1138" s="24"/>
      <c r="AJ1138" s="24"/>
      <c r="AK1138" s="24"/>
      <c r="AL1138" s="24"/>
      <c r="AM1138" s="24"/>
      <c r="AN1138" s="24"/>
      <c r="AO1138" s="24"/>
      <c r="AP1138" s="24"/>
      <c r="AQ1138" s="24"/>
      <c r="AR1138" s="24"/>
      <c r="AS1138" s="24"/>
      <c r="AT1138" s="24"/>
      <c r="AU1138" s="24"/>
      <c r="AV1138" s="24"/>
      <c r="AW1138" s="24"/>
      <c r="AX1138" s="24"/>
      <c r="AY1138" s="24"/>
      <c r="AZ1138" s="24"/>
      <c r="BA1138" s="24"/>
      <c r="BB1138" s="24"/>
      <c r="BC1138" s="24"/>
      <c r="BD1138" s="24"/>
      <c r="BE1138" s="24"/>
      <c r="BF1138" s="24"/>
      <c r="BG1138" s="24"/>
      <c r="BH1138" s="24"/>
      <c r="BI1138" s="24"/>
      <c r="BJ1138" s="24"/>
      <c r="BK1138" s="24"/>
      <c r="BL1138" s="24"/>
      <c r="BM1138" s="24"/>
      <c r="BN1138" s="24"/>
      <c r="BO1138" s="24"/>
      <c r="BP1138" s="24"/>
      <c r="BQ1138" s="24"/>
      <c r="BR1138" s="24"/>
      <c r="BS1138" s="24"/>
      <c r="BT1138" s="24"/>
      <c r="BU1138" s="24"/>
      <c r="BV1138" s="24"/>
      <c r="BW1138" s="24"/>
      <c r="BX1138" s="24"/>
      <c r="BY1138" s="24"/>
      <c r="BZ1138" s="24"/>
      <c r="CA1138" s="24"/>
      <c r="CB1138" s="24"/>
      <c r="CC1138" s="24"/>
      <c r="CD1138" s="24"/>
      <c r="CE1138" s="24"/>
      <c r="CF1138" s="24"/>
      <c r="CG1138" s="24"/>
      <c r="CH1138" s="24"/>
      <c r="CI1138" s="24"/>
      <c r="CJ1138" s="24"/>
      <c r="CK1138" s="24"/>
      <c r="CL1138" s="24"/>
      <c r="CM1138" s="24"/>
      <c r="CN1138" s="24"/>
      <c r="CO1138" s="24"/>
      <c r="CP1138" s="24"/>
      <c r="CQ1138" s="24"/>
      <c r="CR1138" s="24"/>
      <c r="CS1138" s="24"/>
      <c r="CT1138" s="24"/>
      <c r="CU1138" s="24"/>
      <c r="CV1138" s="24"/>
      <c r="CW1138" s="24"/>
      <c r="CX1138" s="24"/>
      <c r="CY1138" s="24"/>
      <c r="CZ1138" s="24"/>
      <c r="DA1138" s="24"/>
      <c r="DB1138" s="24"/>
      <c r="DC1138" s="24"/>
      <c r="DD1138" s="24"/>
      <c r="DE1138" s="24"/>
      <c r="DF1138" s="24"/>
      <c r="DG1138" s="24"/>
      <c r="DH1138" s="24"/>
      <c r="DI1138" s="24"/>
      <c r="DJ1138" s="24"/>
      <c r="DK1138" s="24"/>
      <c r="DL1138" s="24"/>
      <c r="DM1138" s="24"/>
      <c r="DN1138" s="24"/>
      <c r="DO1138" s="24"/>
      <c r="DP1138" s="24"/>
      <c r="DQ1138" s="24"/>
      <c r="DR1138" s="24"/>
      <c r="DS1138" s="24"/>
      <c r="DT1138" s="24"/>
      <c r="DU1138" s="24"/>
      <c r="DV1138" s="24"/>
      <c r="DW1138" s="24"/>
      <c r="DX1138" s="24"/>
      <c r="DY1138" s="24"/>
      <c r="DZ1138" s="24"/>
      <c r="EA1138" s="24"/>
      <c r="EB1138" s="24"/>
      <c r="EC1138" s="24"/>
      <c r="ED1138" s="24"/>
      <c r="EE1138" s="24"/>
      <c r="EF1138" s="24"/>
      <c r="EG1138" s="24"/>
      <c r="EH1138" s="24"/>
      <c r="EI1138" s="24"/>
      <c r="EJ1138" s="24"/>
      <c r="EK1138" s="24"/>
      <c r="EL1138" s="24"/>
      <c r="EM1138" s="24"/>
      <c r="EN1138" s="24"/>
      <c r="EO1138" s="24"/>
      <c r="EP1138" s="24"/>
      <c r="EQ1138" s="24"/>
      <c r="ER1138" s="24"/>
      <c r="ES1138" s="24"/>
      <c r="ET1138" s="24"/>
      <c r="EU1138" s="24"/>
      <c r="EV1138" s="24"/>
      <c r="EW1138" s="24"/>
      <c r="EX1138" s="24"/>
      <c r="EY1138" s="24"/>
      <c r="EZ1138" s="24"/>
      <c r="FA1138" s="24"/>
      <c r="FB1138" s="24"/>
      <c r="FC1138" s="24"/>
      <c r="FD1138" s="24"/>
      <c r="FE1138" s="24"/>
      <c r="FF1138" s="24"/>
      <c r="FG1138" s="24"/>
      <c r="FH1138" s="24"/>
      <c r="FI1138" s="24"/>
      <c r="FJ1138" s="24"/>
      <c r="FK1138" s="24"/>
      <c r="FL1138" s="24"/>
      <c r="FM1138" s="24"/>
      <c r="FN1138" s="24"/>
      <c r="FO1138" s="24"/>
      <c r="FP1138" s="24"/>
      <c r="FQ1138" s="24"/>
      <c r="FR1138" s="24"/>
      <c r="FS1138" s="24"/>
      <c r="FT1138" s="24"/>
      <c r="FU1138" s="24"/>
      <c r="FV1138" s="24"/>
      <c r="FW1138" s="24"/>
      <c r="FX1138" s="24"/>
      <c r="FY1138" s="24"/>
      <c r="FZ1138" s="24"/>
      <c r="GA1138" s="24"/>
      <c r="GB1138" s="24"/>
      <c r="GC1138" s="24"/>
      <c r="GD1138" s="24"/>
      <c r="GE1138" s="24"/>
      <c r="GF1138" s="24"/>
      <c r="GG1138" s="24"/>
      <c r="GH1138" s="24"/>
      <c r="GI1138" s="24"/>
      <c r="GJ1138" s="24"/>
      <c r="GK1138" s="24"/>
      <c r="GL1138" s="24"/>
      <c r="GM1138" s="24"/>
      <c r="GN1138" s="24"/>
      <c r="GO1138" s="24"/>
      <c r="GP1138" s="24"/>
      <c r="GQ1138" s="24"/>
      <c r="GR1138" s="24"/>
      <c r="GS1138" s="24"/>
      <c r="GT1138" s="24"/>
      <c r="GU1138" s="24"/>
      <c r="GV1138" s="24"/>
      <c r="GW1138" s="24"/>
      <c r="GX1138" s="24"/>
      <c r="GY1138" s="24"/>
      <c r="GZ1138" s="24"/>
      <c r="HA1138" s="24"/>
      <c r="HB1138" s="24"/>
      <c r="HC1138" s="24"/>
      <c r="HD1138" s="24"/>
      <c r="HE1138" s="24"/>
      <c r="HF1138" s="24"/>
      <c r="HG1138" s="24"/>
      <c r="HH1138" s="24"/>
      <c r="HI1138" s="24"/>
      <c r="HJ1138" s="24"/>
      <c r="HK1138" s="24"/>
      <c r="HL1138" s="24"/>
      <c r="HM1138" s="24"/>
      <c r="HN1138" s="24"/>
      <c r="HO1138" s="24"/>
      <c r="HP1138" s="24"/>
      <c r="HQ1138" s="24"/>
      <c r="HR1138" s="24"/>
      <c r="HS1138" s="24"/>
      <c r="HT1138" s="24"/>
      <c r="HU1138" s="24"/>
      <c r="HV1138" s="24"/>
      <c r="HW1138" s="24"/>
      <c r="HX1138" s="24"/>
      <c r="HY1138" s="24"/>
      <c r="HZ1138" s="24"/>
      <c r="IA1138" s="24"/>
      <c r="IB1138" s="24"/>
      <c r="IC1138" s="24"/>
      <c r="ID1138" s="24"/>
      <c r="IE1138" s="24"/>
      <c r="IF1138" s="24"/>
      <c r="IG1138" s="24"/>
      <c r="IH1138" s="24"/>
      <c r="II1138" s="24"/>
      <c r="IJ1138" s="24"/>
      <c r="IK1138" s="24"/>
      <c r="IL1138" s="24"/>
      <c r="IM1138" s="24"/>
      <c r="IN1138" s="24"/>
      <c r="IO1138" s="24"/>
      <c r="IP1138" s="24"/>
      <c r="IQ1138" s="24"/>
      <c r="IR1138" s="24"/>
      <c r="IS1138" s="24"/>
      <c r="IT1138" s="24"/>
      <c r="IU1138" s="24"/>
      <c r="IV1138" s="24"/>
    </row>
    <row r="1139" spans="1:256" x14ac:dyDescent="0.25">
      <c r="A1139" s="51" t="s">
        <v>1250</v>
      </c>
      <c r="B1139" s="51" t="s">
        <v>1265</v>
      </c>
      <c r="C1139" s="109" t="s">
        <v>19</v>
      </c>
      <c r="D1139" s="92">
        <v>516475000</v>
      </c>
      <c r="E1139" s="68">
        <v>516475000</v>
      </c>
      <c r="F1139" s="141">
        <v>41794</v>
      </c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  <c r="AA1139" s="24"/>
      <c r="AB1139" s="24"/>
      <c r="AC1139" s="24"/>
      <c r="AD1139" s="24"/>
      <c r="AE1139" s="24"/>
      <c r="AF1139" s="24"/>
      <c r="AG1139" s="24"/>
      <c r="AH1139" s="24"/>
      <c r="AI1139" s="24"/>
      <c r="AJ1139" s="24"/>
      <c r="AK1139" s="24"/>
      <c r="AL1139" s="24"/>
      <c r="AM1139" s="24"/>
      <c r="AN1139" s="24"/>
      <c r="AO1139" s="24"/>
      <c r="AP1139" s="24"/>
      <c r="AQ1139" s="24"/>
      <c r="AR1139" s="24"/>
      <c r="AS1139" s="24"/>
      <c r="AT1139" s="24"/>
      <c r="AU1139" s="24"/>
      <c r="AV1139" s="24"/>
      <c r="AW1139" s="24"/>
      <c r="AX1139" s="24"/>
      <c r="AY1139" s="24"/>
      <c r="AZ1139" s="24"/>
      <c r="BA1139" s="24"/>
      <c r="BB1139" s="24"/>
      <c r="BC1139" s="24"/>
      <c r="BD1139" s="24"/>
      <c r="BE1139" s="24"/>
      <c r="BF1139" s="24"/>
      <c r="BG1139" s="24"/>
      <c r="BH1139" s="24"/>
      <c r="BI1139" s="24"/>
      <c r="BJ1139" s="24"/>
      <c r="BK1139" s="24"/>
      <c r="BL1139" s="24"/>
      <c r="BM1139" s="24"/>
      <c r="BN1139" s="24"/>
      <c r="BO1139" s="24"/>
      <c r="BP1139" s="24"/>
      <c r="BQ1139" s="24"/>
      <c r="BR1139" s="24"/>
      <c r="BS1139" s="24"/>
      <c r="BT1139" s="24"/>
      <c r="BU1139" s="24"/>
      <c r="BV1139" s="24"/>
      <c r="BW1139" s="24"/>
      <c r="BX1139" s="24"/>
      <c r="BY1139" s="24"/>
      <c r="BZ1139" s="24"/>
      <c r="CA1139" s="24"/>
      <c r="CB1139" s="24"/>
      <c r="CC1139" s="24"/>
      <c r="CD1139" s="24"/>
      <c r="CE1139" s="24"/>
      <c r="CF1139" s="24"/>
      <c r="CG1139" s="24"/>
      <c r="CH1139" s="24"/>
      <c r="CI1139" s="24"/>
      <c r="CJ1139" s="24"/>
      <c r="CK1139" s="24"/>
      <c r="CL1139" s="24"/>
      <c r="CM1139" s="24"/>
      <c r="CN1139" s="24"/>
      <c r="CO1139" s="24"/>
      <c r="CP1139" s="24"/>
      <c r="CQ1139" s="24"/>
      <c r="CR1139" s="24"/>
      <c r="CS1139" s="24"/>
      <c r="CT1139" s="24"/>
      <c r="CU1139" s="24"/>
      <c r="CV1139" s="24"/>
      <c r="CW1139" s="24"/>
      <c r="CX1139" s="24"/>
      <c r="CY1139" s="24"/>
      <c r="CZ1139" s="24"/>
      <c r="DA1139" s="24"/>
      <c r="DB1139" s="24"/>
      <c r="DC1139" s="24"/>
      <c r="DD1139" s="24"/>
      <c r="DE1139" s="24"/>
      <c r="DF1139" s="24"/>
      <c r="DG1139" s="24"/>
      <c r="DH1139" s="24"/>
      <c r="DI1139" s="24"/>
      <c r="DJ1139" s="24"/>
      <c r="DK1139" s="24"/>
      <c r="DL1139" s="24"/>
      <c r="DM1139" s="24"/>
      <c r="DN1139" s="24"/>
      <c r="DO1139" s="24"/>
      <c r="DP1139" s="24"/>
      <c r="DQ1139" s="24"/>
      <c r="DR1139" s="24"/>
      <c r="DS1139" s="24"/>
      <c r="DT1139" s="24"/>
      <c r="DU1139" s="24"/>
      <c r="DV1139" s="24"/>
      <c r="DW1139" s="24"/>
      <c r="DX1139" s="24"/>
      <c r="DY1139" s="24"/>
      <c r="DZ1139" s="24"/>
      <c r="EA1139" s="24"/>
      <c r="EB1139" s="24"/>
      <c r="EC1139" s="24"/>
      <c r="ED1139" s="24"/>
      <c r="EE1139" s="24"/>
      <c r="EF1139" s="24"/>
      <c r="EG1139" s="24"/>
      <c r="EH1139" s="24"/>
      <c r="EI1139" s="24"/>
      <c r="EJ1139" s="24"/>
      <c r="EK1139" s="24"/>
      <c r="EL1139" s="24"/>
      <c r="EM1139" s="24"/>
      <c r="EN1139" s="24"/>
      <c r="EO1139" s="24"/>
      <c r="EP1139" s="24"/>
      <c r="EQ1139" s="24"/>
      <c r="ER1139" s="24"/>
      <c r="ES1139" s="24"/>
      <c r="ET1139" s="24"/>
      <c r="EU1139" s="24"/>
      <c r="EV1139" s="24"/>
      <c r="EW1139" s="24"/>
      <c r="EX1139" s="24"/>
      <c r="EY1139" s="24"/>
      <c r="EZ1139" s="24"/>
      <c r="FA1139" s="24"/>
      <c r="FB1139" s="24"/>
      <c r="FC1139" s="24"/>
      <c r="FD1139" s="24"/>
      <c r="FE1139" s="24"/>
      <c r="FF1139" s="24"/>
      <c r="FG1139" s="24"/>
      <c r="FH1139" s="24"/>
      <c r="FI1139" s="24"/>
      <c r="FJ1139" s="24"/>
      <c r="FK1139" s="24"/>
      <c r="FL1139" s="24"/>
      <c r="FM1139" s="24"/>
      <c r="FN1139" s="24"/>
      <c r="FO1139" s="24"/>
      <c r="FP1139" s="24"/>
      <c r="FQ1139" s="24"/>
      <c r="FR1139" s="24"/>
      <c r="FS1139" s="24"/>
      <c r="FT1139" s="24"/>
      <c r="FU1139" s="24"/>
      <c r="FV1139" s="24"/>
      <c r="FW1139" s="24"/>
      <c r="FX1139" s="24"/>
      <c r="FY1139" s="24"/>
      <c r="FZ1139" s="24"/>
      <c r="GA1139" s="24"/>
      <c r="GB1139" s="24"/>
      <c r="GC1139" s="24"/>
      <c r="GD1139" s="24"/>
      <c r="GE1139" s="24"/>
      <c r="GF1139" s="24"/>
      <c r="GG1139" s="24"/>
      <c r="GH1139" s="24"/>
      <c r="GI1139" s="24"/>
      <c r="GJ1139" s="24"/>
      <c r="GK1139" s="24"/>
      <c r="GL1139" s="24"/>
      <c r="GM1139" s="24"/>
      <c r="GN1139" s="24"/>
      <c r="GO1139" s="24"/>
      <c r="GP1139" s="24"/>
      <c r="GQ1139" s="24"/>
      <c r="GR1139" s="24"/>
      <c r="GS1139" s="24"/>
      <c r="GT1139" s="24"/>
      <c r="GU1139" s="24"/>
      <c r="GV1139" s="24"/>
      <c r="GW1139" s="24"/>
      <c r="GX1139" s="24"/>
      <c r="GY1139" s="24"/>
      <c r="GZ1139" s="24"/>
      <c r="HA1139" s="24"/>
      <c r="HB1139" s="24"/>
      <c r="HC1139" s="24"/>
      <c r="HD1139" s="24"/>
      <c r="HE1139" s="24"/>
      <c r="HF1139" s="24"/>
      <c r="HG1139" s="24"/>
      <c r="HH1139" s="24"/>
      <c r="HI1139" s="24"/>
      <c r="HJ1139" s="24"/>
      <c r="HK1139" s="24"/>
      <c r="HL1139" s="24"/>
      <c r="HM1139" s="24"/>
      <c r="HN1139" s="24"/>
      <c r="HO1139" s="24"/>
      <c r="HP1139" s="24"/>
      <c r="HQ1139" s="24"/>
      <c r="HR1139" s="24"/>
      <c r="HS1139" s="24"/>
      <c r="HT1139" s="24"/>
      <c r="HU1139" s="24"/>
      <c r="HV1139" s="24"/>
      <c r="HW1139" s="24"/>
      <c r="HX1139" s="24"/>
      <c r="HY1139" s="24"/>
      <c r="HZ1139" s="24"/>
      <c r="IA1139" s="24"/>
      <c r="IB1139" s="24"/>
      <c r="IC1139" s="24"/>
      <c r="ID1139" s="24"/>
      <c r="IE1139" s="24"/>
      <c r="IF1139" s="24"/>
      <c r="IG1139" s="24"/>
      <c r="IH1139" s="24"/>
      <c r="II1139" s="24"/>
      <c r="IJ1139" s="24"/>
      <c r="IK1139" s="24"/>
      <c r="IL1139" s="24"/>
      <c r="IM1139" s="24"/>
      <c r="IN1139" s="24"/>
      <c r="IO1139" s="24"/>
      <c r="IP1139" s="24"/>
      <c r="IQ1139" s="24"/>
      <c r="IR1139" s="24"/>
      <c r="IS1139" s="24"/>
      <c r="IT1139" s="24"/>
      <c r="IU1139" s="24"/>
      <c r="IV1139" s="24"/>
    </row>
    <row r="1140" spans="1:256" x14ac:dyDescent="0.25">
      <c r="A1140" s="51" t="s">
        <v>1250</v>
      </c>
      <c r="B1140" s="51" t="s">
        <v>1266</v>
      </c>
      <c r="C1140" s="109" t="s">
        <v>19</v>
      </c>
      <c r="D1140" s="92">
        <v>517500000</v>
      </c>
      <c r="E1140" s="68">
        <v>517500000</v>
      </c>
      <c r="F1140" s="141">
        <v>41851</v>
      </c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  <c r="AA1140" s="24"/>
      <c r="AB1140" s="24"/>
      <c r="AC1140" s="24"/>
      <c r="AD1140" s="24"/>
      <c r="AE1140" s="24"/>
      <c r="AF1140" s="24"/>
      <c r="AG1140" s="24"/>
      <c r="AH1140" s="24"/>
      <c r="AI1140" s="24"/>
      <c r="AJ1140" s="24"/>
      <c r="AK1140" s="24"/>
      <c r="AL1140" s="24"/>
      <c r="AM1140" s="24"/>
      <c r="AN1140" s="24"/>
      <c r="AO1140" s="24"/>
      <c r="AP1140" s="24"/>
      <c r="AQ1140" s="24"/>
      <c r="AR1140" s="24"/>
      <c r="AS1140" s="24"/>
      <c r="AT1140" s="24"/>
      <c r="AU1140" s="24"/>
      <c r="AV1140" s="24"/>
      <c r="AW1140" s="24"/>
      <c r="AX1140" s="24"/>
      <c r="AY1140" s="24"/>
      <c r="AZ1140" s="24"/>
      <c r="BA1140" s="24"/>
      <c r="BB1140" s="24"/>
      <c r="BC1140" s="24"/>
      <c r="BD1140" s="24"/>
      <c r="BE1140" s="24"/>
      <c r="BF1140" s="24"/>
      <c r="BG1140" s="24"/>
      <c r="BH1140" s="24"/>
      <c r="BI1140" s="24"/>
      <c r="BJ1140" s="24"/>
      <c r="BK1140" s="24"/>
      <c r="BL1140" s="24"/>
      <c r="BM1140" s="24"/>
      <c r="BN1140" s="24"/>
      <c r="BO1140" s="24"/>
      <c r="BP1140" s="24"/>
      <c r="BQ1140" s="24"/>
      <c r="BR1140" s="24"/>
      <c r="BS1140" s="24"/>
      <c r="BT1140" s="24"/>
      <c r="BU1140" s="24"/>
      <c r="BV1140" s="24"/>
      <c r="BW1140" s="24"/>
      <c r="BX1140" s="24"/>
      <c r="BY1140" s="24"/>
      <c r="BZ1140" s="24"/>
      <c r="CA1140" s="24"/>
      <c r="CB1140" s="24"/>
      <c r="CC1140" s="24"/>
      <c r="CD1140" s="24"/>
      <c r="CE1140" s="24"/>
      <c r="CF1140" s="24"/>
      <c r="CG1140" s="24"/>
      <c r="CH1140" s="24"/>
      <c r="CI1140" s="24"/>
      <c r="CJ1140" s="24"/>
      <c r="CK1140" s="24"/>
      <c r="CL1140" s="24"/>
      <c r="CM1140" s="24"/>
      <c r="CN1140" s="24"/>
      <c r="CO1140" s="24"/>
      <c r="CP1140" s="24"/>
      <c r="CQ1140" s="24"/>
      <c r="CR1140" s="24"/>
      <c r="CS1140" s="24"/>
      <c r="CT1140" s="24"/>
      <c r="CU1140" s="24"/>
      <c r="CV1140" s="24"/>
      <c r="CW1140" s="24"/>
      <c r="CX1140" s="24"/>
      <c r="CY1140" s="24"/>
      <c r="CZ1140" s="24"/>
      <c r="DA1140" s="24"/>
      <c r="DB1140" s="24"/>
      <c r="DC1140" s="24"/>
      <c r="DD1140" s="24"/>
      <c r="DE1140" s="24"/>
      <c r="DF1140" s="24"/>
      <c r="DG1140" s="24"/>
      <c r="DH1140" s="24"/>
      <c r="DI1140" s="24"/>
      <c r="DJ1140" s="24"/>
      <c r="DK1140" s="24"/>
      <c r="DL1140" s="24"/>
      <c r="DM1140" s="24"/>
      <c r="DN1140" s="24"/>
      <c r="DO1140" s="24"/>
      <c r="DP1140" s="24"/>
      <c r="DQ1140" s="24"/>
      <c r="DR1140" s="24"/>
      <c r="DS1140" s="24"/>
      <c r="DT1140" s="24"/>
      <c r="DU1140" s="24"/>
      <c r="DV1140" s="24"/>
      <c r="DW1140" s="24"/>
      <c r="DX1140" s="24"/>
      <c r="DY1140" s="24"/>
      <c r="DZ1140" s="24"/>
      <c r="EA1140" s="24"/>
      <c r="EB1140" s="24"/>
      <c r="EC1140" s="24"/>
      <c r="ED1140" s="24"/>
      <c r="EE1140" s="24"/>
      <c r="EF1140" s="24"/>
      <c r="EG1140" s="24"/>
      <c r="EH1140" s="24"/>
      <c r="EI1140" s="24"/>
      <c r="EJ1140" s="24"/>
      <c r="EK1140" s="24"/>
      <c r="EL1140" s="24"/>
      <c r="EM1140" s="24"/>
      <c r="EN1140" s="24"/>
      <c r="EO1140" s="24"/>
      <c r="EP1140" s="24"/>
      <c r="EQ1140" s="24"/>
      <c r="ER1140" s="24"/>
      <c r="ES1140" s="24"/>
      <c r="ET1140" s="24"/>
      <c r="EU1140" s="24"/>
      <c r="EV1140" s="24"/>
      <c r="EW1140" s="24"/>
      <c r="EX1140" s="24"/>
      <c r="EY1140" s="24"/>
      <c r="EZ1140" s="24"/>
      <c r="FA1140" s="24"/>
      <c r="FB1140" s="24"/>
      <c r="FC1140" s="24"/>
      <c r="FD1140" s="24"/>
      <c r="FE1140" s="24"/>
      <c r="FF1140" s="24"/>
      <c r="FG1140" s="24"/>
      <c r="FH1140" s="24"/>
      <c r="FI1140" s="24"/>
      <c r="FJ1140" s="24"/>
      <c r="FK1140" s="24"/>
      <c r="FL1140" s="24"/>
      <c r="FM1140" s="24"/>
      <c r="FN1140" s="24"/>
      <c r="FO1140" s="24"/>
      <c r="FP1140" s="24"/>
      <c r="FQ1140" s="24"/>
      <c r="FR1140" s="24"/>
      <c r="FS1140" s="24"/>
      <c r="FT1140" s="24"/>
      <c r="FU1140" s="24"/>
      <c r="FV1140" s="24"/>
      <c r="FW1140" s="24"/>
      <c r="FX1140" s="24"/>
      <c r="FY1140" s="24"/>
      <c r="FZ1140" s="24"/>
      <c r="GA1140" s="24"/>
      <c r="GB1140" s="24"/>
      <c r="GC1140" s="24"/>
      <c r="GD1140" s="24"/>
      <c r="GE1140" s="24"/>
      <c r="GF1140" s="24"/>
      <c r="GG1140" s="24"/>
      <c r="GH1140" s="24"/>
      <c r="GI1140" s="24"/>
      <c r="GJ1140" s="24"/>
      <c r="GK1140" s="24"/>
      <c r="GL1140" s="24"/>
      <c r="GM1140" s="24"/>
      <c r="GN1140" s="24"/>
      <c r="GO1140" s="24"/>
      <c r="GP1140" s="24"/>
      <c r="GQ1140" s="24"/>
      <c r="GR1140" s="24"/>
      <c r="GS1140" s="24"/>
      <c r="GT1140" s="24"/>
      <c r="GU1140" s="24"/>
      <c r="GV1140" s="24"/>
      <c r="GW1140" s="24"/>
      <c r="GX1140" s="24"/>
      <c r="GY1140" s="24"/>
      <c r="GZ1140" s="24"/>
      <c r="HA1140" s="24"/>
      <c r="HB1140" s="24"/>
      <c r="HC1140" s="24"/>
      <c r="HD1140" s="24"/>
      <c r="HE1140" s="24"/>
      <c r="HF1140" s="24"/>
      <c r="HG1140" s="24"/>
      <c r="HH1140" s="24"/>
      <c r="HI1140" s="24"/>
      <c r="HJ1140" s="24"/>
      <c r="HK1140" s="24"/>
      <c r="HL1140" s="24"/>
      <c r="HM1140" s="24"/>
      <c r="HN1140" s="24"/>
      <c r="HO1140" s="24"/>
      <c r="HP1140" s="24"/>
      <c r="HQ1140" s="24"/>
      <c r="HR1140" s="24"/>
      <c r="HS1140" s="24"/>
      <c r="HT1140" s="24"/>
      <c r="HU1140" s="24"/>
      <c r="HV1140" s="24"/>
      <c r="HW1140" s="24"/>
      <c r="HX1140" s="24"/>
      <c r="HY1140" s="24"/>
      <c r="HZ1140" s="24"/>
      <c r="IA1140" s="24"/>
      <c r="IB1140" s="24"/>
      <c r="IC1140" s="24"/>
      <c r="ID1140" s="24"/>
      <c r="IE1140" s="24"/>
      <c r="IF1140" s="24"/>
      <c r="IG1140" s="24"/>
      <c r="IH1140" s="24"/>
      <c r="II1140" s="24"/>
      <c r="IJ1140" s="24"/>
      <c r="IK1140" s="24"/>
      <c r="IL1140" s="24"/>
      <c r="IM1140" s="24"/>
      <c r="IN1140" s="24"/>
      <c r="IO1140" s="24"/>
      <c r="IP1140" s="24"/>
      <c r="IQ1140" s="24"/>
      <c r="IR1140" s="24"/>
      <c r="IS1140" s="24"/>
      <c r="IT1140" s="24"/>
      <c r="IU1140" s="24"/>
      <c r="IV1140" s="24"/>
    </row>
    <row r="1141" spans="1:256" x14ac:dyDescent="0.25">
      <c r="A1141" s="51" t="s">
        <v>1250</v>
      </c>
      <c r="B1141" s="51" t="s">
        <v>1267</v>
      </c>
      <c r="C1141" s="109" t="s">
        <v>19</v>
      </c>
      <c r="D1141" s="92">
        <v>607000000</v>
      </c>
      <c r="E1141" s="68">
        <v>607000000</v>
      </c>
      <c r="F1141" s="141">
        <v>41968</v>
      </c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  <c r="AA1141" s="24"/>
      <c r="AB1141" s="24"/>
      <c r="AC1141" s="24"/>
      <c r="AD1141" s="24"/>
      <c r="AE1141" s="24"/>
      <c r="AF1141" s="24"/>
      <c r="AG1141" s="24"/>
      <c r="AH1141" s="24"/>
      <c r="AI1141" s="24"/>
      <c r="AJ1141" s="24"/>
      <c r="AK1141" s="24"/>
      <c r="AL1141" s="24"/>
      <c r="AM1141" s="24"/>
      <c r="AN1141" s="24"/>
      <c r="AO1141" s="24"/>
      <c r="AP1141" s="24"/>
      <c r="AQ1141" s="24"/>
      <c r="AR1141" s="24"/>
      <c r="AS1141" s="24"/>
      <c r="AT1141" s="24"/>
      <c r="AU1141" s="24"/>
      <c r="AV1141" s="24"/>
      <c r="AW1141" s="24"/>
      <c r="AX1141" s="24"/>
      <c r="AY1141" s="24"/>
      <c r="AZ1141" s="24"/>
      <c r="BA1141" s="24"/>
      <c r="BB1141" s="24"/>
      <c r="BC1141" s="24"/>
      <c r="BD1141" s="24"/>
      <c r="BE1141" s="24"/>
      <c r="BF1141" s="24"/>
      <c r="BG1141" s="24"/>
      <c r="BH1141" s="24"/>
      <c r="BI1141" s="24"/>
      <c r="BJ1141" s="24"/>
      <c r="BK1141" s="24"/>
      <c r="BL1141" s="24"/>
      <c r="BM1141" s="24"/>
      <c r="BN1141" s="24"/>
      <c r="BO1141" s="24"/>
      <c r="BP1141" s="24"/>
      <c r="BQ1141" s="24"/>
      <c r="BR1141" s="24"/>
      <c r="BS1141" s="24"/>
      <c r="BT1141" s="24"/>
      <c r="BU1141" s="24"/>
      <c r="BV1141" s="24"/>
      <c r="BW1141" s="24"/>
      <c r="BX1141" s="24"/>
      <c r="BY1141" s="24"/>
      <c r="BZ1141" s="24"/>
      <c r="CA1141" s="24"/>
      <c r="CB1141" s="24"/>
      <c r="CC1141" s="24"/>
      <c r="CD1141" s="24"/>
      <c r="CE1141" s="24"/>
      <c r="CF1141" s="24"/>
      <c r="CG1141" s="24"/>
      <c r="CH1141" s="24"/>
      <c r="CI1141" s="24"/>
      <c r="CJ1141" s="24"/>
      <c r="CK1141" s="24"/>
      <c r="CL1141" s="24"/>
      <c r="CM1141" s="24"/>
      <c r="CN1141" s="24"/>
      <c r="CO1141" s="24"/>
      <c r="CP1141" s="24"/>
      <c r="CQ1141" s="24"/>
      <c r="CR1141" s="24"/>
      <c r="CS1141" s="24"/>
      <c r="CT1141" s="24"/>
      <c r="CU1141" s="24"/>
      <c r="CV1141" s="24"/>
      <c r="CW1141" s="24"/>
      <c r="CX1141" s="24"/>
      <c r="CY1141" s="24"/>
      <c r="CZ1141" s="24"/>
      <c r="DA1141" s="24"/>
      <c r="DB1141" s="24"/>
      <c r="DC1141" s="24"/>
      <c r="DD1141" s="24"/>
      <c r="DE1141" s="24"/>
      <c r="DF1141" s="24"/>
      <c r="DG1141" s="24"/>
      <c r="DH1141" s="24"/>
      <c r="DI1141" s="24"/>
      <c r="DJ1141" s="24"/>
      <c r="DK1141" s="24"/>
      <c r="DL1141" s="24"/>
      <c r="DM1141" s="24"/>
      <c r="DN1141" s="24"/>
      <c r="DO1141" s="24"/>
      <c r="DP1141" s="24"/>
      <c r="DQ1141" s="24"/>
      <c r="DR1141" s="24"/>
      <c r="DS1141" s="24"/>
      <c r="DT1141" s="24"/>
      <c r="DU1141" s="24"/>
      <c r="DV1141" s="24"/>
      <c r="DW1141" s="24"/>
      <c r="DX1141" s="24"/>
      <c r="DY1141" s="24"/>
      <c r="DZ1141" s="24"/>
      <c r="EA1141" s="24"/>
      <c r="EB1141" s="24"/>
      <c r="EC1141" s="24"/>
      <c r="ED1141" s="24"/>
      <c r="EE1141" s="24"/>
      <c r="EF1141" s="24"/>
      <c r="EG1141" s="24"/>
      <c r="EH1141" s="24"/>
      <c r="EI1141" s="24"/>
      <c r="EJ1141" s="24"/>
      <c r="EK1141" s="24"/>
      <c r="EL1141" s="24"/>
      <c r="EM1141" s="24"/>
      <c r="EN1141" s="24"/>
      <c r="EO1141" s="24"/>
      <c r="EP1141" s="24"/>
      <c r="EQ1141" s="24"/>
      <c r="ER1141" s="24"/>
      <c r="ES1141" s="24"/>
      <c r="ET1141" s="24"/>
      <c r="EU1141" s="24"/>
      <c r="EV1141" s="24"/>
      <c r="EW1141" s="24"/>
      <c r="EX1141" s="24"/>
      <c r="EY1141" s="24"/>
      <c r="EZ1141" s="24"/>
      <c r="FA1141" s="24"/>
      <c r="FB1141" s="24"/>
      <c r="FC1141" s="24"/>
      <c r="FD1141" s="24"/>
      <c r="FE1141" s="24"/>
      <c r="FF1141" s="24"/>
      <c r="FG1141" s="24"/>
      <c r="FH1141" s="24"/>
      <c r="FI1141" s="24"/>
      <c r="FJ1141" s="24"/>
      <c r="FK1141" s="24"/>
      <c r="FL1141" s="24"/>
      <c r="FM1141" s="24"/>
      <c r="FN1141" s="24"/>
      <c r="FO1141" s="24"/>
      <c r="FP1141" s="24"/>
      <c r="FQ1141" s="24"/>
      <c r="FR1141" s="24"/>
      <c r="FS1141" s="24"/>
      <c r="FT1141" s="24"/>
      <c r="FU1141" s="24"/>
      <c r="FV1141" s="24"/>
      <c r="FW1141" s="24"/>
      <c r="FX1141" s="24"/>
      <c r="FY1141" s="24"/>
      <c r="FZ1141" s="24"/>
      <c r="GA1141" s="24"/>
      <c r="GB1141" s="24"/>
      <c r="GC1141" s="24"/>
      <c r="GD1141" s="24"/>
      <c r="GE1141" s="24"/>
      <c r="GF1141" s="24"/>
      <c r="GG1141" s="24"/>
      <c r="GH1141" s="24"/>
      <c r="GI1141" s="24"/>
      <c r="GJ1141" s="24"/>
      <c r="GK1141" s="24"/>
      <c r="GL1141" s="24"/>
      <c r="GM1141" s="24"/>
      <c r="GN1141" s="24"/>
      <c r="GO1141" s="24"/>
      <c r="GP1141" s="24"/>
      <c r="GQ1141" s="24"/>
      <c r="GR1141" s="24"/>
      <c r="GS1141" s="24"/>
      <c r="GT1141" s="24"/>
      <c r="GU1141" s="24"/>
      <c r="GV1141" s="24"/>
      <c r="GW1141" s="24"/>
      <c r="GX1141" s="24"/>
      <c r="GY1141" s="24"/>
      <c r="GZ1141" s="24"/>
      <c r="HA1141" s="24"/>
      <c r="HB1141" s="24"/>
      <c r="HC1141" s="24"/>
      <c r="HD1141" s="24"/>
      <c r="HE1141" s="24"/>
      <c r="HF1141" s="24"/>
      <c r="HG1141" s="24"/>
      <c r="HH1141" s="24"/>
      <c r="HI1141" s="24"/>
      <c r="HJ1141" s="24"/>
      <c r="HK1141" s="24"/>
      <c r="HL1141" s="24"/>
      <c r="HM1141" s="24"/>
      <c r="HN1141" s="24"/>
      <c r="HO1141" s="24"/>
      <c r="HP1141" s="24"/>
      <c r="HQ1141" s="24"/>
      <c r="HR1141" s="24"/>
      <c r="HS1141" s="24"/>
      <c r="HT1141" s="24"/>
      <c r="HU1141" s="24"/>
      <c r="HV1141" s="24"/>
      <c r="HW1141" s="24"/>
      <c r="HX1141" s="24"/>
      <c r="HY1141" s="24"/>
      <c r="HZ1141" s="24"/>
      <c r="IA1141" s="24"/>
      <c r="IB1141" s="24"/>
      <c r="IC1141" s="24"/>
      <c r="ID1141" s="24"/>
      <c r="IE1141" s="24"/>
      <c r="IF1141" s="24"/>
      <c r="IG1141" s="24"/>
      <c r="IH1141" s="24"/>
      <c r="II1141" s="24"/>
      <c r="IJ1141" s="24"/>
      <c r="IK1141" s="24"/>
      <c r="IL1141" s="24"/>
      <c r="IM1141" s="24"/>
      <c r="IN1141" s="24"/>
      <c r="IO1141" s="24"/>
      <c r="IP1141" s="24"/>
      <c r="IQ1141" s="24"/>
      <c r="IR1141" s="24"/>
      <c r="IS1141" s="24"/>
      <c r="IT1141" s="24"/>
      <c r="IU1141" s="24"/>
      <c r="IV1141" s="24"/>
    </row>
    <row r="1142" spans="1:256" x14ac:dyDescent="0.25">
      <c r="A1142" s="51" t="s">
        <v>1250</v>
      </c>
      <c r="B1142" s="51" t="s">
        <v>1268</v>
      </c>
      <c r="C1142" s="109" t="s">
        <v>19</v>
      </c>
      <c r="D1142" s="92">
        <v>612500000</v>
      </c>
      <c r="E1142" s="68">
        <v>612500000</v>
      </c>
      <c r="F1142" s="141">
        <v>42096</v>
      </c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  <c r="AA1142" s="24"/>
      <c r="AB1142" s="24"/>
      <c r="AC1142" s="24"/>
      <c r="AD1142" s="24"/>
      <c r="AE1142" s="24"/>
      <c r="AF1142" s="24"/>
      <c r="AG1142" s="24"/>
      <c r="AH1142" s="24"/>
      <c r="AI1142" s="24"/>
      <c r="AJ1142" s="24"/>
      <c r="AK1142" s="24"/>
      <c r="AL1142" s="24"/>
      <c r="AM1142" s="24"/>
      <c r="AN1142" s="24"/>
      <c r="AO1142" s="24"/>
      <c r="AP1142" s="24"/>
      <c r="AQ1142" s="24"/>
      <c r="AR1142" s="24"/>
      <c r="AS1142" s="24"/>
      <c r="AT1142" s="24"/>
      <c r="AU1142" s="24"/>
      <c r="AV1142" s="24"/>
      <c r="AW1142" s="24"/>
      <c r="AX1142" s="24"/>
      <c r="AY1142" s="24"/>
      <c r="AZ1142" s="24"/>
      <c r="BA1142" s="24"/>
      <c r="BB1142" s="24"/>
      <c r="BC1142" s="24"/>
      <c r="BD1142" s="24"/>
      <c r="BE1142" s="24"/>
      <c r="BF1142" s="24"/>
      <c r="BG1142" s="24"/>
      <c r="BH1142" s="24"/>
      <c r="BI1142" s="24"/>
      <c r="BJ1142" s="24"/>
      <c r="BK1142" s="24"/>
      <c r="BL1142" s="24"/>
      <c r="BM1142" s="24"/>
      <c r="BN1142" s="24"/>
      <c r="BO1142" s="24"/>
      <c r="BP1142" s="24"/>
      <c r="BQ1142" s="24"/>
      <c r="BR1142" s="24"/>
      <c r="BS1142" s="24"/>
      <c r="BT1142" s="24"/>
      <c r="BU1142" s="24"/>
      <c r="BV1142" s="24"/>
      <c r="BW1142" s="24"/>
      <c r="BX1142" s="24"/>
      <c r="BY1142" s="24"/>
      <c r="BZ1142" s="24"/>
      <c r="CA1142" s="24"/>
      <c r="CB1142" s="24"/>
      <c r="CC1142" s="24"/>
      <c r="CD1142" s="24"/>
      <c r="CE1142" s="24"/>
      <c r="CF1142" s="24"/>
      <c r="CG1142" s="24"/>
      <c r="CH1142" s="24"/>
      <c r="CI1142" s="24"/>
      <c r="CJ1142" s="24"/>
      <c r="CK1142" s="24"/>
      <c r="CL1142" s="24"/>
      <c r="CM1142" s="24"/>
      <c r="CN1142" s="24"/>
      <c r="CO1142" s="24"/>
      <c r="CP1142" s="24"/>
      <c r="CQ1142" s="24"/>
      <c r="CR1142" s="24"/>
      <c r="CS1142" s="24"/>
      <c r="CT1142" s="24"/>
      <c r="CU1142" s="24"/>
      <c r="CV1142" s="24"/>
      <c r="CW1142" s="24"/>
      <c r="CX1142" s="24"/>
      <c r="CY1142" s="24"/>
      <c r="CZ1142" s="24"/>
      <c r="DA1142" s="24"/>
      <c r="DB1142" s="24"/>
      <c r="DC1142" s="24"/>
      <c r="DD1142" s="24"/>
      <c r="DE1142" s="24"/>
      <c r="DF1142" s="24"/>
      <c r="DG1142" s="24"/>
      <c r="DH1142" s="24"/>
      <c r="DI1142" s="24"/>
      <c r="DJ1142" s="24"/>
      <c r="DK1142" s="24"/>
      <c r="DL1142" s="24"/>
      <c r="DM1142" s="24"/>
      <c r="DN1142" s="24"/>
      <c r="DO1142" s="24"/>
      <c r="DP1142" s="24"/>
      <c r="DQ1142" s="24"/>
      <c r="DR1142" s="24"/>
      <c r="DS1142" s="24"/>
      <c r="DT1142" s="24"/>
      <c r="DU1142" s="24"/>
      <c r="DV1142" s="24"/>
      <c r="DW1142" s="24"/>
      <c r="DX1142" s="24"/>
      <c r="DY1142" s="24"/>
      <c r="DZ1142" s="24"/>
      <c r="EA1142" s="24"/>
      <c r="EB1142" s="24"/>
      <c r="EC1142" s="24"/>
      <c r="ED1142" s="24"/>
      <c r="EE1142" s="24"/>
      <c r="EF1142" s="24"/>
      <c r="EG1142" s="24"/>
      <c r="EH1142" s="24"/>
      <c r="EI1142" s="24"/>
      <c r="EJ1142" s="24"/>
      <c r="EK1142" s="24"/>
      <c r="EL1142" s="24"/>
      <c r="EM1142" s="24"/>
      <c r="EN1142" s="24"/>
      <c r="EO1142" s="24"/>
      <c r="EP1142" s="24"/>
      <c r="EQ1142" s="24"/>
      <c r="ER1142" s="24"/>
      <c r="ES1142" s="24"/>
      <c r="ET1142" s="24"/>
      <c r="EU1142" s="24"/>
      <c r="EV1142" s="24"/>
      <c r="EW1142" s="24"/>
      <c r="EX1142" s="24"/>
      <c r="EY1142" s="24"/>
      <c r="EZ1142" s="24"/>
      <c r="FA1142" s="24"/>
      <c r="FB1142" s="24"/>
      <c r="FC1142" s="24"/>
      <c r="FD1142" s="24"/>
      <c r="FE1142" s="24"/>
      <c r="FF1142" s="24"/>
      <c r="FG1142" s="24"/>
      <c r="FH1142" s="24"/>
      <c r="FI1142" s="24"/>
      <c r="FJ1142" s="24"/>
      <c r="FK1142" s="24"/>
      <c r="FL1142" s="24"/>
      <c r="FM1142" s="24"/>
      <c r="FN1142" s="24"/>
      <c r="FO1142" s="24"/>
      <c r="FP1142" s="24"/>
      <c r="FQ1142" s="24"/>
      <c r="FR1142" s="24"/>
      <c r="FS1142" s="24"/>
      <c r="FT1142" s="24"/>
      <c r="FU1142" s="24"/>
      <c r="FV1142" s="24"/>
      <c r="FW1142" s="24"/>
      <c r="FX1142" s="24"/>
      <c r="FY1142" s="24"/>
      <c r="FZ1142" s="24"/>
      <c r="GA1142" s="24"/>
      <c r="GB1142" s="24"/>
      <c r="GC1142" s="24"/>
      <c r="GD1142" s="24"/>
      <c r="GE1142" s="24"/>
      <c r="GF1142" s="24"/>
      <c r="GG1142" s="24"/>
      <c r="GH1142" s="24"/>
      <c r="GI1142" s="24"/>
      <c r="GJ1142" s="24"/>
      <c r="GK1142" s="24"/>
      <c r="GL1142" s="24"/>
      <c r="GM1142" s="24"/>
      <c r="GN1142" s="24"/>
      <c r="GO1142" s="24"/>
      <c r="GP1142" s="24"/>
      <c r="GQ1142" s="24"/>
      <c r="GR1142" s="24"/>
      <c r="GS1142" s="24"/>
      <c r="GT1142" s="24"/>
      <c r="GU1142" s="24"/>
      <c r="GV1142" s="24"/>
      <c r="GW1142" s="24"/>
      <c r="GX1142" s="24"/>
      <c r="GY1142" s="24"/>
      <c r="GZ1142" s="24"/>
      <c r="HA1142" s="24"/>
      <c r="HB1142" s="24"/>
      <c r="HC1142" s="24"/>
      <c r="HD1142" s="24"/>
      <c r="HE1142" s="24"/>
      <c r="HF1142" s="24"/>
      <c r="HG1142" s="24"/>
      <c r="HH1142" s="24"/>
      <c r="HI1142" s="24"/>
      <c r="HJ1142" s="24"/>
      <c r="HK1142" s="24"/>
      <c r="HL1142" s="24"/>
      <c r="HM1142" s="24"/>
      <c r="HN1142" s="24"/>
      <c r="HO1142" s="24"/>
      <c r="HP1142" s="24"/>
      <c r="HQ1142" s="24"/>
      <c r="HR1142" s="24"/>
      <c r="HS1142" s="24"/>
      <c r="HT1142" s="24"/>
      <c r="HU1142" s="24"/>
      <c r="HV1142" s="24"/>
      <c r="HW1142" s="24"/>
      <c r="HX1142" s="24"/>
      <c r="HY1142" s="24"/>
      <c r="HZ1142" s="24"/>
      <c r="IA1142" s="24"/>
      <c r="IB1142" s="24"/>
      <c r="IC1142" s="24"/>
      <c r="ID1142" s="24"/>
      <c r="IE1142" s="24"/>
      <c r="IF1142" s="24"/>
      <c r="IG1142" s="24"/>
      <c r="IH1142" s="24"/>
      <c r="II1142" s="24"/>
      <c r="IJ1142" s="24"/>
      <c r="IK1142" s="24"/>
      <c r="IL1142" s="24"/>
      <c r="IM1142" s="24"/>
      <c r="IN1142" s="24"/>
      <c r="IO1142" s="24"/>
      <c r="IP1142" s="24"/>
      <c r="IQ1142" s="24"/>
      <c r="IR1142" s="24"/>
      <c r="IS1142" s="24"/>
      <c r="IT1142" s="24"/>
      <c r="IU1142" s="24"/>
      <c r="IV1142" s="24"/>
    </row>
    <row r="1143" spans="1:256" x14ac:dyDescent="0.25">
      <c r="A1143" s="51" t="s">
        <v>1250</v>
      </c>
      <c r="B1143" s="51" t="s">
        <v>1269</v>
      </c>
      <c r="C1143" s="109" t="s">
        <v>19</v>
      </c>
      <c r="D1143" s="92">
        <v>566000000</v>
      </c>
      <c r="E1143" s="68">
        <v>566000000</v>
      </c>
      <c r="F1143" s="141">
        <v>42208</v>
      </c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  <c r="AA1143" s="24"/>
      <c r="AB1143" s="24"/>
      <c r="AC1143" s="24"/>
      <c r="AD1143" s="24"/>
      <c r="AE1143" s="24"/>
      <c r="AF1143" s="24"/>
      <c r="AG1143" s="24"/>
      <c r="AH1143" s="24"/>
      <c r="AI1143" s="24"/>
      <c r="AJ1143" s="24"/>
      <c r="AK1143" s="24"/>
      <c r="AL1143" s="24"/>
      <c r="AM1143" s="24"/>
      <c r="AN1143" s="24"/>
      <c r="AO1143" s="24"/>
      <c r="AP1143" s="24"/>
      <c r="AQ1143" s="24"/>
      <c r="AR1143" s="24"/>
      <c r="AS1143" s="24"/>
      <c r="AT1143" s="24"/>
      <c r="AU1143" s="24"/>
      <c r="AV1143" s="24"/>
      <c r="AW1143" s="24"/>
      <c r="AX1143" s="24"/>
      <c r="AY1143" s="24"/>
      <c r="AZ1143" s="24"/>
      <c r="BA1143" s="24"/>
      <c r="BB1143" s="24"/>
      <c r="BC1143" s="24"/>
      <c r="BD1143" s="24"/>
      <c r="BE1143" s="24"/>
      <c r="BF1143" s="24"/>
      <c r="BG1143" s="24"/>
      <c r="BH1143" s="24"/>
      <c r="BI1143" s="24"/>
      <c r="BJ1143" s="24"/>
      <c r="BK1143" s="24"/>
      <c r="BL1143" s="24"/>
      <c r="BM1143" s="24"/>
      <c r="BN1143" s="24"/>
      <c r="BO1143" s="24"/>
      <c r="BP1143" s="24"/>
      <c r="BQ1143" s="24"/>
      <c r="BR1143" s="24"/>
      <c r="BS1143" s="24"/>
      <c r="BT1143" s="24"/>
      <c r="BU1143" s="24"/>
      <c r="BV1143" s="24"/>
      <c r="BW1143" s="24"/>
      <c r="BX1143" s="24"/>
      <c r="BY1143" s="24"/>
      <c r="BZ1143" s="24"/>
      <c r="CA1143" s="24"/>
      <c r="CB1143" s="24"/>
      <c r="CC1143" s="24"/>
      <c r="CD1143" s="24"/>
      <c r="CE1143" s="24"/>
      <c r="CF1143" s="24"/>
      <c r="CG1143" s="24"/>
      <c r="CH1143" s="24"/>
      <c r="CI1143" s="24"/>
      <c r="CJ1143" s="24"/>
      <c r="CK1143" s="24"/>
      <c r="CL1143" s="24"/>
      <c r="CM1143" s="24"/>
      <c r="CN1143" s="24"/>
      <c r="CO1143" s="24"/>
      <c r="CP1143" s="24"/>
      <c r="CQ1143" s="24"/>
      <c r="CR1143" s="24"/>
      <c r="CS1143" s="24"/>
      <c r="CT1143" s="24"/>
      <c r="CU1143" s="24"/>
      <c r="CV1143" s="24"/>
      <c r="CW1143" s="24"/>
      <c r="CX1143" s="24"/>
      <c r="CY1143" s="24"/>
      <c r="CZ1143" s="24"/>
      <c r="DA1143" s="24"/>
      <c r="DB1143" s="24"/>
      <c r="DC1143" s="24"/>
      <c r="DD1143" s="24"/>
      <c r="DE1143" s="24"/>
      <c r="DF1143" s="24"/>
      <c r="DG1143" s="24"/>
      <c r="DH1143" s="24"/>
      <c r="DI1143" s="24"/>
      <c r="DJ1143" s="24"/>
      <c r="DK1143" s="24"/>
      <c r="DL1143" s="24"/>
      <c r="DM1143" s="24"/>
      <c r="DN1143" s="24"/>
      <c r="DO1143" s="24"/>
      <c r="DP1143" s="24"/>
      <c r="DQ1143" s="24"/>
      <c r="DR1143" s="24"/>
      <c r="DS1143" s="24"/>
      <c r="DT1143" s="24"/>
      <c r="DU1143" s="24"/>
      <c r="DV1143" s="24"/>
      <c r="DW1143" s="24"/>
      <c r="DX1143" s="24"/>
      <c r="DY1143" s="24"/>
      <c r="DZ1143" s="24"/>
      <c r="EA1143" s="24"/>
      <c r="EB1143" s="24"/>
      <c r="EC1143" s="24"/>
      <c r="ED1143" s="24"/>
      <c r="EE1143" s="24"/>
      <c r="EF1143" s="24"/>
      <c r="EG1143" s="24"/>
      <c r="EH1143" s="24"/>
      <c r="EI1143" s="24"/>
      <c r="EJ1143" s="24"/>
      <c r="EK1143" s="24"/>
      <c r="EL1143" s="24"/>
      <c r="EM1143" s="24"/>
      <c r="EN1143" s="24"/>
      <c r="EO1143" s="24"/>
      <c r="EP1143" s="24"/>
      <c r="EQ1143" s="24"/>
      <c r="ER1143" s="24"/>
      <c r="ES1143" s="24"/>
      <c r="ET1143" s="24"/>
      <c r="EU1143" s="24"/>
      <c r="EV1143" s="24"/>
      <c r="EW1143" s="24"/>
      <c r="EX1143" s="24"/>
      <c r="EY1143" s="24"/>
      <c r="EZ1143" s="24"/>
      <c r="FA1143" s="24"/>
      <c r="FB1143" s="24"/>
      <c r="FC1143" s="24"/>
      <c r="FD1143" s="24"/>
      <c r="FE1143" s="24"/>
      <c r="FF1143" s="24"/>
      <c r="FG1143" s="24"/>
      <c r="FH1143" s="24"/>
      <c r="FI1143" s="24"/>
      <c r="FJ1143" s="24"/>
      <c r="FK1143" s="24"/>
      <c r="FL1143" s="24"/>
      <c r="FM1143" s="24"/>
      <c r="FN1143" s="24"/>
      <c r="FO1143" s="24"/>
      <c r="FP1143" s="24"/>
      <c r="FQ1143" s="24"/>
      <c r="FR1143" s="24"/>
      <c r="FS1143" s="24"/>
      <c r="FT1143" s="24"/>
      <c r="FU1143" s="24"/>
      <c r="FV1143" s="24"/>
      <c r="FW1143" s="24"/>
      <c r="FX1143" s="24"/>
      <c r="FY1143" s="24"/>
      <c r="FZ1143" s="24"/>
      <c r="GA1143" s="24"/>
      <c r="GB1143" s="24"/>
      <c r="GC1143" s="24"/>
      <c r="GD1143" s="24"/>
      <c r="GE1143" s="24"/>
      <c r="GF1143" s="24"/>
      <c r="GG1143" s="24"/>
      <c r="GH1143" s="24"/>
      <c r="GI1143" s="24"/>
      <c r="GJ1143" s="24"/>
      <c r="GK1143" s="24"/>
      <c r="GL1143" s="24"/>
      <c r="GM1143" s="24"/>
      <c r="GN1143" s="24"/>
      <c r="GO1143" s="24"/>
      <c r="GP1143" s="24"/>
      <c r="GQ1143" s="24"/>
      <c r="GR1143" s="24"/>
      <c r="GS1143" s="24"/>
      <c r="GT1143" s="24"/>
      <c r="GU1143" s="24"/>
      <c r="GV1143" s="24"/>
      <c r="GW1143" s="24"/>
      <c r="GX1143" s="24"/>
      <c r="GY1143" s="24"/>
      <c r="GZ1143" s="24"/>
      <c r="HA1143" s="24"/>
      <c r="HB1143" s="24"/>
      <c r="HC1143" s="24"/>
      <c r="HD1143" s="24"/>
      <c r="HE1143" s="24"/>
      <c r="HF1143" s="24"/>
      <c r="HG1143" s="24"/>
      <c r="HH1143" s="24"/>
      <c r="HI1143" s="24"/>
      <c r="HJ1143" s="24"/>
      <c r="HK1143" s="24"/>
      <c r="HL1143" s="24"/>
      <c r="HM1143" s="24"/>
      <c r="HN1143" s="24"/>
      <c r="HO1143" s="24"/>
      <c r="HP1143" s="24"/>
      <c r="HQ1143" s="24"/>
      <c r="HR1143" s="24"/>
      <c r="HS1143" s="24"/>
      <c r="HT1143" s="24"/>
      <c r="HU1143" s="24"/>
      <c r="HV1143" s="24"/>
      <c r="HW1143" s="24"/>
      <c r="HX1143" s="24"/>
      <c r="HY1143" s="24"/>
      <c r="HZ1143" s="24"/>
      <c r="IA1143" s="24"/>
      <c r="IB1143" s="24"/>
      <c r="IC1143" s="24"/>
      <c r="ID1143" s="24"/>
      <c r="IE1143" s="24"/>
      <c r="IF1143" s="24"/>
      <c r="IG1143" s="24"/>
      <c r="IH1143" s="24"/>
      <c r="II1143" s="24"/>
      <c r="IJ1143" s="24"/>
      <c r="IK1143" s="24"/>
      <c r="IL1143" s="24"/>
      <c r="IM1143" s="24"/>
      <c r="IN1143" s="24"/>
      <c r="IO1143" s="24"/>
      <c r="IP1143" s="24"/>
      <c r="IQ1143" s="24"/>
      <c r="IR1143" s="24"/>
      <c r="IS1143" s="24"/>
      <c r="IT1143" s="24"/>
      <c r="IU1143" s="24"/>
      <c r="IV1143" s="24"/>
    </row>
    <row r="1144" spans="1:256" x14ac:dyDescent="0.25">
      <c r="A1144" s="51" t="s">
        <v>1250</v>
      </c>
      <c r="B1144" s="51" t="s">
        <v>1270</v>
      </c>
      <c r="C1144" s="109" t="s">
        <v>19</v>
      </c>
      <c r="D1144" s="92">
        <v>809550000</v>
      </c>
      <c r="E1144" s="68">
        <v>809550000</v>
      </c>
      <c r="F1144" s="141">
        <v>42277</v>
      </c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  <c r="AA1144" s="24"/>
      <c r="AB1144" s="24"/>
      <c r="AC1144" s="24"/>
      <c r="AD1144" s="24"/>
      <c r="AE1144" s="24"/>
      <c r="AF1144" s="24"/>
      <c r="AG1144" s="24"/>
      <c r="AH1144" s="24"/>
      <c r="AI1144" s="24"/>
      <c r="AJ1144" s="24"/>
      <c r="AK1144" s="24"/>
      <c r="AL1144" s="24"/>
      <c r="AM1144" s="24"/>
      <c r="AN1144" s="24"/>
      <c r="AO1144" s="24"/>
      <c r="AP1144" s="24"/>
      <c r="AQ1144" s="24"/>
      <c r="AR1144" s="24"/>
      <c r="AS1144" s="24"/>
      <c r="AT1144" s="24"/>
      <c r="AU1144" s="24"/>
      <c r="AV1144" s="24"/>
      <c r="AW1144" s="24"/>
      <c r="AX1144" s="24"/>
      <c r="AY1144" s="24"/>
      <c r="AZ1144" s="24"/>
      <c r="BA1144" s="24"/>
      <c r="BB1144" s="24"/>
      <c r="BC1144" s="24"/>
      <c r="BD1144" s="24"/>
      <c r="BE1144" s="24"/>
      <c r="BF1144" s="24"/>
      <c r="BG1144" s="24"/>
      <c r="BH1144" s="24"/>
      <c r="BI1144" s="24"/>
      <c r="BJ1144" s="24"/>
      <c r="BK1144" s="24"/>
      <c r="BL1144" s="24"/>
      <c r="BM1144" s="24"/>
      <c r="BN1144" s="24"/>
      <c r="BO1144" s="24"/>
      <c r="BP1144" s="24"/>
      <c r="BQ1144" s="24"/>
      <c r="BR1144" s="24"/>
      <c r="BS1144" s="24"/>
      <c r="BT1144" s="24"/>
      <c r="BU1144" s="24"/>
      <c r="BV1144" s="24"/>
      <c r="BW1144" s="24"/>
      <c r="BX1144" s="24"/>
      <c r="BY1144" s="24"/>
      <c r="BZ1144" s="24"/>
      <c r="CA1144" s="24"/>
      <c r="CB1144" s="24"/>
      <c r="CC1144" s="24"/>
      <c r="CD1144" s="24"/>
      <c r="CE1144" s="24"/>
      <c r="CF1144" s="24"/>
      <c r="CG1144" s="24"/>
      <c r="CH1144" s="24"/>
      <c r="CI1144" s="24"/>
      <c r="CJ1144" s="24"/>
      <c r="CK1144" s="24"/>
      <c r="CL1144" s="24"/>
      <c r="CM1144" s="24"/>
      <c r="CN1144" s="24"/>
      <c r="CO1144" s="24"/>
      <c r="CP1144" s="24"/>
      <c r="CQ1144" s="24"/>
      <c r="CR1144" s="24"/>
      <c r="CS1144" s="24"/>
      <c r="CT1144" s="24"/>
      <c r="CU1144" s="24"/>
      <c r="CV1144" s="24"/>
      <c r="CW1144" s="24"/>
      <c r="CX1144" s="24"/>
      <c r="CY1144" s="24"/>
      <c r="CZ1144" s="24"/>
      <c r="DA1144" s="24"/>
      <c r="DB1144" s="24"/>
      <c r="DC1144" s="24"/>
      <c r="DD1144" s="24"/>
      <c r="DE1144" s="24"/>
      <c r="DF1144" s="24"/>
      <c r="DG1144" s="24"/>
      <c r="DH1144" s="24"/>
      <c r="DI1144" s="24"/>
      <c r="DJ1144" s="24"/>
      <c r="DK1144" s="24"/>
      <c r="DL1144" s="24"/>
      <c r="DM1144" s="24"/>
      <c r="DN1144" s="24"/>
      <c r="DO1144" s="24"/>
      <c r="DP1144" s="24"/>
      <c r="DQ1144" s="24"/>
      <c r="DR1144" s="24"/>
      <c r="DS1144" s="24"/>
      <c r="DT1144" s="24"/>
      <c r="DU1144" s="24"/>
      <c r="DV1144" s="24"/>
      <c r="DW1144" s="24"/>
      <c r="DX1144" s="24"/>
      <c r="DY1144" s="24"/>
      <c r="DZ1144" s="24"/>
      <c r="EA1144" s="24"/>
      <c r="EB1144" s="24"/>
      <c r="EC1144" s="24"/>
      <c r="ED1144" s="24"/>
      <c r="EE1144" s="24"/>
      <c r="EF1144" s="24"/>
      <c r="EG1144" s="24"/>
      <c r="EH1144" s="24"/>
      <c r="EI1144" s="24"/>
      <c r="EJ1144" s="24"/>
      <c r="EK1144" s="24"/>
      <c r="EL1144" s="24"/>
      <c r="EM1144" s="24"/>
      <c r="EN1144" s="24"/>
      <c r="EO1144" s="24"/>
      <c r="EP1144" s="24"/>
      <c r="EQ1144" s="24"/>
      <c r="ER1144" s="24"/>
      <c r="ES1144" s="24"/>
      <c r="ET1144" s="24"/>
      <c r="EU1144" s="24"/>
      <c r="EV1144" s="24"/>
      <c r="EW1144" s="24"/>
      <c r="EX1144" s="24"/>
      <c r="EY1144" s="24"/>
      <c r="EZ1144" s="24"/>
      <c r="FA1144" s="24"/>
      <c r="FB1144" s="24"/>
      <c r="FC1144" s="24"/>
      <c r="FD1144" s="24"/>
      <c r="FE1144" s="24"/>
      <c r="FF1144" s="24"/>
      <c r="FG1144" s="24"/>
      <c r="FH1144" s="24"/>
      <c r="FI1144" s="24"/>
      <c r="FJ1144" s="24"/>
      <c r="FK1144" s="24"/>
      <c r="FL1144" s="24"/>
      <c r="FM1144" s="24"/>
      <c r="FN1144" s="24"/>
      <c r="FO1144" s="24"/>
      <c r="FP1144" s="24"/>
      <c r="FQ1144" s="24"/>
      <c r="FR1144" s="24"/>
      <c r="FS1144" s="24"/>
      <c r="FT1144" s="24"/>
      <c r="FU1144" s="24"/>
      <c r="FV1144" s="24"/>
      <c r="FW1144" s="24"/>
      <c r="FX1144" s="24"/>
      <c r="FY1144" s="24"/>
      <c r="FZ1144" s="24"/>
      <c r="GA1144" s="24"/>
      <c r="GB1144" s="24"/>
      <c r="GC1144" s="24"/>
      <c r="GD1144" s="24"/>
      <c r="GE1144" s="24"/>
      <c r="GF1144" s="24"/>
      <c r="GG1144" s="24"/>
      <c r="GH1144" s="24"/>
      <c r="GI1144" s="24"/>
      <c r="GJ1144" s="24"/>
      <c r="GK1144" s="24"/>
      <c r="GL1144" s="24"/>
      <c r="GM1144" s="24"/>
      <c r="GN1144" s="24"/>
      <c r="GO1144" s="24"/>
      <c r="GP1144" s="24"/>
      <c r="GQ1144" s="24"/>
      <c r="GR1144" s="24"/>
      <c r="GS1144" s="24"/>
      <c r="GT1144" s="24"/>
      <c r="GU1144" s="24"/>
      <c r="GV1144" s="24"/>
      <c r="GW1144" s="24"/>
      <c r="GX1144" s="24"/>
      <c r="GY1144" s="24"/>
      <c r="GZ1144" s="24"/>
      <c r="HA1144" s="24"/>
      <c r="HB1144" s="24"/>
      <c r="HC1144" s="24"/>
      <c r="HD1144" s="24"/>
      <c r="HE1144" s="24"/>
      <c r="HF1144" s="24"/>
      <c r="HG1144" s="24"/>
      <c r="HH1144" s="24"/>
      <c r="HI1144" s="24"/>
      <c r="HJ1144" s="24"/>
      <c r="HK1144" s="24"/>
      <c r="HL1144" s="24"/>
      <c r="HM1144" s="24"/>
      <c r="HN1144" s="24"/>
      <c r="HO1144" s="24"/>
      <c r="HP1144" s="24"/>
      <c r="HQ1144" s="24"/>
      <c r="HR1144" s="24"/>
      <c r="HS1144" s="24"/>
      <c r="HT1144" s="24"/>
      <c r="HU1144" s="24"/>
      <c r="HV1144" s="24"/>
      <c r="HW1144" s="24"/>
      <c r="HX1144" s="24"/>
      <c r="HY1144" s="24"/>
      <c r="HZ1144" s="24"/>
      <c r="IA1144" s="24"/>
      <c r="IB1144" s="24"/>
      <c r="IC1144" s="24"/>
      <c r="ID1144" s="24"/>
      <c r="IE1144" s="24"/>
      <c r="IF1144" s="24"/>
      <c r="IG1144" s="24"/>
      <c r="IH1144" s="24"/>
      <c r="II1144" s="24"/>
      <c r="IJ1144" s="24"/>
      <c r="IK1144" s="24"/>
      <c r="IL1144" s="24"/>
      <c r="IM1144" s="24"/>
      <c r="IN1144" s="24"/>
      <c r="IO1144" s="24"/>
      <c r="IP1144" s="24"/>
      <c r="IQ1144" s="24"/>
      <c r="IR1144" s="24"/>
      <c r="IS1144" s="24"/>
      <c r="IT1144" s="24"/>
      <c r="IU1144" s="24"/>
      <c r="IV1144" s="24"/>
    </row>
    <row r="1145" spans="1:256" x14ac:dyDescent="0.25">
      <c r="A1145" s="51" t="s">
        <v>1250</v>
      </c>
      <c r="B1145" s="51" t="s">
        <v>1271</v>
      </c>
      <c r="C1145" s="109" t="s">
        <v>19</v>
      </c>
      <c r="D1145" s="92">
        <v>419300000</v>
      </c>
      <c r="E1145" s="68">
        <v>419300000</v>
      </c>
      <c r="F1145" s="141">
        <v>42425</v>
      </c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  <c r="AA1145" s="24"/>
      <c r="AB1145" s="24"/>
      <c r="AC1145" s="24"/>
      <c r="AD1145" s="24"/>
      <c r="AE1145" s="24"/>
      <c r="AF1145" s="24"/>
      <c r="AG1145" s="24"/>
      <c r="AH1145" s="24"/>
      <c r="AI1145" s="24"/>
      <c r="AJ1145" s="24"/>
      <c r="AK1145" s="24"/>
      <c r="AL1145" s="24"/>
      <c r="AM1145" s="24"/>
      <c r="AN1145" s="24"/>
      <c r="AO1145" s="24"/>
      <c r="AP1145" s="24"/>
      <c r="AQ1145" s="24"/>
      <c r="AR1145" s="24"/>
      <c r="AS1145" s="24"/>
      <c r="AT1145" s="24"/>
      <c r="AU1145" s="24"/>
      <c r="AV1145" s="24"/>
      <c r="AW1145" s="24"/>
      <c r="AX1145" s="24"/>
      <c r="AY1145" s="24"/>
      <c r="AZ1145" s="24"/>
      <c r="BA1145" s="24"/>
      <c r="BB1145" s="24"/>
      <c r="BC1145" s="24"/>
      <c r="BD1145" s="24"/>
      <c r="BE1145" s="24"/>
      <c r="BF1145" s="24"/>
      <c r="BG1145" s="24"/>
      <c r="BH1145" s="24"/>
      <c r="BI1145" s="24"/>
      <c r="BJ1145" s="24"/>
      <c r="BK1145" s="24"/>
      <c r="BL1145" s="24"/>
      <c r="BM1145" s="24"/>
      <c r="BN1145" s="24"/>
      <c r="BO1145" s="24"/>
      <c r="BP1145" s="24"/>
      <c r="BQ1145" s="24"/>
      <c r="BR1145" s="24"/>
      <c r="BS1145" s="24"/>
      <c r="BT1145" s="24"/>
      <c r="BU1145" s="24"/>
      <c r="BV1145" s="24"/>
      <c r="BW1145" s="24"/>
      <c r="BX1145" s="24"/>
      <c r="BY1145" s="24"/>
      <c r="BZ1145" s="24"/>
      <c r="CA1145" s="24"/>
      <c r="CB1145" s="24"/>
      <c r="CC1145" s="24"/>
      <c r="CD1145" s="24"/>
      <c r="CE1145" s="24"/>
      <c r="CF1145" s="24"/>
      <c r="CG1145" s="24"/>
      <c r="CH1145" s="24"/>
      <c r="CI1145" s="24"/>
      <c r="CJ1145" s="24"/>
      <c r="CK1145" s="24"/>
      <c r="CL1145" s="24"/>
      <c r="CM1145" s="24"/>
      <c r="CN1145" s="24"/>
      <c r="CO1145" s="24"/>
      <c r="CP1145" s="24"/>
      <c r="CQ1145" s="24"/>
      <c r="CR1145" s="24"/>
      <c r="CS1145" s="24"/>
      <c r="CT1145" s="24"/>
      <c r="CU1145" s="24"/>
      <c r="CV1145" s="24"/>
      <c r="CW1145" s="24"/>
      <c r="CX1145" s="24"/>
      <c r="CY1145" s="24"/>
      <c r="CZ1145" s="24"/>
      <c r="DA1145" s="24"/>
      <c r="DB1145" s="24"/>
      <c r="DC1145" s="24"/>
      <c r="DD1145" s="24"/>
      <c r="DE1145" s="24"/>
      <c r="DF1145" s="24"/>
      <c r="DG1145" s="24"/>
      <c r="DH1145" s="24"/>
      <c r="DI1145" s="24"/>
      <c r="DJ1145" s="24"/>
      <c r="DK1145" s="24"/>
      <c r="DL1145" s="24"/>
      <c r="DM1145" s="24"/>
      <c r="DN1145" s="24"/>
      <c r="DO1145" s="24"/>
      <c r="DP1145" s="24"/>
      <c r="DQ1145" s="24"/>
      <c r="DR1145" s="24"/>
      <c r="DS1145" s="24"/>
      <c r="DT1145" s="24"/>
      <c r="DU1145" s="24"/>
      <c r="DV1145" s="24"/>
      <c r="DW1145" s="24"/>
      <c r="DX1145" s="24"/>
      <c r="DY1145" s="24"/>
      <c r="DZ1145" s="24"/>
      <c r="EA1145" s="24"/>
      <c r="EB1145" s="24"/>
      <c r="EC1145" s="24"/>
      <c r="ED1145" s="24"/>
      <c r="EE1145" s="24"/>
      <c r="EF1145" s="24"/>
      <c r="EG1145" s="24"/>
      <c r="EH1145" s="24"/>
      <c r="EI1145" s="24"/>
      <c r="EJ1145" s="24"/>
      <c r="EK1145" s="24"/>
      <c r="EL1145" s="24"/>
      <c r="EM1145" s="24"/>
      <c r="EN1145" s="24"/>
      <c r="EO1145" s="24"/>
      <c r="EP1145" s="24"/>
      <c r="EQ1145" s="24"/>
      <c r="ER1145" s="24"/>
      <c r="ES1145" s="24"/>
      <c r="ET1145" s="24"/>
      <c r="EU1145" s="24"/>
      <c r="EV1145" s="24"/>
      <c r="EW1145" s="24"/>
      <c r="EX1145" s="24"/>
      <c r="EY1145" s="24"/>
      <c r="EZ1145" s="24"/>
      <c r="FA1145" s="24"/>
      <c r="FB1145" s="24"/>
      <c r="FC1145" s="24"/>
      <c r="FD1145" s="24"/>
      <c r="FE1145" s="24"/>
      <c r="FF1145" s="24"/>
      <c r="FG1145" s="24"/>
      <c r="FH1145" s="24"/>
      <c r="FI1145" s="24"/>
      <c r="FJ1145" s="24"/>
      <c r="FK1145" s="24"/>
      <c r="FL1145" s="24"/>
      <c r="FM1145" s="24"/>
      <c r="FN1145" s="24"/>
      <c r="FO1145" s="24"/>
      <c r="FP1145" s="24"/>
      <c r="FQ1145" s="24"/>
      <c r="FR1145" s="24"/>
      <c r="FS1145" s="24"/>
      <c r="FT1145" s="24"/>
      <c r="FU1145" s="24"/>
      <c r="FV1145" s="24"/>
      <c r="FW1145" s="24"/>
      <c r="FX1145" s="24"/>
      <c r="FY1145" s="24"/>
      <c r="FZ1145" s="24"/>
      <c r="GA1145" s="24"/>
      <c r="GB1145" s="24"/>
      <c r="GC1145" s="24"/>
      <c r="GD1145" s="24"/>
      <c r="GE1145" s="24"/>
      <c r="GF1145" s="24"/>
      <c r="GG1145" s="24"/>
      <c r="GH1145" s="24"/>
      <c r="GI1145" s="24"/>
      <c r="GJ1145" s="24"/>
      <c r="GK1145" s="24"/>
      <c r="GL1145" s="24"/>
      <c r="GM1145" s="24"/>
      <c r="GN1145" s="24"/>
      <c r="GO1145" s="24"/>
      <c r="GP1145" s="24"/>
      <c r="GQ1145" s="24"/>
      <c r="GR1145" s="24"/>
      <c r="GS1145" s="24"/>
      <c r="GT1145" s="24"/>
      <c r="GU1145" s="24"/>
      <c r="GV1145" s="24"/>
      <c r="GW1145" s="24"/>
      <c r="GX1145" s="24"/>
      <c r="GY1145" s="24"/>
      <c r="GZ1145" s="24"/>
      <c r="HA1145" s="24"/>
      <c r="HB1145" s="24"/>
      <c r="HC1145" s="24"/>
      <c r="HD1145" s="24"/>
      <c r="HE1145" s="24"/>
      <c r="HF1145" s="24"/>
      <c r="HG1145" s="24"/>
      <c r="HH1145" s="24"/>
      <c r="HI1145" s="24"/>
      <c r="HJ1145" s="24"/>
      <c r="HK1145" s="24"/>
      <c r="HL1145" s="24"/>
      <c r="HM1145" s="24"/>
      <c r="HN1145" s="24"/>
      <c r="HO1145" s="24"/>
      <c r="HP1145" s="24"/>
      <c r="HQ1145" s="24"/>
      <c r="HR1145" s="24"/>
      <c r="HS1145" s="24"/>
      <c r="HT1145" s="24"/>
      <c r="HU1145" s="24"/>
      <c r="HV1145" s="24"/>
      <c r="HW1145" s="24"/>
      <c r="HX1145" s="24"/>
      <c r="HY1145" s="24"/>
      <c r="HZ1145" s="24"/>
      <c r="IA1145" s="24"/>
      <c r="IB1145" s="24"/>
      <c r="IC1145" s="24"/>
      <c r="ID1145" s="24"/>
      <c r="IE1145" s="24"/>
      <c r="IF1145" s="24"/>
      <c r="IG1145" s="24"/>
      <c r="IH1145" s="24"/>
      <c r="II1145" s="24"/>
      <c r="IJ1145" s="24"/>
      <c r="IK1145" s="24"/>
      <c r="IL1145" s="24"/>
      <c r="IM1145" s="24"/>
      <c r="IN1145" s="24"/>
      <c r="IO1145" s="24"/>
      <c r="IP1145" s="24"/>
      <c r="IQ1145" s="24"/>
      <c r="IR1145" s="24"/>
      <c r="IS1145" s="24"/>
      <c r="IT1145" s="24"/>
      <c r="IU1145" s="24"/>
      <c r="IV1145" s="24"/>
    </row>
    <row r="1146" spans="1:256" x14ac:dyDescent="0.25">
      <c r="A1146" s="3" t="s">
        <v>1272</v>
      </c>
      <c r="B1146" s="3" t="s">
        <v>1273</v>
      </c>
      <c r="C1146" s="70" t="s">
        <v>19</v>
      </c>
      <c r="D1146" s="71">
        <v>139710378.04000002</v>
      </c>
      <c r="E1146" s="71">
        <v>139710378.04000002</v>
      </c>
      <c r="F1146" s="127">
        <v>38861</v>
      </c>
      <c r="H1146" s="2"/>
    </row>
    <row r="1147" spans="1:256" x14ac:dyDescent="0.25">
      <c r="A1147" s="3" t="s">
        <v>1272</v>
      </c>
      <c r="B1147" s="3" t="s">
        <v>1274</v>
      </c>
      <c r="C1147" s="70" t="s">
        <v>19</v>
      </c>
      <c r="D1147" s="71">
        <v>172969405</v>
      </c>
      <c r="E1147" s="71">
        <v>172969405</v>
      </c>
      <c r="F1147" s="127">
        <v>39050</v>
      </c>
      <c r="H1147" s="2"/>
    </row>
    <row r="1148" spans="1:256" x14ac:dyDescent="0.25">
      <c r="A1148" s="3" t="s">
        <v>1272</v>
      </c>
      <c r="B1148" s="3" t="s">
        <v>1275</v>
      </c>
      <c r="C1148" s="70" t="s">
        <v>19</v>
      </c>
      <c r="D1148" s="71">
        <v>296013366</v>
      </c>
      <c r="E1148" s="71">
        <v>296013366</v>
      </c>
      <c r="F1148" s="127">
        <v>39260</v>
      </c>
      <c r="H1148" s="2"/>
    </row>
    <row r="1149" spans="1:256" x14ac:dyDescent="0.25">
      <c r="A1149" s="3" t="s">
        <v>1272</v>
      </c>
      <c r="B1149" s="3" t="s">
        <v>1276</v>
      </c>
      <c r="C1149" s="70" t="s">
        <v>19</v>
      </c>
      <c r="D1149" s="71">
        <v>400795000</v>
      </c>
      <c r="E1149" s="71">
        <v>400795000</v>
      </c>
      <c r="F1149" s="127">
        <v>41480</v>
      </c>
    </row>
    <row r="1150" spans="1:256" x14ac:dyDescent="0.25">
      <c r="A1150" s="3" t="s">
        <v>1272</v>
      </c>
      <c r="B1150" s="3" t="s">
        <v>1277</v>
      </c>
      <c r="C1150" s="70" t="s">
        <v>19</v>
      </c>
      <c r="D1150" s="71">
        <v>410640000</v>
      </c>
      <c r="E1150" s="71">
        <v>410640000</v>
      </c>
      <c r="F1150" s="127">
        <v>41984</v>
      </c>
    </row>
    <row r="1151" spans="1:256" x14ac:dyDescent="0.25">
      <c r="A1151" s="3" t="s">
        <v>1272</v>
      </c>
      <c r="B1151" s="3" t="s">
        <v>1278</v>
      </c>
      <c r="C1151" s="70" t="s">
        <v>19</v>
      </c>
      <c r="D1151" s="71">
        <v>305500000</v>
      </c>
      <c r="E1151" s="71">
        <v>305500000</v>
      </c>
      <c r="F1151" s="128">
        <v>42536</v>
      </c>
    </row>
    <row r="1152" spans="1:256" x14ac:dyDescent="0.25">
      <c r="A1152" s="3" t="s">
        <v>1279</v>
      </c>
      <c r="B1152" s="3" t="s">
        <v>1280</v>
      </c>
      <c r="C1152" s="70" t="s">
        <v>19</v>
      </c>
      <c r="D1152" s="73">
        <v>589270000</v>
      </c>
      <c r="E1152" s="73">
        <v>589270000</v>
      </c>
      <c r="F1152" s="127">
        <v>41737</v>
      </c>
      <c r="H1152" s="2"/>
    </row>
    <row r="1153" spans="1:8" x14ac:dyDescent="0.25">
      <c r="A1153" s="3" t="s">
        <v>1279</v>
      </c>
      <c r="B1153" s="3" t="s">
        <v>1281</v>
      </c>
      <c r="C1153" s="70" t="s">
        <v>19</v>
      </c>
      <c r="D1153" s="71">
        <v>516670000</v>
      </c>
      <c r="E1153" s="71">
        <v>516670000</v>
      </c>
      <c r="F1153" s="127">
        <v>41464</v>
      </c>
      <c r="H1153" s="2"/>
    </row>
    <row r="1154" spans="1:8" x14ac:dyDescent="0.25">
      <c r="A1154" s="3" t="s">
        <v>1279</v>
      </c>
      <c r="B1154" s="3" t="s">
        <v>1282</v>
      </c>
      <c r="C1154" s="70" t="s">
        <v>19</v>
      </c>
      <c r="D1154" s="71">
        <v>501250000</v>
      </c>
      <c r="E1154" s="71">
        <v>501250000</v>
      </c>
      <c r="F1154" s="127">
        <v>41297</v>
      </c>
      <c r="H1154" s="2"/>
    </row>
    <row r="1155" spans="1:8" x14ac:dyDescent="0.25">
      <c r="A1155" s="3" t="s">
        <v>1279</v>
      </c>
      <c r="B1155" s="3" t="s">
        <v>1283</v>
      </c>
      <c r="C1155" s="70" t="s">
        <v>19</v>
      </c>
      <c r="D1155" s="73">
        <v>189208823</v>
      </c>
      <c r="E1155" s="73">
        <v>189208823</v>
      </c>
      <c r="F1155" s="127">
        <v>39302</v>
      </c>
    </row>
    <row r="1156" spans="1:8" x14ac:dyDescent="0.25">
      <c r="A1156" s="3" t="s">
        <v>1284</v>
      </c>
      <c r="B1156" s="3" t="s">
        <v>1285</v>
      </c>
      <c r="C1156" s="70" t="s">
        <v>19</v>
      </c>
      <c r="D1156" s="71">
        <v>261807759</v>
      </c>
      <c r="E1156" s="71">
        <v>261807759</v>
      </c>
      <c r="F1156" s="127">
        <v>38833</v>
      </c>
      <c r="H1156" s="2"/>
    </row>
    <row r="1157" spans="1:8" x14ac:dyDescent="0.25">
      <c r="A1157" s="3" t="s">
        <v>1286</v>
      </c>
      <c r="B1157" s="3" t="s">
        <v>1287</v>
      </c>
      <c r="C1157" s="70" t="s">
        <v>19</v>
      </c>
      <c r="D1157" s="72">
        <v>412850000</v>
      </c>
      <c r="E1157" s="72">
        <v>412850000</v>
      </c>
      <c r="F1157" s="127">
        <v>42026</v>
      </c>
      <c r="H1157" s="2"/>
    </row>
    <row r="1158" spans="1:8" x14ac:dyDescent="0.25">
      <c r="A1158" s="3" t="s">
        <v>1286</v>
      </c>
      <c r="B1158" s="3" t="s">
        <v>1288</v>
      </c>
      <c r="C1158" s="70" t="s">
        <v>19</v>
      </c>
      <c r="D1158" s="80">
        <v>511750000</v>
      </c>
      <c r="E1158" s="80">
        <v>511750000</v>
      </c>
      <c r="F1158" s="130">
        <v>42248</v>
      </c>
      <c r="H1158" s="2"/>
    </row>
    <row r="1159" spans="1:8" x14ac:dyDescent="0.25">
      <c r="A1159" s="3" t="s">
        <v>1286</v>
      </c>
      <c r="B1159" s="3" t="s">
        <v>1289</v>
      </c>
      <c r="C1159" s="70" t="s">
        <v>19</v>
      </c>
      <c r="D1159" s="65">
        <v>403200000</v>
      </c>
      <c r="E1159" s="65">
        <v>403200000</v>
      </c>
      <c r="F1159" s="128">
        <v>42536</v>
      </c>
      <c r="H1159" s="2"/>
    </row>
    <row r="1160" spans="1:8" x14ac:dyDescent="0.25">
      <c r="A1160" s="3" t="s">
        <v>1290</v>
      </c>
      <c r="B1160" s="3" t="s">
        <v>1291</v>
      </c>
      <c r="C1160" s="70" t="s">
        <v>19</v>
      </c>
      <c r="D1160" s="71">
        <v>310850000</v>
      </c>
      <c r="E1160" s="71">
        <v>310850000</v>
      </c>
      <c r="F1160" s="127">
        <v>41725</v>
      </c>
      <c r="H1160" s="2"/>
    </row>
    <row r="1161" spans="1:8" x14ac:dyDescent="0.25">
      <c r="A1161" s="3" t="s">
        <v>1290</v>
      </c>
      <c r="B1161" s="3" t="s">
        <v>1292</v>
      </c>
      <c r="C1161" s="70" t="s">
        <v>19</v>
      </c>
      <c r="D1161" s="71">
        <v>333150000</v>
      </c>
      <c r="E1161" s="71">
        <v>333150000</v>
      </c>
      <c r="F1161" s="127">
        <v>41911</v>
      </c>
      <c r="H1161" s="2"/>
    </row>
    <row r="1162" spans="1:8" x14ac:dyDescent="0.25">
      <c r="A1162" s="3" t="s">
        <v>1290</v>
      </c>
      <c r="B1162" s="3" t="s">
        <v>1293</v>
      </c>
      <c r="C1162" s="70" t="s">
        <v>19</v>
      </c>
      <c r="D1162" s="71">
        <v>409000000</v>
      </c>
      <c r="E1162" s="71">
        <v>409000000</v>
      </c>
      <c r="F1162" s="127">
        <v>42137</v>
      </c>
      <c r="H1162" s="2"/>
    </row>
    <row r="1163" spans="1:8" x14ac:dyDescent="0.25">
      <c r="A1163" s="3" t="s">
        <v>1290</v>
      </c>
      <c r="B1163" s="3" t="s">
        <v>1294</v>
      </c>
      <c r="C1163" s="70" t="s">
        <v>19</v>
      </c>
      <c r="D1163" s="71">
        <v>280700000</v>
      </c>
      <c r="E1163" s="71">
        <v>280700000</v>
      </c>
      <c r="F1163" s="128">
        <v>42500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2016-07-25T09:23:17Z</dcterms:created>
  <dcterms:modified xsi:type="dcterms:W3CDTF">2016-10-28T16:28:14Z</dcterms:modified>
</cp:coreProperties>
</file>