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05.01等距分箱" sheetId="1" r:id="rId1"/>
    <sheet name="05.02卡方分箱" sheetId="3" r:id="rId2"/>
    <sheet name="05.02R最优分箱" sheetId="2" state="hidden" r:id="rId3"/>
    <sheet name="05.03汇总最优分箱_1" sheetId="4" state="hidden" r:id="rId4"/>
    <sheet name="05.04基于R分箱" sheetId="11" r:id="rId5"/>
    <sheet name="05.最优分箱" sheetId="12" r:id="rId6"/>
  </sheets>
  <definedNames>
    <definedName name="_xlnm._FilterDatabase" localSheetId="5" hidden="1">'05.最优分箱'!$A$1:$B$86</definedName>
  </definedNames>
  <calcPr calcId="152511"/>
</workbook>
</file>

<file path=xl/calcChain.xml><?xml version="1.0" encoding="utf-8"?>
<calcChain xmlns="http://schemas.openxmlformats.org/spreadsheetml/2006/main">
  <c r="H82" i="12" l="1"/>
  <c r="I82" i="12" s="1"/>
  <c r="M82" i="12"/>
  <c r="N82" i="12"/>
  <c r="O82" i="12" s="1"/>
  <c r="P82" i="12"/>
  <c r="H83" i="12"/>
  <c r="I83" i="12" s="1"/>
  <c r="M83" i="12"/>
  <c r="N83" i="12"/>
  <c r="P83" i="12"/>
  <c r="H84" i="12"/>
  <c r="I84" i="12" s="1"/>
  <c r="M84" i="12"/>
  <c r="N84" i="12"/>
  <c r="P84" i="12"/>
  <c r="H85" i="12"/>
  <c r="J85" i="12" s="1"/>
  <c r="M85" i="12"/>
  <c r="N85" i="12"/>
  <c r="P85" i="12"/>
  <c r="H86" i="12"/>
  <c r="I86" i="12" s="1"/>
  <c r="M86" i="12"/>
  <c r="N86" i="12"/>
  <c r="P86" i="12"/>
  <c r="H77" i="12"/>
  <c r="I77" i="12" s="1"/>
  <c r="M77" i="12"/>
  <c r="N77" i="12"/>
  <c r="P77" i="12"/>
  <c r="H78" i="12"/>
  <c r="I78" i="12" s="1"/>
  <c r="M78" i="12"/>
  <c r="N78" i="12"/>
  <c r="P78" i="12"/>
  <c r="H79" i="12"/>
  <c r="J79" i="12" s="1"/>
  <c r="M79" i="12"/>
  <c r="N79" i="12"/>
  <c r="P79" i="12"/>
  <c r="H80" i="12"/>
  <c r="J80" i="12" s="1"/>
  <c r="M80" i="12"/>
  <c r="N80" i="12"/>
  <c r="P80" i="12"/>
  <c r="H81" i="12"/>
  <c r="I81" i="12" s="1"/>
  <c r="M81" i="12"/>
  <c r="N81" i="12"/>
  <c r="P81" i="12"/>
  <c r="H51" i="12"/>
  <c r="I51" i="12" s="1"/>
  <c r="M51" i="12"/>
  <c r="N51" i="12"/>
  <c r="P51" i="12"/>
  <c r="H32" i="12"/>
  <c r="I32" i="12" s="1"/>
  <c r="M32" i="12"/>
  <c r="N32" i="12"/>
  <c r="P32" i="12"/>
  <c r="H25" i="12"/>
  <c r="J25" i="12" s="1"/>
  <c r="M25" i="12"/>
  <c r="N25" i="12"/>
  <c r="P25" i="12"/>
  <c r="H15" i="12"/>
  <c r="I15" i="12" s="1"/>
  <c r="M15" i="12"/>
  <c r="N15" i="12"/>
  <c r="P15" i="12"/>
  <c r="H6" i="12"/>
  <c r="I6" i="12" s="1"/>
  <c r="M6" i="12"/>
  <c r="N6" i="12"/>
  <c r="P6" i="12"/>
  <c r="O80" i="12" l="1"/>
  <c r="Q80" i="12" s="1"/>
  <c r="I80" i="12"/>
  <c r="O81" i="12"/>
  <c r="I85" i="12"/>
  <c r="O83" i="12"/>
  <c r="Q83" i="12" s="1"/>
  <c r="J83" i="12"/>
  <c r="O79" i="12"/>
  <c r="I25" i="12"/>
  <c r="O51" i="12"/>
  <c r="Q51" i="12" s="1"/>
  <c r="J81" i="12"/>
  <c r="O85" i="12"/>
  <c r="Q85" i="12" s="1"/>
  <c r="J51" i="12"/>
  <c r="J77" i="12"/>
  <c r="O15" i="12"/>
  <c r="Q15" i="12" s="1"/>
  <c r="Q81" i="12"/>
  <c r="O77" i="12"/>
  <c r="Q77" i="12" s="1"/>
  <c r="O86" i="12"/>
  <c r="Q86" i="12" s="1"/>
  <c r="J84" i="12"/>
  <c r="O84" i="12"/>
  <c r="Q84" i="12" s="1"/>
  <c r="Q82" i="12"/>
  <c r="J86" i="12"/>
  <c r="J82" i="12"/>
  <c r="Q79" i="12"/>
  <c r="I79" i="12"/>
  <c r="J78" i="12"/>
  <c r="O78" i="12"/>
  <c r="Q78" i="12" s="1"/>
  <c r="O25" i="12"/>
  <c r="Q25" i="12" s="1"/>
  <c r="J6" i="12"/>
  <c r="O32" i="12"/>
  <c r="Q32" i="12" s="1"/>
  <c r="J15" i="12"/>
  <c r="J32" i="12"/>
  <c r="O6" i="12"/>
  <c r="Q6" i="12" s="1"/>
  <c r="H43" i="12"/>
  <c r="J43" i="12" s="1"/>
  <c r="M43" i="12"/>
  <c r="N43" i="12"/>
  <c r="P43" i="12"/>
  <c r="H44" i="12"/>
  <c r="J44" i="12" s="1"/>
  <c r="M44" i="12"/>
  <c r="N44" i="12"/>
  <c r="P44" i="12"/>
  <c r="H45" i="12"/>
  <c r="M45" i="12"/>
  <c r="N45" i="12"/>
  <c r="P45" i="12"/>
  <c r="H46" i="12"/>
  <c r="J46" i="12" s="1"/>
  <c r="M46" i="12"/>
  <c r="N46" i="12"/>
  <c r="P46" i="12"/>
  <c r="H47" i="12"/>
  <c r="M47" i="12"/>
  <c r="N47" i="12"/>
  <c r="P47" i="12"/>
  <c r="H48" i="12"/>
  <c r="M48" i="12"/>
  <c r="N48" i="12"/>
  <c r="P48" i="12"/>
  <c r="H63" i="12"/>
  <c r="M63" i="12"/>
  <c r="N63" i="12"/>
  <c r="P63" i="12"/>
  <c r="H64" i="12"/>
  <c r="J64" i="12" s="1"/>
  <c r="M64" i="12"/>
  <c r="N64" i="12"/>
  <c r="P64" i="12"/>
  <c r="H65" i="12"/>
  <c r="J65" i="12" s="1"/>
  <c r="M65" i="12"/>
  <c r="N65" i="12"/>
  <c r="P65" i="12"/>
  <c r="O46" i="12" l="1"/>
  <c r="Q46" i="12" s="1"/>
  <c r="O43" i="12"/>
  <c r="Q43" i="12" s="1"/>
  <c r="I63" i="12"/>
  <c r="J63" i="12"/>
  <c r="I48" i="12"/>
  <c r="J48" i="12"/>
  <c r="I47" i="12"/>
  <c r="J47" i="12"/>
  <c r="I45" i="12"/>
  <c r="J45" i="12"/>
  <c r="O48" i="12"/>
  <c r="Q48" i="12" s="1"/>
  <c r="I44" i="12"/>
  <c r="O47" i="12"/>
  <c r="Q47" i="12" s="1"/>
  <c r="I46" i="12"/>
  <c r="O44" i="12"/>
  <c r="Q44" i="12" s="1"/>
  <c r="I43" i="12"/>
  <c r="O45" i="12"/>
  <c r="Q45" i="12" s="1"/>
  <c r="O64" i="12"/>
  <c r="Q64" i="12" s="1"/>
  <c r="O65" i="12"/>
  <c r="Q65" i="12" s="1"/>
  <c r="I65" i="12"/>
  <c r="I64" i="12"/>
  <c r="O63" i="12"/>
  <c r="Q63" i="12" s="1"/>
  <c r="R43" i="12" l="1"/>
  <c r="R44" i="12"/>
  <c r="R48" i="12"/>
  <c r="R46" i="12"/>
  <c r="R45" i="12"/>
  <c r="R47" i="12"/>
  <c r="H11" i="12"/>
  <c r="J11" i="12" s="1"/>
  <c r="H14" i="12"/>
  <c r="M14" i="12"/>
  <c r="N14" i="12"/>
  <c r="P14" i="12"/>
  <c r="H16" i="12"/>
  <c r="M16" i="12"/>
  <c r="N16" i="12"/>
  <c r="P16" i="12"/>
  <c r="H23" i="12"/>
  <c r="J23" i="12" s="1"/>
  <c r="M23" i="12"/>
  <c r="N23" i="12"/>
  <c r="P23" i="12"/>
  <c r="H24" i="12"/>
  <c r="J24" i="12" s="1"/>
  <c r="M24" i="12"/>
  <c r="N24" i="12"/>
  <c r="P24" i="12"/>
  <c r="H26" i="12"/>
  <c r="J26" i="12" s="1"/>
  <c r="M26" i="12"/>
  <c r="N26" i="12"/>
  <c r="P26" i="12"/>
  <c r="H27" i="12"/>
  <c r="M27" i="12"/>
  <c r="N27" i="12"/>
  <c r="P27" i="12"/>
  <c r="H17" i="12"/>
  <c r="J17" i="12" s="1"/>
  <c r="M17" i="12"/>
  <c r="N17" i="12"/>
  <c r="P17" i="12"/>
  <c r="H18" i="12"/>
  <c r="J18" i="12" s="1"/>
  <c r="M18" i="12"/>
  <c r="N18" i="12"/>
  <c r="P18" i="12"/>
  <c r="H19" i="12"/>
  <c r="M19" i="12"/>
  <c r="N19" i="12"/>
  <c r="P19" i="12"/>
  <c r="H20" i="12"/>
  <c r="M20" i="12"/>
  <c r="N20" i="12"/>
  <c r="P20" i="12"/>
  <c r="H21" i="12"/>
  <c r="J21" i="12" s="1"/>
  <c r="M21" i="12"/>
  <c r="N21" i="12"/>
  <c r="P21" i="12"/>
  <c r="H22" i="12"/>
  <c r="J22" i="12" s="1"/>
  <c r="M22" i="12"/>
  <c r="N22" i="12"/>
  <c r="P22" i="12"/>
  <c r="H34" i="12"/>
  <c r="J34" i="12" s="1"/>
  <c r="M34" i="12"/>
  <c r="N34" i="12"/>
  <c r="P34" i="12"/>
  <c r="H35" i="12"/>
  <c r="M35" i="12"/>
  <c r="N35" i="12"/>
  <c r="P35" i="12"/>
  <c r="H36" i="12"/>
  <c r="J36" i="12" s="1"/>
  <c r="M36" i="12"/>
  <c r="N36" i="12"/>
  <c r="P36" i="12"/>
  <c r="H37" i="12"/>
  <c r="J37" i="12" s="1"/>
  <c r="M37" i="12"/>
  <c r="N37" i="12"/>
  <c r="P37" i="12"/>
  <c r="H28" i="12"/>
  <c r="M28" i="12"/>
  <c r="N28" i="12"/>
  <c r="P28" i="12"/>
  <c r="H29" i="12"/>
  <c r="M29" i="12"/>
  <c r="N29" i="12"/>
  <c r="P29" i="12"/>
  <c r="H30" i="12"/>
  <c r="J30" i="12" s="1"/>
  <c r="M30" i="12"/>
  <c r="N30" i="12"/>
  <c r="P30" i="12"/>
  <c r="H31" i="12"/>
  <c r="J31" i="12" s="1"/>
  <c r="M31" i="12"/>
  <c r="N31" i="12"/>
  <c r="P31" i="12"/>
  <c r="H33" i="12"/>
  <c r="J33" i="12" s="1"/>
  <c r="M33" i="12"/>
  <c r="N33" i="12"/>
  <c r="P33" i="12"/>
  <c r="H38" i="12"/>
  <c r="M38" i="12"/>
  <c r="N38" i="12"/>
  <c r="P38" i="12"/>
  <c r="H39" i="12"/>
  <c r="J39" i="12" s="1"/>
  <c r="M39" i="12"/>
  <c r="N39" i="12"/>
  <c r="P39" i="12"/>
  <c r="H40" i="12"/>
  <c r="J40" i="12" s="1"/>
  <c r="M40" i="12"/>
  <c r="N40" i="12"/>
  <c r="P40" i="12"/>
  <c r="H41" i="12"/>
  <c r="J41" i="12" s="1"/>
  <c r="M41" i="12"/>
  <c r="N41" i="12"/>
  <c r="P41" i="12"/>
  <c r="H42" i="12"/>
  <c r="M42" i="12"/>
  <c r="N42" i="12"/>
  <c r="P42" i="12"/>
  <c r="H59" i="12"/>
  <c r="J59" i="12" s="1"/>
  <c r="M59" i="12"/>
  <c r="N59" i="12"/>
  <c r="P59" i="12"/>
  <c r="H60" i="12"/>
  <c r="J60" i="12" s="1"/>
  <c r="M60" i="12"/>
  <c r="N60" i="12"/>
  <c r="P60" i="12"/>
  <c r="H54" i="12"/>
  <c r="M54" i="12"/>
  <c r="N54" i="12"/>
  <c r="P54" i="12"/>
  <c r="H55" i="12"/>
  <c r="J55" i="12" s="1"/>
  <c r="M55" i="12"/>
  <c r="N55" i="12"/>
  <c r="P55" i="12"/>
  <c r="H56" i="12"/>
  <c r="J56" i="12" s="1"/>
  <c r="M56" i="12"/>
  <c r="N56" i="12"/>
  <c r="P56" i="12"/>
  <c r="H57" i="12"/>
  <c r="J57" i="12" s="1"/>
  <c r="M57" i="12"/>
  <c r="N57" i="12"/>
  <c r="P57" i="12"/>
  <c r="H58" i="12"/>
  <c r="M58" i="12"/>
  <c r="N58" i="12"/>
  <c r="P58" i="12"/>
  <c r="H49" i="12"/>
  <c r="J49" i="12" s="1"/>
  <c r="M49" i="12"/>
  <c r="N49" i="12"/>
  <c r="P49" i="12"/>
  <c r="H50" i="12"/>
  <c r="J50" i="12" s="1"/>
  <c r="M50" i="12"/>
  <c r="N50" i="12"/>
  <c r="P50" i="12"/>
  <c r="H52" i="12"/>
  <c r="J52" i="12" s="1"/>
  <c r="M52" i="12"/>
  <c r="N52" i="12"/>
  <c r="P52" i="12"/>
  <c r="H53" i="12"/>
  <c r="M53" i="12"/>
  <c r="N53" i="12"/>
  <c r="P53" i="12"/>
  <c r="H66" i="12"/>
  <c r="J66" i="12" s="1"/>
  <c r="M66" i="12"/>
  <c r="N66" i="12"/>
  <c r="P66" i="12"/>
  <c r="H67" i="12"/>
  <c r="J67" i="12" s="1"/>
  <c r="M67" i="12"/>
  <c r="N67" i="12"/>
  <c r="P67" i="12"/>
  <c r="H68" i="12"/>
  <c r="J68" i="12" s="1"/>
  <c r="M68" i="12"/>
  <c r="N68" i="12"/>
  <c r="P68" i="12"/>
  <c r="H69" i="12"/>
  <c r="M69" i="12"/>
  <c r="N69" i="12"/>
  <c r="P69" i="12"/>
  <c r="H70" i="12"/>
  <c r="J70" i="12" s="1"/>
  <c r="M70" i="12"/>
  <c r="N70" i="12"/>
  <c r="P70" i="12"/>
  <c r="H73" i="12"/>
  <c r="J73" i="12" s="1"/>
  <c r="M73" i="12"/>
  <c r="N73" i="12"/>
  <c r="P73" i="12"/>
  <c r="H74" i="12"/>
  <c r="J74" i="12" s="1"/>
  <c r="M74" i="12"/>
  <c r="N74" i="12"/>
  <c r="P74" i="12"/>
  <c r="H75" i="12"/>
  <c r="M75" i="12"/>
  <c r="N75" i="12"/>
  <c r="P75" i="12"/>
  <c r="H76" i="12"/>
  <c r="J76" i="12" s="1"/>
  <c r="M76" i="12"/>
  <c r="N76" i="12"/>
  <c r="P76" i="12"/>
  <c r="H71" i="12"/>
  <c r="J71" i="12" s="1"/>
  <c r="M71" i="12"/>
  <c r="N71" i="12"/>
  <c r="P71" i="12"/>
  <c r="H72" i="12"/>
  <c r="J72" i="12" s="1"/>
  <c r="M72" i="12"/>
  <c r="N72" i="12"/>
  <c r="P72" i="12"/>
  <c r="H61" i="12"/>
  <c r="M61" i="12"/>
  <c r="N61" i="12"/>
  <c r="P61" i="12"/>
  <c r="H62" i="12"/>
  <c r="J62" i="12" s="1"/>
  <c r="M62" i="12"/>
  <c r="N62" i="12"/>
  <c r="P62" i="12"/>
  <c r="H2" i="12"/>
  <c r="J2" i="12" s="1"/>
  <c r="M2" i="12"/>
  <c r="N2" i="12"/>
  <c r="P2" i="12"/>
  <c r="H3" i="12"/>
  <c r="M3" i="12"/>
  <c r="N3" i="12"/>
  <c r="P3" i="12"/>
  <c r="H4" i="12"/>
  <c r="M4" i="12"/>
  <c r="N4" i="12"/>
  <c r="P4" i="12"/>
  <c r="H5" i="12"/>
  <c r="M5" i="12"/>
  <c r="N5" i="12"/>
  <c r="P5" i="12"/>
  <c r="H7" i="12"/>
  <c r="J7" i="12" s="1"/>
  <c r="M7" i="12"/>
  <c r="N7" i="12"/>
  <c r="P7" i="12"/>
  <c r="H8" i="12"/>
  <c r="M8" i="12"/>
  <c r="N8" i="12"/>
  <c r="P8" i="12"/>
  <c r="H9" i="12"/>
  <c r="M9" i="12"/>
  <c r="N9" i="12"/>
  <c r="P9" i="12"/>
  <c r="H10" i="12"/>
  <c r="M10" i="12"/>
  <c r="N10" i="12"/>
  <c r="P10" i="12"/>
  <c r="M11" i="12"/>
  <c r="N11" i="12"/>
  <c r="P11" i="12"/>
  <c r="H12" i="12"/>
  <c r="M12" i="12"/>
  <c r="N12" i="12"/>
  <c r="P12" i="12"/>
  <c r="H13" i="12"/>
  <c r="M13" i="12"/>
  <c r="N13" i="12"/>
  <c r="P13" i="12"/>
  <c r="I8" i="12" l="1"/>
  <c r="J8" i="12"/>
  <c r="I5" i="12"/>
  <c r="J5" i="12"/>
  <c r="I3" i="12"/>
  <c r="J3" i="12"/>
  <c r="I61" i="12"/>
  <c r="J61" i="12"/>
  <c r="I10" i="12"/>
  <c r="J10" i="12"/>
  <c r="I9" i="12"/>
  <c r="J9" i="12"/>
  <c r="I4" i="12"/>
  <c r="J4" i="12"/>
  <c r="I75" i="12"/>
  <c r="J75" i="12"/>
  <c r="I69" i="12"/>
  <c r="J69" i="12"/>
  <c r="I53" i="12"/>
  <c r="J53" i="12"/>
  <c r="I20" i="12"/>
  <c r="J20" i="12"/>
  <c r="I19" i="12"/>
  <c r="J19" i="12"/>
  <c r="I16" i="12"/>
  <c r="J16" i="12"/>
  <c r="I14" i="12"/>
  <c r="J14" i="12"/>
  <c r="I13" i="12"/>
  <c r="J13" i="12"/>
  <c r="I12" i="12"/>
  <c r="J12" i="12"/>
  <c r="I58" i="12"/>
  <c r="J58" i="12"/>
  <c r="I54" i="12"/>
  <c r="J54" i="12"/>
  <c r="I35" i="12"/>
  <c r="J35" i="12"/>
  <c r="I42" i="12"/>
  <c r="J42" i="12"/>
  <c r="I38" i="12"/>
  <c r="J38" i="12"/>
  <c r="I28" i="12"/>
  <c r="J28" i="12"/>
  <c r="I29" i="12"/>
  <c r="J29" i="12"/>
  <c r="I27" i="12"/>
  <c r="J27" i="12"/>
  <c r="I11" i="12"/>
  <c r="I66" i="12"/>
  <c r="I59" i="12"/>
  <c r="I21" i="12"/>
  <c r="O55" i="12"/>
  <c r="Q55" i="12" s="1"/>
  <c r="I23" i="12"/>
  <c r="I74" i="12"/>
  <c r="O49" i="12"/>
  <c r="Q49" i="12" s="1"/>
  <c r="I30" i="12"/>
  <c r="I76" i="12"/>
  <c r="O70" i="12"/>
  <c r="Q70" i="12" s="1"/>
  <c r="I52" i="12"/>
  <c r="I33" i="12"/>
  <c r="I26" i="12"/>
  <c r="O76" i="12"/>
  <c r="Q76" i="12" s="1"/>
  <c r="I70" i="12"/>
  <c r="I60" i="12"/>
  <c r="I36" i="12"/>
  <c r="I62" i="12"/>
  <c r="I72" i="12"/>
  <c r="I68" i="12"/>
  <c r="I57" i="12"/>
  <c r="I41" i="12"/>
  <c r="I34" i="12"/>
  <c r="I7" i="12"/>
  <c r="I49" i="12"/>
  <c r="I55" i="12"/>
  <c r="I39" i="12"/>
  <c r="O21" i="12"/>
  <c r="Q21" i="12" s="1"/>
  <c r="I17" i="12"/>
  <c r="O62" i="12"/>
  <c r="Q62" i="12" s="1"/>
  <c r="O36" i="12"/>
  <c r="Q36" i="12" s="1"/>
  <c r="O9" i="12"/>
  <c r="Q9" i="12" s="1"/>
  <c r="O59" i="12"/>
  <c r="Q59" i="12" s="1"/>
  <c r="O30" i="12"/>
  <c r="Q30" i="12" s="1"/>
  <c r="O34" i="12"/>
  <c r="Q34" i="12" s="1"/>
  <c r="O57" i="12"/>
  <c r="Q57" i="12" s="1"/>
  <c r="O68" i="12"/>
  <c r="Q68" i="12" s="1"/>
  <c r="O41" i="12"/>
  <c r="Q41" i="12" s="1"/>
  <c r="O23" i="12"/>
  <c r="Q23" i="12" s="1"/>
  <c r="O26" i="12"/>
  <c r="Q26" i="12" s="1"/>
  <c r="O13" i="12"/>
  <c r="Q13" i="12" s="1"/>
  <c r="O7" i="12"/>
  <c r="Q7" i="12" s="1"/>
  <c r="O4" i="12"/>
  <c r="Q4" i="12" s="1"/>
  <c r="O66" i="12"/>
  <c r="Q66" i="12" s="1"/>
  <c r="O39" i="12"/>
  <c r="Q39" i="12" s="1"/>
  <c r="O17" i="12"/>
  <c r="Q17" i="12" s="1"/>
  <c r="O14" i="12"/>
  <c r="Q14" i="12" s="1"/>
  <c r="O11" i="12"/>
  <c r="Q11" i="12" s="1"/>
  <c r="O10" i="12"/>
  <c r="Q10" i="12" s="1"/>
  <c r="O2" i="12"/>
  <c r="Q2" i="12" s="1"/>
  <c r="O52" i="12"/>
  <c r="Q52" i="12" s="1"/>
  <c r="O33" i="12"/>
  <c r="Q33" i="12" s="1"/>
  <c r="O28" i="12"/>
  <c r="Q28" i="12" s="1"/>
  <c r="O72" i="12"/>
  <c r="Q72" i="12" s="1"/>
  <c r="O74" i="12"/>
  <c r="Q74" i="12" s="1"/>
  <c r="O60" i="12"/>
  <c r="Q60" i="12" s="1"/>
  <c r="O19" i="12"/>
  <c r="Q19" i="12" s="1"/>
  <c r="I2" i="12"/>
  <c r="O5" i="12"/>
  <c r="Q5" i="12" s="1"/>
  <c r="I71" i="12"/>
  <c r="O61" i="12"/>
  <c r="Q61" i="12" s="1"/>
  <c r="O56" i="12"/>
  <c r="Q56" i="12" s="1"/>
  <c r="O71" i="12"/>
  <c r="Q71" i="12" s="1"/>
  <c r="I67" i="12"/>
  <c r="O31" i="12"/>
  <c r="Q31" i="12" s="1"/>
  <c r="I73" i="12"/>
  <c r="O50" i="12"/>
  <c r="Q50" i="12" s="1"/>
  <c r="I56" i="12"/>
  <c r="O40" i="12"/>
  <c r="Q40" i="12" s="1"/>
  <c r="I37" i="12"/>
  <c r="O18" i="12"/>
  <c r="Q18" i="12" s="1"/>
  <c r="O67" i="12"/>
  <c r="Q67" i="12" s="1"/>
  <c r="I31" i="12"/>
  <c r="O22" i="12"/>
  <c r="Q22" i="12" s="1"/>
  <c r="I24" i="12"/>
  <c r="O73" i="12"/>
  <c r="Q73" i="12" s="1"/>
  <c r="I50" i="12"/>
  <c r="I40" i="12"/>
  <c r="O37" i="12"/>
  <c r="Q37" i="12" s="1"/>
  <c r="I18" i="12"/>
  <c r="I22" i="12"/>
  <c r="O24" i="12"/>
  <c r="Q24" i="12" s="1"/>
  <c r="O75" i="12"/>
  <c r="Q75" i="12" s="1"/>
  <c r="O69" i="12"/>
  <c r="Q69" i="12" s="1"/>
  <c r="O53" i="12"/>
  <c r="Q53" i="12" s="1"/>
  <c r="O58" i="12"/>
  <c r="Q58" i="12" s="1"/>
  <c r="O54" i="12"/>
  <c r="Q54" i="12" s="1"/>
  <c r="O42" i="12"/>
  <c r="Q42" i="12" s="1"/>
  <c r="O38" i="12"/>
  <c r="Q38" i="12" s="1"/>
  <c r="O29" i="12"/>
  <c r="Q29" i="12" s="1"/>
  <c r="O35" i="12"/>
  <c r="Q35" i="12" s="1"/>
  <c r="O20" i="12"/>
  <c r="Q20" i="12" s="1"/>
  <c r="O27" i="12"/>
  <c r="Q27" i="12" s="1"/>
  <c r="O16" i="12"/>
  <c r="Q16" i="12" s="1"/>
  <c r="O12" i="12"/>
  <c r="Q12" i="12" s="1"/>
  <c r="O8" i="12"/>
  <c r="Q8" i="12" s="1"/>
  <c r="O3" i="12"/>
  <c r="Q3" i="12" s="1"/>
  <c r="R79" i="12" l="1"/>
  <c r="R82" i="12"/>
  <c r="R81" i="12"/>
  <c r="R85" i="12"/>
  <c r="R84" i="12"/>
  <c r="R80" i="12"/>
  <c r="R83" i="12"/>
  <c r="R86" i="12"/>
  <c r="R77" i="12"/>
  <c r="R78" i="12"/>
  <c r="R51" i="12"/>
  <c r="R25" i="12"/>
  <c r="R32" i="12"/>
  <c r="R15" i="12"/>
  <c r="R6" i="12"/>
  <c r="R72" i="12"/>
  <c r="R71" i="12"/>
  <c r="R63" i="12"/>
  <c r="R61" i="12"/>
  <c r="R64" i="12"/>
  <c r="R65" i="12"/>
  <c r="R62" i="12"/>
  <c r="R53" i="12"/>
  <c r="R49" i="12"/>
  <c r="R50" i="12"/>
  <c r="R52" i="12"/>
  <c r="R73" i="12"/>
  <c r="R74" i="12"/>
  <c r="R75" i="12"/>
  <c r="R76" i="12"/>
  <c r="R35" i="12"/>
  <c r="R36" i="12"/>
  <c r="R37" i="12"/>
  <c r="R34" i="12"/>
  <c r="R40" i="12"/>
  <c r="R41" i="12"/>
  <c r="R42" i="12"/>
  <c r="R39" i="12"/>
  <c r="R38" i="12"/>
  <c r="R70" i="12"/>
  <c r="R67" i="12"/>
  <c r="R66" i="12"/>
  <c r="R68" i="12"/>
  <c r="R69" i="12"/>
  <c r="R56" i="12"/>
  <c r="R57" i="12"/>
  <c r="R58" i="12"/>
  <c r="R55" i="12"/>
  <c r="R54" i="12"/>
  <c r="R29" i="12"/>
  <c r="R30" i="12"/>
  <c r="R31" i="12"/>
  <c r="R33" i="12"/>
  <c r="R28" i="12"/>
  <c r="R60" i="12"/>
  <c r="R59" i="12"/>
  <c r="R21" i="12"/>
  <c r="R18" i="12"/>
  <c r="R22" i="12"/>
  <c r="R19" i="12"/>
  <c r="R17" i="12"/>
  <c r="R20" i="12"/>
  <c r="R24" i="12"/>
  <c r="R26" i="12"/>
  <c r="R23" i="12"/>
  <c r="R27" i="12"/>
  <c r="R16" i="12"/>
  <c r="R14" i="12"/>
  <c r="R12" i="12"/>
  <c r="R11" i="12"/>
  <c r="R13" i="12"/>
  <c r="R9" i="12"/>
  <c r="R10" i="12"/>
  <c r="R8" i="12"/>
  <c r="R4" i="12"/>
  <c r="R5" i="12"/>
  <c r="R2" i="12"/>
  <c r="R7" i="12"/>
  <c r="R3" i="12"/>
  <c r="R58" i="4" l="1"/>
  <c r="O102" i="4" l="1"/>
  <c r="M102" i="4"/>
  <c r="L102" i="4"/>
  <c r="H102" i="4"/>
  <c r="O101" i="4"/>
  <c r="M101" i="4"/>
  <c r="L101" i="4"/>
  <c r="H101" i="4"/>
  <c r="I101" i="4" s="1"/>
  <c r="O100" i="4"/>
  <c r="M100" i="4"/>
  <c r="L100" i="4"/>
  <c r="H100" i="4"/>
  <c r="O99" i="4"/>
  <c r="M99" i="4"/>
  <c r="L99" i="4"/>
  <c r="H99" i="4"/>
  <c r="I99" i="4" s="1"/>
  <c r="O98" i="4"/>
  <c r="M98" i="4"/>
  <c r="L98" i="4"/>
  <c r="H98" i="4"/>
  <c r="O97" i="4"/>
  <c r="M97" i="4"/>
  <c r="L97" i="4"/>
  <c r="H97" i="4"/>
  <c r="I97" i="4" s="1"/>
  <c r="O96" i="4"/>
  <c r="M96" i="4"/>
  <c r="L96" i="4"/>
  <c r="H96" i="4"/>
  <c r="O95" i="4"/>
  <c r="M95" i="4"/>
  <c r="L95" i="4"/>
  <c r="H95" i="4"/>
  <c r="I95" i="4" s="1"/>
  <c r="O94" i="4"/>
  <c r="M94" i="4"/>
  <c r="L94" i="4"/>
  <c r="H94" i="4"/>
  <c r="O93" i="4"/>
  <c r="M93" i="4"/>
  <c r="L93" i="4"/>
  <c r="H93" i="4"/>
  <c r="I93" i="4" s="1"/>
  <c r="O92" i="4"/>
  <c r="M92" i="4"/>
  <c r="L92" i="4"/>
  <c r="H92" i="4"/>
  <c r="O91" i="4"/>
  <c r="M91" i="4"/>
  <c r="L91" i="4"/>
  <c r="H91" i="4"/>
  <c r="I91" i="4" s="1"/>
  <c r="O90" i="4"/>
  <c r="M90" i="4"/>
  <c r="L90" i="4"/>
  <c r="H90" i="4"/>
  <c r="O89" i="4"/>
  <c r="M89" i="4"/>
  <c r="L89" i="4"/>
  <c r="H89" i="4"/>
  <c r="I89" i="4" s="1"/>
  <c r="O88" i="4"/>
  <c r="M88" i="4"/>
  <c r="L88" i="4"/>
  <c r="H88" i="4"/>
  <c r="O87" i="4"/>
  <c r="M87" i="4"/>
  <c r="L87" i="4"/>
  <c r="H87" i="4"/>
  <c r="I87" i="4" s="1"/>
  <c r="O86" i="4"/>
  <c r="M86" i="4"/>
  <c r="L86" i="4"/>
  <c r="H86" i="4"/>
  <c r="I86" i="4" s="1"/>
  <c r="O85" i="4"/>
  <c r="M85" i="4"/>
  <c r="L85" i="4"/>
  <c r="H85" i="4"/>
  <c r="O84" i="4"/>
  <c r="M84" i="4"/>
  <c r="L84" i="4"/>
  <c r="H84" i="4"/>
  <c r="I84" i="4" s="1"/>
  <c r="O83" i="4"/>
  <c r="M83" i="4"/>
  <c r="L83" i="4"/>
  <c r="H83" i="4"/>
  <c r="O82" i="4"/>
  <c r="M82" i="4"/>
  <c r="L82" i="4"/>
  <c r="H82" i="4"/>
  <c r="I82" i="4" s="1"/>
  <c r="O81" i="4"/>
  <c r="M81" i="4"/>
  <c r="L81" i="4"/>
  <c r="H81" i="4"/>
  <c r="O80" i="4"/>
  <c r="M80" i="4"/>
  <c r="L80" i="4"/>
  <c r="H80" i="4"/>
  <c r="I80" i="4" s="1"/>
  <c r="O79" i="4"/>
  <c r="M79" i="4"/>
  <c r="L79" i="4"/>
  <c r="H79" i="4"/>
  <c r="O78" i="4"/>
  <c r="M78" i="4"/>
  <c r="L78" i="4"/>
  <c r="H78" i="4"/>
  <c r="I78" i="4" s="1"/>
  <c r="O77" i="4"/>
  <c r="M77" i="4"/>
  <c r="L77" i="4"/>
  <c r="H77" i="4"/>
  <c r="O76" i="4"/>
  <c r="M76" i="4"/>
  <c r="L76" i="4"/>
  <c r="H76" i="4"/>
  <c r="I76" i="4" s="1"/>
  <c r="O75" i="4"/>
  <c r="M75" i="4"/>
  <c r="L75" i="4"/>
  <c r="H75" i="4"/>
  <c r="O74" i="4"/>
  <c r="M74" i="4"/>
  <c r="L74" i="4"/>
  <c r="H74" i="4"/>
  <c r="P74" i="4" s="1"/>
  <c r="O73" i="4"/>
  <c r="M73" i="4"/>
  <c r="L73" i="4"/>
  <c r="H73" i="4"/>
  <c r="I73" i="4" s="1"/>
  <c r="O72" i="4"/>
  <c r="M72" i="4"/>
  <c r="L72" i="4"/>
  <c r="H72" i="4"/>
  <c r="I72" i="4" s="1"/>
  <c r="O71" i="4"/>
  <c r="M71" i="4"/>
  <c r="L71" i="4"/>
  <c r="H71" i="4"/>
  <c r="I71" i="4" s="1"/>
  <c r="O70" i="4"/>
  <c r="M70" i="4"/>
  <c r="L70" i="4"/>
  <c r="H70" i="4"/>
  <c r="P70" i="4" s="1"/>
  <c r="O69" i="4"/>
  <c r="M69" i="4"/>
  <c r="L69" i="4"/>
  <c r="H69" i="4"/>
  <c r="I69" i="4" s="1"/>
  <c r="O68" i="4"/>
  <c r="M68" i="4"/>
  <c r="L68" i="4"/>
  <c r="H68" i="4"/>
  <c r="P68" i="4" s="1"/>
  <c r="O67" i="4"/>
  <c r="M67" i="4"/>
  <c r="L67" i="4"/>
  <c r="H67" i="4"/>
  <c r="O66" i="4"/>
  <c r="M66" i="4"/>
  <c r="L66" i="4"/>
  <c r="H66" i="4"/>
  <c r="P66" i="4" s="1"/>
  <c r="O65" i="4"/>
  <c r="M65" i="4"/>
  <c r="L65" i="4"/>
  <c r="H65" i="4"/>
  <c r="I65" i="4" s="1"/>
  <c r="O64" i="4"/>
  <c r="M64" i="4"/>
  <c r="L64" i="4"/>
  <c r="H64" i="4"/>
  <c r="O63" i="4"/>
  <c r="M63" i="4"/>
  <c r="L63" i="4"/>
  <c r="H63" i="4"/>
  <c r="I63" i="4" s="1"/>
  <c r="O62" i="4"/>
  <c r="M62" i="4"/>
  <c r="L62" i="4"/>
  <c r="H62" i="4"/>
  <c r="O61" i="4"/>
  <c r="M61" i="4"/>
  <c r="L61" i="4"/>
  <c r="H61" i="4"/>
  <c r="I61" i="4" s="1"/>
  <c r="O60" i="4"/>
  <c r="M60" i="4"/>
  <c r="L60" i="4"/>
  <c r="H60" i="4"/>
  <c r="O59" i="4"/>
  <c r="M59" i="4"/>
  <c r="L59" i="4"/>
  <c r="H59" i="4"/>
  <c r="O58" i="4"/>
  <c r="M58" i="4"/>
  <c r="L58" i="4"/>
  <c r="H58" i="4"/>
  <c r="I58" i="4" s="1"/>
  <c r="O57" i="4"/>
  <c r="M57" i="4"/>
  <c r="L57" i="4"/>
  <c r="H57" i="4"/>
  <c r="O56" i="4"/>
  <c r="M56" i="4"/>
  <c r="L56" i="4"/>
  <c r="H56" i="4"/>
  <c r="I56" i="4" s="1"/>
  <c r="O55" i="4"/>
  <c r="M55" i="4"/>
  <c r="L55" i="4"/>
  <c r="H55" i="4"/>
  <c r="O54" i="4"/>
  <c r="M54" i="4"/>
  <c r="L54" i="4"/>
  <c r="H54" i="4"/>
  <c r="I54" i="4" s="1"/>
  <c r="O53" i="4"/>
  <c r="M53" i="4"/>
  <c r="L53" i="4"/>
  <c r="H53" i="4"/>
  <c r="P53" i="4" s="1"/>
  <c r="O52" i="4"/>
  <c r="M52" i="4"/>
  <c r="L52" i="4"/>
  <c r="H52" i="4"/>
  <c r="I52" i="4" s="1"/>
  <c r="O51" i="4"/>
  <c r="M51" i="4"/>
  <c r="L51" i="4"/>
  <c r="H51" i="4"/>
  <c r="P51" i="4" s="1"/>
  <c r="O50" i="4"/>
  <c r="M50" i="4"/>
  <c r="L50" i="4"/>
  <c r="H50" i="4"/>
  <c r="I50" i="4" s="1"/>
  <c r="O49" i="4"/>
  <c r="M49" i="4"/>
  <c r="L49" i="4"/>
  <c r="H49" i="4"/>
  <c r="P49" i="4" s="1"/>
  <c r="O48" i="4"/>
  <c r="M48" i="4"/>
  <c r="L48" i="4"/>
  <c r="H48" i="4"/>
  <c r="P48" i="4" s="1"/>
  <c r="O47" i="4"/>
  <c r="M47" i="4"/>
  <c r="L47" i="4"/>
  <c r="H47" i="4"/>
  <c r="P47" i="4" s="1"/>
  <c r="O46" i="4"/>
  <c r="M46" i="4"/>
  <c r="L46" i="4"/>
  <c r="H46" i="4"/>
  <c r="I46" i="4" s="1"/>
  <c r="O45" i="4"/>
  <c r="M45" i="4"/>
  <c r="L45" i="4"/>
  <c r="H45" i="4"/>
  <c r="P45" i="4" s="1"/>
  <c r="O44" i="4"/>
  <c r="M44" i="4"/>
  <c r="L44" i="4"/>
  <c r="H44" i="4"/>
  <c r="I44" i="4" s="1"/>
  <c r="O43" i="4"/>
  <c r="M43" i="4"/>
  <c r="L43" i="4"/>
  <c r="H43" i="4"/>
  <c r="P43" i="4" s="1"/>
  <c r="O42" i="4"/>
  <c r="M42" i="4"/>
  <c r="L42" i="4"/>
  <c r="H42" i="4"/>
  <c r="O41" i="4"/>
  <c r="M41" i="4"/>
  <c r="L41" i="4"/>
  <c r="H41" i="4"/>
  <c r="P41" i="4" s="1"/>
  <c r="O40" i="4"/>
  <c r="M40" i="4"/>
  <c r="L40" i="4"/>
  <c r="H40" i="4"/>
  <c r="I40" i="4" s="1"/>
  <c r="O39" i="4"/>
  <c r="M39" i="4"/>
  <c r="L39" i="4"/>
  <c r="H39" i="4"/>
  <c r="P39" i="4" s="1"/>
  <c r="O38" i="4"/>
  <c r="M38" i="4"/>
  <c r="L38" i="4"/>
  <c r="H38" i="4"/>
  <c r="I38" i="4" s="1"/>
  <c r="O37" i="4"/>
  <c r="M37" i="4"/>
  <c r="L37" i="4"/>
  <c r="H37" i="4"/>
  <c r="P37" i="4" s="1"/>
  <c r="O36" i="4"/>
  <c r="M36" i="4"/>
  <c r="L36" i="4"/>
  <c r="H36" i="4"/>
  <c r="I36" i="4" s="1"/>
  <c r="O35" i="4"/>
  <c r="M35" i="4"/>
  <c r="L35" i="4"/>
  <c r="H35" i="4"/>
  <c r="O34" i="4"/>
  <c r="M34" i="4"/>
  <c r="L34" i="4"/>
  <c r="H34" i="4"/>
  <c r="O33" i="4"/>
  <c r="M33" i="4"/>
  <c r="L33" i="4"/>
  <c r="H33" i="4"/>
  <c r="O32" i="4"/>
  <c r="M32" i="4"/>
  <c r="L32" i="4"/>
  <c r="H32" i="4"/>
  <c r="P32" i="4" s="1"/>
  <c r="O31" i="4"/>
  <c r="M31" i="4"/>
  <c r="L31" i="4"/>
  <c r="H31" i="4"/>
  <c r="I31" i="4" s="1"/>
  <c r="O28" i="4"/>
  <c r="M28" i="4"/>
  <c r="L28" i="4"/>
  <c r="H28" i="4"/>
  <c r="P28" i="4" s="1"/>
  <c r="O27" i="4"/>
  <c r="M27" i="4"/>
  <c r="L27" i="4"/>
  <c r="H27" i="4"/>
  <c r="P27" i="4" s="1"/>
  <c r="O26" i="4"/>
  <c r="M26" i="4"/>
  <c r="L26" i="4"/>
  <c r="H26" i="4"/>
  <c r="P26" i="4" s="1"/>
  <c r="O25" i="4"/>
  <c r="M25" i="4"/>
  <c r="L25" i="4"/>
  <c r="H25" i="4"/>
  <c r="P25" i="4" s="1"/>
  <c r="O24" i="4"/>
  <c r="M24" i="4"/>
  <c r="L24" i="4"/>
  <c r="H24" i="4"/>
  <c r="P24" i="4" s="1"/>
  <c r="O23" i="4"/>
  <c r="M23" i="4"/>
  <c r="L23" i="4"/>
  <c r="H23" i="4"/>
  <c r="O22" i="4"/>
  <c r="M22" i="4"/>
  <c r="L22" i="4"/>
  <c r="H22" i="4"/>
  <c r="O21" i="4"/>
  <c r="M21" i="4"/>
  <c r="L21" i="4"/>
  <c r="H21" i="4"/>
  <c r="P21" i="4" s="1"/>
  <c r="O20" i="4"/>
  <c r="M20" i="4"/>
  <c r="L20" i="4"/>
  <c r="H20" i="4"/>
  <c r="O19" i="4"/>
  <c r="M19" i="4"/>
  <c r="L19" i="4"/>
  <c r="H19" i="4"/>
  <c r="P19" i="4" s="1"/>
  <c r="O18" i="4"/>
  <c r="M18" i="4"/>
  <c r="L18" i="4"/>
  <c r="H18" i="4"/>
  <c r="P18" i="4" s="1"/>
  <c r="O17" i="4"/>
  <c r="M17" i="4"/>
  <c r="L17" i="4"/>
  <c r="H17" i="4"/>
  <c r="P17" i="4" s="1"/>
  <c r="O16" i="4"/>
  <c r="M16" i="4"/>
  <c r="L16" i="4"/>
  <c r="H16" i="4"/>
  <c r="O15" i="4"/>
  <c r="M15" i="4"/>
  <c r="L15" i="4"/>
  <c r="H15" i="4"/>
  <c r="P15" i="4" s="1"/>
  <c r="O14" i="4"/>
  <c r="M14" i="4"/>
  <c r="L14" i="4"/>
  <c r="H14" i="4"/>
  <c r="P14" i="4" s="1"/>
  <c r="O104" i="4"/>
  <c r="M104" i="4"/>
  <c r="L104" i="4"/>
  <c r="H104" i="4"/>
  <c r="P104" i="4" s="1"/>
  <c r="O103" i="4"/>
  <c r="M103" i="4"/>
  <c r="L103" i="4"/>
  <c r="H103" i="4"/>
  <c r="O13" i="4"/>
  <c r="M13" i="4"/>
  <c r="L13" i="4"/>
  <c r="H13" i="4"/>
  <c r="I13" i="4" s="1"/>
  <c r="O12" i="4"/>
  <c r="M12" i="4"/>
  <c r="L12" i="4"/>
  <c r="H12" i="4"/>
  <c r="I12" i="4" s="1"/>
  <c r="O11" i="4"/>
  <c r="M11" i="4"/>
  <c r="L11" i="4"/>
  <c r="H11" i="4"/>
  <c r="P11" i="4" s="1"/>
  <c r="O10" i="4"/>
  <c r="M10" i="4"/>
  <c r="L10" i="4"/>
  <c r="H10" i="4"/>
  <c r="P10" i="4" s="1"/>
  <c r="O9" i="4"/>
  <c r="M9" i="4"/>
  <c r="L9" i="4"/>
  <c r="H9" i="4"/>
  <c r="I9" i="4" s="1"/>
  <c r="O8" i="4"/>
  <c r="M8" i="4"/>
  <c r="L8" i="4"/>
  <c r="H8" i="4"/>
  <c r="O7" i="4"/>
  <c r="M7" i="4"/>
  <c r="L7" i="4"/>
  <c r="H7" i="4"/>
  <c r="P7" i="4" s="1"/>
  <c r="O6" i="4"/>
  <c r="M6" i="4"/>
  <c r="L6" i="4"/>
  <c r="H6" i="4"/>
  <c r="P6" i="4" s="1"/>
  <c r="O5" i="4"/>
  <c r="M5" i="4"/>
  <c r="L5" i="4"/>
  <c r="H5" i="4"/>
  <c r="I5" i="4" s="1"/>
  <c r="O4" i="4"/>
  <c r="M4" i="4"/>
  <c r="L4" i="4"/>
  <c r="H4" i="4"/>
  <c r="O3" i="4"/>
  <c r="M3" i="4"/>
  <c r="L3" i="4"/>
  <c r="H3" i="4"/>
  <c r="P3" i="4" s="1"/>
  <c r="O2" i="4"/>
  <c r="M2" i="4"/>
  <c r="L2" i="4"/>
  <c r="H2" i="4"/>
  <c r="I2" i="4" s="1"/>
  <c r="N61" i="4" l="1"/>
  <c r="N63" i="4"/>
  <c r="Q63" i="4" s="1"/>
  <c r="N65" i="4"/>
  <c r="Q65" i="4" s="1"/>
  <c r="N73" i="4"/>
  <c r="Q73" i="4" s="1"/>
  <c r="N76" i="4"/>
  <c r="N78" i="4"/>
  <c r="Q78" i="4" s="1"/>
  <c r="N80" i="4"/>
  <c r="Q80" i="4" s="1"/>
  <c r="N81" i="4"/>
  <c r="Q81" i="4" s="1"/>
  <c r="N91" i="4"/>
  <c r="Q91" i="4" s="1"/>
  <c r="N93" i="4"/>
  <c r="Q93" i="4" s="1"/>
  <c r="N95" i="4"/>
  <c r="Q95" i="4" s="1"/>
  <c r="N96" i="4"/>
  <c r="Q96" i="4" s="1"/>
  <c r="I49" i="4"/>
  <c r="N22" i="4"/>
  <c r="Q22" i="4" s="1"/>
  <c r="N26" i="4"/>
  <c r="Q26" i="4" s="1"/>
  <c r="N27" i="4"/>
  <c r="Q27" i="4" s="1"/>
  <c r="N33" i="4"/>
  <c r="Q33" i="4" s="1"/>
  <c r="N34" i="4"/>
  <c r="Q34" i="4" s="1"/>
  <c r="N36" i="4"/>
  <c r="Q36" i="4" s="1"/>
  <c r="N39" i="4"/>
  <c r="Q39" i="4" s="1"/>
  <c r="N40" i="4"/>
  <c r="Q40" i="4" s="1"/>
  <c r="N100" i="4"/>
  <c r="Q100" i="4" s="1"/>
  <c r="N102" i="4"/>
  <c r="Q102" i="4" s="1"/>
  <c r="I21" i="4"/>
  <c r="N50" i="4"/>
  <c r="Q50" i="4" s="1"/>
  <c r="N57" i="4"/>
  <c r="Q57" i="4" s="1"/>
  <c r="N59" i="4"/>
  <c r="Q59" i="4" s="1"/>
  <c r="N70" i="4"/>
  <c r="Q70" i="4" s="1"/>
  <c r="N72" i="4"/>
  <c r="Q72" i="4" s="1"/>
  <c r="N85" i="4"/>
  <c r="Q85" i="4" s="1"/>
  <c r="N88" i="4"/>
  <c r="Q88" i="4" s="1"/>
  <c r="N25" i="4"/>
  <c r="Q25" i="4" s="1"/>
  <c r="N44" i="4"/>
  <c r="Q44" i="4" s="1"/>
  <c r="N46" i="4"/>
  <c r="Q46" i="4" s="1"/>
  <c r="N8" i="4"/>
  <c r="Q8" i="4" s="1"/>
  <c r="I10" i="4"/>
  <c r="N11" i="4"/>
  <c r="Q11" i="4" s="1"/>
  <c r="N103" i="4"/>
  <c r="Q103" i="4" s="1"/>
  <c r="N16" i="4"/>
  <c r="Q16" i="4" s="1"/>
  <c r="N17" i="4"/>
  <c r="Q17" i="4" s="1"/>
  <c r="N18" i="4"/>
  <c r="Q18" i="4" s="1"/>
  <c r="N20" i="4"/>
  <c r="Q20" i="4" s="1"/>
  <c r="I25" i="4"/>
  <c r="I45" i="4"/>
  <c r="N56" i="4"/>
  <c r="Q56" i="4" s="1"/>
  <c r="N58" i="4"/>
  <c r="Q58" i="4" s="1"/>
  <c r="P69" i="4"/>
  <c r="N77" i="4"/>
  <c r="Q77" i="4" s="1"/>
  <c r="N79" i="4"/>
  <c r="Q79" i="4" s="1"/>
  <c r="N84" i="4"/>
  <c r="Q84" i="4" s="1"/>
  <c r="N86" i="4"/>
  <c r="Q86" i="4" s="1"/>
  <c r="N87" i="4"/>
  <c r="Q87" i="4" s="1"/>
  <c r="P9" i="4"/>
  <c r="N38" i="4"/>
  <c r="Q38" i="4" s="1"/>
  <c r="I43" i="4"/>
  <c r="P52" i="4"/>
  <c r="N62" i="4"/>
  <c r="Q62" i="4" s="1"/>
  <c r="N64" i="4"/>
  <c r="Q64" i="4" s="1"/>
  <c r="N66" i="4"/>
  <c r="Q66" i="4" s="1"/>
  <c r="N67" i="4"/>
  <c r="Q67" i="4" s="1"/>
  <c r="N68" i="4"/>
  <c r="Q68" i="4" s="1"/>
  <c r="N69" i="4"/>
  <c r="Q69" i="4" s="1"/>
  <c r="N71" i="4"/>
  <c r="Q71" i="4" s="1"/>
  <c r="N92" i="4"/>
  <c r="Q92" i="4" s="1"/>
  <c r="N94" i="4"/>
  <c r="Q94" i="4" s="1"/>
  <c r="N99" i="4"/>
  <c r="Q99" i="4" s="1"/>
  <c r="N101" i="4"/>
  <c r="Q101" i="4" s="1"/>
  <c r="P2" i="4"/>
  <c r="P13" i="4"/>
  <c r="N4" i="4"/>
  <c r="Q4" i="4" s="1"/>
  <c r="I6" i="4"/>
  <c r="N10" i="4"/>
  <c r="Q10" i="4" s="1"/>
  <c r="I17" i="4"/>
  <c r="N21" i="4"/>
  <c r="Q21" i="4" s="1"/>
  <c r="N2" i="4"/>
  <c r="Q2" i="4" s="1"/>
  <c r="I3" i="4"/>
  <c r="P12" i="4"/>
  <c r="N13" i="4"/>
  <c r="Q13" i="4" s="1"/>
  <c r="N23" i="4"/>
  <c r="Q23" i="4" s="1"/>
  <c r="N41" i="4"/>
  <c r="Q41" i="4" s="1"/>
  <c r="N47" i="4"/>
  <c r="Q47" i="4" s="1"/>
  <c r="I48" i="4"/>
  <c r="I51" i="4"/>
  <c r="N54" i="4"/>
  <c r="Q54" i="4" s="1"/>
  <c r="P73" i="4"/>
  <c r="N74" i="4"/>
  <c r="Q74" i="4" s="1"/>
  <c r="N82" i="4"/>
  <c r="Q82" i="4" s="1"/>
  <c r="N89" i="4"/>
  <c r="Q89" i="4" s="1"/>
  <c r="N97" i="4"/>
  <c r="Q97" i="4" s="1"/>
  <c r="N104" i="4"/>
  <c r="Q104" i="4" s="1"/>
  <c r="N14" i="4"/>
  <c r="Q14" i="4" s="1"/>
  <c r="I32" i="4"/>
  <c r="I37" i="4"/>
  <c r="I41" i="4"/>
  <c r="N42" i="4"/>
  <c r="Q42" i="4" s="1"/>
  <c r="I47" i="4"/>
  <c r="N48" i="4"/>
  <c r="Q48" i="4" s="1"/>
  <c r="N51" i="4"/>
  <c r="Q51" i="4" s="1"/>
  <c r="N55" i="4"/>
  <c r="Q55" i="4" s="1"/>
  <c r="N60" i="4"/>
  <c r="Q60" i="4" s="1"/>
  <c r="I74" i="4"/>
  <c r="N75" i="4"/>
  <c r="Q75" i="4" s="1"/>
  <c r="N83" i="4"/>
  <c r="Q83" i="4" s="1"/>
  <c r="N90" i="4"/>
  <c r="Q90" i="4" s="1"/>
  <c r="N98" i="4"/>
  <c r="Q98" i="4" s="1"/>
  <c r="P5" i="4"/>
  <c r="P71" i="4"/>
  <c r="N12" i="4"/>
  <c r="Q12" i="4" s="1"/>
  <c r="N3" i="4"/>
  <c r="Q3" i="4" s="1"/>
  <c r="N7" i="4"/>
  <c r="Q7" i="4" s="1"/>
  <c r="I24" i="4"/>
  <c r="I26" i="4"/>
  <c r="N31" i="4"/>
  <c r="Q31" i="4" s="1"/>
  <c r="N35" i="4"/>
  <c r="Q35" i="4" s="1"/>
  <c r="I39" i="4"/>
  <c r="N43" i="4"/>
  <c r="Q43" i="4" s="1"/>
  <c r="P44" i="4"/>
  <c r="N49" i="4"/>
  <c r="Q49" i="4" s="1"/>
  <c r="N52" i="4"/>
  <c r="Q52" i="4" s="1"/>
  <c r="I53" i="4"/>
  <c r="I66" i="4"/>
  <c r="I68" i="4"/>
  <c r="I70" i="4"/>
  <c r="P72" i="4"/>
  <c r="P4" i="4"/>
  <c r="I4" i="4"/>
  <c r="N6" i="4"/>
  <c r="Q6" i="4" s="1"/>
  <c r="I7" i="4"/>
  <c r="N9" i="4"/>
  <c r="Q9" i="4" s="1"/>
  <c r="N5" i="4"/>
  <c r="Q5" i="4" s="1"/>
  <c r="N15" i="4"/>
  <c r="Q15" i="4" s="1"/>
  <c r="P22" i="4"/>
  <c r="I22" i="4"/>
  <c r="P33" i="4"/>
  <c r="I33" i="4"/>
  <c r="P56" i="4"/>
  <c r="P76" i="4"/>
  <c r="P91" i="4"/>
  <c r="P20" i="4"/>
  <c r="I20" i="4"/>
  <c r="I23" i="4"/>
  <c r="P23" i="4"/>
  <c r="N28" i="4"/>
  <c r="Q28" i="4" s="1"/>
  <c r="N32" i="4"/>
  <c r="Q32" i="4" s="1"/>
  <c r="P34" i="4"/>
  <c r="I34" i="4"/>
  <c r="N53" i="4"/>
  <c r="Q53" i="4" s="1"/>
  <c r="P65" i="4"/>
  <c r="P87" i="4"/>
  <c r="P103" i="4"/>
  <c r="I103" i="4"/>
  <c r="P16" i="4"/>
  <c r="I16" i="4"/>
  <c r="P35" i="4"/>
  <c r="I35" i="4"/>
  <c r="N37" i="4"/>
  <c r="Q37" i="4" s="1"/>
  <c r="N45" i="4"/>
  <c r="Q45" i="4" s="1"/>
  <c r="P61" i="4"/>
  <c r="P84" i="4"/>
  <c r="P8" i="4"/>
  <c r="I8" i="4"/>
  <c r="N19" i="4"/>
  <c r="Q19" i="4" s="1"/>
  <c r="P80" i="4"/>
  <c r="P95" i="4"/>
  <c r="P99" i="4"/>
  <c r="I57" i="4"/>
  <c r="P57" i="4"/>
  <c r="I62" i="4"/>
  <c r="P62" i="4"/>
  <c r="I67" i="4"/>
  <c r="P67" i="4"/>
  <c r="I77" i="4"/>
  <c r="P77" i="4"/>
  <c r="I81" i="4"/>
  <c r="P81" i="4"/>
  <c r="I85" i="4"/>
  <c r="P85" i="4"/>
  <c r="I88" i="4"/>
  <c r="P88" i="4"/>
  <c r="I92" i="4"/>
  <c r="P92" i="4"/>
  <c r="I96" i="4"/>
  <c r="P96" i="4"/>
  <c r="I100" i="4"/>
  <c r="P100" i="4"/>
  <c r="I11" i="4"/>
  <c r="I104" i="4"/>
  <c r="I14" i="4"/>
  <c r="I15" i="4"/>
  <c r="I19" i="4"/>
  <c r="I28" i="4"/>
  <c r="P31" i="4"/>
  <c r="P38" i="4"/>
  <c r="I42" i="4"/>
  <c r="P42" i="4"/>
  <c r="P46" i="4"/>
  <c r="P54" i="4"/>
  <c r="P58" i="4"/>
  <c r="Q61" i="4"/>
  <c r="P63" i="4"/>
  <c r="Q76" i="4"/>
  <c r="P78" i="4"/>
  <c r="P82" i="4"/>
  <c r="P86" i="4"/>
  <c r="P89" i="4"/>
  <c r="P93" i="4"/>
  <c r="P97" i="4"/>
  <c r="P101" i="4"/>
  <c r="I18" i="4"/>
  <c r="N24" i="4"/>
  <c r="Q24" i="4" s="1"/>
  <c r="I27" i="4"/>
  <c r="P36" i="4"/>
  <c r="P40" i="4"/>
  <c r="P50" i="4"/>
  <c r="I55" i="4"/>
  <c r="P55" i="4"/>
  <c r="I59" i="4"/>
  <c r="P59" i="4"/>
  <c r="I60" i="4"/>
  <c r="P60" i="4"/>
  <c r="I64" i="4"/>
  <c r="P64" i="4"/>
  <c r="I75" i="4"/>
  <c r="P75" i="4"/>
  <c r="I79" i="4"/>
  <c r="P79" i="4"/>
  <c r="I83" i="4"/>
  <c r="P83" i="4"/>
  <c r="I90" i="4"/>
  <c r="P90" i="4"/>
  <c r="I94" i="4"/>
  <c r="P94" i="4"/>
  <c r="I98" i="4"/>
  <c r="P98" i="4"/>
  <c r="I102" i="4"/>
  <c r="P102" i="4"/>
  <c r="R21" i="4" l="1"/>
  <c r="R20" i="4"/>
  <c r="R85" i="4"/>
  <c r="R86" i="4"/>
  <c r="R19" i="4"/>
  <c r="R18" i="4"/>
  <c r="R23" i="4"/>
  <c r="R104" i="4"/>
  <c r="R39" i="4"/>
  <c r="R11" i="4"/>
  <c r="R53" i="4"/>
  <c r="R51" i="4"/>
  <c r="R40" i="4"/>
  <c r="R42" i="4"/>
  <c r="R43" i="4"/>
  <c r="R35" i="4"/>
  <c r="R52" i="4"/>
  <c r="R49" i="4"/>
  <c r="R46" i="4"/>
  <c r="R41" i="4"/>
  <c r="R32" i="4"/>
  <c r="R34" i="4"/>
  <c r="R33" i="4"/>
  <c r="R28" i="4"/>
  <c r="R31" i="4"/>
  <c r="R24" i="4"/>
  <c r="R25" i="4"/>
  <c r="R74" i="4"/>
  <c r="R73" i="4"/>
  <c r="R45" i="4"/>
  <c r="R12" i="4"/>
  <c r="R70" i="4"/>
  <c r="R69" i="4"/>
  <c r="R66" i="4"/>
  <c r="R65" i="4"/>
  <c r="R37" i="4"/>
  <c r="R38" i="4"/>
  <c r="R13" i="4"/>
  <c r="R68" i="4"/>
  <c r="R67" i="4"/>
  <c r="R6" i="4"/>
  <c r="R7" i="4"/>
  <c r="R50" i="4"/>
  <c r="R36" i="4"/>
  <c r="R22" i="4"/>
  <c r="R44" i="4"/>
  <c r="R10" i="4"/>
  <c r="R9" i="4"/>
  <c r="R8" i="4"/>
  <c r="R2" i="4"/>
  <c r="R5" i="4"/>
  <c r="R3" i="4"/>
  <c r="R4" i="4"/>
  <c r="R103" i="4"/>
</calcChain>
</file>

<file path=xl/sharedStrings.xml><?xml version="1.0" encoding="utf-8"?>
<sst xmlns="http://schemas.openxmlformats.org/spreadsheetml/2006/main" count="1612" uniqueCount="616">
  <si>
    <t>var_name</t>
  </si>
  <si>
    <t>N</t>
  </si>
  <si>
    <t>WOE</t>
  </si>
  <si>
    <t>MIV</t>
  </si>
  <si>
    <t>ori_IV</t>
  </si>
  <si>
    <t>y0_num</t>
  </si>
  <si>
    <t>y1_num</t>
  </si>
  <si>
    <t>min</t>
  </si>
  <si>
    <t>max</t>
  </si>
  <si>
    <t>bad_percent</t>
  </si>
  <si>
    <t>group_level</t>
  </si>
  <si>
    <t>score</t>
  </si>
  <si>
    <t>selfquery_cardquery_in6m</t>
  </si>
  <si>
    <t>housing_nature_g</t>
  </si>
  <si>
    <t>risk_level</t>
  </si>
  <si>
    <t>selfquery_loquery_in3m</t>
  </si>
  <si>
    <t>local_nolocal_g</t>
  </si>
  <si>
    <t>social_fund_basenum</t>
  </si>
  <si>
    <t>card_num_fo</t>
  </si>
  <si>
    <t>selfquery_loquery_cardquery_in1m</t>
  </si>
  <si>
    <t>selfquery_in3m_min_interval</t>
  </si>
  <si>
    <t>max_cardline</t>
  </si>
  <si>
    <t>asset_g</t>
  </si>
  <si>
    <t>external_debat_ratio</t>
  </si>
  <si>
    <t>desired_loan_amt_g</t>
  </si>
  <si>
    <t>debet_all</t>
  </si>
  <si>
    <t>max_loanline</t>
  </si>
  <si>
    <t>query_in12m</t>
  </si>
  <si>
    <t>apply_city_g</t>
  </si>
  <si>
    <t>manaquery_in24m_def</t>
  </si>
  <si>
    <t>unclear_monthpay</t>
  </si>
  <si>
    <t>near_open_loan</t>
  </si>
  <si>
    <t>max_carloan_line</t>
  </si>
  <si>
    <t>near_newopen_carloan</t>
  </si>
  <si>
    <t>pettyloan_loquery_in6m</t>
  </si>
  <si>
    <t>credit_month_return_amt</t>
  </si>
  <si>
    <t>cardquery_in24m</t>
  </si>
  <si>
    <t>near_house_loan</t>
  </si>
  <si>
    <t>cal_yearly_income</t>
  </si>
  <si>
    <t>company_nature_g</t>
  </si>
  <si>
    <t>cardquery_in6m_max</t>
  </si>
  <si>
    <t>work_years</t>
  </si>
  <si>
    <t>month_other_income_g</t>
  </si>
  <si>
    <t>apply_product_g</t>
  </si>
  <si>
    <t>cal_debat_ratio1</t>
  </si>
  <si>
    <t>selfquery5_in12m</t>
  </si>
  <si>
    <t>cal_debat_ratio2</t>
  </si>
  <si>
    <t>card_num</t>
  </si>
  <si>
    <t>sex_g</t>
  </si>
  <si>
    <t>selfquery6_in1m</t>
  </si>
  <si>
    <t>manaquery_in1m_def</t>
  </si>
  <si>
    <t>salary_grant_type_g</t>
  </si>
  <si>
    <t>can_card_num</t>
  </si>
  <si>
    <t>cardquery_in3m</t>
  </si>
  <si>
    <t>manaquery_in24m_f</t>
  </si>
  <si>
    <t>married_g</t>
  </si>
  <si>
    <t>max_percosloan_line</t>
  </si>
  <si>
    <t>education_g</t>
  </si>
  <si>
    <t>Cutpoint</t>
  </si>
  <si>
    <t>CntRec</t>
  </si>
  <si>
    <t>CntBad</t>
    <phoneticPr fontId="1" type="noConversion"/>
  </si>
  <si>
    <t xml:space="preserve">CntGood </t>
    <phoneticPr fontId="1" type="noConversion"/>
  </si>
  <si>
    <t>CntCumRec</t>
  </si>
  <si>
    <t xml:space="preserve">CntCumBad </t>
    <phoneticPr fontId="1" type="noConversion"/>
  </si>
  <si>
    <t>CntCumGood</t>
    <phoneticPr fontId="1" type="noConversion"/>
  </si>
  <si>
    <t>BadRate</t>
    <phoneticPr fontId="1" type="noConversion"/>
  </si>
  <si>
    <t xml:space="preserve"> GoodRate</t>
    <phoneticPr fontId="1" type="noConversion"/>
  </si>
  <si>
    <t>Odds</t>
  </si>
  <si>
    <t>LnOdds</t>
  </si>
  <si>
    <t>WoE</t>
  </si>
  <si>
    <t>IV</t>
  </si>
  <si>
    <t>1</t>
  </si>
  <si>
    <t>&lt;= 0.1405</t>
  </si>
  <si>
    <t>2</t>
  </si>
  <si>
    <t>&gt; 0.1405</t>
  </si>
  <si>
    <t>4</t>
  </si>
  <si>
    <t>Total</t>
  </si>
  <si>
    <t>5</t>
  </si>
  <si>
    <t>&lt;= 2</t>
  </si>
  <si>
    <t>6</t>
  </si>
  <si>
    <t>&lt;= 6</t>
  </si>
  <si>
    <t>7</t>
  </si>
  <si>
    <t>&gt; 6</t>
  </si>
  <si>
    <t>9</t>
  </si>
  <si>
    <t>10</t>
  </si>
  <si>
    <t>&lt;= 0.8145</t>
  </si>
  <si>
    <t>11</t>
  </si>
  <si>
    <t>&gt; 0.8145</t>
  </si>
  <si>
    <t>13</t>
  </si>
  <si>
    <t>14</t>
  </si>
  <si>
    <t>&lt;= 5712.5</t>
  </si>
  <si>
    <t>15</t>
  </si>
  <si>
    <t>&gt; 5712.5</t>
  </si>
  <si>
    <t>17</t>
  </si>
  <si>
    <t>18</t>
  </si>
  <si>
    <t>&lt;= 4</t>
  </si>
  <si>
    <t>19</t>
  </si>
  <si>
    <t>&gt; 4</t>
  </si>
  <si>
    <t>21</t>
  </si>
  <si>
    <t>22</t>
  </si>
  <si>
    <t>23</t>
  </si>
  <si>
    <t>25</t>
  </si>
  <si>
    <t>26</t>
  </si>
  <si>
    <t>&lt;= 20</t>
  </si>
  <si>
    <t>27</t>
  </si>
  <si>
    <t>&gt; 20</t>
  </si>
  <si>
    <t>29</t>
  </si>
  <si>
    <t>30</t>
  </si>
  <si>
    <t>&lt;= 2834.1</t>
  </si>
  <si>
    <t>31</t>
  </si>
  <si>
    <t>&gt; 2834.1</t>
  </si>
  <si>
    <t>33</t>
  </si>
  <si>
    <t>34</t>
  </si>
  <si>
    <t>&lt;= 160000</t>
  </si>
  <si>
    <t>35</t>
  </si>
  <si>
    <t>&gt; 160000</t>
  </si>
  <si>
    <t>37</t>
  </si>
  <si>
    <t>38</t>
  </si>
  <si>
    <t>&lt;= 50000</t>
  </si>
  <si>
    <t>39</t>
  </si>
  <si>
    <t>&gt; 50000</t>
  </si>
  <si>
    <t>41</t>
  </si>
  <si>
    <t>42</t>
  </si>
  <si>
    <t>&lt;= 21667</t>
  </si>
  <si>
    <t>43</t>
  </si>
  <si>
    <t>&gt; 21667</t>
  </si>
  <si>
    <t>45</t>
  </si>
  <si>
    <t>46</t>
  </si>
  <si>
    <t>&lt;= 9</t>
  </si>
  <si>
    <t>47</t>
  </si>
  <si>
    <t>&gt; 9</t>
  </si>
  <si>
    <t>49</t>
  </si>
  <si>
    <t>50</t>
  </si>
  <si>
    <t>&lt;= 1</t>
  </si>
  <si>
    <t>51</t>
  </si>
  <si>
    <t>&gt; 1</t>
  </si>
  <si>
    <t>53</t>
  </si>
  <si>
    <t>54</t>
  </si>
  <si>
    <t>&lt;= 11</t>
  </si>
  <si>
    <t>55</t>
  </si>
  <si>
    <t>&gt; 11</t>
  </si>
  <si>
    <t>57</t>
  </si>
  <si>
    <t>58</t>
  </si>
  <si>
    <t>59</t>
  </si>
  <si>
    <t>61</t>
  </si>
  <si>
    <t>62</t>
  </si>
  <si>
    <t>&lt;= 4327.5</t>
  </si>
  <si>
    <t>63</t>
  </si>
  <si>
    <t>&gt; 4327.5</t>
  </si>
  <si>
    <t>65</t>
  </si>
  <si>
    <t>66</t>
  </si>
  <si>
    <t>&lt;= 210000</t>
  </si>
  <si>
    <t>67</t>
  </si>
  <si>
    <t>&gt; 210000</t>
  </si>
  <si>
    <t>69</t>
  </si>
  <si>
    <t>74</t>
  </si>
  <si>
    <t>&lt;= 7</t>
  </si>
  <si>
    <t>75</t>
  </si>
  <si>
    <t>&gt; 7</t>
  </si>
  <si>
    <t>77</t>
  </si>
  <si>
    <t>78</t>
  </si>
  <si>
    <t>&lt;= 170000</t>
  </si>
  <si>
    <t>79</t>
  </si>
  <si>
    <t>&gt; 170000</t>
  </si>
  <si>
    <t>81</t>
  </si>
  <si>
    <t>82</t>
  </si>
  <si>
    <t>83</t>
  </si>
  <si>
    <t>85</t>
  </si>
  <si>
    <t>variable</t>
  </si>
  <si>
    <t>interval</t>
  </si>
  <si>
    <t>flag_1</t>
  </si>
  <si>
    <t>flag_0</t>
  </si>
  <si>
    <t>bad_rate</t>
  </si>
  <si>
    <t>y1_total</t>
  </si>
  <si>
    <t>y0_total</t>
  </si>
  <si>
    <t>y1_percent</t>
  </si>
  <si>
    <t>y0_percent</t>
  </si>
  <si>
    <t>y0/y1</t>
  </si>
  <si>
    <t>total_percent</t>
  </si>
  <si>
    <t>0,1</t>
  </si>
  <si>
    <t>1,2</t>
  </si>
  <si>
    <t>2+</t>
  </si>
  <si>
    <t>0,0</t>
  </si>
  <si>
    <t>0+</t>
  </si>
  <si>
    <t>0,2</t>
  </si>
  <si>
    <t>0,160000</t>
  </si>
  <si>
    <t>160000+</t>
  </si>
  <si>
    <t>var_name</t>
    <phoneticPr fontId="1" type="noConversion"/>
  </si>
  <si>
    <t>2,20</t>
  </si>
  <si>
    <t>1+</t>
  </si>
  <si>
    <t>0,21667</t>
  </si>
  <si>
    <t>0.0810347739+</t>
  </si>
  <si>
    <t>0,5</t>
  </si>
  <si>
    <t>0,11</t>
  </si>
  <si>
    <t>0,3.0</t>
  </si>
  <si>
    <t>2,18</t>
  </si>
  <si>
    <t>20,45</t>
  </si>
  <si>
    <t>0.1469096104,0.2921869444</t>
  </si>
  <si>
    <t>13626.47,16038.63</t>
  </si>
  <si>
    <t>0,4</t>
  </si>
  <si>
    <t>4+</t>
  </si>
  <si>
    <t>0,1.3511891051</t>
  </si>
  <si>
    <t>1.3511891051,2.6121762022</t>
  </si>
  <si>
    <t>4,12</t>
  </si>
  <si>
    <t>0,10</t>
  </si>
  <si>
    <t>10+</t>
  </si>
  <si>
    <t>min</t>
    <phoneticPr fontId="1" type="noConversion"/>
  </si>
  <si>
    <t>max</t>
    <phoneticPr fontId="1" type="noConversion"/>
  </si>
  <si>
    <t>0</t>
  </si>
  <si>
    <t>20</t>
  </si>
  <si>
    <t>0.035159549</t>
  </si>
  <si>
    <t>3.0</t>
  </si>
  <si>
    <t>5.0</t>
  </si>
  <si>
    <t>0.0</t>
  </si>
  <si>
    <t>0.1469096104</t>
  </si>
  <si>
    <t>1.3511891051</t>
  </si>
  <si>
    <t>2.6121762022</t>
  </si>
  <si>
    <t>housing_nature_g</t>
    <phoneticPr fontId="1" type="noConversion"/>
  </si>
  <si>
    <t>inf</t>
    <phoneticPr fontId="1" type="noConversion"/>
  </si>
  <si>
    <t>588000+</t>
    <phoneticPr fontId="1" type="noConversion"/>
  </si>
  <si>
    <t>0, 588000</t>
    <phoneticPr fontId="1" type="noConversion"/>
  </si>
  <si>
    <t>0,0.1469096104</t>
    <phoneticPr fontId="1" type="noConversion"/>
  </si>
  <si>
    <t>0.2936217241+</t>
    <phoneticPr fontId="1" type="noConversion"/>
  </si>
  <si>
    <t>1+</t>
    <phoneticPr fontId="1" type="noConversion"/>
  </si>
  <si>
    <t>20+</t>
    <phoneticPr fontId="1" type="noConversion"/>
  </si>
  <si>
    <t>0 ,160000</t>
    <phoneticPr fontId="1" type="noConversion"/>
  </si>
  <si>
    <t>160000 +</t>
    <phoneticPr fontId="1" type="noConversion"/>
  </si>
  <si>
    <t>21667 +</t>
    <phoneticPr fontId="1" type="noConversion"/>
  </si>
  <si>
    <t>0.0808401533+</t>
    <phoneticPr fontId="1" type="noConversion"/>
  </si>
  <si>
    <t>0 , 0.0808401533</t>
    <phoneticPr fontId="1" type="noConversion"/>
  </si>
  <si>
    <t>5 +</t>
    <phoneticPr fontId="1" type="noConversion"/>
  </si>
  <si>
    <t>0, 9</t>
    <phoneticPr fontId="1" type="noConversion"/>
  </si>
  <si>
    <t>11+</t>
    <phoneticPr fontId="1" type="noConversion"/>
  </si>
  <si>
    <t>3.0,5</t>
    <phoneticPr fontId="1" type="noConversion"/>
  </si>
  <si>
    <t>0,  13626.47</t>
    <phoneticPr fontId="1" type="noConversion"/>
  </si>
  <si>
    <t>2.6121762022 +</t>
    <phoneticPr fontId="1" type="noConversion"/>
  </si>
  <si>
    <t>118800+</t>
    <phoneticPr fontId="1" type="noConversion"/>
  </si>
  <si>
    <t>0, 24700.0</t>
    <phoneticPr fontId="1" type="noConversion"/>
  </si>
  <si>
    <t>24700.0 +</t>
    <phoneticPr fontId="1" type="noConversion"/>
  </si>
  <si>
    <t>1 +</t>
    <phoneticPr fontId="1" type="noConversion"/>
  </si>
  <si>
    <t>social_fund_basenum</t>
    <phoneticPr fontId="1" type="noConversion"/>
  </si>
  <si>
    <t>external_debat_ratio</t>
    <phoneticPr fontId="1" type="noConversion"/>
  </si>
  <si>
    <t>inf</t>
    <phoneticPr fontId="1" type="noConversion"/>
  </si>
  <si>
    <t>0,2</t>
    <phoneticPr fontId="1" type="noConversion"/>
  </si>
  <si>
    <t>2,6</t>
    <phoneticPr fontId="1" type="noConversion"/>
  </si>
  <si>
    <t>6+</t>
    <phoneticPr fontId="1" type="noConversion"/>
  </si>
  <si>
    <t>max_loanline</t>
    <phoneticPr fontId="1" type="noConversion"/>
  </si>
  <si>
    <t>debet_all</t>
    <phoneticPr fontId="1" type="noConversion"/>
  </si>
  <si>
    <t>删掉</t>
    <phoneticPr fontId="1" type="noConversion"/>
  </si>
  <si>
    <t>selfquery_loquery_in3m</t>
    <phoneticPr fontId="1" type="noConversion"/>
  </si>
  <si>
    <t>social_fund_basenum</t>
    <phoneticPr fontId="1" type="noConversion"/>
  </si>
  <si>
    <t>0, 5712.5</t>
    <phoneticPr fontId="1" type="noConversion"/>
  </si>
  <si>
    <t>0, 0.8145</t>
    <phoneticPr fontId="1" type="noConversion"/>
  </si>
  <si>
    <t xml:space="preserve">0.8145 + </t>
    <phoneticPr fontId="1" type="noConversion"/>
  </si>
  <si>
    <t xml:space="preserve"> 5712.5+</t>
    <phoneticPr fontId="1" type="noConversion"/>
  </si>
  <si>
    <t>ok</t>
    <phoneticPr fontId="1" type="noConversion"/>
  </si>
  <si>
    <t>card_num_fo</t>
    <phoneticPr fontId="1" type="noConversion"/>
  </si>
  <si>
    <t>selfquery_in3m_min_interval</t>
    <phoneticPr fontId="1" type="noConversion"/>
  </si>
  <si>
    <t>near_house_loan</t>
    <phoneticPr fontId="1" type="noConversion"/>
  </si>
  <si>
    <t>9+</t>
    <phoneticPr fontId="1" type="noConversion"/>
  </si>
  <si>
    <t>near_newopen_carloan</t>
    <phoneticPr fontId="1" type="noConversion"/>
  </si>
  <si>
    <t>work_years</t>
    <phoneticPr fontId="1" type="noConversion"/>
  </si>
  <si>
    <t>cal_yearly_income</t>
    <phoneticPr fontId="1" type="noConversion"/>
  </si>
  <si>
    <t>near_open_loan</t>
    <phoneticPr fontId="1" type="noConversion"/>
  </si>
  <si>
    <t>cal_debat_ratio1</t>
    <phoneticPr fontId="1" type="noConversion"/>
  </si>
  <si>
    <t>selfquery_loquery_cardquery_in1m</t>
    <phoneticPr fontId="1" type="noConversion"/>
  </si>
  <si>
    <t>selfquery_loquery_in3m</t>
    <phoneticPr fontId="1" type="noConversion"/>
  </si>
  <si>
    <t>query_in12m</t>
    <phoneticPr fontId="1" type="noConversion"/>
  </si>
  <si>
    <t>desired_loan_amt_g</t>
    <phoneticPr fontId="1" type="noConversion"/>
  </si>
  <si>
    <t>max_carloan_line</t>
    <phoneticPr fontId="1" type="noConversion"/>
  </si>
  <si>
    <t>&gt; 50000</t>
    <phoneticPr fontId="1" type="noConversion"/>
  </si>
  <si>
    <t>max_cardline</t>
    <phoneticPr fontId="1" type="noConversion"/>
  </si>
  <si>
    <t>near_house_loan</t>
    <phoneticPr fontId="1" type="noConversion"/>
  </si>
  <si>
    <t>card_num_fo</t>
    <phoneticPr fontId="1" type="noConversion"/>
  </si>
  <si>
    <t>manaquery_in24m_def</t>
    <phoneticPr fontId="1" type="noConversion"/>
  </si>
  <si>
    <t>11+</t>
    <phoneticPr fontId="1" type="noConversion"/>
  </si>
  <si>
    <t>selfquery5_in12m</t>
    <phoneticPr fontId="1" type="noConversion"/>
  </si>
  <si>
    <t>credit_month_return_amt</t>
    <phoneticPr fontId="1" type="noConversion"/>
  </si>
  <si>
    <t>cal_yearly_income</t>
    <phoneticPr fontId="1" type="noConversion"/>
  </si>
  <si>
    <t>month_other_income_g</t>
    <phoneticPr fontId="1" type="noConversion"/>
  </si>
  <si>
    <t>score</t>
    <phoneticPr fontId="1" type="noConversion"/>
  </si>
  <si>
    <t>salary_grant_type_g</t>
    <phoneticPr fontId="1" type="noConversion"/>
  </si>
  <si>
    <t>education_g</t>
    <phoneticPr fontId="1" type="noConversion"/>
  </si>
  <si>
    <t>manaquery_in1m_def</t>
    <phoneticPr fontId="1" type="noConversion"/>
  </si>
  <si>
    <t>unclear_monthpay</t>
    <phoneticPr fontId="1" type="noConversion"/>
  </si>
  <si>
    <t>selfquery_cardquery_in6m</t>
    <phoneticPr fontId="1" type="noConversion"/>
  </si>
  <si>
    <t>selfquery_cardquery_in3m</t>
  </si>
  <si>
    <t>&lt;= 5500</t>
  </si>
  <si>
    <t>&gt; 5500</t>
  </si>
  <si>
    <t>&lt;= 0</t>
  </si>
  <si>
    <t>2+</t>
    <phoneticPr fontId="1" type="noConversion"/>
  </si>
  <si>
    <t>can_card_num</t>
    <phoneticPr fontId="1" type="noConversion"/>
  </si>
  <si>
    <t>PctRec</t>
    <phoneticPr fontId="1" type="noConversion"/>
  </si>
  <si>
    <t>3.0,4.0</t>
  </si>
  <si>
    <t>0,0.0</t>
  </si>
  <si>
    <t>0,1.0</t>
  </si>
  <si>
    <t>1.0+</t>
  </si>
  <si>
    <t>0.0,1.0</t>
  </si>
  <si>
    <t>1.0,2.0</t>
  </si>
  <si>
    <t>2.0+</t>
  </si>
  <si>
    <t>16.0+</t>
  </si>
  <si>
    <t>4.0,5.0</t>
  </si>
  <si>
    <t>0,2.0</t>
  </si>
  <si>
    <t>4.0,8.0</t>
  </si>
  <si>
    <t>2.0,3.0</t>
  </si>
  <si>
    <t>3.0+</t>
  </si>
  <si>
    <t>1.0,5.0</t>
  </si>
  <si>
    <t>1.0,3.0</t>
  </si>
  <si>
    <t>2.0,4.0</t>
  </si>
  <si>
    <t>x</t>
  </si>
  <si>
    <t>PctRec</t>
  </si>
  <si>
    <t>&lt;= 3</t>
  </si>
  <si>
    <t>&lt;= 8</t>
  </si>
  <si>
    <t>Missing</t>
  </si>
  <si>
    <t>PctRec</t>
    <phoneticPr fontId="1" type="noConversion"/>
  </si>
  <si>
    <t>min</t>
    <phoneticPr fontId="1" type="noConversion"/>
  </si>
  <si>
    <t>max</t>
    <phoneticPr fontId="1" type="noConversion"/>
  </si>
  <si>
    <t>inf</t>
    <phoneticPr fontId="1" type="noConversion"/>
  </si>
  <si>
    <t>group</t>
  </si>
  <si>
    <t>grade</t>
  </si>
  <si>
    <t>verification_status</t>
  </si>
  <si>
    <t>acc_open_past_24mths</t>
  </si>
  <si>
    <t>inq_last_6mths</t>
  </si>
  <si>
    <t>inq_last_12m</t>
  </si>
  <si>
    <t>num_tl_op_past_12m</t>
  </si>
  <si>
    <t>open_il_12m</t>
  </si>
  <si>
    <t>mths_since_rcnt_il</t>
  </si>
  <si>
    <t>il_util</t>
  </si>
  <si>
    <t>mo_sin_rcnt_tl</t>
  </si>
  <si>
    <t>all_util</t>
  </si>
  <si>
    <t>open_acc_6m</t>
  </si>
  <si>
    <t>dti</t>
  </si>
  <si>
    <t>inq_fi</t>
  </si>
  <si>
    <t>mths_since_recent_inq</t>
  </si>
  <si>
    <t>mo_sin_rcnt_rev_tl_op</t>
  </si>
  <si>
    <t>home_ownership</t>
  </si>
  <si>
    <t>tot_cur_bal</t>
  </si>
  <si>
    <t>mort_acc</t>
  </si>
  <si>
    <t>5.0,6.0</t>
  </si>
  <si>
    <t>4.0,6.0</t>
  </si>
  <si>
    <t>10.0+</t>
  </si>
  <si>
    <t>0.0,3.0</t>
  </si>
  <si>
    <t>3.0,8.0</t>
  </si>
  <si>
    <t>8.0,15.0</t>
  </si>
  <si>
    <t>15.0,21.0</t>
  </si>
  <si>
    <t>3.0,5.0</t>
  </si>
  <si>
    <t>9.0,15.0</t>
  </si>
  <si>
    <t>121.0,123.0</t>
  </si>
  <si>
    <t>123.0+</t>
  </si>
  <si>
    <t>0,7.0</t>
  </si>
  <si>
    <t>7.0,8.0</t>
  </si>
  <si>
    <t>8.0,14.0</t>
  </si>
  <si>
    <t>43.0,53.0</t>
  </si>
  <si>
    <t>53.0,64.0</t>
  </si>
  <si>
    <t>64.0,76.0</t>
  </si>
  <si>
    <t>19.54,19.55</t>
  </si>
  <si>
    <t>19.55,25.78</t>
  </si>
  <si>
    <t>38.9+</t>
  </si>
  <si>
    <t>5.0,16.0</t>
  </si>
  <si>
    <t>147.0,148.0</t>
  </si>
  <si>
    <t>15.0,16.0</t>
  </si>
  <si>
    <t>CntGood</t>
  </si>
  <si>
    <t>CntCumBad</t>
  </si>
  <si>
    <t>BadRate</t>
  </si>
  <si>
    <t>&lt;= 5</t>
  </si>
  <si>
    <t>&lt;= 15</t>
  </si>
  <si>
    <t>&gt; 15</t>
  </si>
  <si>
    <t>&lt;= 43</t>
  </si>
  <si>
    <t>&lt;= 53</t>
  </si>
  <si>
    <t>&lt;= 64</t>
  </si>
  <si>
    <t>&gt; 2</t>
  </si>
  <si>
    <t>&lt;= 21.0101</t>
  </si>
  <si>
    <t>&lt;= 69</t>
  </si>
  <si>
    <t>&lt;= 16</t>
  </si>
  <si>
    <t>&gt; 3</t>
  </si>
  <si>
    <t>&lt;= 10</t>
  </si>
  <si>
    <t>&lt;= 18</t>
  </si>
  <si>
    <t>&gt; 18</t>
  </si>
  <si>
    <t>CntCumGood</t>
    <phoneticPr fontId="1" type="noConversion"/>
  </si>
  <si>
    <t xml:space="preserve"> GoodRate </t>
    <phoneticPr fontId="1" type="noConversion"/>
  </si>
  <si>
    <t>CntBad</t>
    <phoneticPr fontId="1" type="noConversion"/>
  </si>
  <si>
    <t>过去24个月的交易数目</t>
  </si>
  <si>
    <r>
      <rPr>
        <sz val="11"/>
        <color theme="1"/>
        <rFont val="宋体"/>
        <family val="3"/>
        <charset val="134"/>
      </rPr>
      <t>收入来源是否核实</t>
    </r>
  </si>
  <si>
    <t>inf</t>
    <phoneticPr fontId="1" type="noConversion"/>
  </si>
  <si>
    <t>inf</t>
    <phoneticPr fontId="1" type="noConversion"/>
  </si>
  <si>
    <t>过去12个月开分期账户数目</t>
  </si>
  <si>
    <t>[0 , 1)</t>
  </si>
  <si>
    <t>[0 , 1)</t>
    <phoneticPr fontId="1" type="noConversion"/>
  </si>
  <si>
    <t>[1 , 2)</t>
  </si>
  <si>
    <t>[1 , 2)</t>
    <phoneticPr fontId="1" type="noConversion"/>
  </si>
  <si>
    <t>[2 , 3)</t>
  </si>
  <si>
    <t>[2 , 3)</t>
    <phoneticPr fontId="1" type="noConversion"/>
  </si>
  <si>
    <t>[3 , 4)</t>
    <phoneticPr fontId="1" type="noConversion"/>
  </si>
  <si>
    <t>[0 , 1)</t>
    <phoneticPr fontId="1" type="noConversion"/>
  </si>
  <si>
    <t>[1 , 2)</t>
    <phoneticPr fontId="1" type="noConversion"/>
  </si>
  <si>
    <t>[2 , inf)</t>
    <phoneticPr fontId="1" type="noConversion"/>
  </si>
  <si>
    <t>[4, inf)</t>
    <phoneticPr fontId="1" type="noConversion"/>
  </si>
  <si>
    <t>[0 , 2)</t>
    <phoneticPr fontId="1" type="noConversion"/>
  </si>
  <si>
    <t>[2 , 4)</t>
    <phoneticPr fontId="1" type="noConversion"/>
  </si>
  <si>
    <t>[4, 6)</t>
    <phoneticPr fontId="1" type="noConversion"/>
  </si>
  <si>
    <t>[6, 7)</t>
    <phoneticPr fontId="1" type="noConversion"/>
  </si>
  <si>
    <t>[7, inf)</t>
    <phoneticPr fontId="1" type="noConversion"/>
  </si>
  <si>
    <t>[3,inf)</t>
    <phoneticPr fontId="1" type="noConversion"/>
  </si>
  <si>
    <t>[5, inf)</t>
    <phoneticPr fontId="1" type="noConversion"/>
  </si>
  <si>
    <t>[4 , 9)</t>
    <phoneticPr fontId="1" type="noConversion"/>
  </si>
  <si>
    <t>[9 , 14)</t>
    <phoneticPr fontId="1" type="noConversion"/>
  </si>
  <si>
    <t>信用额度/分期信用额度</t>
  </si>
  <si>
    <t>总负债金额(总信贷余额)</t>
  </si>
  <si>
    <t>[0 , 44)</t>
    <phoneticPr fontId="1" type="noConversion"/>
  </si>
  <si>
    <t>[44 , 54)</t>
    <phoneticPr fontId="1" type="noConversion"/>
  </si>
  <si>
    <t>[54 , 65)</t>
    <phoneticPr fontId="1" type="noConversion"/>
  </si>
  <si>
    <t>负债比</t>
    <phoneticPr fontId="1" type="noConversion"/>
  </si>
  <si>
    <t>[3, 4)</t>
    <phoneticPr fontId="1" type="noConversion"/>
  </si>
  <si>
    <t>抵押账户数</t>
    <phoneticPr fontId="1" type="noConversion"/>
  </si>
  <si>
    <t>住房性质</t>
    <phoneticPr fontId="1" type="noConversion"/>
  </si>
  <si>
    <t>[0 , 2)</t>
    <phoneticPr fontId="1" type="noConversion"/>
  </si>
  <si>
    <t>[2 , 6)</t>
    <phoneticPr fontId="1" type="noConversion"/>
  </si>
  <si>
    <t>[6 , 17)</t>
    <phoneticPr fontId="1" type="noConversion"/>
  </si>
  <si>
    <t>&lt;= 12</t>
  </si>
  <si>
    <t>[16, inf)</t>
    <phoneticPr fontId="1" type="noConversion"/>
  </si>
  <si>
    <r>
      <rPr>
        <sz val="11"/>
        <color theme="1"/>
        <rFont val="宋体"/>
        <family val="3"/>
        <charset val="134"/>
      </rPr>
      <t>风险等级</t>
    </r>
    <phoneticPr fontId="1" type="noConversion"/>
  </si>
  <si>
    <r>
      <rPr>
        <sz val="11"/>
        <color theme="1"/>
        <rFont val="宋体"/>
        <family val="3"/>
        <charset val="134"/>
      </rPr>
      <t>近</t>
    </r>
    <r>
      <rPr>
        <sz val="11"/>
        <color theme="1"/>
        <rFont val="Calibri"/>
        <family val="2"/>
      </rPr>
      <t>12</t>
    </r>
    <r>
      <rPr>
        <sz val="11"/>
        <color theme="1"/>
        <rFont val="宋体"/>
        <family val="3"/>
        <charset val="134"/>
      </rPr>
      <t>个月查询次数</t>
    </r>
    <phoneticPr fontId="1" type="noConversion"/>
  </si>
  <si>
    <r>
      <rPr>
        <sz val="11"/>
        <color theme="1"/>
        <rFont val="宋体"/>
        <family val="3"/>
        <charset val="134"/>
      </rPr>
      <t>近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个月查询次数</t>
    </r>
    <phoneticPr fontId="1" type="noConversion"/>
  </si>
  <si>
    <r>
      <rPr>
        <sz val="11"/>
        <color theme="1"/>
        <rFont val="宋体"/>
        <family val="2"/>
      </rPr>
      <t>过去</t>
    </r>
    <r>
      <rPr>
        <sz val="11"/>
        <color theme="1"/>
        <rFont val="Calibri"/>
        <family val="2"/>
      </rPr>
      <t>12</t>
    </r>
    <r>
      <rPr>
        <sz val="11"/>
        <color theme="1"/>
        <rFont val="宋体"/>
        <family val="2"/>
      </rPr>
      <t>个月开户数目</t>
    </r>
    <phoneticPr fontId="1" type="noConversion"/>
  </si>
  <si>
    <t>[2 , 4)</t>
    <phoneticPr fontId="1" type="noConversion"/>
  </si>
  <si>
    <t>inq_last_12m</t>
    <phoneticPr fontId="1" type="noConversion"/>
  </si>
  <si>
    <t>int_rate</t>
  </si>
  <si>
    <t>total_rec_int</t>
  </si>
  <si>
    <t>total_rev_hi_lim</t>
  </si>
  <si>
    <t>mo_sin_old_rev_tl_op</t>
  </si>
  <si>
    <t>0,5.32</t>
  </si>
  <si>
    <t>5.32,7.49</t>
  </si>
  <si>
    <t>7.49,8.24</t>
  </si>
  <si>
    <t>8.24,11.44</t>
  </si>
  <si>
    <t>11.44,12.74</t>
  </si>
  <si>
    <t>12.74,15.99</t>
  </si>
  <si>
    <t>15.99,18.99</t>
  </si>
  <si>
    <t>18.99,22.74</t>
  </si>
  <si>
    <t>22.74,26.24</t>
  </si>
  <si>
    <t>26.24+</t>
  </si>
  <si>
    <t>5.0+</t>
  </si>
  <si>
    <t>6.0,7.0</t>
  </si>
  <si>
    <t>7.0,10.0</t>
  </si>
  <si>
    <t>6.0,18.0</t>
  </si>
  <si>
    <t>18.0,24.0</t>
  </si>
  <si>
    <t>24.0+</t>
  </si>
  <si>
    <t>inf</t>
  </si>
  <si>
    <t>21.0,52.0</t>
  </si>
  <si>
    <t>52.0,53.0</t>
  </si>
  <si>
    <t>53.0,213.0</t>
  </si>
  <si>
    <t>213.0,219.0</t>
  </si>
  <si>
    <t>219.0+</t>
  </si>
  <si>
    <t>1.0,46.0</t>
  </si>
  <si>
    <t>46.0,59.0</t>
  </si>
  <si>
    <t>59.0,72.0</t>
  </si>
  <si>
    <t>72.0,85.0</t>
  </si>
  <si>
    <t>85.0,106.0</t>
  </si>
  <si>
    <t>106.0,117.0</t>
  </si>
  <si>
    <t>117.0,180.0</t>
  </si>
  <si>
    <t>180.0,181.0</t>
  </si>
  <si>
    <t>181.0+</t>
  </si>
  <si>
    <t>3.0,9.0</t>
  </si>
  <si>
    <t>15.0,34.0</t>
  </si>
  <si>
    <t>34.0,49.0</t>
  </si>
  <si>
    <t>49.0,50.0</t>
  </si>
  <si>
    <t>50.0,121.0</t>
  </si>
  <si>
    <t>0,16.74</t>
  </si>
  <si>
    <t>16.74,19.54</t>
  </si>
  <si>
    <t>25.78,38.84</t>
  </si>
  <si>
    <t>38.84,38.9</t>
  </si>
  <si>
    <t>14.0,29.0</t>
  </si>
  <si>
    <t>29.0,30.0</t>
  </si>
  <si>
    <t>30.0,43.0</t>
  </si>
  <si>
    <t>76.0+</t>
  </si>
  <si>
    <t>16.0,34.0</t>
  </si>
  <si>
    <t>34.0,115.0</t>
  </si>
  <si>
    <t>115.0,120.0</t>
  </si>
  <si>
    <t>120.0,147.0</t>
  </si>
  <si>
    <t>148.0+</t>
  </si>
  <si>
    <t>0.0,402.84</t>
  </si>
  <si>
    <t>402.84,402.86</t>
  </si>
  <si>
    <t>402.86,585.7</t>
  </si>
  <si>
    <t>585.7,585.8</t>
  </si>
  <si>
    <t>585.8,616.06</t>
  </si>
  <si>
    <t>616.06,616.07</t>
  </si>
  <si>
    <t>616.07,746.2</t>
  </si>
  <si>
    <t>746.2,746.21</t>
  </si>
  <si>
    <t>746.21+</t>
  </si>
  <si>
    <t>0,19402.0</t>
  </si>
  <si>
    <t>19402.0,19404.0</t>
  </si>
  <si>
    <t>19404.0,137882.0</t>
  </si>
  <si>
    <t>137882.0,162585.0</t>
  </si>
  <si>
    <t>162585.0,162596.0</t>
  </si>
  <si>
    <t>162596.0,185618.0</t>
  </si>
  <si>
    <t>185618.0,185634.0</t>
  </si>
  <si>
    <t>185634.0,288994.0</t>
  </si>
  <si>
    <t>288994.0,289015.0</t>
  </si>
  <si>
    <t>289015.0+</t>
  </si>
  <si>
    <t>1.0,4.0</t>
  </si>
  <si>
    <t>0,12050.0</t>
  </si>
  <si>
    <t>12050.0,12070.0</t>
  </si>
  <si>
    <t>12070.0,12625.0</t>
  </si>
  <si>
    <t>12625.0,12650.0</t>
  </si>
  <si>
    <t>12650.0,52500.0</t>
  </si>
  <si>
    <t>52500.0,52550.0</t>
  </si>
  <si>
    <t>52550.0,88424.0</t>
  </si>
  <si>
    <t>88424.0,88450.0</t>
  </si>
  <si>
    <t>88450.0+</t>
  </si>
  <si>
    <t>0,75.0</t>
  </si>
  <si>
    <t>75.0,76.0</t>
  </si>
  <si>
    <t>76.0,136.0</t>
  </si>
  <si>
    <t>136.0,163.0</t>
  </si>
  <si>
    <t>163.0,164.0</t>
  </si>
  <si>
    <t>164.0,429.0</t>
  </si>
  <si>
    <t>429.0,430.0</t>
  </si>
  <si>
    <t>430.0,490.0</t>
  </si>
  <si>
    <t>490.0,591.0</t>
  </si>
  <si>
    <t>591.0+</t>
  </si>
  <si>
    <t>&lt;= 6.99</t>
  </si>
  <si>
    <t>&lt;= 7.99</t>
  </si>
  <si>
    <t>&lt;= 8.24</t>
  </si>
  <si>
    <t>&lt;= 11.44</t>
  </si>
  <si>
    <t>&lt;= 12.74</t>
  </si>
  <si>
    <t>&lt;= 14.99</t>
  </si>
  <si>
    <t>&lt;= 15.99</t>
  </si>
  <si>
    <t>&lt;= 18.99</t>
  </si>
  <si>
    <t>&lt;= 22.74</t>
  </si>
  <si>
    <t>&gt; 22.74</t>
  </si>
  <si>
    <t>open_rv_24m</t>
  </si>
  <si>
    <t>&gt; 5</t>
  </si>
  <si>
    <t>open_il_24m</t>
  </si>
  <si>
    <t>&lt;= 16.5</t>
  </si>
  <si>
    <t>&lt;= 24.7</t>
  </si>
  <si>
    <t>&lt;= 28.39</t>
  </si>
  <si>
    <t>&gt; 28.39</t>
  </si>
  <si>
    <t>&lt;= 72</t>
  </si>
  <si>
    <t>&gt; 72</t>
  </si>
  <si>
    <t>&gt; 69</t>
  </si>
  <si>
    <t>&lt;= 36</t>
  </si>
  <si>
    <t>&gt; 36</t>
  </si>
  <si>
    <t>open_rv_12m</t>
  </si>
  <si>
    <t>&lt;= 267.93</t>
  </si>
  <si>
    <t>&lt;= 489.85</t>
  </si>
  <si>
    <t>&lt;= 2881.38</t>
  </si>
  <si>
    <t>&gt; 2881.38</t>
  </si>
  <si>
    <t>mths_since_recent_bc</t>
  </si>
  <si>
    <t>&lt;= 19</t>
  </si>
  <si>
    <t>&lt;= 67</t>
  </si>
  <si>
    <t>&gt; 67</t>
  </si>
  <si>
    <t>&lt;= 23222</t>
  </si>
  <si>
    <t>&lt;= 100593</t>
  </si>
  <si>
    <t>&lt;= 202104</t>
  </si>
  <si>
    <t>&lt;= 338883</t>
  </si>
  <si>
    <t>&gt; 338883</t>
  </si>
  <si>
    <t>avg_cur_bal</t>
  </si>
  <si>
    <t>&lt;= 9516</t>
  </si>
  <si>
    <t>&lt;= 24296</t>
  </si>
  <si>
    <t>&gt; 24296</t>
  </si>
  <si>
    <t>&lt;= 12900</t>
  </si>
  <si>
    <t>&lt;= 32439</t>
  </si>
  <si>
    <t>&lt;= 58350</t>
  </si>
  <si>
    <t>&lt;= 90000</t>
  </si>
  <si>
    <t>&gt; 90000</t>
  </si>
  <si>
    <t>[4, 5)</t>
    <phoneticPr fontId="1" type="noConversion"/>
  </si>
  <si>
    <t>[5, inf)</t>
    <phoneticPr fontId="1" type="noConversion"/>
  </si>
  <si>
    <t>[4 , 6)</t>
    <phoneticPr fontId="1" type="noConversion"/>
  </si>
  <si>
    <t>[6 , 7)</t>
    <phoneticPr fontId="1" type="noConversion"/>
  </si>
  <si>
    <t>[10, inf)</t>
    <phoneticPr fontId="1" type="noConversion"/>
  </si>
  <si>
    <t>[7,10)</t>
    <phoneticPr fontId="1" type="noConversion"/>
  </si>
  <si>
    <t>num_tl_op_past_12m</t>
    <phoneticPr fontId="1" type="noConversion"/>
  </si>
  <si>
    <t>[3 , 4)</t>
    <phoneticPr fontId="1" type="noConversion"/>
  </si>
  <si>
    <t>[4, inf)</t>
    <phoneticPr fontId="1" type="noConversion"/>
  </si>
  <si>
    <t>[2 , 3)</t>
    <phoneticPr fontId="1" type="noConversion"/>
  </si>
  <si>
    <t>[4 , 5)</t>
    <phoneticPr fontId="1" type="noConversion"/>
  </si>
  <si>
    <t>[0 , 4)</t>
    <phoneticPr fontId="1" type="noConversion"/>
  </si>
  <si>
    <t>[13, 16)</t>
    <phoneticPr fontId="1" type="noConversion"/>
  </si>
  <si>
    <t>[16, inf)</t>
    <phoneticPr fontId="1" type="noConversion"/>
  </si>
  <si>
    <t>自开户以来的月份数</t>
    <phoneticPr fontId="1" type="noConversion"/>
  </si>
  <si>
    <t>自分期账户开户月份数</t>
    <phoneticPr fontId="1" type="noConversion"/>
  </si>
  <si>
    <t>mo_sin_rcnt_tl</t>
    <phoneticPr fontId="1" type="noConversion"/>
  </si>
  <si>
    <t>[2 , 3)</t>
    <phoneticPr fontId="1" type="noConversion"/>
  </si>
  <si>
    <t>[4, 10)</t>
    <phoneticPr fontId="1" type="noConversion"/>
  </si>
  <si>
    <t>[10 , 16)</t>
    <phoneticPr fontId="1" type="noConversion"/>
  </si>
  <si>
    <t>all_util</t>
    <phoneticPr fontId="1" type="noConversion"/>
  </si>
  <si>
    <t>[65, 73)</t>
    <phoneticPr fontId="1" type="noConversion"/>
  </si>
  <si>
    <t>[73, inf)</t>
    <phoneticPr fontId="1" type="noConversion"/>
  </si>
  <si>
    <t>dti</t>
    <phoneticPr fontId="1" type="noConversion"/>
  </si>
  <si>
    <t>[0 , 16.501)</t>
    <phoneticPr fontId="1" type="noConversion"/>
  </si>
  <si>
    <t>[16.501 , 21.01011)</t>
    <phoneticPr fontId="1" type="noConversion"/>
  </si>
  <si>
    <t>[21.01011, 24.701)</t>
    <phoneticPr fontId="1" type="noConversion"/>
  </si>
  <si>
    <t>[24.701 , 28.3901)</t>
    <phoneticPr fontId="1" type="noConversion"/>
  </si>
  <si>
    <t>[28.3901, inf)</t>
    <phoneticPr fontId="1" type="noConversion"/>
  </si>
  <si>
    <t>il_util</t>
    <phoneticPr fontId="1" type="noConversion"/>
  </si>
  <si>
    <t>[0, 70)</t>
    <phoneticPr fontId="1" type="noConversion"/>
  </si>
  <si>
    <t>[70, inf)</t>
    <phoneticPr fontId="1" type="noConversion"/>
  </si>
  <si>
    <t>mo_sin_rcnt_rev_tl_op</t>
    <phoneticPr fontId="1" type="noConversion"/>
  </si>
  <si>
    <t>[17, 37)</t>
    <phoneticPr fontId="1" type="noConversion"/>
  </si>
  <si>
    <t>[37, inf)</t>
    <phoneticPr fontId="1" type="noConversion"/>
  </si>
  <si>
    <r>
      <rPr>
        <sz val="11"/>
        <color theme="1"/>
        <rFont val="宋体"/>
        <family val="3"/>
        <charset val="134"/>
      </rPr>
      <t>最近开设循环账户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3"/>
        <charset val="134"/>
      </rPr>
      <t>信用卡</t>
    </r>
    <r>
      <rPr>
        <sz val="11"/>
        <color theme="1"/>
        <rFont val="Calibri"/>
        <family val="2"/>
      </rPr>
      <t>)</t>
    </r>
    <r>
      <rPr>
        <sz val="11"/>
        <color theme="1"/>
        <rFont val="宋体"/>
        <family val="3"/>
        <charset val="134"/>
      </rPr>
      <t>的月份数</t>
    </r>
    <phoneticPr fontId="1" type="noConversion"/>
  </si>
  <si>
    <t>个人查询次数</t>
    <phoneticPr fontId="1" type="noConversion"/>
  </si>
  <si>
    <t>inq_fi</t>
    <phoneticPr fontId="1" type="noConversion"/>
  </si>
  <si>
    <t>mort_acc</t>
    <phoneticPr fontId="1" type="noConversion"/>
  </si>
  <si>
    <t>[1 , 2)</t>
    <phoneticPr fontId="1" type="noConversion"/>
  </si>
  <si>
    <t>[2 , 5)</t>
    <phoneticPr fontId="1" type="noConversion"/>
  </si>
  <si>
    <t>[5, inf)</t>
    <phoneticPr fontId="1" type="noConversion"/>
  </si>
  <si>
    <t>inf</t>
    <phoneticPr fontId="1" type="noConversion"/>
  </si>
  <si>
    <t>[0 , 23223)</t>
    <phoneticPr fontId="1" type="noConversion"/>
  </si>
  <si>
    <t>[23223 , 100594)</t>
    <phoneticPr fontId="1" type="noConversion"/>
  </si>
  <si>
    <t>[100594 , 202105)</t>
    <phoneticPr fontId="1" type="noConversion"/>
  </si>
  <si>
    <t>[202105, 338884)</t>
    <phoneticPr fontId="1" type="noConversion"/>
  </si>
  <si>
    <t>[338884, inf)</t>
    <phoneticPr fontId="1" type="noConversion"/>
  </si>
  <si>
    <t>tot_cur_bal</t>
    <phoneticPr fontId="1" type="noConversion"/>
  </si>
  <si>
    <t>所有账户现金总额</t>
    <phoneticPr fontId="1" type="noConversion"/>
  </si>
  <si>
    <t>&lt;= 32439</t>
    <phoneticPr fontId="1" type="noConversion"/>
  </si>
  <si>
    <t>[1 , inf)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</si>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</sst>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%"/>
    <numFmt numFmtId="177" formatCode="0.000_ "/>
    <numFmt numFmtId="178" formatCode="0.000_);[Red]\(0.000\)"/>
    <numFmt numFmtId="179" formatCode="0.000000_ "/>
    <numFmt numFmtId="180" formatCode="0_ "/>
    <numFmt numFmtId="181" formatCode="0_);[Red]\(0\)"/>
    <numFmt numFmtId="182" formatCode="0.000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rgb="FFFF33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Arial Unicode MS"/>
      <family val="2"/>
      <charset val="134"/>
    </font>
    <font>
      <b/>
      <i/>
      <sz val="11"/>
      <color rgb="FFFF0000"/>
      <name val="Calibri"/>
      <family val="2"/>
    </font>
    <font>
      <sz val="1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3" borderId="0" xfId="0" applyFont="1" applyFill="1" applyAlignment="1">
      <alignment vertical="center"/>
    </xf>
    <xf numFmtId="0" fontId="2" fillId="0" borderId="0" xfId="0" applyFont="1"/>
    <xf numFmtId="0" fontId="2" fillId="4" borderId="0" xfId="0" applyFont="1" applyFill="1" applyAlignment="1">
      <alignment vertical="center"/>
    </xf>
    <xf numFmtId="176" fontId="3" fillId="4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76" fontId="2" fillId="4" borderId="0" xfId="0" applyNumberFormat="1" applyFont="1" applyFill="1" applyAlignment="1">
      <alignment horizontal="left" vertical="center"/>
    </xf>
    <xf numFmtId="176" fontId="2" fillId="4" borderId="1" xfId="0" applyNumberFormat="1" applyFont="1" applyFill="1" applyBorder="1" applyAlignment="1">
      <alignment horizontal="left" vertical="center"/>
    </xf>
    <xf numFmtId="176" fontId="3" fillId="4" borderId="0" xfId="0" applyNumberFormat="1" applyFont="1" applyFill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176" fontId="4" fillId="4" borderId="0" xfId="0" applyNumberFormat="1" applyFont="1" applyFill="1" applyAlignment="1">
      <alignment horizontal="left" vertical="center"/>
    </xf>
    <xf numFmtId="3" fontId="2" fillId="4" borderId="1" xfId="0" applyNumberFormat="1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vertical="center"/>
    </xf>
    <xf numFmtId="176" fontId="4" fillId="4" borderId="0" xfId="0" applyNumberFormat="1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0" xfId="0" applyFill="1"/>
    <xf numFmtId="177" fontId="2" fillId="4" borderId="0" xfId="0" applyNumberFormat="1" applyFont="1" applyFill="1" applyAlignment="1">
      <alignment horizontal="left" vertical="center"/>
    </xf>
    <xf numFmtId="177" fontId="2" fillId="4" borderId="1" xfId="0" applyNumberFormat="1" applyFont="1" applyFill="1" applyBorder="1" applyAlignment="1">
      <alignment horizontal="left" vertical="center"/>
    </xf>
    <xf numFmtId="177" fontId="4" fillId="4" borderId="1" xfId="0" applyNumberFormat="1" applyFont="1" applyFill="1" applyBorder="1" applyAlignment="1">
      <alignment horizontal="left" vertical="center"/>
    </xf>
    <xf numFmtId="179" fontId="2" fillId="4" borderId="0" xfId="0" applyNumberFormat="1" applyFont="1" applyFill="1" applyAlignment="1">
      <alignment horizontal="left" vertical="center"/>
    </xf>
    <xf numFmtId="179" fontId="2" fillId="4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2" fillId="4" borderId="0" xfId="0" applyFont="1" applyFill="1" applyBorder="1" applyAlignment="1">
      <alignment horizontal="left" vertical="center"/>
    </xf>
    <xf numFmtId="176" fontId="3" fillId="4" borderId="0" xfId="0" applyNumberFormat="1" applyFont="1" applyFill="1" applyBorder="1" applyAlignment="1">
      <alignment horizontal="left" vertical="center"/>
    </xf>
    <xf numFmtId="177" fontId="2" fillId="4" borderId="0" xfId="0" applyNumberFormat="1" applyFont="1" applyFill="1" applyBorder="1" applyAlignment="1">
      <alignment horizontal="left" vertical="center"/>
    </xf>
    <xf numFmtId="179" fontId="2" fillId="4" borderId="0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3" fontId="2" fillId="4" borderId="0" xfId="0" applyNumberFormat="1" applyFont="1" applyFill="1" applyBorder="1" applyAlignment="1">
      <alignment horizontal="left" vertical="center"/>
    </xf>
    <xf numFmtId="176" fontId="2" fillId="4" borderId="0" xfId="0" applyNumberFormat="1" applyFont="1" applyFill="1" applyBorder="1" applyAlignment="1">
      <alignment horizontal="left" vertical="center"/>
    </xf>
    <xf numFmtId="176" fontId="4" fillId="4" borderId="0" xfId="0" applyNumberFormat="1" applyFont="1" applyFill="1" applyBorder="1" applyAlignment="1">
      <alignment horizontal="left" vertical="center"/>
    </xf>
    <xf numFmtId="177" fontId="4" fillId="4" borderId="0" xfId="0" applyNumberFormat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7" fillId="0" borderId="0" xfId="0" applyFont="1"/>
    <xf numFmtId="0" fontId="2" fillId="0" borderId="1" xfId="0" applyFont="1" applyBorder="1"/>
    <xf numFmtId="0" fontId="0" fillId="0" borderId="1" xfId="0" applyBorder="1"/>
    <xf numFmtId="176" fontId="2" fillId="0" borderId="0" xfId="0" applyNumberFormat="1" applyFont="1"/>
    <xf numFmtId="176" fontId="2" fillId="0" borderId="1" xfId="0" applyNumberFormat="1" applyFont="1" applyBorder="1"/>
    <xf numFmtId="176" fontId="7" fillId="0" borderId="0" xfId="0" applyNumberFormat="1" applyFont="1"/>
    <xf numFmtId="0" fontId="6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/>
    </xf>
    <xf numFmtId="176" fontId="6" fillId="4" borderId="0" xfId="0" applyNumberFormat="1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" fillId="4" borderId="0" xfId="0" applyFont="1" applyFill="1" applyBorder="1"/>
    <xf numFmtId="0" fontId="2" fillId="3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vertical="center"/>
    </xf>
    <xf numFmtId="180" fontId="6" fillId="4" borderId="0" xfId="0" applyNumberFormat="1" applyFont="1" applyFill="1" applyBorder="1" applyAlignment="1">
      <alignment horizontal="left" vertical="center"/>
    </xf>
    <xf numFmtId="180" fontId="6" fillId="4" borderId="1" xfId="0" applyNumberFormat="1" applyFont="1" applyFill="1" applyBorder="1" applyAlignment="1">
      <alignment horizontal="left" vertical="center"/>
    </xf>
    <xf numFmtId="177" fontId="8" fillId="4" borderId="1" xfId="0" applyNumberFormat="1" applyFont="1" applyFill="1" applyBorder="1" applyAlignment="1">
      <alignment horizontal="left"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 vertical="center"/>
    </xf>
    <xf numFmtId="177" fontId="8" fillId="4" borderId="0" xfId="0" applyNumberFormat="1" applyFont="1" applyFill="1" applyBorder="1" applyAlignment="1">
      <alignment horizontal="left" vertical="center"/>
    </xf>
    <xf numFmtId="178" fontId="6" fillId="4" borderId="0" xfId="0" applyNumberFormat="1" applyFont="1" applyFill="1" applyBorder="1" applyAlignment="1">
      <alignment horizontal="left" vertical="center"/>
    </xf>
    <xf numFmtId="178" fontId="6" fillId="4" borderId="1" xfId="0" applyNumberFormat="1" applyFont="1" applyFill="1" applyBorder="1" applyAlignment="1">
      <alignment horizontal="left" vertical="center"/>
    </xf>
    <xf numFmtId="0" fontId="6" fillId="4" borderId="0" xfId="0" applyFont="1" applyFill="1" applyBorder="1" applyAlignment="1">
      <alignment vertical="center"/>
    </xf>
    <xf numFmtId="0" fontId="9" fillId="4" borderId="0" xfId="0" applyFont="1" applyFill="1" applyBorder="1"/>
    <xf numFmtId="181" fontId="6" fillId="4" borderId="0" xfId="0" applyNumberFormat="1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vertical="center"/>
    </xf>
    <xf numFmtId="181" fontId="6" fillId="4" borderId="1" xfId="0" applyNumberFormat="1" applyFont="1" applyFill="1" applyBorder="1" applyAlignment="1">
      <alignment horizontal="left" vertical="center"/>
    </xf>
    <xf numFmtId="176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181" fontId="6" fillId="4" borderId="0" xfId="0" applyNumberFormat="1" applyFont="1" applyFill="1" applyBorder="1" applyAlignment="1">
      <alignment horizontal="left"/>
    </xf>
    <xf numFmtId="181" fontId="2" fillId="4" borderId="0" xfId="0" applyNumberFormat="1" applyFont="1" applyFill="1" applyBorder="1" applyAlignment="1">
      <alignment horizontal="left" vertical="center"/>
    </xf>
    <xf numFmtId="181" fontId="4" fillId="4" borderId="0" xfId="0" applyNumberFormat="1" applyFont="1" applyFill="1" applyBorder="1" applyAlignment="1">
      <alignment horizontal="left" vertical="center"/>
    </xf>
    <xf numFmtId="181" fontId="2" fillId="4" borderId="0" xfId="0" applyNumberFormat="1" applyFont="1" applyFill="1" applyBorder="1"/>
    <xf numFmtId="181" fontId="2" fillId="4" borderId="0" xfId="0" applyNumberFormat="1" applyFont="1" applyFill="1" applyBorder="1" applyAlignment="1">
      <alignment horizontal="left"/>
    </xf>
    <xf numFmtId="0" fontId="6" fillId="4" borderId="0" xfId="0" applyFont="1" applyFill="1" applyBorder="1"/>
    <xf numFmtId="181" fontId="2" fillId="4" borderId="0" xfId="0" applyNumberFormat="1" applyFont="1" applyFill="1" applyBorder="1" applyAlignment="1">
      <alignment horizontal="right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/>
    <xf numFmtId="182" fontId="6" fillId="4" borderId="0" xfId="0" applyNumberFormat="1" applyFont="1" applyFill="1" applyBorder="1" applyAlignment="1">
      <alignment horizontal="left" vertical="center"/>
    </xf>
    <xf numFmtId="182" fontId="6" fillId="4" borderId="1" xfId="0" applyNumberFormat="1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vertical="center"/>
    </xf>
    <xf numFmtId="177" fontId="6" fillId="4" borderId="0" xfId="0" applyNumberFormat="1" applyFont="1" applyFill="1" applyBorder="1" applyAlignment="1">
      <alignment horizontal="left" vertical="center"/>
    </xf>
    <xf numFmtId="177" fontId="6" fillId="4" borderId="1" xfId="0" applyNumberFormat="1" applyFont="1" applyFill="1" applyBorder="1" applyAlignment="1">
      <alignment horizontal="left" vertical="center"/>
    </xf>
    <xf numFmtId="176" fontId="2" fillId="4" borderId="0" xfId="0" applyNumberFormat="1" applyFont="1" applyFill="1" applyBorder="1" applyAlignment="1">
      <alignment horizontal="left"/>
    </xf>
    <xf numFmtId="176" fontId="2" fillId="4" borderId="1" xfId="0" applyNumberFormat="1" applyFont="1" applyFill="1" applyBorder="1" applyAlignment="1">
      <alignment horizontal="left"/>
    </xf>
    <xf numFmtId="176" fontId="6" fillId="4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0" fontId="2" fillId="4" borderId="11" xfId="0" applyFont="1" applyFill="1" applyBorder="1" applyAlignment="1">
      <alignment horizontal="left" vertical="center"/>
    </xf>
    <xf numFmtId="177" fontId="2" fillId="4" borderId="8" xfId="0" applyNumberFormat="1" applyFont="1" applyFill="1" applyBorder="1" applyAlignment="1">
      <alignment horizontal="left" vertical="center"/>
    </xf>
    <xf numFmtId="177" fontId="2" fillId="4" borderId="12" xfId="0" applyNumberFormat="1" applyFont="1" applyFill="1" applyBorder="1" applyAlignment="1">
      <alignment horizontal="left" vertical="center"/>
    </xf>
    <xf numFmtId="177" fontId="2" fillId="4" borderId="13" xfId="0" applyNumberFormat="1" applyFont="1" applyFill="1" applyBorder="1" applyAlignment="1">
      <alignment horizontal="left" vertical="center"/>
    </xf>
    <xf numFmtId="176" fontId="2" fillId="4" borderId="12" xfId="0" applyNumberFormat="1" applyFont="1" applyFill="1" applyBorder="1" applyAlignment="1">
      <alignment horizontal="left" vertical="center"/>
    </xf>
    <xf numFmtId="176" fontId="2" fillId="4" borderId="14" xfId="0" applyNumberFormat="1" applyFont="1" applyFill="1" applyBorder="1" applyAlignment="1">
      <alignment horizontal="left" vertical="center"/>
    </xf>
    <xf numFmtId="176" fontId="4" fillId="4" borderId="11" xfId="0" applyNumberFormat="1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176" fontId="2" fillId="4" borderId="13" xfId="0" applyNumberFormat="1" applyFont="1" applyFill="1" applyBorder="1" applyAlignment="1">
      <alignment horizontal="left" vertical="center"/>
    </xf>
    <xf numFmtId="176" fontId="2" fillId="4" borderId="16" xfId="0" applyNumberFormat="1" applyFont="1" applyFill="1" applyBorder="1" applyAlignment="1">
      <alignment horizontal="left" vertical="center"/>
    </xf>
    <xf numFmtId="177" fontId="2" fillId="4" borderId="16" xfId="0" applyNumberFormat="1" applyFont="1" applyFill="1" applyBorder="1" applyAlignment="1">
      <alignment horizontal="left" vertical="center"/>
    </xf>
    <xf numFmtId="176" fontId="4" fillId="4" borderId="15" xfId="0" applyNumberFormat="1" applyFont="1" applyFill="1" applyBorder="1" applyAlignment="1">
      <alignment horizontal="left" vertical="center"/>
    </xf>
    <xf numFmtId="176" fontId="4" fillId="4" borderId="16" xfId="0" applyNumberFormat="1" applyFont="1" applyFill="1" applyBorder="1" applyAlignment="1">
      <alignment horizontal="left"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/>
    </xf>
    <xf numFmtId="181" fontId="2" fillId="4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181" fontId="6" fillId="4" borderId="1" xfId="0" applyNumberFormat="1" applyFont="1" applyFill="1" applyBorder="1" applyAlignment="1">
      <alignment horizontal="left"/>
    </xf>
    <xf numFmtId="0" fontId="10" fillId="4" borderId="0" xfId="0" applyFont="1" applyFill="1" applyBorder="1"/>
    <xf numFmtId="0" fontId="10" fillId="4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B150" sqref="B150"/>
    </sheetView>
  </sheetViews>
  <sheetFormatPr defaultRowHeight="13.5" x14ac:dyDescent="0.15"/>
  <cols>
    <col min="1" max="1" width="0.125" style="71" hidden="1" customWidth="1"/>
    <col min="2" max="2" width="36.125" style="71" bestFit="1" customWidth="1"/>
    <col min="3" max="3" width="9" style="71"/>
    <col min="4" max="4" width="11.375" style="71" bestFit="1" customWidth="1"/>
    <col min="5" max="5" width="11.375" style="71" customWidth="1"/>
    <col min="6" max="7" width="9" style="71"/>
    <col min="8" max="8" width="10.5" style="71" bestFit="1" customWidth="1"/>
    <col min="9" max="9" width="9.625" style="71" customWidth="1"/>
    <col min="10" max="10" width="10.5" style="115" customWidth="1"/>
    <col min="11" max="11" width="10.25" style="115" customWidth="1"/>
    <col min="12" max="12" width="11.25" style="115" bestFit="1" customWidth="1"/>
    <col min="13" max="16384" width="9" style="71"/>
  </cols>
  <sheetData>
    <row r="1" spans="1:12" ht="15" x14ac:dyDescent="0.15">
      <c r="A1" s="70"/>
      <c r="B1" s="70" t="s">
        <v>0</v>
      </c>
      <c r="C1" s="53" t="s">
        <v>318</v>
      </c>
      <c r="D1" s="72" t="s">
        <v>1</v>
      </c>
      <c r="E1" s="55" t="s">
        <v>2</v>
      </c>
      <c r="F1" s="53" t="s">
        <v>3</v>
      </c>
      <c r="G1" s="68" t="s">
        <v>4</v>
      </c>
      <c r="H1" s="68" t="s">
        <v>6</v>
      </c>
      <c r="I1" s="53" t="s">
        <v>5</v>
      </c>
      <c r="J1" s="53" t="s">
        <v>7</v>
      </c>
      <c r="K1" s="53" t="s">
        <v>8</v>
      </c>
      <c r="L1" s="53" t="s">
        <v>9</v>
      </c>
    </row>
    <row r="2" spans="1:12" ht="15" x14ac:dyDescent="0.15">
      <c r="A2" s="70"/>
      <c r="B2" s="70" t="s">
        <v>426</v>
      </c>
      <c r="C2" s="53">
        <v>0</v>
      </c>
      <c r="D2" s="72">
        <v>20329</v>
      </c>
      <c r="E2" s="88">
        <v>1.7144091555567504</v>
      </c>
      <c r="F2" s="53">
        <v>0.15185416685707559</v>
      </c>
      <c r="G2" s="68">
        <v>0.50396943227340663</v>
      </c>
      <c r="H2" s="72">
        <v>226</v>
      </c>
      <c r="I2" s="53">
        <v>20103</v>
      </c>
      <c r="J2" s="53">
        <v>5.32</v>
      </c>
      <c r="K2" s="53">
        <v>7.49</v>
      </c>
      <c r="L2" s="55">
        <v>1.1117123321363569E-2</v>
      </c>
    </row>
    <row r="3" spans="1:12" ht="15" x14ac:dyDescent="0.15">
      <c r="A3" s="70"/>
      <c r="B3" s="70" t="s">
        <v>426</v>
      </c>
      <c r="C3" s="53">
        <v>1</v>
      </c>
      <c r="D3" s="72">
        <v>19402</v>
      </c>
      <c r="E3" s="88">
        <v>1.0644304313571906</v>
      </c>
      <c r="F3" s="53">
        <v>7.1166728014234723E-2</v>
      </c>
      <c r="G3" s="68">
        <v>0.50396943227340663</v>
      </c>
      <c r="H3" s="72">
        <v>409</v>
      </c>
      <c r="I3" s="53">
        <v>18993</v>
      </c>
      <c r="J3" s="53">
        <v>7.59</v>
      </c>
      <c r="K3" s="53">
        <v>8.59</v>
      </c>
      <c r="L3" s="55">
        <v>2.1080300999896918E-2</v>
      </c>
    </row>
    <row r="4" spans="1:12" ht="15" x14ac:dyDescent="0.15">
      <c r="A4" s="70"/>
      <c r="B4" s="70" t="s">
        <v>426</v>
      </c>
      <c r="C4" s="53">
        <v>2</v>
      </c>
      <c r="D4" s="72">
        <v>21809</v>
      </c>
      <c r="E4" s="88">
        <v>0.6282755656081267</v>
      </c>
      <c r="F4" s="53">
        <v>3.3240850663769021E-2</v>
      </c>
      <c r="G4" s="68">
        <v>0.50396943227340663</v>
      </c>
      <c r="H4" s="72">
        <v>703</v>
      </c>
      <c r="I4" s="53">
        <v>21106</v>
      </c>
      <c r="J4" s="53">
        <v>8.99</v>
      </c>
      <c r="K4" s="53">
        <v>11.39</v>
      </c>
      <c r="L4" s="55">
        <v>3.223439864276216E-2</v>
      </c>
    </row>
    <row r="5" spans="1:12" ht="15" x14ac:dyDescent="0.15">
      <c r="A5" s="70"/>
      <c r="B5" s="70" t="s">
        <v>426</v>
      </c>
      <c r="C5" s="53">
        <v>3</v>
      </c>
      <c r="D5" s="72">
        <v>26801</v>
      </c>
      <c r="E5" s="88">
        <v>0.4005326381682765</v>
      </c>
      <c r="F5" s="53">
        <v>1.8273865332630673E-2</v>
      </c>
      <c r="G5" s="68">
        <v>0.50396943227340663</v>
      </c>
      <c r="H5" s="72">
        <v>1076</v>
      </c>
      <c r="I5" s="53">
        <v>25725</v>
      </c>
      <c r="J5" s="53">
        <v>11.44</v>
      </c>
      <c r="K5" s="53">
        <v>11.49</v>
      </c>
      <c r="L5" s="55">
        <v>4.0147755680758179E-2</v>
      </c>
    </row>
    <row r="6" spans="1:12" ht="15" x14ac:dyDescent="0.15">
      <c r="A6" s="70"/>
      <c r="B6" s="70" t="s">
        <v>426</v>
      </c>
      <c r="C6" s="53">
        <v>4</v>
      </c>
      <c r="D6" s="72">
        <v>15681</v>
      </c>
      <c r="E6" s="88">
        <v>0.2244652850297551</v>
      </c>
      <c r="F6" s="53">
        <v>3.6222351834788772E-3</v>
      </c>
      <c r="G6" s="68">
        <v>0.50396943227340663</v>
      </c>
      <c r="H6" s="72">
        <v>745</v>
      </c>
      <c r="I6" s="53">
        <v>14936</v>
      </c>
      <c r="J6" s="53">
        <v>12.74</v>
      </c>
      <c r="K6" s="53">
        <v>12.74</v>
      </c>
      <c r="L6" s="55">
        <v>4.7509725145080034E-2</v>
      </c>
    </row>
    <row r="7" spans="1:12" ht="15" x14ac:dyDescent="0.15">
      <c r="A7" s="70"/>
      <c r="B7" s="70" t="s">
        <v>426</v>
      </c>
      <c r="C7" s="53">
        <v>5</v>
      </c>
      <c r="D7" s="72">
        <v>26711</v>
      </c>
      <c r="E7" s="88">
        <v>-2.5683991661104404E-2</v>
      </c>
      <c r="F7" s="53">
        <v>9.0139354113432776E-5</v>
      </c>
      <c r="G7" s="68">
        <v>0.50396943227340663</v>
      </c>
      <c r="H7" s="72">
        <v>1608</v>
      </c>
      <c r="I7" s="53">
        <v>25103</v>
      </c>
      <c r="J7" s="53">
        <v>12.79</v>
      </c>
      <c r="K7" s="53">
        <v>13.99</v>
      </c>
      <c r="L7" s="55">
        <v>6.0199917636928606E-2</v>
      </c>
    </row>
    <row r="8" spans="1:12" ht="15" x14ac:dyDescent="0.15">
      <c r="A8" s="70"/>
      <c r="B8" s="70" t="s">
        <v>426</v>
      </c>
      <c r="C8" s="53">
        <v>6</v>
      </c>
      <c r="D8" s="72">
        <v>13048</v>
      </c>
      <c r="E8" s="88">
        <v>-8.8293840287245809E-2</v>
      </c>
      <c r="F8" s="53">
        <v>5.3498639677006233E-4</v>
      </c>
      <c r="G8" s="68">
        <v>0.50396943227340663</v>
      </c>
      <c r="H8" s="72">
        <v>833</v>
      </c>
      <c r="I8" s="53">
        <v>12215</v>
      </c>
      <c r="J8" s="53">
        <v>14.49</v>
      </c>
      <c r="K8" s="53">
        <v>14.99</v>
      </c>
      <c r="L8" s="55">
        <v>6.3841201716738197E-2</v>
      </c>
    </row>
    <row r="9" spans="1:12" ht="15" x14ac:dyDescent="0.15">
      <c r="A9" s="70"/>
      <c r="B9" s="70" t="s">
        <v>426</v>
      </c>
      <c r="C9" s="53">
        <v>7</v>
      </c>
      <c r="D9" s="72">
        <v>19880</v>
      </c>
      <c r="E9" s="88">
        <v>-0.30828397336606728</v>
      </c>
      <c r="F9" s="53">
        <v>1.0960605584554809E-2</v>
      </c>
      <c r="G9" s="68">
        <v>0.50396943227340663</v>
      </c>
      <c r="H9" s="72">
        <v>1557</v>
      </c>
      <c r="I9" s="53">
        <v>18323</v>
      </c>
      <c r="J9" s="53">
        <v>15.59</v>
      </c>
      <c r="K9" s="53">
        <v>16.989999999999998</v>
      </c>
      <c r="L9" s="55">
        <v>7.8319919517102612E-2</v>
      </c>
    </row>
    <row r="10" spans="1:12" ht="15" x14ac:dyDescent="0.15">
      <c r="A10" s="70"/>
      <c r="B10" s="70" t="s">
        <v>426</v>
      </c>
      <c r="C10" s="53">
        <v>8</v>
      </c>
      <c r="D10" s="72">
        <v>17199</v>
      </c>
      <c r="E10" s="88">
        <v>-0.61907199122562384</v>
      </c>
      <c r="F10" s="53">
        <v>4.3949996391410472E-2</v>
      </c>
      <c r="G10" s="68">
        <v>0.50396943227340663</v>
      </c>
      <c r="H10" s="72">
        <v>1787</v>
      </c>
      <c r="I10" s="53">
        <v>15412</v>
      </c>
      <c r="J10" s="53">
        <v>17.989999999999998</v>
      </c>
      <c r="K10" s="53">
        <v>19.989999999999998</v>
      </c>
      <c r="L10" s="55">
        <v>0.10390138961567533</v>
      </c>
    </row>
    <row r="11" spans="1:12" ht="15" x14ac:dyDescent="0.15">
      <c r="A11" s="70"/>
      <c r="B11" s="75" t="s">
        <v>426</v>
      </c>
      <c r="C11" s="57">
        <v>9</v>
      </c>
      <c r="D11" s="76">
        <v>16849</v>
      </c>
      <c r="E11" s="89">
        <v>-1.1057758108781794</v>
      </c>
      <c r="F11" s="57">
        <v>0.17027585849536894</v>
      </c>
      <c r="G11" s="69">
        <v>0.50396943227340663</v>
      </c>
      <c r="H11" s="76">
        <v>2674</v>
      </c>
      <c r="I11" s="57">
        <v>14175</v>
      </c>
      <c r="J11" s="57">
        <v>21.49</v>
      </c>
      <c r="K11" s="57">
        <v>30.99</v>
      </c>
      <c r="L11" s="56">
        <v>0.15870378063980059</v>
      </c>
    </row>
    <row r="12" spans="1:12" ht="15" x14ac:dyDescent="0.15">
      <c r="A12" s="70"/>
      <c r="B12" s="70" t="s">
        <v>319</v>
      </c>
      <c r="C12" s="53">
        <v>0</v>
      </c>
      <c r="D12" s="72">
        <v>27768</v>
      </c>
      <c r="E12" s="88">
        <v>1.4933914458100506</v>
      </c>
      <c r="F12" s="53">
        <v>0.17039843015960437</v>
      </c>
      <c r="G12" s="68">
        <v>0.477302782909376</v>
      </c>
      <c r="H12" s="72">
        <v>384</v>
      </c>
      <c r="I12" s="53">
        <v>27384</v>
      </c>
      <c r="J12" s="53">
        <v>0</v>
      </c>
      <c r="K12" s="53">
        <v>0</v>
      </c>
      <c r="L12" s="55">
        <v>1.3828867761452032E-2</v>
      </c>
    </row>
    <row r="13" spans="1:12" ht="15" x14ac:dyDescent="0.15">
      <c r="A13" s="70"/>
      <c r="B13" s="70" t="s">
        <v>319</v>
      </c>
      <c r="C13" s="53">
        <v>1</v>
      </c>
      <c r="D13" s="72">
        <v>60540</v>
      </c>
      <c r="E13" s="88">
        <v>0.58850159386584466</v>
      </c>
      <c r="F13" s="53">
        <v>8.2313771111604039E-2</v>
      </c>
      <c r="G13" s="68">
        <v>0.477302782909376</v>
      </c>
      <c r="H13" s="72">
        <v>2028</v>
      </c>
      <c r="I13" s="53">
        <v>58512</v>
      </c>
      <c r="J13" s="53">
        <v>1</v>
      </c>
      <c r="K13" s="53">
        <v>1</v>
      </c>
      <c r="L13" s="55">
        <v>3.3498513379583747E-2</v>
      </c>
    </row>
    <row r="14" spans="1:12" ht="15" x14ac:dyDescent="0.15">
      <c r="A14" s="70"/>
      <c r="B14" s="70" t="s">
        <v>319</v>
      </c>
      <c r="C14" s="53">
        <v>2</v>
      </c>
      <c r="D14" s="72">
        <v>67896</v>
      </c>
      <c r="E14" s="88">
        <v>-1.7235252200347554E-2</v>
      </c>
      <c r="F14" s="53">
        <v>1.0279158430217408E-4</v>
      </c>
      <c r="G14" s="68">
        <v>0.477302782909376</v>
      </c>
      <c r="H14" s="72">
        <v>4055</v>
      </c>
      <c r="I14" s="53">
        <v>63841</v>
      </c>
      <c r="J14" s="53">
        <v>2</v>
      </c>
      <c r="K14" s="53">
        <v>2</v>
      </c>
      <c r="L14" s="55">
        <v>5.9723695063037589E-2</v>
      </c>
    </row>
    <row r="15" spans="1:12" ht="15" x14ac:dyDescent="0.15">
      <c r="A15" s="70"/>
      <c r="B15" s="70" t="s">
        <v>319</v>
      </c>
      <c r="C15" s="53">
        <v>3</v>
      </c>
      <c r="D15" s="72">
        <v>27285</v>
      </c>
      <c r="E15" s="88">
        <v>-0.61435943801842496</v>
      </c>
      <c r="F15" s="53">
        <v>6.8521478161229624E-2</v>
      </c>
      <c r="G15" s="68">
        <v>0.477302782909376</v>
      </c>
      <c r="H15" s="72">
        <v>2823</v>
      </c>
      <c r="I15" s="53">
        <v>24462</v>
      </c>
      <c r="J15" s="53">
        <v>3</v>
      </c>
      <c r="K15" s="53">
        <v>3</v>
      </c>
      <c r="L15" s="55">
        <v>0.10346344145134689</v>
      </c>
    </row>
    <row r="16" spans="1:12" ht="15" x14ac:dyDescent="0.15">
      <c r="A16" s="70"/>
      <c r="B16" s="75" t="s">
        <v>319</v>
      </c>
      <c r="C16" s="57">
        <v>4</v>
      </c>
      <c r="D16" s="76">
        <v>14220</v>
      </c>
      <c r="E16" s="89">
        <v>-1.142823806545584</v>
      </c>
      <c r="F16" s="57">
        <v>0.15596631189263585</v>
      </c>
      <c r="G16" s="69">
        <v>0.477302782909376</v>
      </c>
      <c r="H16" s="76">
        <v>2328</v>
      </c>
      <c r="I16" s="57">
        <v>11892</v>
      </c>
      <c r="J16" s="57">
        <v>4</v>
      </c>
      <c r="K16" s="57">
        <v>6</v>
      </c>
      <c r="L16" s="56">
        <v>0.16371308016877636</v>
      </c>
    </row>
    <row r="17" spans="1:12" ht="15" x14ac:dyDescent="0.15">
      <c r="A17" s="70"/>
      <c r="B17" s="70" t="s">
        <v>320</v>
      </c>
      <c r="C17" s="53">
        <v>0</v>
      </c>
      <c r="D17" s="72">
        <v>62274</v>
      </c>
      <c r="E17" s="88">
        <v>0.41401770251619707</v>
      </c>
      <c r="F17" s="53">
        <v>4.5107812625014121E-2</v>
      </c>
      <c r="G17" s="68">
        <v>8.14548430084506E-2</v>
      </c>
      <c r="H17" s="72">
        <v>2468</v>
      </c>
      <c r="I17" s="53">
        <v>59806</v>
      </c>
      <c r="J17" s="53">
        <v>0</v>
      </c>
      <c r="K17" s="53">
        <v>0</v>
      </c>
      <c r="L17" s="55">
        <v>3.9631306805408356E-2</v>
      </c>
    </row>
    <row r="18" spans="1:12" ht="15" x14ac:dyDescent="0.15">
      <c r="A18" s="70"/>
      <c r="B18" s="70" t="s">
        <v>320</v>
      </c>
      <c r="C18" s="53">
        <v>1</v>
      </c>
      <c r="D18" s="72">
        <v>77969</v>
      </c>
      <c r="E18" s="88">
        <v>4.1124393793503912E-3</v>
      </c>
      <c r="F18" s="53">
        <v>6.6574297563229846E-6</v>
      </c>
      <c r="G18" s="68">
        <v>8.14548430084506E-2</v>
      </c>
      <c r="H18" s="72">
        <v>4564</v>
      </c>
      <c r="I18" s="53">
        <v>73405</v>
      </c>
      <c r="J18" s="53">
        <v>1</v>
      </c>
      <c r="K18" s="53">
        <v>1</v>
      </c>
      <c r="L18" s="55">
        <v>5.853608485423694E-2</v>
      </c>
    </row>
    <row r="19" spans="1:12" ht="15" x14ac:dyDescent="0.15">
      <c r="A19" s="70"/>
      <c r="B19" s="75" t="s">
        <v>320</v>
      </c>
      <c r="C19" s="57">
        <v>2</v>
      </c>
      <c r="D19" s="76">
        <v>57466</v>
      </c>
      <c r="E19" s="89">
        <v>-0.32866317070452594</v>
      </c>
      <c r="F19" s="57">
        <v>3.6340372953680151E-2</v>
      </c>
      <c r="G19" s="69">
        <v>8.14548430084506E-2</v>
      </c>
      <c r="H19" s="76">
        <v>4586</v>
      </c>
      <c r="I19" s="57">
        <v>52880</v>
      </c>
      <c r="J19" s="57">
        <v>2</v>
      </c>
      <c r="K19" s="57">
        <v>2</v>
      </c>
      <c r="L19" s="56">
        <v>7.9803710019837812E-2</v>
      </c>
    </row>
    <row r="20" spans="1:12" ht="15" x14ac:dyDescent="0.15">
      <c r="A20" s="70"/>
      <c r="B20" s="70" t="s">
        <v>321</v>
      </c>
      <c r="C20" s="53">
        <v>0</v>
      </c>
      <c r="D20" s="72">
        <v>27339</v>
      </c>
      <c r="E20" s="88">
        <v>0.42123046099112121</v>
      </c>
      <c r="F20" s="53">
        <v>2.0435982932305276E-2</v>
      </c>
      <c r="G20" s="68">
        <v>7.3015011504278443E-2</v>
      </c>
      <c r="H20" s="72">
        <v>1076</v>
      </c>
      <c r="I20" s="53">
        <v>26263</v>
      </c>
      <c r="J20" s="53">
        <v>0</v>
      </c>
      <c r="K20" s="53">
        <v>1</v>
      </c>
      <c r="L20" s="55">
        <v>3.9357694136581439E-2</v>
      </c>
    </row>
    <row r="21" spans="1:12" ht="15" x14ac:dyDescent="0.15">
      <c r="A21" s="70"/>
      <c r="B21" s="70" t="s">
        <v>321</v>
      </c>
      <c r="C21" s="53">
        <v>1</v>
      </c>
      <c r="D21" s="72">
        <v>26707</v>
      </c>
      <c r="E21" s="88">
        <v>0.27253028504775251</v>
      </c>
      <c r="F21" s="53">
        <v>8.9068300881795827E-3</v>
      </c>
      <c r="G21" s="68">
        <v>7.3015011504278443E-2</v>
      </c>
      <c r="H21" s="72">
        <v>1212</v>
      </c>
      <c r="I21" s="53">
        <v>25495</v>
      </c>
      <c r="J21" s="53">
        <v>2</v>
      </c>
      <c r="K21" s="53">
        <v>2</v>
      </c>
      <c r="L21" s="55">
        <v>4.5381360691953421E-2</v>
      </c>
    </row>
    <row r="22" spans="1:12" ht="15" x14ac:dyDescent="0.15">
      <c r="A22" s="70"/>
      <c r="B22" s="70" t="s">
        <v>321</v>
      </c>
      <c r="C22" s="53">
        <v>2</v>
      </c>
      <c r="D22" s="72">
        <v>29318</v>
      </c>
      <c r="E22" s="88">
        <v>0.19904953583488721</v>
      </c>
      <c r="F22" s="53">
        <v>5.3846157985075463E-3</v>
      </c>
      <c r="G22" s="68">
        <v>7.3015011504278443E-2</v>
      </c>
      <c r="H22" s="72">
        <v>1427</v>
      </c>
      <c r="I22" s="53">
        <v>27891</v>
      </c>
      <c r="J22" s="53">
        <v>3</v>
      </c>
      <c r="K22" s="53">
        <v>3</v>
      </c>
      <c r="L22" s="55">
        <v>4.8673170066170952E-2</v>
      </c>
    </row>
    <row r="23" spans="1:12" ht="15" x14ac:dyDescent="0.15">
      <c r="A23" s="70"/>
      <c r="B23" s="70" t="s">
        <v>321</v>
      </c>
      <c r="C23" s="53">
        <v>3</v>
      </c>
      <c r="D23" s="72">
        <v>27741</v>
      </c>
      <c r="E23" s="88">
        <v>2.78083620469382E-2</v>
      </c>
      <c r="F23" s="53">
        <v>1.0718214556045886E-4</v>
      </c>
      <c r="G23" s="68">
        <v>7.3015011504278443E-2</v>
      </c>
      <c r="H23" s="72">
        <v>1588</v>
      </c>
      <c r="I23" s="53">
        <v>26153</v>
      </c>
      <c r="J23" s="53">
        <v>4</v>
      </c>
      <c r="K23" s="53">
        <v>4</v>
      </c>
      <c r="L23" s="55">
        <v>5.7243790778991388E-2</v>
      </c>
    </row>
    <row r="24" spans="1:12" ht="15" x14ac:dyDescent="0.15">
      <c r="A24" s="70"/>
      <c r="B24" s="70" t="s">
        <v>321</v>
      </c>
      <c r="C24" s="53">
        <v>4</v>
      </c>
      <c r="D24" s="72">
        <v>23291</v>
      </c>
      <c r="E24" s="88">
        <v>-4.4413071681176357E-2</v>
      </c>
      <c r="F24" s="53">
        <v>2.3697675041074094E-4</v>
      </c>
      <c r="G24" s="68">
        <v>7.3015011504278443E-2</v>
      </c>
      <c r="H24" s="72">
        <v>1427</v>
      </c>
      <c r="I24" s="53">
        <v>21864</v>
      </c>
      <c r="J24" s="53">
        <v>5</v>
      </c>
      <c r="K24" s="53">
        <v>5</v>
      </c>
      <c r="L24" s="55">
        <v>6.1268301060495467E-2</v>
      </c>
    </row>
    <row r="25" spans="1:12" ht="15" x14ac:dyDescent="0.15">
      <c r="A25" s="70"/>
      <c r="B25" s="70" t="s">
        <v>321</v>
      </c>
      <c r="C25" s="53">
        <v>5</v>
      </c>
      <c r="D25" s="72">
        <v>18166</v>
      </c>
      <c r="E25" s="88">
        <v>-0.13190658244305592</v>
      </c>
      <c r="F25" s="53">
        <v>1.6948846814516974E-3</v>
      </c>
      <c r="G25" s="68">
        <v>7.3015011504278443E-2</v>
      </c>
      <c r="H25" s="72">
        <v>1208</v>
      </c>
      <c r="I25" s="53">
        <v>16958</v>
      </c>
      <c r="J25" s="53">
        <v>6</v>
      </c>
      <c r="K25" s="53">
        <v>6</v>
      </c>
      <c r="L25" s="55">
        <v>6.6497853132225032E-2</v>
      </c>
    </row>
    <row r="26" spans="1:12" ht="15" x14ac:dyDescent="0.15">
      <c r="A26" s="70"/>
      <c r="B26" s="70" t="s">
        <v>321</v>
      </c>
      <c r="C26" s="53">
        <v>6</v>
      </c>
      <c r="D26" s="72">
        <v>13558</v>
      </c>
      <c r="E26" s="88">
        <v>-0.23574039587972392</v>
      </c>
      <c r="F26" s="53">
        <v>4.2315618021628171E-3</v>
      </c>
      <c r="G26" s="68">
        <v>7.3015011504278443E-2</v>
      </c>
      <c r="H26" s="72">
        <v>993</v>
      </c>
      <c r="I26" s="53">
        <v>12565</v>
      </c>
      <c r="J26" s="53">
        <v>7</v>
      </c>
      <c r="K26" s="53">
        <v>7</v>
      </c>
      <c r="L26" s="55">
        <v>7.3240890986871227E-2</v>
      </c>
    </row>
    <row r="27" spans="1:12" ht="15" x14ac:dyDescent="0.15">
      <c r="A27" s="70"/>
      <c r="B27" s="70" t="s">
        <v>321</v>
      </c>
      <c r="C27" s="53">
        <v>7</v>
      </c>
      <c r="D27" s="72">
        <v>16664</v>
      </c>
      <c r="E27" s="88">
        <v>-0.30401733579607648</v>
      </c>
      <c r="F27" s="53">
        <v>8.917916052192389E-3</v>
      </c>
      <c r="G27" s="68">
        <v>7.3015011504278443E-2</v>
      </c>
      <c r="H27" s="72">
        <v>1300</v>
      </c>
      <c r="I27" s="53">
        <v>15364</v>
      </c>
      <c r="J27" s="53">
        <v>8</v>
      </c>
      <c r="K27" s="53">
        <v>9</v>
      </c>
      <c r="L27" s="55">
        <v>7.8012481997119534E-2</v>
      </c>
    </row>
    <row r="28" spans="1:12" ht="15" x14ac:dyDescent="0.15">
      <c r="A28" s="70"/>
      <c r="B28" s="75" t="s">
        <v>321</v>
      </c>
      <c r="C28" s="57">
        <v>8</v>
      </c>
      <c r="D28" s="76">
        <v>14925</v>
      </c>
      <c r="E28" s="89">
        <v>-0.49532277705852268</v>
      </c>
      <c r="F28" s="57">
        <v>2.3099061253507941E-2</v>
      </c>
      <c r="G28" s="69">
        <v>7.3015011504278443E-2</v>
      </c>
      <c r="H28" s="76">
        <v>1387</v>
      </c>
      <c r="I28" s="57">
        <v>13538</v>
      </c>
      <c r="J28" s="57">
        <v>10</v>
      </c>
      <c r="K28" s="57">
        <v>55</v>
      </c>
      <c r="L28" s="56">
        <v>9.2931323283082082E-2</v>
      </c>
    </row>
    <row r="29" spans="1:12" ht="15" x14ac:dyDescent="0.15">
      <c r="A29" s="70"/>
      <c r="B29" s="70" t="s">
        <v>323</v>
      </c>
      <c r="C29" s="53">
        <v>0</v>
      </c>
      <c r="D29" s="72">
        <v>55395</v>
      </c>
      <c r="E29" s="88">
        <v>0.33155175656312713</v>
      </c>
      <c r="F29" s="53">
        <v>2.6656347918403989E-2</v>
      </c>
      <c r="G29" s="68">
        <v>6.4278989452671659E-2</v>
      </c>
      <c r="H29" s="72">
        <v>2376</v>
      </c>
      <c r="I29" s="53">
        <v>53019</v>
      </c>
      <c r="J29" s="53">
        <v>0</v>
      </c>
      <c r="K29" s="53">
        <v>0</v>
      </c>
      <c r="L29" s="55">
        <v>4.2891957757920388E-2</v>
      </c>
    </row>
    <row r="30" spans="1:12" ht="15" x14ac:dyDescent="0.15">
      <c r="A30" s="70"/>
      <c r="B30" s="70" t="s">
        <v>323</v>
      </c>
      <c r="C30" s="53">
        <v>1</v>
      </c>
      <c r="D30" s="72">
        <v>47878</v>
      </c>
      <c r="E30" s="88">
        <v>0.11706643413838699</v>
      </c>
      <c r="F30" s="53">
        <v>3.1523192356332714E-3</v>
      </c>
      <c r="G30" s="68">
        <v>6.4278989452671659E-2</v>
      </c>
      <c r="H30" s="72">
        <v>2519</v>
      </c>
      <c r="I30" s="53">
        <v>45359</v>
      </c>
      <c r="J30" s="53">
        <v>1</v>
      </c>
      <c r="K30" s="53">
        <v>1</v>
      </c>
      <c r="L30" s="55">
        <v>5.2612891098207944E-2</v>
      </c>
    </row>
    <row r="31" spans="1:12" ht="15" x14ac:dyDescent="0.15">
      <c r="A31" s="70"/>
      <c r="B31" s="70" t="s">
        <v>323</v>
      </c>
      <c r="C31" s="53">
        <v>2</v>
      </c>
      <c r="D31" s="72">
        <v>33928</v>
      </c>
      <c r="E31" s="88">
        <v>-3.9425663905862544E-2</v>
      </c>
      <c r="F31" s="53">
        <v>2.7142765973109379E-4</v>
      </c>
      <c r="G31" s="68">
        <v>6.4278989452671659E-2</v>
      </c>
      <c r="H31" s="72">
        <v>2069</v>
      </c>
      <c r="I31" s="53">
        <v>31859</v>
      </c>
      <c r="J31" s="53">
        <v>2</v>
      </c>
      <c r="K31" s="53">
        <v>2</v>
      </c>
      <c r="L31" s="55">
        <v>6.0982079698184394E-2</v>
      </c>
    </row>
    <row r="32" spans="1:12" ht="15" x14ac:dyDescent="0.15">
      <c r="A32" s="70"/>
      <c r="B32" s="70" t="s">
        <v>323</v>
      </c>
      <c r="C32" s="53">
        <v>3</v>
      </c>
      <c r="D32" s="72">
        <v>22371</v>
      </c>
      <c r="E32" s="88">
        <v>-0.15710423534277934</v>
      </c>
      <c r="F32" s="53">
        <v>2.9941675937809982E-3</v>
      </c>
      <c r="G32" s="68">
        <v>6.4278989452671659E-2</v>
      </c>
      <c r="H32" s="72">
        <v>1523</v>
      </c>
      <c r="I32" s="53">
        <v>20848</v>
      </c>
      <c r="J32" s="53">
        <v>3</v>
      </c>
      <c r="K32" s="53">
        <v>3</v>
      </c>
      <c r="L32" s="55">
        <v>6.807920969111797E-2</v>
      </c>
    </row>
    <row r="33" spans="1:12" ht="15" x14ac:dyDescent="0.15">
      <c r="A33" s="70"/>
      <c r="B33" s="70" t="s">
        <v>323</v>
      </c>
      <c r="C33" s="53">
        <v>4</v>
      </c>
      <c r="D33" s="72">
        <v>22799</v>
      </c>
      <c r="E33" s="88">
        <v>-0.2808593071637282</v>
      </c>
      <c r="F33" s="53">
        <v>1.0305847103746093E-2</v>
      </c>
      <c r="G33" s="68">
        <v>6.4278989452671659E-2</v>
      </c>
      <c r="H33" s="72">
        <v>1741</v>
      </c>
      <c r="I33" s="53">
        <v>21058</v>
      </c>
      <c r="J33" s="53">
        <v>4</v>
      </c>
      <c r="K33" s="53">
        <v>5</v>
      </c>
      <c r="L33" s="55">
        <v>7.6362998377121807E-2</v>
      </c>
    </row>
    <row r="34" spans="1:12" ht="15" x14ac:dyDescent="0.15">
      <c r="A34" s="70"/>
      <c r="B34" s="75" t="s">
        <v>323</v>
      </c>
      <c r="C34" s="57">
        <v>5</v>
      </c>
      <c r="D34" s="76">
        <v>15338</v>
      </c>
      <c r="E34" s="89">
        <v>-0.46764780014143958</v>
      </c>
      <c r="F34" s="57">
        <v>2.0898879941376212E-2</v>
      </c>
      <c r="G34" s="69">
        <v>6.4278989452671659E-2</v>
      </c>
      <c r="H34" s="76">
        <v>1390</v>
      </c>
      <c r="I34" s="57">
        <v>13948</v>
      </c>
      <c r="J34" s="57">
        <v>6</v>
      </c>
      <c r="K34" s="57">
        <v>38</v>
      </c>
      <c r="L34" s="56">
        <v>9.0624592515321428E-2</v>
      </c>
    </row>
    <row r="35" spans="1:12" ht="15" x14ac:dyDescent="0.15">
      <c r="A35" s="70"/>
      <c r="B35" s="70" t="s">
        <v>322</v>
      </c>
      <c r="C35" s="53">
        <v>0</v>
      </c>
      <c r="D35" s="72">
        <v>124448</v>
      </c>
      <c r="E35" s="88">
        <v>0.17948824996730989</v>
      </c>
      <c r="F35" s="53">
        <v>1.8743660568446615E-2</v>
      </c>
      <c r="G35" s="68">
        <v>6.378071681434247E-2</v>
      </c>
      <c r="H35" s="72">
        <v>6171</v>
      </c>
      <c r="I35" s="53">
        <v>118277</v>
      </c>
      <c r="J35" s="53">
        <v>0</v>
      </c>
      <c r="K35" s="53">
        <v>0</v>
      </c>
      <c r="L35" s="55">
        <v>4.9586976086397533E-2</v>
      </c>
    </row>
    <row r="36" spans="1:12" ht="15" x14ac:dyDescent="0.15">
      <c r="A36" s="70"/>
      <c r="B36" s="70" t="s">
        <v>322</v>
      </c>
      <c r="C36" s="53">
        <v>1</v>
      </c>
      <c r="D36" s="72">
        <v>50690</v>
      </c>
      <c r="E36" s="88">
        <v>-0.11983833716304447</v>
      </c>
      <c r="F36" s="53">
        <v>3.8826904700653801E-3</v>
      </c>
      <c r="G36" s="68">
        <v>6.378071681434247E-2</v>
      </c>
      <c r="H36" s="72">
        <v>3333</v>
      </c>
      <c r="I36" s="53">
        <v>47357</v>
      </c>
      <c r="J36" s="53">
        <v>1</v>
      </c>
      <c r="K36" s="53">
        <v>1</v>
      </c>
      <c r="L36" s="55">
        <v>6.5752613927796411E-2</v>
      </c>
    </row>
    <row r="37" spans="1:12" ht="15" x14ac:dyDescent="0.15">
      <c r="A37" s="70"/>
      <c r="B37" s="70" t="s">
        <v>322</v>
      </c>
      <c r="C37" s="53">
        <v>2</v>
      </c>
      <c r="D37" s="72">
        <v>15924</v>
      </c>
      <c r="E37" s="88">
        <v>-0.37660671429228493</v>
      </c>
      <c r="F37" s="53">
        <v>1.3509125338338665E-2</v>
      </c>
      <c r="G37" s="68">
        <v>6.378071681434247E-2</v>
      </c>
      <c r="H37" s="72">
        <v>1328</v>
      </c>
      <c r="I37" s="53">
        <v>14596</v>
      </c>
      <c r="J37" s="53">
        <v>2</v>
      </c>
      <c r="K37" s="53">
        <v>2</v>
      </c>
      <c r="L37" s="55">
        <v>8.3396131625219791E-2</v>
      </c>
    </row>
    <row r="38" spans="1:12" ht="15" x14ac:dyDescent="0.15">
      <c r="A38" s="70"/>
      <c r="B38" s="75" t="s">
        <v>322</v>
      </c>
      <c r="C38" s="57">
        <v>3</v>
      </c>
      <c r="D38" s="76">
        <v>6647</v>
      </c>
      <c r="E38" s="89">
        <v>-0.76456145776502127</v>
      </c>
      <c r="F38" s="57">
        <v>2.7645240437491808E-2</v>
      </c>
      <c r="G38" s="69">
        <v>6.378071681434247E-2</v>
      </c>
      <c r="H38" s="76">
        <v>786</v>
      </c>
      <c r="I38" s="57">
        <v>5861</v>
      </c>
      <c r="J38" s="57">
        <v>3</v>
      </c>
      <c r="K38" s="57">
        <v>5</v>
      </c>
      <c r="L38" s="56">
        <v>0.11824883406047841</v>
      </c>
    </row>
    <row r="39" spans="1:12" ht="15" x14ac:dyDescent="0.15">
      <c r="A39" s="70"/>
      <c r="B39" s="70" t="s">
        <v>326</v>
      </c>
      <c r="C39" s="53">
        <v>0</v>
      </c>
      <c r="D39" s="72">
        <v>23990</v>
      </c>
      <c r="E39" s="88">
        <v>-0.30255632669678434</v>
      </c>
      <c r="F39" s="53">
        <v>1.2707097172248275E-2</v>
      </c>
      <c r="G39" s="68">
        <v>4.6775919118938247E-2</v>
      </c>
      <c r="H39" s="72">
        <v>1869</v>
      </c>
      <c r="I39" s="53">
        <v>22121</v>
      </c>
      <c r="J39" s="53">
        <v>0</v>
      </c>
      <c r="K39" s="53">
        <v>3</v>
      </c>
      <c r="L39" s="55">
        <v>7.7907461442267609E-2</v>
      </c>
    </row>
    <row r="40" spans="1:12" ht="15" x14ac:dyDescent="0.15">
      <c r="A40" s="70"/>
      <c r="B40" s="70" t="s">
        <v>326</v>
      </c>
      <c r="C40" s="53">
        <v>1</v>
      </c>
      <c r="D40" s="72">
        <v>16448</v>
      </c>
      <c r="E40" s="88">
        <v>-0.20427004550274061</v>
      </c>
      <c r="F40" s="53">
        <v>3.8006859325858599E-3</v>
      </c>
      <c r="G40" s="68">
        <v>4.6775919118938247E-2</v>
      </c>
      <c r="H40" s="72">
        <v>1170</v>
      </c>
      <c r="I40" s="53">
        <v>15278</v>
      </c>
      <c r="J40" s="53">
        <v>4</v>
      </c>
      <c r="K40" s="53">
        <v>5</v>
      </c>
      <c r="L40" s="55">
        <v>7.1133268482490269E-2</v>
      </c>
    </row>
    <row r="41" spans="1:12" ht="15" x14ac:dyDescent="0.15">
      <c r="A41" s="70"/>
      <c r="B41" s="70" t="s">
        <v>326</v>
      </c>
      <c r="C41" s="53">
        <v>2</v>
      </c>
      <c r="D41" s="72">
        <v>24390</v>
      </c>
      <c r="E41" s="88">
        <v>-0.17477155165286173</v>
      </c>
      <c r="F41" s="53">
        <v>4.0717770031789679E-3</v>
      </c>
      <c r="G41" s="68">
        <v>4.6775919118938247E-2</v>
      </c>
      <c r="H41" s="72">
        <v>1688</v>
      </c>
      <c r="I41" s="53">
        <v>22702</v>
      </c>
      <c r="J41" s="53">
        <v>6</v>
      </c>
      <c r="K41" s="53">
        <v>8</v>
      </c>
      <c r="L41" s="55">
        <v>6.9208692086920875E-2</v>
      </c>
    </row>
    <row r="42" spans="1:12" ht="15" x14ac:dyDescent="0.15">
      <c r="A42" s="70"/>
      <c r="B42" s="70" t="s">
        <v>326</v>
      </c>
      <c r="C42" s="53">
        <v>3</v>
      </c>
      <c r="D42" s="72">
        <v>21318</v>
      </c>
      <c r="E42" s="88">
        <v>-8.4388905066053191E-2</v>
      </c>
      <c r="F42" s="53">
        <v>7.970821131217193E-4</v>
      </c>
      <c r="G42" s="68">
        <v>4.6775919118938247E-2</v>
      </c>
      <c r="H42" s="72">
        <v>1356</v>
      </c>
      <c r="I42" s="53">
        <v>19962</v>
      </c>
      <c r="J42" s="53">
        <v>9</v>
      </c>
      <c r="K42" s="53">
        <v>11</v>
      </c>
      <c r="L42" s="55">
        <v>6.3608218406980013E-2</v>
      </c>
    </row>
    <row r="43" spans="1:12" ht="15" x14ac:dyDescent="0.15">
      <c r="A43" s="70"/>
      <c r="B43" s="70" t="s">
        <v>326</v>
      </c>
      <c r="C43" s="53">
        <v>4</v>
      </c>
      <c r="D43" s="72">
        <v>16074</v>
      </c>
      <c r="E43" s="88">
        <v>-3.1548018222459909E-2</v>
      </c>
      <c r="F43" s="53">
        <v>8.2052738286275044E-5</v>
      </c>
      <c r="G43" s="68">
        <v>4.6775919118938247E-2</v>
      </c>
      <c r="H43" s="72">
        <v>973</v>
      </c>
      <c r="I43" s="53">
        <v>15101</v>
      </c>
      <c r="J43" s="53">
        <v>12</v>
      </c>
      <c r="K43" s="53">
        <v>13</v>
      </c>
      <c r="L43" s="55">
        <v>6.0532537016299612E-2</v>
      </c>
    </row>
    <row r="44" spans="1:12" ht="15" x14ac:dyDescent="0.15">
      <c r="A44" s="70"/>
      <c r="B44" s="70" t="s">
        <v>326</v>
      </c>
      <c r="C44" s="53">
        <v>5</v>
      </c>
      <c r="D44" s="72">
        <v>20565</v>
      </c>
      <c r="E44" s="88">
        <v>6.3711333540260512E-2</v>
      </c>
      <c r="F44" s="53">
        <v>4.1053715748063762E-4</v>
      </c>
      <c r="G44" s="68">
        <v>4.6775919118938247E-2</v>
      </c>
      <c r="H44" s="72">
        <v>1138</v>
      </c>
      <c r="I44" s="53">
        <v>19427</v>
      </c>
      <c r="J44" s="53">
        <v>14</v>
      </c>
      <c r="K44" s="53">
        <v>16</v>
      </c>
      <c r="L44" s="55">
        <v>5.5336737174811572E-2</v>
      </c>
    </row>
    <row r="45" spans="1:12" ht="15" x14ac:dyDescent="0.15">
      <c r="A45" s="70"/>
      <c r="B45" s="70" t="s">
        <v>326</v>
      </c>
      <c r="C45" s="53">
        <v>6</v>
      </c>
      <c r="D45" s="72">
        <v>18736</v>
      </c>
      <c r="E45" s="88">
        <v>0.16716893484963891</v>
      </c>
      <c r="F45" s="53">
        <v>2.4610105592820157E-3</v>
      </c>
      <c r="G45" s="68">
        <v>4.6775919118938247E-2</v>
      </c>
      <c r="H45" s="72">
        <v>940</v>
      </c>
      <c r="I45" s="53">
        <v>17796</v>
      </c>
      <c r="J45" s="53">
        <v>17</v>
      </c>
      <c r="K45" s="53">
        <v>20</v>
      </c>
      <c r="L45" s="55">
        <v>5.0170794192997435E-2</v>
      </c>
    </row>
    <row r="46" spans="1:12" ht="15" x14ac:dyDescent="0.15">
      <c r="A46" s="70"/>
      <c r="B46" s="70" t="s">
        <v>326</v>
      </c>
      <c r="C46" s="53">
        <v>7</v>
      </c>
      <c r="D46" s="72">
        <v>18018</v>
      </c>
      <c r="E46" s="88">
        <v>0.28889773204069868</v>
      </c>
      <c r="F46" s="53">
        <v>6.704947211994953E-3</v>
      </c>
      <c r="G46" s="68">
        <v>4.6775919118938247E-2</v>
      </c>
      <c r="H46" s="72">
        <v>805</v>
      </c>
      <c r="I46" s="53">
        <v>17213</v>
      </c>
      <c r="J46" s="53">
        <v>21</v>
      </c>
      <c r="K46" s="53">
        <v>27</v>
      </c>
      <c r="L46" s="55">
        <v>4.467754467754468E-2</v>
      </c>
    </row>
    <row r="47" spans="1:12" ht="15" x14ac:dyDescent="0.15">
      <c r="A47" s="70"/>
      <c r="B47" s="70" t="s">
        <v>326</v>
      </c>
      <c r="C47" s="53">
        <v>8</v>
      </c>
      <c r="D47" s="72">
        <v>18587</v>
      </c>
      <c r="E47" s="88">
        <v>0.3072286574091353</v>
      </c>
      <c r="F47" s="53">
        <v>7.7607336822960336E-3</v>
      </c>
      <c r="G47" s="68">
        <v>4.6775919118938247E-2</v>
      </c>
      <c r="H47" s="72">
        <v>816</v>
      </c>
      <c r="I47" s="53">
        <v>17771</v>
      </c>
      <c r="J47" s="53">
        <v>28</v>
      </c>
      <c r="K47" s="53">
        <v>43</v>
      </c>
      <c r="L47" s="55">
        <v>4.3901651692042826E-2</v>
      </c>
    </row>
    <row r="48" spans="1:12" ht="15" x14ac:dyDescent="0.15">
      <c r="A48" s="70"/>
      <c r="B48" s="75" t="s">
        <v>326</v>
      </c>
      <c r="C48" s="57">
        <v>9</v>
      </c>
      <c r="D48" s="76">
        <v>19583</v>
      </c>
      <c r="E48" s="89">
        <v>0.3032528771359112</v>
      </c>
      <c r="F48" s="57">
        <v>7.9799955484635143E-3</v>
      </c>
      <c r="G48" s="69">
        <v>4.6775919118938247E-2</v>
      </c>
      <c r="H48" s="76">
        <v>863</v>
      </c>
      <c r="I48" s="57">
        <v>18720</v>
      </c>
      <c r="J48" s="57">
        <v>44</v>
      </c>
      <c r="K48" s="57">
        <v>511</v>
      </c>
      <c r="L48" s="56">
        <v>4.4068835214216409E-2</v>
      </c>
    </row>
    <row r="49" spans="1:12" ht="15" x14ac:dyDescent="0.15">
      <c r="A49" s="70"/>
      <c r="B49" s="70" t="s">
        <v>325</v>
      </c>
      <c r="C49" s="53">
        <v>0</v>
      </c>
      <c r="D49" s="72">
        <v>109582</v>
      </c>
      <c r="E49" s="88">
        <v>0.18158922812856601</v>
      </c>
      <c r="F49" s="53">
        <v>1.687782694764562E-2</v>
      </c>
      <c r="G49" s="68">
        <v>4.5933456825179853E-2</v>
      </c>
      <c r="H49" s="72">
        <v>5423</v>
      </c>
      <c r="I49" s="53">
        <v>104159</v>
      </c>
      <c r="J49" s="53">
        <v>0</v>
      </c>
      <c r="K49" s="53">
        <v>0</v>
      </c>
      <c r="L49" s="55">
        <v>4.9488054607508533E-2</v>
      </c>
    </row>
    <row r="50" spans="1:12" ht="15" x14ac:dyDescent="0.15">
      <c r="A50" s="70"/>
      <c r="B50" s="70" t="s">
        <v>325</v>
      </c>
      <c r="C50" s="53">
        <v>1</v>
      </c>
      <c r="D50" s="72">
        <v>60255</v>
      </c>
      <c r="E50" s="88">
        <v>-9.3350026032538405E-2</v>
      </c>
      <c r="F50" s="53">
        <v>2.767795443706444E-3</v>
      </c>
      <c r="G50" s="68">
        <v>4.5933456825179853E-2</v>
      </c>
      <c r="H50" s="72">
        <v>3865</v>
      </c>
      <c r="I50" s="53">
        <v>56390</v>
      </c>
      <c r="J50" s="53">
        <v>1</v>
      </c>
      <c r="K50" s="53">
        <v>1</v>
      </c>
      <c r="L50" s="55">
        <v>6.4144054435316566E-2</v>
      </c>
    </row>
    <row r="51" spans="1:12" ht="15" x14ac:dyDescent="0.15">
      <c r="A51" s="70"/>
      <c r="B51" s="70" t="s">
        <v>325</v>
      </c>
      <c r="C51" s="53">
        <v>2</v>
      </c>
      <c r="D51" s="72">
        <v>20138</v>
      </c>
      <c r="E51" s="88">
        <v>-0.30331613220032472</v>
      </c>
      <c r="F51" s="53">
        <v>1.0724043599522707E-2</v>
      </c>
      <c r="G51" s="68">
        <v>4.5933456825179853E-2</v>
      </c>
      <c r="H51" s="72">
        <v>1570</v>
      </c>
      <c r="I51" s="53">
        <v>18568</v>
      </c>
      <c r="J51" s="53">
        <v>2</v>
      </c>
      <c r="K51" s="53">
        <v>2</v>
      </c>
      <c r="L51" s="55">
        <v>7.7962061773761054E-2</v>
      </c>
    </row>
    <row r="52" spans="1:12" ht="15" x14ac:dyDescent="0.15">
      <c r="A52" s="70"/>
      <c r="B52" s="75" t="s">
        <v>325</v>
      </c>
      <c r="C52" s="57">
        <v>3</v>
      </c>
      <c r="D52" s="76">
        <v>7734</v>
      </c>
      <c r="E52" s="89">
        <v>-0.55705438785702432</v>
      </c>
      <c r="F52" s="57">
        <v>1.5563790834305088E-2</v>
      </c>
      <c r="G52" s="69">
        <v>4.5933456825179853E-2</v>
      </c>
      <c r="H52" s="76">
        <v>760</v>
      </c>
      <c r="I52" s="57">
        <v>6974</v>
      </c>
      <c r="J52" s="57">
        <v>3</v>
      </c>
      <c r="K52" s="57">
        <v>13</v>
      </c>
      <c r="L52" s="56">
        <v>9.8267390742177399E-2</v>
      </c>
    </row>
    <row r="53" spans="1:12" ht="15" x14ac:dyDescent="0.15">
      <c r="A53" s="70"/>
      <c r="B53" s="70" t="s">
        <v>327</v>
      </c>
      <c r="C53" s="53">
        <v>0</v>
      </c>
      <c r="D53" s="72">
        <v>26375</v>
      </c>
      <c r="E53" s="88">
        <v>0.10020495775025179</v>
      </c>
      <c r="F53" s="53">
        <v>1.2817610568992897E-3</v>
      </c>
      <c r="G53" s="68">
        <v>4.3835572979900692E-2</v>
      </c>
      <c r="H53" s="72">
        <v>1410</v>
      </c>
      <c r="I53" s="53">
        <v>24965</v>
      </c>
      <c r="J53" s="53">
        <v>0</v>
      </c>
      <c r="K53" s="53">
        <v>0</v>
      </c>
      <c r="L53" s="55">
        <v>5.3459715639810425E-2</v>
      </c>
    </row>
    <row r="54" spans="1:12" ht="15" x14ac:dyDescent="0.15">
      <c r="A54" s="70"/>
      <c r="B54" s="70" t="s">
        <v>327</v>
      </c>
      <c r="C54" s="53">
        <v>1</v>
      </c>
      <c r="D54" s="72">
        <v>13258</v>
      </c>
      <c r="E54" s="88">
        <v>0.4069695201998913</v>
      </c>
      <c r="F54" s="53">
        <v>9.3070772923675316E-3</v>
      </c>
      <c r="G54" s="68">
        <v>4.3835572979900692E-2</v>
      </c>
      <c r="H54" s="72">
        <v>529</v>
      </c>
      <c r="I54" s="53">
        <v>12729</v>
      </c>
      <c r="J54" s="53">
        <v>1</v>
      </c>
      <c r="K54" s="53">
        <v>35</v>
      </c>
      <c r="L54" s="55">
        <v>3.9900437471715192E-2</v>
      </c>
    </row>
    <row r="55" spans="1:12" ht="15" x14ac:dyDescent="0.15">
      <c r="A55" s="70"/>
      <c r="B55" s="70" t="s">
        <v>327</v>
      </c>
      <c r="C55" s="53">
        <v>2</v>
      </c>
      <c r="D55" s="72">
        <v>19871</v>
      </c>
      <c r="E55" s="88">
        <v>0.32825435829102556</v>
      </c>
      <c r="F55" s="53">
        <v>9.3860603656238384E-3</v>
      </c>
      <c r="G55" s="68">
        <v>4.3835572979900692E-2</v>
      </c>
      <c r="H55" s="72">
        <v>855</v>
      </c>
      <c r="I55" s="53">
        <v>19016</v>
      </c>
      <c r="J55" s="53">
        <v>36</v>
      </c>
      <c r="K55" s="53">
        <v>51</v>
      </c>
      <c r="L55" s="55">
        <v>4.3027527552715009E-2</v>
      </c>
    </row>
    <row r="56" spans="1:12" ht="15" x14ac:dyDescent="0.15">
      <c r="A56" s="70"/>
      <c r="B56" s="70" t="s">
        <v>327</v>
      </c>
      <c r="C56" s="53">
        <v>3</v>
      </c>
      <c r="D56" s="72">
        <v>21198</v>
      </c>
      <c r="E56" s="88">
        <v>0.21111009287776394</v>
      </c>
      <c r="F56" s="53">
        <v>4.3564721641060752E-3</v>
      </c>
      <c r="G56" s="68">
        <v>4.3835572979900692E-2</v>
      </c>
      <c r="H56" s="72">
        <v>1020</v>
      </c>
      <c r="I56" s="53">
        <v>20178</v>
      </c>
      <c r="J56" s="53">
        <v>52</v>
      </c>
      <c r="K56" s="53">
        <v>61</v>
      </c>
      <c r="L56" s="55">
        <v>4.8117746957260121E-2</v>
      </c>
    </row>
    <row r="57" spans="1:12" ht="15" x14ac:dyDescent="0.15">
      <c r="A57" s="70"/>
      <c r="B57" s="70" t="s">
        <v>327</v>
      </c>
      <c r="C57" s="53">
        <v>4</v>
      </c>
      <c r="D57" s="72">
        <v>19229</v>
      </c>
      <c r="E57" s="88">
        <v>6.8766633976566599E-2</v>
      </c>
      <c r="F57" s="53">
        <v>4.4620884455385163E-4</v>
      </c>
      <c r="G57" s="68">
        <v>4.3835572979900692E-2</v>
      </c>
      <c r="H57" s="72">
        <v>1059</v>
      </c>
      <c r="I57" s="53">
        <v>18170</v>
      </c>
      <c r="J57" s="53">
        <v>62</v>
      </c>
      <c r="K57" s="53">
        <v>68</v>
      </c>
      <c r="L57" s="55">
        <v>5.5073066722138436E-2</v>
      </c>
    </row>
    <row r="58" spans="1:12" ht="15" x14ac:dyDescent="0.15">
      <c r="A58" s="70"/>
      <c r="B58" s="70" t="s">
        <v>327</v>
      </c>
      <c r="C58" s="53">
        <v>5</v>
      </c>
      <c r="D58" s="72">
        <v>18989</v>
      </c>
      <c r="E58" s="88">
        <v>-5.5870503478331349E-2</v>
      </c>
      <c r="F58" s="53">
        <v>3.0730206468346352E-4</v>
      </c>
      <c r="G58" s="68">
        <v>4.3835572979900692E-2</v>
      </c>
      <c r="H58" s="72">
        <v>1176</v>
      </c>
      <c r="I58" s="53">
        <v>17813</v>
      </c>
      <c r="J58" s="53">
        <v>69</v>
      </c>
      <c r="K58" s="53">
        <v>74</v>
      </c>
      <c r="L58" s="55">
        <v>6.1930591395018171E-2</v>
      </c>
    </row>
    <row r="59" spans="1:12" ht="15" x14ac:dyDescent="0.15">
      <c r="A59" s="70"/>
      <c r="B59" s="70" t="s">
        <v>327</v>
      </c>
      <c r="C59" s="53">
        <v>6</v>
      </c>
      <c r="D59" s="72">
        <v>19789</v>
      </c>
      <c r="E59" s="88">
        <v>-0.10811527607710669</v>
      </c>
      <c r="F59" s="53">
        <v>1.2273144895325065E-3</v>
      </c>
      <c r="G59" s="68">
        <v>4.3835572979900692E-2</v>
      </c>
      <c r="H59" s="72">
        <v>1287</v>
      </c>
      <c r="I59" s="53">
        <v>18502</v>
      </c>
      <c r="J59" s="53">
        <v>75</v>
      </c>
      <c r="K59" s="53">
        <v>80</v>
      </c>
      <c r="L59" s="55">
        <v>6.5036131183991111E-2</v>
      </c>
    </row>
    <row r="60" spans="1:12" ht="15" x14ac:dyDescent="0.15">
      <c r="A60" s="70"/>
      <c r="B60" s="70" t="s">
        <v>327</v>
      </c>
      <c r="C60" s="53">
        <v>7</v>
      </c>
      <c r="D60" s="72">
        <v>21904</v>
      </c>
      <c r="E60" s="88">
        <v>-0.23421362709617208</v>
      </c>
      <c r="F60" s="53">
        <v>6.7435536288460995E-3</v>
      </c>
      <c r="G60" s="68">
        <v>4.3835572979900692E-2</v>
      </c>
      <c r="H60" s="72">
        <v>1602</v>
      </c>
      <c r="I60" s="53">
        <v>20302</v>
      </c>
      <c r="J60" s="53">
        <v>81</v>
      </c>
      <c r="K60" s="53">
        <v>87</v>
      </c>
      <c r="L60" s="55">
        <v>7.3137326515704898E-2</v>
      </c>
    </row>
    <row r="61" spans="1:12" ht="15" x14ac:dyDescent="0.15">
      <c r="A61" s="70"/>
      <c r="B61" s="70" t="s">
        <v>327</v>
      </c>
      <c r="C61" s="53">
        <v>8</v>
      </c>
      <c r="D61" s="72">
        <v>18912</v>
      </c>
      <c r="E61" s="88">
        <v>-0.27546650078925777</v>
      </c>
      <c r="F61" s="53">
        <v>8.2038639487557949E-3</v>
      </c>
      <c r="G61" s="68">
        <v>4.3835572979900692E-2</v>
      </c>
      <c r="H61" s="72">
        <v>1437</v>
      </c>
      <c r="I61" s="53">
        <v>17475</v>
      </c>
      <c r="J61" s="53">
        <v>88</v>
      </c>
      <c r="K61" s="53">
        <v>95</v>
      </c>
      <c r="L61" s="55">
        <v>7.5983502538071068E-2</v>
      </c>
    </row>
    <row r="62" spans="1:12" ht="15" x14ac:dyDescent="0.15">
      <c r="A62" s="70"/>
      <c r="B62" s="75" t="s">
        <v>327</v>
      </c>
      <c r="C62" s="57">
        <v>9</v>
      </c>
      <c r="D62" s="76">
        <v>18184</v>
      </c>
      <c r="E62" s="89">
        <v>-0.16147127498200867</v>
      </c>
      <c r="F62" s="57">
        <v>2.5759591245322383E-3</v>
      </c>
      <c r="G62" s="69">
        <v>4.3835572979900692E-2</v>
      </c>
      <c r="H62" s="76">
        <v>1243</v>
      </c>
      <c r="I62" s="57">
        <v>16941</v>
      </c>
      <c r="J62" s="57">
        <v>96</v>
      </c>
      <c r="K62" s="57">
        <v>376</v>
      </c>
      <c r="L62" s="56">
        <v>6.8356797184337875E-2</v>
      </c>
    </row>
    <row r="63" spans="1:12" ht="15" x14ac:dyDescent="0.15">
      <c r="A63" s="70"/>
      <c r="B63" s="70" t="s">
        <v>328</v>
      </c>
      <c r="C63" s="53">
        <v>0</v>
      </c>
      <c r="D63" s="72">
        <v>40385</v>
      </c>
      <c r="E63" s="88">
        <v>-0.26818102754665196</v>
      </c>
      <c r="F63" s="53">
        <v>1.655028958530641E-2</v>
      </c>
      <c r="G63" s="68">
        <v>4.3547408053677461E-2</v>
      </c>
      <c r="H63" s="72">
        <v>3048</v>
      </c>
      <c r="I63" s="53">
        <v>37337</v>
      </c>
      <c r="J63" s="53">
        <v>0</v>
      </c>
      <c r="K63" s="53">
        <v>2</v>
      </c>
      <c r="L63" s="55">
        <v>7.5473566918410298E-2</v>
      </c>
    </row>
    <row r="64" spans="1:12" ht="15" x14ac:dyDescent="0.15">
      <c r="A64" s="70"/>
      <c r="B64" s="70" t="s">
        <v>328</v>
      </c>
      <c r="C64" s="53">
        <v>1</v>
      </c>
      <c r="D64" s="72">
        <v>21507</v>
      </c>
      <c r="E64" s="88">
        <v>-0.11821629298212989</v>
      </c>
      <c r="F64" s="53">
        <v>1.6019188591556912E-3</v>
      </c>
      <c r="G64" s="68">
        <v>4.3547408053677461E-2</v>
      </c>
      <c r="H64" s="72">
        <v>1412</v>
      </c>
      <c r="I64" s="53">
        <v>20095</v>
      </c>
      <c r="J64" s="53">
        <v>3</v>
      </c>
      <c r="K64" s="53">
        <v>3</v>
      </c>
      <c r="L64" s="55">
        <v>6.5653043195238764E-2</v>
      </c>
    </row>
    <row r="65" spans="1:12" ht="15" x14ac:dyDescent="0.15">
      <c r="A65" s="70"/>
      <c r="B65" s="70" t="s">
        <v>328</v>
      </c>
      <c r="C65" s="53">
        <v>2</v>
      </c>
      <c r="D65" s="72">
        <v>18820</v>
      </c>
      <c r="E65" s="88">
        <v>-3.8791968751817639E-2</v>
      </c>
      <c r="F65" s="53">
        <v>1.4572006273513174E-4</v>
      </c>
      <c r="G65" s="68">
        <v>4.3547408053677461E-2</v>
      </c>
      <c r="H65" s="72">
        <v>1147</v>
      </c>
      <c r="I65" s="53">
        <v>17673</v>
      </c>
      <c r="J65" s="53">
        <v>4</v>
      </c>
      <c r="K65" s="53">
        <v>4</v>
      </c>
      <c r="L65" s="55">
        <v>6.0945802337938365E-2</v>
      </c>
    </row>
    <row r="66" spans="1:12" ht="15" x14ac:dyDescent="0.15">
      <c r="A66" s="70"/>
      <c r="B66" s="70" t="s">
        <v>328</v>
      </c>
      <c r="C66" s="53">
        <v>3</v>
      </c>
      <c r="D66" s="72">
        <v>30588</v>
      </c>
      <c r="E66" s="88">
        <v>3.2239922420737909E-3</v>
      </c>
      <c r="F66" s="53">
        <v>1.6058126635448339E-6</v>
      </c>
      <c r="G66" s="68">
        <v>4.3547408053677461E-2</v>
      </c>
      <c r="H66" s="72">
        <v>1792</v>
      </c>
      <c r="I66" s="53">
        <v>28796</v>
      </c>
      <c r="J66" s="53">
        <v>5</v>
      </c>
      <c r="K66" s="53">
        <v>6</v>
      </c>
      <c r="L66" s="55">
        <v>5.8585066038969527E-2</v>
      </c>
    </row>
    <row r="67" spans="1:12" ht="15" x14ac:dyDescent="0.15">
      <c r="A67" s="70"/>
      <c r="B67" s="70" t="s">
        <v>328</v>
      </c>
      <c r="C67" s="53">
        <v>4</v>
      </c>
      <c r="D67" s="72">
        <v>12183</v>
      </c>
      <c r="E67" s="88">
        <v>4.2198417451694469E-2</v>
      </c>
      <c r="F67" s="53">
        <v>1.0770723739593501E-4</v>
      </c>
      <c r="G67" s="68">
        <v>4.3547408053677461E-2</v>
      </c>
      <c r="H67" s="72">
        <v>688</v>
      </c>
      <c r="I67" s="53">
        <v>11495</v>
      </c>
      <c r="J67" s="53">
        <v>7</v>
      </c>
      <c r="K67" s="53">
        <v>7</v>
      </c>
      <c r="L67" s="55">
        <v>5.6472133300500695E-2</v>
      </c>
    </row>
    <row r="68" spans="1:12" ht="15" x14ac:dyDescent="0.15">
      <c r="A68" s="70"/>
      <c r="B68" s="70" t="s">
        <v>328</v>
      </c>
      <c r="C68" s="53">
        <v>5</v>
      </c>
      <c r="D68" s="72">
        <v>17870</v>
      </c>
      <c r="E68" s="88">
        <v>2.2580417762583103E-2</v>
      </c>
      <c r="F68" s="53">
        <v>4.562870988035726E-5</v>
      </c>
      <c r="G68" s="68">
        <v>4.3547408053677461E-2</v>
      </c>
      <c r="H68" s="72">
        <v>1028</v>
      </c>
      <c r="I68" s="53">
        <v>16842</v>
      </c>
      <c r="J68" s="53">
        <v>8</v>
      </c>
      <c r="K68" s="53">
        <v>9</v>
      </c>
      <c r="L68" s="55">
        <v>5.7526580861779517E-2</v>
      </c>
    </row>
    <row r="69" spans="1:12" ht="15" x14ac:dyDescent="0.15">
      <c r="A69" s="70"/>
      <c r="B69" s="70" t="s">
        <v>328</v>
      </c>
      <c r="C69" s="53">
        <v>6</v>
      </c>
      <c r="D69" s="72">
        <v>19468</v>
      </c>
      <c r="E69" s="88">
        <v>0.17119144026830532</v>
      </c>
      <c r="F69" s="53">
        <v>2.6770069462012307E-3</v>
      </c>
      <c r="G69" s="68">
        <v>4.3547408053677461E-2</v>
      </c>
      <c r="H69" s="72">
        <v>973</v>
      </c>
      <c r="I69" s="53">
        <v>18495</v>
      </c>
      <c r="J69" s="53">
        <v>10</v>
      </c>
      <c r="K69" s="53">
        <v>12</v>
      </c>
      <c r="L69" s="55">
        <v>4.9979453462091636E-2</v>
      </c>
    </row>
    <row r="70" spans="1:12" ht="15" x14ac:dyDescent="0.15">
      <c r="A70" s="70"/>
      <c r="B70" s="70" t="s">
        <v>328</v>
      </c>
      <c r="C70" s="53">
        <v>7</v>
      </c>
      <c r="D70" s="72">
        <v>19196</v>
      </c>
      <c r="E70" s="88">
        <v>0.29211261920202836</v>
      </c>
      <c r="F70" s="53">
        <v>7.2930606783948955E-3</v>
      </c>
      <c r="G70" s="68">
        <v>4.3547408053677461E-2</v>
      </c>
      <c r="H70" s="72">
        <v>855</v>
      </c>
      <c r="I70" s="53">
        <v>18341</v>
      </c>
      <c r="J70" s="53">
        <v>13</v>
      </c>
      <c r="K70" s="53">
        <v>17</v>
      </c>
      <c r="L70" s="55">
        <v>4.4540529276932694E-2</v>
      </c>
    </row>
    <row r="71" spans="1:12" ht="15" x14ac:dyDescent="0.15">
      <c r="A71" s="70"/>
      <c r="B71" s="75" t="s">
        <v>328</v>
      </c>
      <c r="C71" s="57">
        <v>8</v>
      </c>
      <c r="D71" s="76">
        <v>17692</v>
      </c>
      <c r="E71" s="89">
        <v>0.45357525068666288</v>
      </c>
      <c r="F71" s="57">
        <v>1.5124470161944261E-2</v>
      </c>
      <c r="G71" s="69">
        <v>4.3547408053677461E-2</v>
      </c>
      <c r="H71" s="76">
        <v>675</v>
      </c>
      <c r="I71" s="57">
        <v>17017</v>
      </c>
      <c r="J71" s="57">
        <v>18</v>
      </c>
      <c r="K71" s="57">
        <v>314</v>
      </c>
      <c r="L71" s="56">
        <v>3.8152837440651143E-2</v>
      </c>
    </row>
    <row r="72" spans="1:12" ht="15" x14ac:dyDescent="0.15">
      <c r="A72" s="70"/>
      <c r="B72" s="70" t="s">
        <v>330</v>
      </c>
      <c r="C72" s="53">
        <v>0</v>
      </c>
      <c r="D72" s="72">
        <v>86482</v>
      </c>
      <c r="E72" s="88">
        <v>0.19390553058884125</v>
      </c>
      <c r="F72" s="53">
        <v>1.5106908843289713E-2</v>
      </c>
      <c r="G72" s="68">
        <v>4.1515376453125058E-2</v>
      </c>
      <c r="H72" s="72">
        <v>4230</v>
      </c>
      <c r="I72" s="53">
        <v>82252</v>
      </c>
      <c r="J72" s="53">
        <v>0</v>
      </c>
      <c r="K72" s="53">
        <v>0</v>
      </c>
      <c r="L72" s="55">
        <v>4.8911912305450847E-2</v>
      </c>
    </row>
    <row r="73" spans="1:12" ht="15" x14ac:dyDescent="0.15">
      <c r="A73" s="70"/>
      <c r="B73" s="70" t="s">
        <v>330</v>
      </c>
      <c r="C73" s="53">
        <v>1</v>
      </c>
      <c r="D73" s="72">
        <v>62688</v>
      </c>
      <c r="E73" s="88">
        <v>1.1229444736544488E-2</v>
      </c>
      <c r="F73" s="53">
        <v>3.9785374432620983E-5</v>
      </c>
      <c r="G73" s="68">
        <v>4.1515376453125058E-2</v>
      </c>
      <c r="H73" s="72">
        <v>3645</v>
      </c>
      <c r="I73" s="53">
        <v>59043</v>
      </c>
      <c r="J73" s="53">
        <v>1</v>
      </c>
      <c r="K73" s="53">
        <v>1</v>
      </c>
      <c r="L73" s="55">
        <v>5.8145099540581932E-2</v>
      </c>
    </row>
    <row r="74" spans="1:12" ht="15" x14ac:dyDescent="0.15">
      <c r="A74" s="70"/>
      <c r="B74" s="70" t="s">
        <v>330</v>
      </c>
      <c r="C74" s="53">
        <v>2</v>
      </c>
      <c r="D74" s="72">
        <v>29811</v>
      </c>
      <c r="E74" s="88">
        <v>-0.21158121685626718</v>
      </c>
      <c r="F74" s="53">
        <v>7.4145744051094418E-3</v>
      </c>
      <c r="G74" s="68">
        <v>4.1515376453125058E-2</v>
      </c>
      <c r="H74" s="72">
        <v>2135</v>
      </c>
      <c r="I74" s="53">
        <v>27676</v>
      </c>
      <c r="J74" s="53">
        <v>2</v>
      </c>
      <c r="K74" s="53">
        <v>2</v>
      </c>
      <c r="L74" s="55">
        <v>7.1617859179497506E-2</v>
      </c>
    </row>
    <row r="75" spans="1:12" ht="15" x14ac:dyDescent="0.15">
      <c r="A75" s="70"/>
      <c r="B75" s="75" t="s">
        <v>330</v>
      </c>
      <c r="C75" s="57">
        <v>3</v>
      </c>
      <c r="D75" s="76">
        <v>18728</v>
      </c>
      <c r="E75" s="89">
        <v>-0.40842398185542239</v>
      </c>
      <c r="F75" s="57">
        <v>1.8954107830293283E-2</v>
      </c>
      <c r="G75" s="69">
        <v>4.1515376453125058E-2</v>
      </c>
      <c r="H75" s="76">
        <v>1608</v>
      </c>
      <c r="I75" s="57">
        <v>17120</v>
      </c>
      <c r="J75" s="57">
        <v>3</v>
      </c>
      <c r="K75" s="57">
        <v>14</v>
      </c>
      <c r="L75" s="56">
        <v>8.5860743272105938E-2</v>
      </c>
    </row>
    <row r="76" spans="1:12" ht="15" x14ac:dyDescent="0.15">
      <c r="A76" s="70"/>
      <c r="B76" s="70" t="s">
        <v>331</v>
      </c>
      <c r="C76" s="53">
        <v>0</v>
      </c>
      <c r="D76" s="72">
        <v>19812</v>
      </c>
      <c r="E76" s="88">
        <v>0.1820800760231964</v>
      </c>
      <c r="F76" s="53">
        <v>3.0673088131160813E-3</v>
      </c>
      <c r="G76" s="68">
        <v>3.918621619096558E-2</v>
      </c>
      <c r="H76" s="72">
        <v>980</v>
      </c>
      <c r="I76" s="53">
        <v>18832</v>
      </c>
      <c r="J76" s="53">
        <v>-1</v>
      </c>
      <c r="K76" s="53">
        <v>7.83</v>
      </c>
      <c r="L76" s="55">
        <v>4.9464970724813241E-2</v>
      </c>
    </row>
    <row r="77" spans="1:12" ht="15" x14ac:dyDescent="0.15">
      <c r="A77" s="70"/>
      <c r="B77" s="70" t="s">
        <v>331</v>
      </c>
      <c r="C77" s="53">
        <v>1</v>
      </c>
      <c r="D77" s="72">
        <v>19788</v>
      </c>
      <c r="E77" s="88">
        <v>0.24830933861978297</v>
      </c>
      <c r="F77" s="53">
        <v>5.5361148444671923E-3</v>
      </c>
      <c r="G77" s="68">
        <v>3.918621619096558E-2</v>
      </c>
      <c r="H77" s="72">
        <v>919</v>
      </c>
      <c r="I77" s="53">
        <v>18869</v>
      </c>
      <c r="J77" s="53">
        <v>7.84</v>
      </c>
      <c r="K77" s="53">
        <v>11.04</v>
      </c>
      <c r="L77" s="55">
        <v>4.644228825550839E-2</v>
      </c>
    </row>
    <row r="78" spans="1:12" ht="15" x14ac:dyDescent="0.15">
      <c r="A78" s="70"/>
      <c r="B78" s="70" t="s">
        <v>331</v>
      </c>
      <c r="C78" s="53">
        <v>2</v>
      </c>
      <c r="D78" s="72">
        <v>19720</v>
      </c>
      <c r="E78" s="88">
        <v>0.23334439016307015</v>
      </c>
      <c r="F78" s="53">
        <v>4.9038142695895497E-3</v>
      </c>
      <c r="G78" s="68">
        <v>3.918621619096558E-2</v>
      </c>
      <c r="H78" s="72">
        <v>929</v>
      </c>
      <c r="I78" s="53">
        <v>18791</v>
      </c>
      <c r="J78" s="53">
        <v>11.05</v>
      </c>
      <c r="K78" s="53">
        <v>13.55</v>
      </c>
      <c r="L78" s="55">
        <v>4.7109533468559839E-2</v>
      </c>
    </row>
    <row r="79" spans="1:12" ht="15" x14ac:dyDescent="0.15">
      <c r="A79" s="70"/>
      <c r="B79" s="70" t="s">
        <v>331</v>
      </c>
      <c r="C79" s="53">
        <v>3</v>
      </c>
      <c r="D79" s="72">
        <v>19779</v>
      </c>
      <c r="E79" s="88">
        <v>0.1846289423301381</v>
      </c>
      <c r="F79" s="53">
        <v>3.1450412034621854E-3</v>
      </c>
      <c r="G79" s="68">
        <v>3.918621619096558E-2</v>
      </c>
      <c r="H79" s="72">
        <v>976</v>
      </c>
      <c r="I79" s="53">
        <v>18803</v>
      </c>
      <c r="J79" s="53">
        <v>13.56</v>
      </c>
      <c r="K79" s="53">
        <v>15.84</v>
      </c>
      <c r="L79" s="55">
        <v>4.9345265180241668E-2</v>
      </c>
    </row>
    <row r="80" spans="1:12" ht="15" x14ac:dyDescent="0.15">
      <c r="A80" s="70"/>
      <c r="B80" s="70" t="s">
        <v>331</v>
      </c>
      <c r="C80" s="53">
        <v>4</v>
      </c>
      <c r="D80" s="72">
        <v>19788</v>
      </c>
      <c r="E80" s="88">
        <v>6.7588194519959552E-2</v>
      </c>
      <c r="F80" s="53">
        <v>4.4380717541804516E-4</v>
      </c>
      <c r="G80" s="68">
        <v>3.918621619096558E-2</v>
      </c>
      <c r="H80" s="72">
        <v>1091</v>
      </c>
      <c r="I80" s="53">
        <v>18697</v>
      </c>
      <c r="J80" s="53">
        <v>15.85</v>
      </c>
      <c r="K80" s="53">
        <v>18.12</v>
      </c>
      <c r="L80" s="55">
        <v>5.513442490398221E-2</v>
      </c>
    </row>
    <row r="81" spans="1:13" ht="15" x14ac:dyDescent="0.15">
      <c r="A81" s="70"/>
      <c r="B81" s="70" t="s">
        <v>331</v>
      </c>
      <c r="C81" s="53">
        <v>5</v>
      </c>
      <c r="D81" s="72">
        <v>19814</v>
      </c>
      <c r="E81" s="88">
        <v>2.8022045682892179E-2</v>
      </c>
      <c r="F81" s="53">
        <v>7.7728533687486509E-5</v>
      </c>
      <c r="G81" s="68">
        <v>3.918621619096558E-2</v>
      </c>
      <c r="H81" s="72">
        <v>1134</v>
      </c>
      <c r="I81" s="53">
        <v>18680</v>
      </c>
      <c r="J81" s="53">
        <v>18.13</v>
      </c>
      <c r="K81" s="53">
        <v>20.48</v>
      </c>
      <c r="L81" s="55">
        <v>5.7232260018168973E-2</v>
      </c>
    </row>
    <row r="82" spans="1:13" ht="15" x14ac:dyDescent="0.15">
      <c r="A82" s="70"/>
      <c r="B82" s="70" t="s">
        <v>331</v>
      </c>
      <c r="C82" s="53">
        <v>6</v>
      </c>
      <c r="D82" s="72">
        <v>19766</v>
      </c>
      <c r="E82" s="88">
        <v>-4.8777176302774956E-2</v>
      </c>
      <c r="F82" s="53">
        <v>2.4304502572105967E-4</v>
      </c>
      <c r="G82" s="68">
        <v>3.918621619096558E-2</v>
      </c>
      <c r="H82" s="72">
        <v>1216</v>
      </c>
      <c r="I82" s="53">
        <v>18550</v>
      </c>
      <c r="J82" s="53">
        <v>20.49</v>
      </c>
      <c r="K82" s="53">
        <v>23.03</v>
      </c>
      <c r="L82" s="55">
        <v>6.1519781442881713E-2</v>
      </c>
    </row>
    <row r="83" spans="1:13" ht="15" x14ac:dyDescent="0.15">
      <c r="A83" s="70"/>
      <c r="B83" s="70" t="s">
        <v>331</v>
      </c>
      <c r="C83" s="53">
        <v>7</v>
      </c>
      <c r="D83" s="72">
        <v>19722</v>
      </c>
      <c r="E83" s="88">
        <v>-0.14694333658502601</v>
      </c>
      <c r="F83" s="53">
        <v>2.2988063010979938E-3</v>
      </c>
      <c r="G83" s="68">
        <v>3.918621619096558E-2</v>
      </c>
      <c r="H83" s="72">
        <v>1330</v>
      </c>
      <c r="I83" s="53">
        <v>18392</v>
      </c>
      <c r="J83" s="53">
        <v>23.04</v>
      </c>
      <c r="K83" s="53">
        <v>26.01</v>
      </c>
      <c r="L83" s="55">
        <v>6.7437379576107903E-2</v>
      </c>
    </row>
    <row r="84" spans="1:13" ht="15" x14ac:dyDescent="0.15">
      <c r="A84" s="70"/>
      <c r="B84" s="70" t="s">
        <v>331</v>
      </c>
      <c r="C84" s="53">
        <v>8</v>
      </c>
      <c r="D84" s="72">
        <v>19771</v>
      </c>
      <c r="E84" s="88">
        <v>-0.24904353870450416</v>
      </c>
      <c r="F84" s="53">
        <v>6.9278072605247929E-3</v>
      </c>
      <c r="G84" s="68">
        <v>3.918621619096558E-2</v>
      </c>
      <c r="H84" s="72">
        <v>1466</v>
      </c>
      <c r="I84" s="53">
        <v>18305</v>
      </c>
      <c r="J84" s="53">
        <v>26.02</v>
      </c>
      <c r="K84" s="53">
        <v>29.7</v>
      </c>
      <c r="L84" s="55">
        <v>7.4149006120074856E-2</v>
      </c>
    </row>
    <row r="85" spans="1:13" ht="15" x14ac:dyDescent="0.15">
      <c r="A85" s="70"/>
      <c r="B85" s="75" t="s">
        <v>331</v>
      </c>
      <c r="C85" s="57">
        <v>9</v>
      </c>
      <c r="D85" s="76">
        <v>19749</v>
      </c>
      <c r="E85" s="89">
        <v>-0.32932254189598859</v>
      </c>
      <c r="F85" s="57">
        <v>1.2542742763881195E-2</v>
      </c>
      <c r="G85" s="69">
        <v>3.918621619096558E-2</v>
      </c>
      <c r="H85" s="76">
        <v>1577</v>
      </c>
      <c r="I85" s="57">
        <v>18172</v>
      </c>
      <c r="J85" s="57">
        <v>29.71</v>
      </c>
      <c r="K85" s="57">
        <v>999</v>
      </c>
      <c r="L85" s="56">
        <v>7.9852144412375314E-2</v>
      </c>
    </row>
    <row r="86" spans="1:13" ht="15" x14ac:dyDescent="0.15">
      <c r="A86" s="70"/>
      <c r="B86" s="70" t="s">
        <v>329</v>
      </c>
      <c r="C86" s="53">
        <v>0</v>
      </c>
      <c r="D86" s="72">
        <v>20260</v>
      </c>
      <c r="E86" s="88">
        <v>0.30423118422564099</v>
      </c>
      <c r="F86" s="53">
        <v>8.30572367188347E-3</v>
      </c>
      <c r="G86" s="68">
        <v>3.671916511620673E-2</v>
      </c>
      <c r="H86" s="72">
        <v>892</v>
      </c>
      <c r="I86" s="53">
        <v>19368</v>
      </c>
      <c r="J86" s="53">
        <v>0</v>
      </c>
      <c r="K86" s="53">
        <v>32</v>
      </c>
      <c r="L86" s="55">
        <v>4.4027640671273446E-2</v>
      </c>
      <c r="M86" s="53"/>
    </row>
    <row r="87" spans="1:13" ht="15" x14ac:dyDescent="0.15">
      <c r="A87" s="70"/>
      <c r="B87" s="70" t="s">
        <v>329</v>
      </c>
      <c r="C87" s="53">
        <v>1</v>
      </c>
      <c r="D87" s="72">
        <v>20963</v>
      </c>
      <c r="E87" s="88">
        <v>0.31556837032750296</v>
      </c>
      <c r="F87" s="53">
        <v>9.2013525068221982E-3</v>
      </c>
      <c r="G87" s="68">
        <v>3.671916511620673E-2</v>
      </c>
      <c r="H87" s="72">
        <v>913</v>
      </c>
      <c r="I87" s="53">
        <v>20050</v>
      </c>
      <c r="J87" s="53">
        <v>33</v>
      </c>
      <c r="K87" s="53">
        <v>42</v>
      </c>
      <c r="L87" s="55">
        <v>4.3552926584935363E-2</v>
      </c>
    </row>
    <row r="88" spans="1:13" ht="15" x14ac:dyDescent="0.15">
      <c r="A88" s="70"/>
      <c r="B88" s="70" t="s">
        <v>329</v>
      </c>
      <c r="C88" s="53">
        <v>2</v>
      </c>
      <c r="D88" s="72">
        <v>19977</v>
      </c>
      <c r="E88" s="88">
        <v>0.16954753775959791</v>
      </c>
      <c r="F88" s="53">
        <v>2.6964255926344495E-3</v>
      </c>
      <c r="G88" s="68">
        <v>3.671916511620673E-2</v>
      </c>
      <c r="H88" s="72">
        <v>1000</v>
      </c>
      <c r="I88" s="53">
        <v>18977</v>
      </c>
      <c r="J88" s="53">
        <v>43</v>
      </c>
      <c r="K88" s="53">
        <v>49</v>
      </c>
      <c r="L88" s="55">
        <v>5.0057566201131304E-2</v>
      </c>
    </row>
    <row r="89" spans="1:13" ht="15" x14ac:dyDescent="0.15">
      <c r="A89" s="70"/>
      <c r="B89" s="70" t="s">
        <v>329</v>
      </c>
      <c r="C89" s="53">
        <v>3</v>
      </c>
      <c r="D89" s="72">
        <v>20766</v>
      </c>
      <c r="E89" s="88">
        <v>9.5593640881303996E-2</v>
      </c>
      <c r="F89" s="53">
        <v>9.2029008721497443E-4</v>
      </c>
      <c r="G89" s="68">
        <v>3.671916511620673E-2</v>
      </c>
      <c r="H89" s="72">
        <v>1115</v>
      </c>
      <c r="I89" s="53">
        <v>19651</v>
      </c>
      <c r="J89" s="53">
        <v>50</v>
      </c>
      <c r="K89" s="53">
        <v>55</v>
      </c>
      <c r="L89" s="55">
        <v>5.3693537513242802E-2</v>
      </c>
    </row>
    <row r="90" spans="1:13" ht="15" x14ac:dyDescent="0.15">
      <c r="A90" s="70"/>
      <c r="B90" s="70" t="s">
        <v>329</v>
      </c>
      <c r="C90" s="53">
        <v>4</v>
      </c>
      <c r="D90" s="72">
        <v>18915</v>
      </c>
      <c r="E90" s="88">
        <v>4.8245868387087281E-4</v>
      </c>
      <c r="F90" s="53">
        <v>2.2264231604268124E-8</v>
      </c>
      <c r="G90" s="68">
        <v>3.671916511620673E-2</v>
      </c>
      <c r="H90" s="72">
        <v>1111</v>
      </c>
      <c r="I90" s="53">
        <v>17804</v>
      </c>
      <c r="J90" s="53">
        <v>56</v>
      </c>
      <c r="K90" s="53">
        <v>60</v>
      </c>
      <c r="L90" s="55">
        <v>5.873645255088554E-2</v>
      </c>
    </row>
    <row r="91" spans="1:13" ht="15" x14ac:dyDescent="0.15">
      <c r="A91" s="70"/>
      <c r="B91" s="70" t="s">
        <v>329</v>
      </c>
      <c r="C91" s="53">
        <v>5</v>
      </c>
      <c r="D91" s="72">
        <v>19436</v>
      </c>
      <c r="E91" s="88">
        <v>-5.1715560422926E-2</v>
      </c>
      <c r="F91" s="53">
        <v>2.6899783582353862E-4</v>
      </c>
      <c r="G91" s="68">
        <v>3.671916511620673E-2</v>
      </c>
      <c r="H91" s="72">
        <v>1199</v>
      </c>
      <c r="I91" s="53">
        <v>18237</v>
      </c>
      <c r="J91" s="53">
        <v>61</v>
      </c>
      <c r="K91" s="53">
        <v>65</v>
      </c>
      <c r="L91" s="55">
        <v>6.1689648075735751E-2</v>
      </c>
    </row>
    <row r="92" spans="1:13" ht="15" x14ac:dyDescent="0.15">
      <c r="A92" s="70"/>
      <c r="B92" s="70" t="s">
        <v>329</v>
      </c>
      <c r="C92" s="53">
        <v>6</v>
      </c>
      <c r="D92" s="72">
        <v>18436</v>
      </c>
      <c r="E92" s="88">
        <v>-0.12669185657803531</v>
      </c>
      <c r="F92" s="53">
        <v>1.5830895528678298E-3</v>
      </c>
      <c r="G92" s="68">
        <v>3.671916511620673E-2</v>
      </c>
      <c r="H92" s="72">
        <v>1220</v>
      </c>
      <c r="I92" s="53">
        <v>17216</v>
      </c>
      <c r="J92" s="53">
        <v>66</v>
      </c>
      <c r="K92" s="53">
        <v>70</v>
      </c>
      <c r="L92" s="55">
        <v>6.6174875244087661E-2</v>
      </c>
    </row>
    <row r="93" spans="1:13" ht="15" x14ac:dyDescent="0.15">
      <c r="A93" s="70"/>
      <c r="B93" s="70" t="s">
        <v>329</v>
      </c>
      <c r="C93" s="53">
        <v>7</v>
      </c>
      <c r="D93" s="72">
        <v>19959</v>
      </c>
      <c r="E93" s="88">
        <v>-0.12036313125840115</v>
      </c>
      <c r="F93" s="53">
        <v>1.542573660270776E-3</v>
      </c>
      <c r="G93" s="68">
        <v>3.671916511620673E-2</v>
      </c>
      <c r="H93" s="72">
        <v>1313</v>
      </c>
      <c r="I93" s="53">
        <v>18646</v>
      </c>
      <c r="J93" s="53">
        <v>71</v>
      </c>
      <c r="K93" s="53">
        <v>76</v>
      </c>
      <c r="L93" s="55">
        <v>6.5784858960869788E-2</v>
      </c>
    </row>
    <row r="94" spans="1:13" ht="15" x14ac:dyDescent="0.15">
      <c r="A94" s="70"/>
      <c r="B94" s="70" t="s">
        <v>329</v>
      </c>
      <c r="C94" s="53">
        <v>8</v>
      </c>
      <c r="D94" s="72">
        <v>19644</v>
      </c>
      <c r="E94" s="88">
        <v>-0.25379221111309536</v>
      </c>
      <c r="F94" s="53">
        <v>7.1634820358486041E-3</v>
      </c>
      <c r="G94" s="68">
        <v>3.671916511620673E-2</v>
      </c>
      <c r="H94" s="72">
        <v>1463</v>
      </c>
      <c r="I94" s="53">
        <v>18181</v>
      </c>
      <c r="J94" s="53">
        <v>77</v>
      </c>
      <c r="K94" s="53">
        <v>84</v>
      </c>
      <c r="L94" s="55">
        <v>7.4475666870291182E-2</v>
      </c>
    </row>
    <row r="95" spans="1:13" ht="15" x14ac:dyDescent="0.15">
      <c r="A95" s="70"/>
      <c r="B95" s="75" t="s">
        <v>329</v>
      </c>
      <c r="C95" s="57">
        <v>9</v>
      </c>
      <c r="D95" s="76">
        <v>19353</v>
      </c>
      <c r="E95" s="89">
        <v>-0.21621900311314718</v>
      </c>
      <c r="F95" s="57">
        <v>5.0372079086092826E-3</v>
      </c>
      <c r="G95" s="69">
        <v>3.671916511620673E-2</v>
      </c>
      <c r="H95" s="76">
        <v>1392</v>
      </c>
      <c r="I95" s="57">
        <v>17961</v>
      </c>
      <c r="J95" s="57">
        <v>85</v>
      </c>
      <c r="K95" s="57">
        <v>186</v>
      </c>
      <c r="L95" s="56">
        <v>7.1926833049139674E-2</v>
      </c>
    </row>
    <row r="96" spans="1:13" ht="15" x14ac:dyDescent="0.15">
      <c r="A96" s="70"/>
      <c r="B96" s="70" t="s">
        <v>332</v>
      </c>
      <c r="C96" s="53">
        <v>0</v>
      </c>
      <c r="D96" s="72">
        <v>106034</v>
      </c>
      <c r="E96" s="88">
        <v>0.15004601910549259</v>
      </c>
      <c r="F96" s="53">
        <v>1.1304812307192146E-2</v>
      </c>
      <c r="G96" s="68">
        <v>3.4687825667245112E-2</v>
      </c>
      <c r="H96" s="72">
        <v>5407</v>
      </c>
      <c r="I96" s="53">
        <v>100627</v>
      </c>
      <c r="J96" s="53">
        <v>0</v>
      </c>
      <c r="K96" s="53">
        <v>0</v>
      </c>
      <c r="L96" s="55">
        <v>5.0993077692061038E-2</v>
      </c>
    </row>
    <row r="97" spans="1:12" ht="15" x14ac:dyDescent="0.15">
      <c r="A97" s="70"/>
      <c r="B97" s="70" t="s">
        <v>332</v>
      </c>
      <c r="C97" s="53">
        <v>1</v>
      </c>
      <c r="D97" s="72">
        <v>46360</v>
      </c>
      <c r="E97" s="88">
        <v>-2.8780137703166304E-2</v>
      </c>
      <c r="F97" s="53">
        <v>1.9670831686542049E-4</v>
      </c>
      <c r="G97" s="68">
        <v>3.4687825667245112E-2</v>
      </c>
      <c r="H97" s="72">
        <v>2799</v>
      </c>
      <c r="I97" s="53">
        <v>43561</v>
      </c>
      <c r="J97" s="53">
        <v>1</v>
      </c>
      <c r="K97" s="53">
        <v>1</v>
      </c>
      <c r="L97" s="55">
        <v>6.0375323554788612E-2</v>
      </c>
    </row>
    <row r="98" spans="1:12" ht="15" x14ac:dyDescent="0.15">
      <c r="A98" s="70"/>
      <c r="B98" s="70" t="s">
        <v>332</v>
      </c>
      <c r="C98" s="53">
        <v>2</v>
      </c>
      <c r="D98" s="72">
        <v>22775</v>
      </c>
      <c r="E98" s="88">
        <v>-0.13931769650119302</v>
      </c>
      <c r="F98" s="53">
        <v>2.3782075681722126E-3</v>
      </c>
      <c r="G98" s="68">
        <v>3.4687825667245112E-2</v>
      </c>
      <c r="H98" s="72">
        <v>1525</v>
      </c>
      <c r="I98" s="53">
        <v>21250</v>
      </c>
      <c r="J98" s="53">
        <v>2</v>
      </c>
      <c r="K98" s="53">
        <v>2</v>
      </c>
      <c r="L98" s="55">
        <v>6.6959385290889128E-2</v>
      </c>
    </row>
    <row r="99" spans="1:12" ht="15" x14ac:dyDescent="0.15">
      <c r="A99" s="70"/>
      <c r="B99" s="70" t="s">
        <v>332</v>
      </c>
      <c r="C99" s="53">
        <v>3</v>
      </c>
      <c r="D99" s="72">
        <v>10779</v>
      </c>
      <c r="E99" s="88">
        <v>-0.27807176406254414</v>
      </c>
      <c r="F99" s="53">
        <v>4.7702525776296334E-3</v>
      </c>
      <c r="G99" s="68">
        <v>3.4687825667245112E-2</v>
      </c>
      <c r="H99" s="72">
        <v>821</v>
      </c>
      <c r="I99" s="53">
        <v>9958</v>
      </c>
      <c r="J99" s="53">
        <v>3</v>
      </c>
      <c r="K99" s="53">
        <v>3</v>
      </c>
      <c r="L99" s="55">
        <v>7.6166620280174416E-2</v>
      </c>
    </row>
    <row r="100" spans="1:12" ht="15" x14ac:dyDescent="0.15">
      <c r="A100" s="70"/>
      <c r="B100" s="75" t="s">
        <v>332</v>
      </c>
      <c r="C100" s="57">
        <v>4</v>
      </c>
      <c r="D100" s="76">
        <v>11761</v>
      </c>
      <c r="E100" s="89">
        <v>-0.46781716502152787</v>
      </c>
      <c r="F100" s="57">
        <v>1.6037844897385699E-2</v>
      </c>
      <c r="G100" s="69">
        <v>3.4687825667245112E-2</v>
      </c>
      <c r="H100" s="76">
        <v>1066</v>
      </c>
      <c r="I100" s="57">
        <v>10695</v>
      </c>
      <c r="J100" s="57">
        <v>4</v>
      </c>
      <c r="K100" s="57">
        <v>48</v>
      </c>
      <c r="L100" s="56">
        <v>9.0638551143610233E-2</v>
      </c>
    </row>
    <row r="101" spans="1:12" ht="15" x14ac:dyDescent="0.15">
      <c r="A101" s="70"/>
      <c r="B101" s="70" t="s">
        <v>334</v>
      </c>
      <c r="C101" s="53">
        <v>0</v>
      </c>
      <c r="D101" s="72">
        <v>30606</v>
      </c>
      <c r="E101" s="88">
        <v>-0.25927688571783414</v>
      </c>
      <c r="F101" s="53">
        <v>1.1677122789607149E-2</v>
      </c>
      <c r="G101" s="68">
        <v>3.1869387879826107E-2</v>
      </c>
      <c r="H101" s="72">
        <v>2291</v>
      </c>
      <c r="I101" s="53">
        <v>28315</v>
      </c>
      <c r="J101" s="53">
        <v>0</v>
      </c>
      <c r="K101" s="53">
        <v>2</v>
      </c>
      <c r="L101" s="55">
        <v>7.485460367248252E-2</v>
      </c>
    </row>
    <row r="102" spans="1:12" ht="15" x14ac:dyDescent="0.15">
      <c r="A102" s="70"/>
      <c r="B102" s="70" t="s">
        <v>334</v>
      </c>
      <c r="C102" s="53">
        <v>1</v>
      </c>
      <c r="D102" s="72">
        <v>15253</v>
      </c>
      <c r="E102" s="88">
        <v>-0.10379861591251131</v>
      </c>
      <c r="F102" s="53">
        <v>8.7029013703762649E-4</v>
      </c>
      <c r="G102" s="68">
        <v>3.1869387879826107E-2</v>
      </c>
      <c r="H102" s="72">
        <v>988</v>
      </c>
      <c r="I102" s="53">
        <v>14265</v>
      </c>
      <c r="J102" s="53">
        <v>3</v>
      </c>
      <c r="K102" s="53">
        <v>3</v>
      </c>
      <c r="L102" s="55">
        <v>6.4774142791581987E-2</v>
      </c>
    </row>
    <row r="103" spans="1:12" ht="15" x14ac:dyDescent="0.15">
      <c r="A103" s="70"/>
      <c r="B103" s="70" t="s">
        <v>334</v>
      </c>
      <c r="C103" s="53">
        <v>2</v>
      </c>
      <c r="D103" s="72">
        <v>13511</v>
      </c>
      <c r="E103" s="88">
        <v>-8.1389450703194213E-2</v>
      </c>
      <c r="F103" s="53">
        <v>4.6928000801524416E-4</v>
      </c>
      <c r="G103" s="68">
        <v>3.1869387879826107E-2</v>
      </c>
      <c r="H103" s="72">
        <v>857</v>
      </c>
      <c r="I103" s="53">
        <v>12654</v>
      </c>
      <c r="J103" s="53">
        <v>4</v>
      </c>
      <c r="K103" s="53">
        <v>4</v>
      </c>
      <c r="L103" s="55">
        <v>6.3429797942417293E-2</v>
      </c>
    </row>
    <row r="104" spans="1:12" ht="15" x14ac:dyDescent="0.15">
      <c r="A104" s="70"/>
      <c r="B104" s="70" t="s">
        <v>334</v>
      </c>
      <c r="C104" s="53">
        <v>3</v>
      </c>
      <c r="D104" s="72">
        <v>23479</v>
      </c>
      <c r="E104" s="88">
        <v>-5.6553314595393436E-2</v>
      </c>
      <c r="F104" s="53">
        <v>3.8942625329147477E-4</v>
      </c>
      <c r="G104" s="68">
        <v>3.1869387879826107E-2</v>
      </c>
      <c r="H104" s="72">
        <v>1455</v>
      </c>
      <c r="I104" s="53">
        <v>22024</v>
      </c>
      <c r="J104" s="53">
        <v>5</v>
      </c>
      <c r="K104" s="53">
        <v>6</v>
      </c>
      <c r="L104" s="55">
        <v>6.1970271306273694E-2</v>
      </c>
    </row>
    <row r="105" spans="1:12" ht="15" x14ac:dyDescent="0.15">
      <c r="A105" s="70"/>
      <c r="B105" s="70" t="s">
        <v>334</v>
      </c>
      <c r="C105" s="53">
        <v>4</v>
      </c>
      <c r="D105" s="72">
        <v>18476</v>
      </c>
      <c r="E105" s="88">
        <v>7.5676027862996353E-3</v>
      </c>
      <c r="F105" s="53">
        <v>5.3339429455847002E-6</v>
      </c>
      <c r="G105" s="68">
        <v>3.1869387879826107E-2</v>
      </c>
      <c r="H105" s="72">
        <v>1078</v>
      </c>
      <c r="I105" s="53">
        <v>17398</v>
      </c>
      <c r="J105" s="53">
        <v>7</v>
      </c>
      <c r="K105" s="53">
        <v>8</v>
      </c>
      <c r="L105" s="55">
        <v>5.8345962329508554E-2</v>
      </c>
    </row>
    <row r="106" spans="1:12" ht="15" x14ac:dyDescent="0.15">
      <c r="A106" s="70"/>
      <c r="B106" s="70" t="s">
        <v>334</v>
      </c>
      <c r="C106" s="53">
        <v>5</v>
      </c>
      <c r="D106" s="72">
        <v>20768</v>
      </c>
      <c r="E106" s="88">
        <v>2.4991575684968684E-2</v>
      </c>
      <c r="F106" s="53">
        <v>6.4888885408551116E-5</v>
      </c>
      <c r="G106" s="68">
        <v>3.1869387879826107E-2</v>
      </c>
      <c r="H106" s="72">
        <v>1192</v>
      </c>
      <c r="I106" s="53">
        <v>19576</v>
      </c>
      <c r="J106" s="53">
        <v>9</v>
      </c>
      <c r="K106" s="53">
        <v>11</v>
      </c>
      <c r="L106" s="55">
        <v>5.7395993836671801E-2</v>
      </c>
    </row>
    <row r="107" spans="1:12" ht="15" x14ac:dyDescent="0.15">
      <c r="A107" s="70"/>
      <c r="B107" s="70" t="s">
        <v>334</v>
      </c>
      <c r="C107" s="53">
        <v>6</v>
      </c>
      <c r="D107" s="72">
        <v>20673</v>
      </c>
      <c r="E107" s="88">
        <v>1.5684329932374313E-2</v>
      </c>
      <c r="F107" s="53">
        <v>2.5544945333478203E-5</v>
      </c>
      <c r="G107" s="68">
        <v>3.1869387879826107E-2</v>
      </c>
      <c r="H107" s="72">
        <v>1197</v>
      </c>
      <c r="I107" s="53">
        <v>19476</v>
      </c>
      <c r="J107" s="53">
        <v>12</v>
      </c>
      <c r="K107" s="53">
        <v>15</v>
      </c>
      <c r="L107" s="55">
        <v>5.7901610796691337E-2</v>
      </c>
    </row>
    <row r="108" spans="1:12" ht="15" x14ac:dyDescent="0.15">
      <c r="A108" s="70"/>
      <c r="B108" s="70" t="s">
        <v>334</v>
      </c>
      <c r="C108" s="53">
        <v>7</v>
      </c>
      <c r="D108" s="72">
        <v>15910</v>
      </c>
      <c r="E108" s="88">
        <v>0.12094577021603514</v>
      </c>
      <c r="F108" s="53">
        <v>1.1162044664331857E-3</v>
      </c>
      <c r="G108" s="68">
        <v>3.1869387879826107E-2</v>
      </c>
      <c r="H108" s="72">
        <v>834</v>
      </c>
      <c r="I108" s="53">
        <v>15076</v>
      </c>
      <c r="J108" s="53">
        <v>16</v>
      </c>
      <c r="K108" s="53">
        <v>20</v>
      </c>
      <c r="L108" s="55">
        <v>5.2419861722187301E-2</v>
      </c>
    </row>
    <row r="109" spans="1:12" ht="15" x14ac:dyDescent="0.15">
      <c r="A109" s="70"/>
      <c r="B109" s="70" t="s">
        <v>334</v>
      </c>
      <c r="C109" s="53">
        <v>8</v>
      </c>
      <c r="D109" s="72">
        <v>19355</v>
      </c>
      <c r="E109" s="88">
        <v>0.20472026223064621</v>
      </c>
      <c r="F109" s="53">
        <v>3.7509601152953052E-3</v>
      </c>
      <c r="G109" s="68">
        <v>3.1869387879826107E-2</v>
      </c>
      <c r="H109" s="72">
        <v>937</v>
      </c>
      <c r="I109" s="53">
        <v>18418</v>
      </c>
      <c r="J109" s="53">
        <v>21</v>
      </c>
      <c r="K109" s="53">
        <v>31</v>
      </c>
      <c r="L109" s="55">
        <v>4.8411263239473007E-2</v>
      </c>
    </row>
    <row r="110" spans="1:12" ht="15" x14ac:dyDescent="0.15">
      <c r="A110" s="70"/>
      <c r="B110" s="75" t="s">
        <v>334</v>
      </c>
      <c r="C110" s="57">
        <v>9</v>
      </c>
      <c r="D110" s="76">
        <v>19678</v>
      </c>
      <c r="E110" s="89">
        <v>0.40188851837370154</v>
      </c>
      <c r="F110" s="57">
        <v>1.350033633645851E-2</v>
      </c>
      <c r="G110" s="69">
        <v>3.1869387879826107E-2</v>
      </c>
      <c r="H110" s="76">
        <v>789</v>
      </c>
      <c r="I110" s="57">
        <v>18889</v>
      </c>
      <c r="J110" s="57">
        <v>32</v>
      </c>
      <c r="K110" s="57">
        <v>373</v>
      </c>
      <c r="L110" s="56">
        <v>4.0095538164447608E-2</v>
      </c>
    </row>
    <row r="111" spans="1:12" ht="15" x14ac:dyDescent="0.15">
      <c r="A111" s="70"/>
      <c r="B111" s="70" t="s">
        <v>427</v>
      </c>
      <c r="C111" s="53">
        <v>0</v>
      </c>
      <c r="D111" s="72">
        <v>19790</v>
      </c>
      <c r="E111" s="88">
        <v>-0.42556576706617394</v>
      </c>
      <c r="F111" s="53">
        <v>2.1913141988162976E-2</v>
      </c>
      <c r="G111" s="68">
        <v>2.8272142372944176E-2</v>
      </c>
      <c r="H111" s="72">
        <v>1726</v>
      </c>
      <c r="I111" s="53">
        <v>18064</v>
      </c>
      <c r="J111" s="53">
        <v>0</v>
      </c>
      <c r="K111" s="53">
        <v>282.52999999999997</v>
      </c>
      <c r="L111" s="55">
        <v>8.721576553815058E-2</v>
      </c>
    </row>
    <row r="112" spans="1:12" ht="15" x14ac:dyDescent="0.15">
      <c r="A112" s="70"/>
      <c r="B112" s="70" t="s">
        <v>427</v>
      </c>
      <c r="C112" s="53">
        <v>1</v>
      </c>
      <c r="D112" s="72">
        <v>19751</v>
      </c>
      <c r="E112" s="88">
        <v>-6.8704168067608845E-2</v>
      </c>
      <c r="F112" s="53">
        <v>4.8609587418724828E-4</v>
      </c>
      <c r="G112" s="68">
        <v>2.8272142372944176E-2</v>
      </c>
      <c r="H112" s="72">
        <v>1238</v>
      </c>
      <c r="I112" s="53">
        <v>18513</v>
      </c>
      <c r="J112" s="53">
        <v>282.55</v>
      </c>
      <c r="K112" s="53">
        <v>467.64</v>
      </c>
      <c r="L112" s="55">
        <v>6.2680370614146122E-2</v>
      </c>
    </row>
    <row r="113" spans="1:13" ht="15" x14ac:dyDescent="0.15">
      <c r="A113" s="70"/>
      <c r="B113" s="70" t="s">
        <v>427</v>
      </c>
      <c r="C113" s="53">
        <v>2</v>
      </c>
      <c r="D113" s="72">
        <v>19771</v>
      </c>
      <c r="E113" s="88">
        <v>6.7649086505128422E-2</v>
      </c>
      <c r="F113" s="53">
        <v>4.4421336485984427E-4</v>
      </c>
      <c r="G113" s="68">
        <v>2.8272142372944176E-2</v>
      </c>
      <c r="H113" s="72">
        <v>1090</v>
      </c>
      <c r="I113" s="53">
        <v>18681</v>
      </c>
      <c r="J113" s="53">
        <v>467.65</v>
      </c>
      <c r="K113" s="53">
        <v>650.99</v>
      </c>
      <c r="L113" s="55">
        <v>5.5131252845076119E-2</v>
      </c>
    </row>
    <row r="114" spans="1:13" ht="15" x14ac:dyDescent="0.15">
      <c r="A114" s="70"/>
      <c r="B114" s="70" t="s">
        <v>427</v>
      </c>
      <c r="C114" s="53">
        <v>3</v>
      </c>
      <c r="D114" s="72">
        <v>19771</v>
      </c>
      <c r="E114" s="88">
        <v>4.0785434517274288E-2</v>
      </c>
      <c r="F114" s="53">
        <v>1.6338311194885361E-4</v>
      </c>
      <c r="G114" s="68">
        <v>2.8272142372944176E-2</v>
      </c>
      <c r="H114" s="72">
        <v>1118</v>
      </c>
      <c r="I114" s="53">
        <v>18653</v>
      </c>
      <c r="J114" s="53">
        <v>651.01</v>
      </c>
      <c r="K114" s="53">
        <v>865.02</v>
      </c>
      <c r="L114" s="55">
        <v>5.6547468514490919E-2</v>
      </c>
    </row>
    <row r="115" spans="1:13" ht="15" x14ac:dyDescent="0.15">
      <c r="A115" s="70"/>
      <c r="B115" s="70" t="s">
        <v>427</v>
      </c>
      <c r="C115" s="53">
        <v>4</v>
      </c>
      <c r="D115" s="72">
        <v>19771</v>
      </c>
      <c r="E115" s="88">
        <v>5.3178170361594848E-2</v>
      </c>
      <c r="F115" s="53">
        <v>2.762462253621486E-4</v>
      </c>
      <c r="G115" s="68">
        <v>2.8272142372944176E-2</v>
      </c>
      <c r="H115" s="72">
        <v>1105</v>
      </c>
      <c r="I115" s="53">
        <v>18666</v>
      </c>
      <c r="J115" s="53">
        <v>865.04</v>
      </c>
      <c r="K115" s="53">
        <v>1123.02</v>
      </c>
      <c r="L115" s="55">
        <v>5.5889939810834052E-2</v>
      </c>
    </row>
    <row r="116" spans="1:13" ht="15" x14ac:dyDescent="0.15">
      <c r="A116" s="70"/>
      <c r="B116" s="70" t="s">
        <v>427</v>
      </c>
      <c r="C116" s="53">
        <v>5</v>
      </c>
      <c r="D116" s="72">
        <v>19777</v>
      </c>
      <c r="E116" s="88">
        <v>4.1107046869960619E-2</v>
      </c>
      <c r="F116" s="53">
        <v>1.6599685003506769E-4</v>
      </c>
      <c r="G116" s="68">
        <v>2.8272142372944176E-2</v>
      </c>
      <c r="H116" s="72">
        <v>1118</v>
      </c>
      <c r="I116" s="53">
        <v>18659</v>
      </c>
      <c r="J116" s="53">
        <v>1123.03</v>
      </c>
      <c r="K116" s="53">
        <v>1450.95</v>
      </c>
      <c r="L116" s="55">
        <v>5.6530312989836677E-2</v>
      </c>
      <c r="M116" s="73"/>
    </row>
    <row r="117" spans="1:13" ht="15" x14ac:dyDescent="0.15">
      <c r="A117" s="70"/>
      <c r="B117" s="70" t="s">
        <v>427</v>
      </c>
      <c r="C117" s="53">
        <v>6</v>
      </c>
      <c r="D117" s="72">
        <v>19768</v>
      </c>
      <c r="E117" s="88">
        <v>8.2148278838324484E-2</v>
      </c>
      <c r="F117" s="53">
        <v>6.5078031797126477E-4</v>
      </c>
      <c r="G117" s="68">
        <v>2.8272142372944176E-2</v>
      </c>
      <c r="H117" s="72">
        <v>1075</v>
      </c>
      <c r="I117" s="53">
        <v>18693</v>
      </c>
      <c r="J117" s="53">
        <v>1450.96</v>
      </c>
      <c r="K117" s="53">
        <v>1882.1</v>
      </c>
      <c r="L117" s="55">
        <v>5.4380817482800485E-2</v>
      </c>
      <c r="M117" s="74"/>
    </row>
    <row r="118" spans="1:13" ht="15" x14ac:dyDescent="0.15">
      <c r="A118" s="70"/>
      <c r="B118" s="70" t="s">
        <v>427</v>
      </c>
      <c r="C118" s="53">
        <v>7</v>
      </c>
      <c r="D118" s="72">
        <v>19768</v>
      </c>
      <c r="E118" s="88">
        <v>4.4423276987335523E-2</v>
      </c>
      <c r="F118" s="53">
        <v>1.934893674331549E-4</v>
      </c>
      <c r="G118" s="68">
        <v>2.8272142372944176E-2</v>
      </c>
      <c r="H118" s="72">
        <v>1114</v>
      </c>
      <c r="I118" s="53">
        <v>18654</v>
      </c>
      <c r="J118" s="53">
        <v>1882.11</v>
      </c>
      <c r="K118" s="53">
        <v>2473.2399999999998</v>
      </c>
      <c r="L118" s="55">
        <v>5.6353702954269523E-2</v>
      </c>
      <c r="M118" s="74"/>
    </row>
    <row r="119" spans="1:13" ht="15" x14ac:dyDescent="0.15">
      <c r="A119" s="70"/>
      <c r="B119" s="70" t="s">
        <v>427</v>
      </c>
      <c r="C119" s="53">
        <v>8</v>
      </c>
      <c r="D119" s="72">
        <v>19771</v>
      </c>
      <c r="E119" s="88">
        <v>0.10516575469143</v>
      </c>
      <c r="F119" s="53">
        <v>1.0560138706318042E-3</v>
      </c>
      <c r="G119" s="68">
        <v>2.8272142372944176E-2</v>
      </c>
      <c r="H119" s="72">
        <v>1052</v>
      </c>
      <c r="I119" s="53">
        <v>18719</v>
      </c>
      <c r="J119" s="53">
        <v>2473.25</v>
      </c>
      <c r="K119" s="53">
        <v>3482.36</v>
      </c>
      <c r="L119" s="55">
        <v>5.3209245865156039E-2</v>
      </c>
    </row>
    <row r="120" spans="1:13" ht="15" x14ac:dyDescent="0.15">
      <c r="A120" s="70"/>
      <c r="B120" s="75" t="s">
        <v>427</v>
      </c>
      <c r="C120" s="57">
        <v>9</v>
      </c>
      <c r="D120" s="76">
        <v>19771</v>
      </c>
      <c r="E120" s="89">
        <v>0.17775538102681268</v>
      </c>
      <c r="F120" s="57">
        <v>2.9227814023518152E-3</v>
      </c>
      <c r="G120" s="69">
        <v>2.8272142372944176E-2</v>
      </c>
      <c r="H120" s="76">
        <v>982</v>
      </c>
      <c r="I120" s="57">
        <v>18789</v>
      </c>
      <c r="J120" s="57">
        <v>3482.48</v>
      </c>
      <c r="K120" s="57">
        <v>12013.85</v>
      </c>
      <c r="L120" s="56">
        <v>4.966870669161904E-2</v>
      </c>
    </row>
    <row r="121" spans="1:13" ht="15" x14ac:dyDescent="0.15">
      <c r="A121" s="70"/>
      <c r="B121" s="70" t="s">
        <v>335</v>
      </c>
      <c r="C121" s="53">
        <v>0</v>
      </c>
      <c r="D121" s="72">
        <v>97665</v>
      </c>
      <c r="E121" s="88">
        <v>0.17599845563850328</v>
      </c>
      <c r="F121" s="53">
        <v>1.4164824395775278E-2</v>
      </c>
      <c r="G121" s="68">
        <v>2.6728363411736553E-2</v>
      </c>
      <c r="H121" s="72">
        <v>4859</v>
      </c>
      <c r="I121" s="53">
        <v>92806</v>
      </c>
      <c r="J121" s="53">
        <v>0</v>
      </c>
      <c r="K121" s="53">
        <v>0</v>
      </c>
      <c r="L121" s="55">
        <v>4.9751702247478623E-2</v>
      </c>
    </row>
    <row r="122" spans="1:13" ht="15" x14ac:dyDescent="0.15">
      <c r="A122" s="70"/>
      <c r="B122" s="70" t="s">
        <v>335</v>
      </c>
      <c r="C122" s="53">
        <v>1</v>
      </c>
      <c r="D122" s="72">
        <v>23485</v>
      </c>
      <c r="E122" s="88">
        <v>-8.8784887287634937E-2</v>
      </c>
      <c r="F122" s="53">
        <v>9.73870527459928E-4</v>
      </c>
      <c r="G122" s="68">
        <v>2.6728363411736553E-2</v>
      </c>
      <c r="H122" s="72">
        <v>1500</v>
      </c>
      <c r="I122" s="53">
        <v>21985</v>
      </c>
      <c r="J122" s="53">
        <v>1</v>
      </c>
      <c r="K122" s="53">
        <v>3</v>
      </c>
      <c r="L122" s="55">
        <v>6.3870555673834359E-2</v>
      </c>
    </row>
    <row r="123" spans="1:13" ht="15" x14ac:dyDescent="0.15">
      <c r="A123" s="70"/>
      <c r="B123" s="75" t="s">
        <v>335</v>
      </c>
      <c r="C123" s="57">
        <v>2</v>
      </c>
      <c r="D123" s="76">
        <v>76559</v>
      </c>
      <c r="E123" s="89">
        <v>-0.16672474899920076</v>
      </c>
      <c r="F123" s="57">
        <v>1.1589668488501346E-2</v>
      </c>
      <c r="G123" s="69">
        <v>2.6728363411736553E-2</v>
      </c>
      <c r="H123" s="76">
        <v>5259</v>
      </c>
      <c r="I123" s="57">
        <v>71300</v>
      </c>
      <c r="J123" s="57">
        <v>4</v>
      </c>
      <c r="K123" s="57">
        <v>4</v>
      </c>
      <c r="L123" s="56">
        <v>6.8692119803027724E-2</v>
      </c>
    </row>
    <row r="124" spans="1:13" ht="15" x14ac:dyDescent="0.15">
      <c r="A124" s="70"/>
      <c r="B124" s="70" t="s">
        <v>336</v>
      </c>
      <c r="C124" s="53">
        <v>0</v>
      </c>
      <c r="D124" s="72">
        <v>19772</v>
      </c>
      <c r="E124" s="88">
        <v>1.7382939682654017E-2</v>
      </c>
      <c r="F124" s="53">
        <v>2.9987580715034334E-5</v>
      </c>
      <c r="G124" s="68">
        <v>2.5398694858899E-2</v>
      </c>
      <c r="H124" s="72">
        <v>1143</v>
      </c>
      <c r="I124" s="53">
        <v>18629</v>
      </c>
      <c r="J124" s="53">
        <v>0</v>
      </c>
      <c r="K124" s="53">
        <v>14561</v>
      </c>
      <c r="L124" s="55">
        <v>5.7809022860610966E-2</v>
      </c>
    </row>
    <row r="125" spans="1:13" ht="15" x14ac:dyDescent="0.15">
      <c r="A125" s="70"/>
      <c r="B125" s="70" t="s">
        <v>336</v>
      </c>
      <c r="C125" s="53">
        <v>1</v>
      </c>
      <c r="D125" s="72">
        <v>19769</v>
      </c>
      <c r="E125" s="88">
        <v>-8.4838190112944661E-2</v>
      </c>
      <c r="F125" s="53">
        <v>7.4720525164141921E-4</v>
      </c>
      <c r="G125" s="68">
        <v>2.5398694858899E-2</v>
      </c>
      <c r="H125" s="72">
        <v>1258</v>
      </c>
      <c r="I125" s="53">
        <v>18511</v>
      </c>
      <c r="J125" s="53">
        <v>14562</v>
      </c>
      <c r="K125" s="53">
        <v>24869</v>
      </c>
      <c r="L125" s="55">
        <v>6.3634984065961853E-2</v>
      </c>
    </row>
    <row r="126" spans="1:13" ht="15" x14ac:dyDescent="0.15">
      <c r="A126" s="70"/>
      <c r="B126" s="70" t="s">
        <v>336</v>
      </c>
      <c r="C126" s="53">
        <v>2</v>
      </c>
      <c r="D126" s="72">
        <v>19773</v>
      </c>
      <c r="E126" s="88">
        <v>-0.17047433928165295</v>
      </c>
      <c r="F126" s="53">
        <v>3.1346585495859846E-3</v>
      </c>
      <c r="G126" s="68">
        <v>2.5398694858899E-2</v>
      </c>
      <c r="H126" s="72">
        <v>1363</v>
      </c>
      <c r="I126" s="53">
        <v>18410</v>
      </c>
      <c r="J126" s="53">
        <v>24871</v>
      </c>
      <c r="K126" s="53">
        <v>36345</v>
      </c>
      <c r="L126" s="55">
        <v>6.8932382541849996E-2</v>
      </c>
    </row>
    <row r="127" spans="1:13" ht="15" x14ac:dyDescent="0.15">
      <c r="A127" s="70"/>
      <c r="B127" s="70" t="s">
        <v>336</v>
      </c>
      <c r="C127" s="53">
        <v>3</v>
      </c>
      <c r="D127" s="72">
        <v>19769</v>
      </c>
      <c r="E127" s="88">
        <v>-0.20485664822298777</v>
      </c>
      <c r="F127" s="53">
        <v>4.5955546375040686E-3</v>
      </c>
      <c r="G127" s="68">
        <v>2.5398694858899E-2</v>
      </c>
      <c r="H127" s="72">
        <v>1407</v>
      </c>
      <c r="I127" s="53">
        <v>18362</v>
      </c>
      <c r="J127" s="53">
        <v>36346</v>
      </c>
      <c r="K127" s="53">
        <v>52822</v>
      </c>
      <c r="L127" s="55">
        <v>7.1172037027669582E-2</v>
      </c>
    </row>
    <row r="128" spans="1:13" ht="15" x14ac:dyDescent="0.15">
      <c r="A128" s="70"/>
      <c r="B128" s="70" t="s">
        <v>336</v>
      </c>
      <c r="C128" s="53">
        <v>4</v>
      </c>
      <c r="D128" s="72">
        <v>19771</v>
      </c>
      <c r="E128" s="88">
        <v>-0.18156287707825586</v>
      </c>
      <c r="F128" s="53">
        <v>3.5729518334493573E-3</v>
      </c>
      <c r="G128" s="68">
        <v>2.5398694858899E-2</v>
      </c>
      <c r="H128" s="72">
        <v>1377</v>
      </c>
      <c r="I128" s="53">
        <v>18394</v>
      </c>
      <c r="J128" s="53">
        <v>52823</v>
      </c>
      <c r="K128" s="53">
        <v>82978</v>
      </c>
      <c r="L128" s="55">
        <v>6.964746345657781E-2</v>
      </c>
    </row>
    <row r="129" spans="1:12" ht="15" x14ac:dyDescent="0.15">
      <c r="A129" s="70"/>
      <c r="B129" s="70" t="s">
        <v>336</v>
      </c>
      <c r="C129" s="53">
        <v>5</v>
      </c>
      <c r="D129" s="72">
        <v>19772</v>
      </c>
      <c r="E129" s="88">
        <v>-1.2852527460340856E-2</v>
      </c>
      <c r="F129" s="53">
        <v>1.6613652747813106E-5</v>
      </c>
      <c r="G129" s="68">
        <v>2.5398694858899E-2</v>
      </c>
      <c r="H129" s="72">
        <v>1176</v>
      </c>
      <c r="I129" s="53">
        <v>18596</v>
      </c>
      <c r="J129" s="53">
        <v>82983</v>
      </c>
      <c r="K129" s="53">
        <v>133278</v>
      </c>
      <c r="L129" s="55">
        <v>5.9478049767347767E-2</v>
      </c>
    </row>
    <row r="130" spans="1:12" ht="15" x14ac:dyDescent="0.25">
      <c r="B130" s="84" t="s">
        <v>336</v>
      </c>
      <c r="C130" s="78">
        <v>6</v>
      </c>
      <c r="D130" s="78">
        <v>19770</v>
      </c>
      <c r="E130" s="78">
        <v>0.17022648604598131</v>
      </c>
      <c r="F130" s="78">
        <v>2.6891041959550993E-3</v>
      </c>
      <c r="G130" s="78">
        <v>2.5398694858899E-2</v>
      </c>
      <c r="H130" s="78">
        <v>989</v>
      </c>
      <c r="I130" s="78">
        <v>18781</v>
      </c>
      <c r="J130" s="78">
        <v>133283</v>
      </c>
      <c r="K130" s="78">
        <v>188232</v>
      </c>
      <c r="L130" s="77">
        <v>5.0025290844714215E-2</v>
      </c>
    </row>
    <row r="131" spans="1:12" ht="15" x14ac:dyDescent="0.25">
      <c r="B131" s="84" t="s">
        <v>336</v>
      </c>
      <c r="C131" s="78">
        <v>7</v>
      </c>
      <c r="D131" s="78">
        <v>19771</v>
      </c>
      <c r="E131" s="78">
        <v>0.15547760111907724</v>
      </c>
      <c r="F131" s="78">
        <v>2.2578968492645538E-3</v>
      </c>
      <c r="G131" s="78">
        <v>2.5398694858899E-2</v>
      </c>
      <c r="H131" s="78">
        <v>1003</v>
      </c>
      <c r="I131" s="78">
        <v>18768</v>
      </c>
      <c r="J131" s="78">
        <v>188235</v>
      </c>
      <c r="K131" s="78">
        <v>255013</v>
      </c>
      <c r="L131" s="77">
        <v>5.073086844368014E-2</v>
      </c>
    </row>
    <row r="132" spans="1:12" ht="15" x14ac:dyDescent="0.25">
      <c r="B132" s="84" t="s">
        <v>336</v>
      </c>
      <c r="C132" s="78">
        <v>8</v>
      </c>
      <c r="D132" s="78">
        <v>19771</v>
      </c>
      <c r="E132" s="78">
        <v>0.17882745102990397</v>
      </c>
      <c r="F132" s="78">
        <v>2.9567623886422676E-3</v>
      </c>
      <c r="G132" s="78">
        <v>2.5398694858899E-2</v>
      </c>
      <c r="H132" s="78">
        <v>981</v>
      </c>
      <c r="I132" s="78">
        <v>18790</v>
      </c>
      <c r="J132" s="78">
        <v>255014</v>
      </c>
      <c r="K132" s="78">
        <v>357114</v>
      </c>
      <c r="L132" s="77">
        <v>4.9618127560568506E-2</v>
      </c>
    </row>
    <row r="133" spans="1:12" ht="15" x14ac:dyDescent="0.25">
      <c r="B133" s="113" t="s">
        <v>336</v>
      </c>
      <c r="C133" s="114">
        <v>9</v>
      </c>
      <c r="D133" s="114">
        <v>19771</v>
      </c>
      <c r="E133" s="114">
        <v>0.2451279748086059</v>
      </c>
      <c r="F133" s="114">
        <v>5.3979599193934042E-3</v>
      </c>
      <c r="G133" s="114">
        <v>2.5398694858899E-2</v>
      </c>
      <c r="H133" s="114">
        <v>921</v>
      </c>
      <c r="I133" s="114">
        <v>18850</v>
      </c>
      <c r="J133" s="114">
        <v>357116</v>
      </c>
      <c r="K133" s="114">
        <v>8524709</v>
      </c>
      <c r="L133" s="98">
        <v>4.6583379697536793E-2</v>
      </c>
    </row>
    <row r="134" spans="1:12" ht="15" x14ac:dyDescent="0.25">
      <c r="B134" s="84" t="s">
        <v>337</v>
      </c>
      <c r="C134" s="78">
        <v>0</v>
      </c>
      <c r="D134" s="78">
        <v>81482</v>
      </c>
      <c r="E134" s="78">
        <v>-0.14910108759200805</v>
      </c>
      <c r="F134" s="78">
        <v>9.787950832626905E-3</v>
      </c>
      <c r="G134" s="78">
        <v>2.3416539458942481E-2</v>
      </c>
      <c r="H134" s="78">
        <v>5506</v>
      </c>
      <c r="I134" s="78">
        <v>75976</v>
      </c>
      <c r="J134" s="78">
        <v>0</v>
      </c>
      <c r="K134" s="78">
        <v>0</v>
      </c>
      <c r="L134" s="77">
        <v>6.7573206352323209E-2</v>
      </c>
    </row>
    <row r="135" spans="1:12" ht="15" x14ac:dyDescent="0.25">
      <c r="B135" s="84" t="s">
        <v>337</v>
      </c>
      <c r="C135" s="78">
        <v>1</v>
      </c>
      <c r="D135" s="78">
        <v>37371</v>
      </c>
      <c r="E135" s="78">
        <v>5.0180353913045002E-4</v>
      </c>
      <c r="F135" s="78">
        <v>4.7586039661180713E-8</v>
      </c>
      <c r="G135" s="78">
        <v>2.3416539458942481E-2</v>
      </c>
      <c r="H135" s="78">
        <v>2195</v>
      </c>
      <c r="I135" s="78">
        <v>35176</v>
      </c>
      <c r="J135" s="78">
        <v>1</v>
      </c>
      <c r="K135" s="78">
        <v>1</v>
      </c>
      <c r="L135" s="77">
        <v>5.8735383051028871E-2</v>
      </c>
    </row>
    <row r="136" spans="1:12" ht="15" x14ac:dyDescent="0.25">
      <c r="B136" s="84" t="s">
        <v>337</v>
      </c>
      <c r="C136" s="78">
        <v>2</v>
      </c>
      <c r="D136" s="78">
        <v>30577</v>
      </c>
      <c r="E136" s="78">
        <v>0.13876013890264663</v>
      </c>
      <c r="F136" s="78">
        <v>2.8017800450880269E-3</v>
      </c>
      <c r="G136" s="78">
        <v>2.3416539458942481E-2</v>
      </c>
      <c r="H136" s="78">
        <v>1576</v>
      </c>
      <c r="I136" s="78">
        <v>29001</v>
      </c>
      <c r="J136" s="78">
        <v>2</v>
      </c>
      <c r="K136" s="78">
        <v>2</v>
      </c>
      <c r="L136" s="77">
        <v>5.1542008699349183E-2</v>
      </c>
    </row>
    <row r="137" spans="1:12" ht="15" x14ac:dyDescent="0.25">
      <c r="B137" s="84" t="s">
        <v>337</v>
      </c>
      <c r="C137" s="78">
        <v>3</v>
      </c>
      <c r="D137" s="78">
        <v>21286</v>
      </c>
      <c r="E137" s="78">
        <v>0.1226581808971427</v>
      </c>
      <c r="F137" s="78">
        <v>1.5348076601062754E-3</v>
      </c>
      <c r="G137" s="78">
        <v>2.3416539458942481E-2</v>
      </c>
      <c r="H137" s="78">
        <v>1114</v>
      </c>
      <c r="I137" s="78">
        <v>20172</v>
      </c>
      <c r="J137" s="78">
        <v>3</v>
      </c>
      <c r="K137" s="78">
        <v>3</v>
      </c>
      <c r="L137" s="77">
        <v>5.2334867988349153E-2</v>
      </c>
    </row>
    <row r="138" spans="1:12" ht="15" x14ac:dyDescent="0.25">
      <c r="B138" s="84" t="s">
        <v>337</v>
      </c>
      <c r="C138" s="78">
        <v>4</v>
      </c>
      <c r="D138" s="78">
        <v>12971</v>
      </c>
      <c r="E138" s="78">
        <v>0.21302268502235289</v>
      </c>
      <c r="F138" s="78">
        <v>2.7119802075018773E-3</v>
      </c>
      <c r="G138" s="78">
        <v>2.3416539458942481E-2</v>
      </c>
      <c r="H138" s="78">
        <v>623</v>
      </c>
      <c r="I138" s="78">
        <v>12348</v>
      </c>
      <c r="J138" s="78">
        <v>4</v>
      </c>
      <c r="K138" s="78">
        <v>4</v>
      </c>
      <c r="L138" s="77">
        <v>4.8030221262817051E-2</v>
      </c>
    </row>
    <row r="139" spans="1:12" ht="15" x14ac:dyDescent="0.25">
      <c r="B139" s="113" t="s">
        <v>337</v>
      </c>
      <c r="C139" s="114">
        <v>5</v>
      </c>
      <c r="D139" s="114">
        <v>14022</v>
      </c>
      <c r="E139" s="114">
        <v>0.32709798837577453</v>
      </c>
      <c r="F139" s="114">
        <v>6.5799731275797335E-3</v>
      </c>
      <c r="G139" s="114">
        <v>2.3416539458942481E-2</v>
      </c>
      <c r="H139" s="114">
        <v>604</v>
      </c>
      <c r="I139" s="114">
        <v>13418</v>
      </c>
      <c r="J139" s="114">
        <v>5</v>
      </c>
      <c r="K139" s="114">
        <v>61</v>
      </c>
      <c r="L139" s="98">
        <v>4.3075167593781202E-2</v>
      </c>
    </row>
    <row r="140" spans="1:12" ht="15" x14ac:dyDescent="0.25">
      <c r="B140" s="84" t="s">
        <v>428</v>
      </c>
      <c r="C140" s="78">
        <v>0</v>
      </c>
      <c r="D140" s="78">
        <v>20017</v>
      </c>
      <c r="E140" s="78">
        <v>-0.17372383676244618</v>
      </c>
      <c r="F140" s="78">
        <v>3.3002426946701037E-3</v>
      </c>
      <c r="G140" s="78">
        <v>2.0262696036295096E-2</v>
      </c>
      <c r="H140" s="78">
        <v>1384</v>
      </c>
      <c r="I140" s="78">
        <v>18633</v>
      </c>
      <c r="J140" s="78">
        <v>0</v>
      </c>
      <c r="K140" s="78">
        <v>8700</v>
      </c>
      <c r="L140" s="77">
        <v>6.9141229954538641E-2</v>
      </c>
    </row>
    <row r="141" spans="1:12" ht="15" x14ac:dyDescent="0.25">
      <c r="B141" s="84" t="s">
        <v>428</v>
      </c>
      <c r="C141" s="78">
        <v>1</v>
      </c>
      <c r="D141" s="78">
        <v>19907</v>
      </c>
      <c r="E141" s="78">
        <v>-0.14175903271578205</v>
      </c>
      <c r="F141" s="78">
        <v>2.1545549113108661E-3</v>
      </c>
      <c r="G141" s="78">
        <v>2.0262696036295096E-2</v>
      </c>
      <c r="H141" s="78">
        <v>1336</v>
      </c>
      <c r="I141" s="78">
        <v>18571</v>
      </c>
      <c r="J141" s="78">
        <v>8710</v>
      </c>
      <c r="K141" s="78">
        <v>12900</v>
      </c>
      <c r="L141" s="77">
        <v>6.7112071130758025E-2</v>
      </c>
    </row>
    <row r="142" spans="1:12" ht="15" x14ac:dyDescent="0.25">
      <c r="B142" s="84" t="s">
        <v>428</v>
      </c>
      <c r="C142" s="78">
        <v>2</v>
      </c>
      <c r="D142" s="78">
        <v>19768</v>
      </c>
      <c r="E142" s="78">
        <v>-9.671615424020745E-2</v>
      </c>
      <c r="F142" s="78">
        <v>9.7616084780924892E-4</v>
      </c>
      <c r="G142" s="78">
        <v>2.0262696036295096E-2</v>
      </c>
      <c r="H142" s="78">
        <v>1272</v>
      </c>
      <c r="I142" s="78">
        <v>18496</v>
      </c>
      <c r="J142" s="78">
        <v>12910</v>
      </c>
      <c r="K142" s="78">
        <v>16800</v>
      </c>
      <c r="L142" s="77">
        <v>6.4346418454067175E-2</v>
      </c>
    </row>
    <row r="143" spans="1:12" ht="15" x14ac:dyDescent="0.25">
      <c r="B143" s="84" t="s">
        <v>428</v>
      </c>
      <c r="C143" s="78">
        <v>3</v>
      </c>
      <c r="D143" s="78">
        <v>19747</v>
      </c>
      <c r="E143" s="78">
        <v>-8.7596742126415245E-3</v>
      </c>
      <c r="F143" s="78">
        <v>7.6936007902481468E-6</v>
      </c>
      <c r="G143" s="78">
        <v>2.0262696036295096E-2</v>
      </c>
      <c r="H143" s="78">
        <v>1170</v>
      </c>
      <c r="I143" s="78">
        <v>18577</v>
      </c>
      <c r="J143" s="78">
        <v>16830</v>
      </c>
      <c r="K143" s="78">
        <v>20900</v>
      </c>
      <c r="L143" s="77">
        <v>5.9249506254114549E-2</v>
      </c>
    </row>
    <row r="144" spans="1:12" ht="15" x14ac:dyDescent="0.25">
      <c r="B144" s="84" t="s">
        <v>428</v>
      </c>
      <c r="C144" s="78">
        <v>4</v>
      </c>
      <c r="D144" s="78">
        <v>19612</v>
      </c>
      <c r="E144" s="78">
        <v>-6.3234378758563151E-2</v>
      </c>
      <c r="F144" s="78">
        <v>4.0788973963606863E-4</v>
      </c>
      <c r="G144" s="78">
        <v>2.0262696036295096E-2</v>
      </c>
      <c r="H144" s="78">
        <v>1223</v>
      </c>
      <c r="I144" s="78">
        <v>18389</v>
      </c>
      <c r="J144" s="78">
        <v>20924</v>
      </c>
      <c r="K144" s="78">
        <v>25500</v>
      </c>
      <c r="L144" s="77">
        <v>6.2359779726697942E-2</v>
      </c>
    </row>
    <row r="145" spans="2:12" ht="15" x14ac:dyDescent="0.25">
      <c r="B145" s="84" t="s">
        <v>428</v>
      </c>
      <c r="C145" s="78">
        <v>5</v>
      </c>
      <c r="D145" s="78">
        <v>19757</v>
      </c>
      <c r="E145" s="78">
        <v>-4.3111786915685187E-2</v>
      </c>
      <c r="F145" s="78">
        <v>1.8930365693913039E-4</v>
      </c>
      <c r="G145" s="78">
        <v>2.0262696036295096E-2</v>
      </c>
      <c r="H145" s="78">
        <v>1209</v>
      </c>
      <c r="I145" s="78">
        <v>18548</v>
      </c>
      <c r="J145" s="78">
        <v>25502</v>
      </c>
      <c r="K145" s="78">
        <v>31100</v>
      </c>
      <c r="L145" s="77">
        <v>6.1193501037606922E-2</v>
      </c>
    </row>
    <row r="146" spans="2:12" ht="15" x14ac:dyDescent="0.25">
      <c r="B146" s="84" t="s">
        <v>428</v>
      </c>
      <c r="C146" s="78">
        <v>6</v>
      </c>
      <c r="D146" s="78">
        <v>19645</v>
      </c>
      <c r="E146" s="78">
        <v>4.9285466802279236E-2</v>
      </c>
      <c r="F146" s="78">
        <v>2.3617511116683006E-4</v>
      </c>
      <c r="G146" s="78">
        <v>2.0262696036295096E-2</v>
      </c>
      <c r="H146" s="78">
        <v>1102</v>
      </c>
      <c r="I146" s="78">
        <v>18543</v>
      </c>
      <c r="J146" s="78">
        <v>31114</v>
      </c>
      <c r="K146" s="78">
        <v>38300</v>
      </c>
      <c r="L146" s="77">
        <v>5.609569865105625E-2</v>
      </c>
    </row>
    <row r="147" spans="2:12" ht="15" x14ac:dyDescent="0.25">
      <c r="B147" s="84" t="s">
        <v>428</v>
      </c>
      <c r="C147" s="78">
        <v>7</v>
      </c>
      <c r="D147" s="78">
        <v>19737</v>
      </c>
      <c r="E147" s="78">
        <v>9.3351626386889916E-2</v>
      </c>
      <c r="F147" s="78">
        <v>8.3495996695151997E-4</v>
      </c>
      <c r="G147" s="78">
        <v>2.0262696036295096E-2</v>
      </c>
      <c r="H147" s="78">
        <v>1062</v>
      </c>
      <c r="I147" s="78">
        <v>18675</v>
      </c>
      <c r="J147" s="78">
        <v>38320</v>
      </c>
      <c r="K147" s="78">
        <v>48900</v>
      </c>
      <c r="L147" s="77">
        <v>5.3807569539443684E-2</v>
      </c>
    </row>
    <row r="148" spans="2:12" ht="15" x14ac:dyDescent="0.25">
      <c r="B148" s="84" t="s">
        <v>428</v>
      </c>
      <c r="C148" s="78">
        <v>8</v>
      </c>
      <c r="D148" s="78">
        <v>19790</v>
      </c>
      <c r="E148" s="78">
        <v>0.12848795952429018</v>
      </c>
      <c r="F148" s="78">
        <v>1.5618172854308175E-3</v>
      </c>
      <c r="G148" s="78">
        <v>2.0262696036295096E-2</v>
      </c>
      <c r="H148" s="78">
        <v>1030</v>
      </c>
      <c r="I148" s="78">
        <v>18760</v>
      </c>
      <c r="J148" s="78">
        <v>48950</v>
      </c>
      <c r="K148" s="78">
        <v>68000</v>
      </c>
      <c r="L148" s="77">
        <v>5.2046488125315815E-2</v>
      </c>
    </row>
    <row r="149" spans="2:12" ht="15" x14ac:dyDescent="0.25">
      <c r="B149" s="113" t="s">
        <v>428</v>
      </c>
      <c r="C149" s="114">
        <v>9</v>
      </c>
      <c r="D149" s="114">
        <v>19729</v>
      </c>
      <c r="E149" s="114">
        <v>0.35175840699215005</v>
      </c>
      <c r="F149" s="114">
        <v>1.0593898221590264E-2</v>
      </c>
      <c r="G149" s="114">
        <v>2.0262696036295096E-2</v>
      </c>
      <c r="H149" s="114">
        <v>830</v>
      </c>
      <c r="I149" s="114">
        <v>18899</v>
      </c>
      <c r="J149" s="114">
        <v>68005</v>
      </c>
      <c r="K149" s="114">
        <v>2175000</v>
      </c>
      <c r="L149" s="98">
        <v>4.2070049166202036E-2</v>
      </c>
    </row>
    <row r="150" spans="2:12" ht="15" x14ac:dyDescent="0.25">
      <c r="B150" s="84" t="s">
        <v>429</v>
      </c>
      <c r="C150" s="78">
        <v>0</v>
      </c>
      <c r="D150" s="78">
        <v>19979</v>
      </c>
      <c r="E150" s="78">
        <v>-0.27398673961881781</v>
      </c>
      <c r="F150" s="78">
        <v>8.5681886228289733E-3</v>
      </c>
      <c r="G150" s="78">
        <v>2.0118627207576519E-2</v>
      </c>
      <c r="H150" s="78">
        <v>1516</v>
      </c>
      <c r="I150" s="78">
        <v>18463</v>
      </c>
      <c r="J150" s="78">
        <v>1</v>
      </c>
      <c r="K150" s="78">
        <v>68</v>
      </c>
      <c r="L150" s="77">
        <v>7.5879673657340205E-2</v>
      </c>
    </row>
    <row r="151" spans="2:12" ht="15" x14ac:dyDescent="0.25">
      <c r="B151" s="84" t="s">
        <v>429</v>
      </c>
      <c r="C151" s="78">
        <v>1</v>
      </c>
      <c r="D151" s="78">
        <v>19674</v>
      </c>
      <c r="E151" s="78">
        <v>-0.12593118570501446</v>
      </c>
      <c r="F151" s="78">
        <v>1.668606127288072E-3</v>
      </c>
      <c r="G151" s="78">
        <v>2.0118627207576519E-2</v>
      </c>
      <c r="H151" s="78">
        <v>1301</v>
      </c>
      <c r="I151" s="78">
        <v>18373</v>
      </c>
      <c r="J151" s="78">
        <v>69</v>
      </c>
      <c r="K151" s="78">
        <v>109</v>
      </c>
      <c r="L151" s="77">
        <v>6.6127884517637486E-2</v>
      </c>
    </row>
    <row r="152" spans="2:12" ht="15" x14ac:dyDescent="0.25">
      <c r="B152" s="84" t="s">
        <v>429</v>
      </c>
      <c r="C152" s="78">
        <v>2</v>
      </c>
      <c r="D152" s="78">
        <v>19925</v>
      </c>
      <c r="E152" s="78">
        <v>-0.14159226870931807</v>
      </c>
      <c r="F152" s="78">
        <v>2.1512727311790731E-3</v>
      </c>
      <c r="G152" s="78">
        <v>2.0118627207576519E-2</v>
      </c>
      <c r="H152" s="78">
        <v>1337</v>
      </c>
      <c r="I152" s="78">
        <v>18588</v>
      </c>
      <c r="J152" s="78">
        <v>110</v>
      </c>
      <c r="K152" s="78">
        <v>128</v>
      </c>
      <c r="L152" s="77">
        <v>6.7101631116687585E-2</v>
      </c>
    </row>
    <row r="153" spans="2:12" ht="15" x14ac:dyDescent="0.25">
      <c r="B153" s="84" t="s">
        <v>429</v>
      </c>
      <c r="C153" s="78">
        <v>3</v>
      </c>
      <c r="D153" s="78">
        <v>19863</v>
      </c>
      <c r="E153" s="78">
        <v>-3.0345354098260245E-2</v>
      </c>
      <c r="F153" s="78">
        <v>9.3761232512492887E-5</v>
      </c>
      <c r="G153" s="78">
        <v>2.0118627207576519E-2</v>
      </c>
      <c r="H153" s="78">
        <v>1201</v>
      </c>
      <c r="I153" s="78">
        <v>18662</v>
      </c>
      <c r="J153" s="78">
        <v>129</v>
      </c>
      <c r="K153" s="78">
        <v>146</v>
      </c>
      <c r="L153" s="77">
        <v>6.0464179630468712E-2</v>
      </c>
    </row>
    <row r="154" spans="2:12" ht="15" x14ac:dyDescent="0.25">
      <c r="B154" s="84" t="s">
        <v>429</v>
      </c>
      <c r="C154" s="78">
        <v>4</v>
      </c>
      <c r="D154" s="78">
        <v>19617</v>
      </c>
      <c r="E154" s="78">
        <v>6.3263602057884089E-2</v>
      </c>
      <c r="F154" s="78">
        <v>3.8620351551425672E-4</v>
      </c>
      <c r="G154" s="78">
        <v>2.0118627207576519E-2</v>
      </c>
      <c r="H154" s="78">
        <v>1086</v>
      </c>
      <c r="I154" s="78">
        <v>18531</v>
      </c>
      <c r="J154" s="78">
        <v>147</v>
      </c>
      <c r="K154" s="78">
        <v>167</v>
      </c>
      <c r="L154" s="77">
        <v>5.5360146811439061E-2</v>
      </c>
    </row>
    <row r="155" spans="2:12" ht="15" x14ac:dyDescent="0.25">
      <c r="B155" s="84" t="s">
        <v>429</v>
      </c>
      <c r="C155" s="78">
        <v>5</v>
      </c>
      <c r="D155" s="78">
        <v>20421</v>
      </c>
      <c r="E155" s="78">
        <v>7.9780263692594708E-2</v>
      </c>
      <c r="F155" s="78">
        <v>6.3473721443981315E-4</v>
      </c>
      <c r="G155" s="78">
        <v>2.0118627207576519E-2</v>
      </c>
      <c r="H155" s="78">
        <v>1113</v>
      </c>
      <c r="I155" s="78">
        <v>19308</v>
      </c>
      <c r="J155" s="78">
        <v>168</v>
      </c>
      <c r="K155" s="78">
        <v>192</v>
      </c>
      <c r="L155" s="77">
        <v>5.4502717790509768E-2</v>
      </c>
    </row>
    <row r="156" spans="2:12" ht="15" x14ac:dyDescent="0.25">
      <c r="B156" s="84" t="s">
        <v>429</v>
      </c>
      <c r="C156" s="78">
        <v>6</v>
      </c>
      <c r="D156" s="78">
        <v>19214</v>
      </c>
      <c r="E156" s="78">
        <v>0.11383850710151422</v>
      </c>
      <c r="F156" s="78">
        <v>1.197951300439849E-3</v>
      </c>
      <c r="G156" s="78">
        <v>2.0118627207576519E-2</v>
      </c>
      <c r="H156" s="78">
        <v>1014</v>
      </c>
      <c r="I156" s="78">
        <v>18200</v>
      </c>
      <c r="J156" s="78">
        <v>193</v>
      </c>
      <c r="K156" s="78">
        <v>219</v>
      </c>
      <c r="L156" s="77">
        <v>5.2774018944519621E-2</v>
      </c>
    </row>
    <row r="157" spans="2:12" ht="15" x14ac:dyDescent="0.25">
      <c r="B157" s="84" t="s">
        <v>429</v>
      </c>
      <c r="C157" s="78">
        <v>7</v>
      </c>
      <c r="D157" s="78">
        <v>19655</v>
      </c>
      <c r="E157" s="78">
        <v>0.10398248207566486</v>
      </c>
      <c r="F157" s="78">
        <v>1.0268590071448173E-3</v>
      </c>
      <c r="G157" s="78">
        <v>2.0118627207576519E-2</v>
      </c>
      <c r="H157" s="78">
        <v>1047</v>
      </c>
      <c r="I157" s="78">
        <v>18608</v>
      </c>
      <c r="J157" s="78">
        <v>220</v>
      </c>
      <c r="K157" s="78">
        <v>258</v>
      </c>
      <c r="L157" s="77">
        <v>5.3268888323581787E-2</v>
      </c>
    </row>
    <row r="158" spans="2:12" ht="15" x14ac:dyDescent="0.25">
      <c r="B158" s="84" t="s">
        <v>429</v>
      </c>
      <c r="C158" s="78">
        <v>8</v>
      </c>
      <c r="D158" s="78">
        <v>19596</v>
      </c>
      <c r="E158" s="78">
        <v>0.17269428182937388</v>
      </c>
      <c r="F158" s="78">
        <v>2.7403309868130263E-3</v>
      </c>
      <c r="G158" s="78">
        <v>2.0118627207576519E-2</v>
      </c>
      <c r="H158" s="78">
        <v>978</v>
      </c>
      <c r="I158" s="78">
        <v>18618</v>
      </c>
      <c r="J158" s="78">
        <v>259</v>
      </c>
      <c r="K158" s="78">
        <v>322</v>
      </c>
      <c r="L158" s="77">
        <v>4.9908144519289648E-2</v>
      </c>
    </row>
    <row r="159" spans="2:12" ht="15" x14ac:dyDescent="0.25">
      <c r="B159" s="84" t="s">
        <v>429</v>
      </c>
      <c r="C159" s="78">
        <v>9</v>
      </c>
      <c r="D159" s="78">
        <v>19765</v>
      </c>
      <c r="E159" s="78">
        <v>0.13228748240766053</v>
      </c>
      <c r="F159" s="78">
        <v>1.6507164694161442E-3</v>
      </c>
      <c r="G159" s="78">
        <v>2.0118627207576519E-2</v>
      </c>
      <c r="H159" s="78">
        <v>1025</v>
      </c>
      <c r="I159" s="78">
        <v>18740</v>
      </c>
      <c r="J159" s="78">
        <v>323</v>
      </c>
      <c r="K159" s="78">
        <v>789</v>
      </c>
      <c r="L159" s="77">
        <v>5.1859347331140906E-2</v>
      </c>
    </row>
  </sheetData>
  <phoneticPr fontId="1" type="noConversion"/>
  <conditionalFormatting sqref="L2:L28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{B4AF0ACE-3622-44A5-91AB-40AF2305297C}</x14:id>
        </ext>
      </extLst>
    </cfRule>
  </conditionalFormatting>
  <conditionalFormatting sqref="L2:L28 B2:B159 B1:L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{C0CF6907-3921-40A0-823F-75899F895859}</x14:id>
        </ext>
      </extLst>
    </cfRule>
  </conditionalFormatting>
  <conditionalFormatting sqref="L12:L1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{E649D6BF-A0F5-4F78-8FBB-98D652DE1BDA}</x14:id>
        </ext>
      </extLst>
    </cfRule>
  </conditionalFormatting>
  <conditionalFormatting sqref="L2:L1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{3DBB7D42-984A-44A4-968E-C1F67E01B26C}</x14:id>
        </ext>
      </extLst>
    </cfRule>
  </conditionalFormatting>
  <conditionalFormatting sqref="L17:L1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{68C8D1B7-2AAD-47CE-834C-B289E8514241}</x14:id>
        </ext>
      </extLst>
    </cfRule>
  </conditionalFormatting>
  <conditionalFormatting sqref="L20:L28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{CFBA1D40-BD89-4E5D-9A92-BBF6CD8E4E0E}</x14:id>
        </ext>
      </extLst>
    </cfRule>
  </conditionalFormatting>
  <conditionalFormatting sqref="L29:L34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{9D10664D-A864-44D8-A0C6-72C3E6FEA620}</x14:id>
        </ext>
      </extLst>
    </cfRule>
  </conditionalFormatting>
  <conditionalFormatting sqref="L35:L3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{A38E3A61-CDC5-4A46-90D1-290DBA70342C}</x14:id>
        </ext>
      </extLst>
    </cfRule>
  </conditionalFormatting>
  <conditionalFormatting sqref="L39:L4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{77AD8C50-823F-4350-9185-853E07C2AD94}</x14:id>
        </ext>
      </extLst>
    </cfRule>
  </conditionalFormatting>
  <conditionalFormatting sqref="L49:L5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{2329CB9D-D77E-47CD-812B-4655FC6E4871}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AF0ACE-3622-44A5-91AB-40AF2305297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L2:L28</xm:sqref>
        </x14:conditionalFormatting>
        <x14:conditionalFormatting xmlns:xm="http://schemas.microsoft.com/office/excel/2006/main">
          <x14:cfRule type="dataBar" id="{C0CF6907-3921-40A0-823F-75899F8958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L2:L28 B2:B159 B1:L1</xm:sqref>
        </x14:conditionalFormatting>
        <x14:conditionalFormatting xmlns:xm="http://schemas.microsoft.com/office/excel/2006/main">
          <x14:cfRule type="dataBar" id="{E649D6BF-A0F5-4F78-8FBB-98D652DE1B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L12:L16</xm:sqref>
        </x14:conditionalFormatting>
        <x14:conditionalFormatting xmlns:xm="http://schemas.microsoft.com/office/excel/2006/main">
          <x14:cfRule type="dataBar" id="{3DBB7D42-984A-44A4-968E-C1F67E01B2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L2:L11</xm:sqref>
        </x14:conditionalFormatting>
        <x14:conditionalFormatting xmlns:xm="http://schemas.microsoft.com/office/excel/2006/main">
          <x14:cfRule type="dataBar" id="{68C8D1B7-2AAD-47CE-834C-B289E85142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L17:L19</xm:sqref>
        </x14:conditionalFormatting>
        <x14:conditionalFormatting xmlns:xm="http://schemas.microsoft.com/office/excel/2006/main">
          <x14:cfRule type="dataBar" id="{CFBA1D40-BD89-4E5D-9A92-BBF6CD8E4E0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L20:L28</xm:sqref>
        </x14:conditionalFormatting>
        <x14:conditionalFormatting xmlns:xm="http://schemas.microsoft.com/office/excel/2006/main">
          <x14:cfRule type="dataBar" id="{9D10664D-A864-44D8-A0C6-72C3E6FEA6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L29:L34</xm:sqref>
        </x14:conditionalFormatting>
        <x14:conditionalFormatting xmlns:xm="http://schemas.microsoft.com/office/excel/2006/main">
          <x14:cfRule type="dataBar" id="{A38E3A61-CDC5-4A46-90D1-290DBA70342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L35:L38</xm:sqref>
        </x14:conditionalFormatting>
        <x14:conditionalFormatting xmlns:xm="http://schemas.microsoft.com/office/excel/2006/main">
          <x14:cfRule type="dataBar" id="{77AD8C50-823F-4350-9185-853E07C2AD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L39:L48</xm:sqref>
        </x14:conditionalFormatting>
        <x14:conditionalFormatting xmlns:xm="http://schemas.microsoft.com/office/excel/2006/main">
          <x14:cfRule type="dataBar" id="{2329CB9D-D77E-47CD-812B-4655FC6E48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L49:L52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workbookViewId="0">
      <pane xSplit="1" ySplit="1" topLeftCell="B132" activePane="bottomRight" state="frozen"/>
      <selection pane="topRight" activeCell="B1" sqref="B1"/>
      <selection pane="bottomLeft" activeCell="A2" sqref="A2"/>
      <selection pane="bottomRight" activeCell="A152" sqref="A152"/>
    </sheetView>
  </sheetViews>
  <sheetFormatPr defaultRowHeight="15" x14ac:dyDescent="0.25"/>
  <cols>
    <col min="1" max="1" width="28.875" style="2" customWidth="1"/>
    <col min="2" max="2" width="23.625" style="2" bestFit="1" customWidth="1"/>
    <col min="3" max="3" width="9.125" style="117" bestFit="1" customWidth="1"/>
    <col min="4" max="4" width="9.125" style="117" customWidth="1"/>
    <col min="5" max="5" width="10.375" style="117" bestFit="1" customWidth="1"/>
    <col min="6" max="6" width="9.125" style="117" bestFit="1" customWidth="1"/>
    <col min="7" max="7" width="15.125" style="117" bestFit="1" customWidth="1"/>
    <col min="8" max="8" width="9.125" style="117" bestFit="1" customWidth="1"/>
    <col min="9" max="9" width="11.25" style="117" bestFit="1" customWidth="1"/>
    <col min="10" max="11" width="12.875" style="117" bestFit="1" customWidth="1"/>
    <col min="12" max="13" width="9.125" style="117" bestFit="1" customWidth="1"/>
    <col min="14" max="15" width="12.75" style="117" bestFit="1" customWidth="1"/>
    <col min="16" max="16" width="9" style="117"/>
    <col min="17" max="16384" width="9" style="2"/>
  </cols>
  <sheetData>
    <row r="1" spans="1:15" x14ac:dyDescent="0.25">
      <c r="A1" s="33" t="s">
        <v>168</v>
      </c>
      <c r="B1" s="33" t="s">
        <v>169</v>
      </c>
      <c r="C1" s="33" t="s">
        <v>170</v>
      </c>
      <c r="D1" s="33" t="s">
        <v>171</v>
      </c>
      <c r="E1" s="33" t="s">
        <v>1</v>
      </c>
      <c r="F1" s="33" t="s">
        <v>172</v>
      </c>
      <c r="G1" s="33" t="s">
        <v>173</v>
      </c>
      <c r="H1" s="33" t="s">
        <v>174</v>
      </c>
      <c r="I1" s="33" t="s">
        <v>175</v>
      </c>
      <c r="J1" s="33" t="s">
        <v>176</v>
      </c>
      <c r="K1" s="33" t="s">
        <v>2</v>
      </c>
      <c r="L1" s="33" t="s">
        <v>177</v>
      </c>
      <c r="M1" s="33" t="s">
        <v>178</v>
      </c>
      <c r="N1" s="33" t="s">
        <v>3</v>
      </c>
      <c r="O1" s="33" t="s">
        <v>4</v>
      </c>
    </row>
    <row r="2" spans="1:15" x14ac:dyDescent="0.25">
      <c r="A2" s="33" t="s">
        <v>426</v>
      </c>
      <c r="B2" s="33" t="s">
        <v>430</v>
      </c>
      <c r="C2" s="33">
        <v>36</v>
      </c>
      <c r="D2" s="33">
        <v>6760</v>
      </c>
      <c r="E2" s="33">
        <v>6796</v>
      </c>
      <c r="F2" s="43">
        <v>5.2972336668628602E-3</v>
      </c>
      <c r="G2" s="80">
        <v>11618</v>
      </c>
      <c r="H2" s="33">
        <v>186091</v>
      </c>
      <c r="I2" s="33">
        <v>3.0986400413152001E-3</v>
      </c>
      <c r="J2" s="33">
        <v>3.6326313470291402E-2</v>
      </c>
      <c r="K2" s="33">
        <v>2.46157904876865</v>
      </c>
      <c r="L2" s="33">
        <v>187.777777777777</v>
      </c>
      <c r="M2" s="33">
        <v>3.4373751321386398E-2</v>
      </c>
      <c r="N2" s="33">
        <v>8.1792544752094798E-2</v>
      </c>
      <c r="O2" s="33">
        <v>0.53112577099495994</v>
      </c>
    </row>
    <row r="3" spans="1:15" x14ac:dyDescent="0.25">
      <c r="A3" s="33" t="s">
        <v>426</v>
      </c>
      <c r="B3" s="33" t="s">
        <v>431</v>
      </c>
      <c r="C3" s="33">
        <v>190</v>
      </c>
      <c r="D3" s="33">
        <v>13343</v>
      </c>
      <c r="E3" s="33">
        <v>13533</v>
      </c>
      <c r="F3" s="43">
        <v>1.40397546737604E-2</v>
      </c>
      <c r="G3" s="80">
        <v>11618</v>
      </c>
      <c r="H3" s="33">
        <v>186091</v>
      </c>
      <c r="I3" s="33">
        <v>1.6353933551385699E-2</v>
      </c>
      <c r="J3" s="33">
        <v>7.17014793837423E-2</v>
      </c>
      <c r="K3" s="33">
        <v>1.47804292776969</v>
      </c>
      <c r="L3" s="33">
        <v>70.226315789473603</v>
      </c>
      <c r="M3" s="33">
        <v>6.8449084260200604E-2</v>
      </c>
      <c r="N3" s="33">
        <v>8.1806048686923399E-2</v>
      </c>
      <c r="O3" s="33">
        <v>0.53112577099495994</v>
      </c>
    </row>
    <row r="4" spans="1:15" x14ac:dyDescent="0.25">
      <c r="A4" s="33" t="s">
        <v>426</v>
      </c>
      <c r="B4" s="33" t="s">
        <v>432</v>
      </c>
      <c r="C4" s="33">
        <v>385</v>
      </c>
      <c r="D4" s="33">
        <v>18487</v>
      </c>
      <c r="E4" s="33">
        <v>18872</v>
      </c>
      <c r="F4" s="43">
        <v>2.0400593471809999E-2</v>
      </c>
      <c r="G4" s="80">
        <v>11618</v>
      </c>
      <c r="H4" s="33">
        <v>186091</v>
      </c>
      <c r="I4" s="33">
        <v>3.3138233775176398E-2</v>
      </c>
      <c r="J4" s="33">
        <v>9.9343869397230306E-2</v>
      </c>
      <c r="K4" s="33">
        <v>1.0978995452524101</v>
      </c>
      <c r="L4" s="33">
        <v>48.018181818181802</v>
      </c>
      <c r="M4" s="33">
        <v>9.5453418913655899E-2</v>
      </c>
      <c r="N4" s="33">
        <v>7.2687137242600203E-2</v>
      </c>
      <c r="O4" s="33">
        <v>0.53112577099495994</v>
      </c>
    </row>
    <row r="5" spans="1:15" x14ac:dyDescent="0.25">
      <c r="A5" s="33" t="s">
        <v>426</v>
      </c>
      <c r="B5" s="33" t="s">
        <v>433</v>
      </c>
      <c r="C5" s="33">
        <v>1100</v>
      </c>
      <c r="D5" s="33">
        <v>32136</v>
      </c>
      <c r="E5" s="33">
        <v>33236</v>
      </c>
      <c r="F5" s="43">
        <v>3.3096642195210003E-2</v>
      </c>
      <c r="G5" s="80">
        <v>11618</v>
      </c>
      <c r="H5" s="33">
        <v>186091</v>
      </c>
      <c r="I5" s="33">
        <v>9.4680667929075493E-2</v>
      </c>
      <c r="J5" s="33">
        <v>0.172689705574154</v>
      </c>
      <c r="K5" s="33">
        <v>0.60098653544041203</v>
      </c>
      <c r="L5" s="33">
        <v>29.214545454545402</v>
      </c>
      <c r="M5" s="33">
        <v>0.16810565022330801</v>
      </c>
      <c r="N5" s="33">
        <v>4.68823812673567E-2</v>
      </c>
      <c r="O5" s="33">
        <v>0.53112577099495994</v>
      </c>
    </row>
    <row r="6" spans="1:15" x14ac:dyDescent="0.25">
      <c r="A6" s="33" t="s">
        <v>426</v>
      </c>
      <c r="B6" s="33" t="s">
        <v>434</v>
      </c>
      <c r="C6" s="33">
        <v>1448</v>
      </c>
      <c r="D6" s="33">
        <v>30137</v>
      </c>
      <c r="E6" s="33">
        <v>31585</v>
      </c>
      <c r="F6" s="43">
        <v>4.58445464619281E-2</v>
      </c>
      <c r="G6" s="80">
        <v>11618</v>
      </c>
      <c r="H6" s="33">
        <v>186091</v>
      </c>
      <c r="I6" s="33">
        <v>0.12463418832845501</v>
      </c>
      <c r="J6" s="33">
        <v>0.16194764926836799</v>
      </c>
      <c r="K6" s="33">
        <v>0.26189017696759798</v>
      </c>
      <c r="L6" s="33">
        <v>20.812845303867402</v>
      </c>
      <c r="M6" s="33">
        <v>0.15975499344996899</v>
      </c>
      <c r="N6" s="33">
        <v>9.7720288888273592E-3</v>
      </c>
      <c r="O6" s="33">
        <v>0.53112577099495994</v>
      </c>
    </row>
    <row r="7" spans="1:15" x14ac:dyDescent="0.25">
      <c r="A7" s="33" t="s">
        <v>426</v>
      </c>
      <c r="B7" s="33" t="s">
        <v>435</v>
      </c>
      <c r="C7" s="33">
        <v>3309</v>
      </c>
      <c r="D7" s="33">
        <v>48883</v>
      </c>
      <c r="E7" s="33">
        <v>52192</v>
      </c>
      <c r="F7" s="43">
        <v>6.3400521152667005E-2</v>
      </c>
      <c r="G7" s="80">
        <v>11618</v>
      </c>
      <c r="H7" s="33">
        <v>186091</v>
      </c>
      <c r="I7" s="33">
        <v>0.28481666379755499</v>
      </c>
      <c r="J7" s="33">
        <v>0.262683310853292</v>
      </c>
      <c r="K7" s="33">
        <v>-8.08965229763174E-2</v>
      </c>
      <c r="L7" s="33">
        <v>14.7727410093683</v>
      </c>
      <c r="M7" s="33">
        <v>0.26398393598672798</v>
      </c>
      <c r="N7" s="33">
        <v>1.79051129499853E-3</v>
      </c>
      <c r="O7" s="33">
        <v>0.53112577099495994</v>
      </c>
    </row>
    <row r="8" spans="1:15" x14ac:dyDescent="0.25">
      <c r="A8" s="33" t="s">
        <v>426</v>
      </c>
      <c r="B8" s="33" t="s">
        <v>436</v>
      </c>
      <c r="C8" s="33">
        <v>1991</v>
      </c>
      <c r="D8" s="33">
        <v>18675</v>
      </c>
      <c r="E8" s="33">
        <v>20666</v>
      </c>
      <c r="F8" s="43">
        <v>9.6341817477983094E-2</v>
      </c>
      <c r="G8" s="80">
        <v>11618</v>
      </c>
      <c r="H8" s="33">
        <v>186091</v>
      </c>
      <c r="I8" s="33">
        <v>0.17137200895162599</v>
      </c>
      <c r="J8" s="33">
        <v>0.100354127819185</v>
      </c>
      <c r="K8" s="33">
        <v>-0.53513147587542198</v>
      </c>
      <c r="L8" s="33">
        <v>9.3797086891009496</v>
      </c>
      <c r="M8" s="33">
        <v>0.10452736091933</v>
      </c>
      <c r="N8" s="33">
        <v>3.8003903543948697E-2</v>
      </c>
      <c r="O8" s="33">
        <v>0.53112577099495994</v>
      </c>
    </row>
    <row r="9" spans="1:15" x14ac:dyDescent="0.25">
      <c r="A9" s="33" t="s">
        <v>426</v>
      </c>
      <c r="B9" s="33" t="s">
        <v>437</v>
      </c>
      <c r="C9" s="33">
        <v>1245</v>
      </c>
      <c r="D9" s="33">
        <v>8791</v>
      </c>
      <c r="E9" s="33">
        <v>10036</v>
      </c>
      <c r="F9" s="43">
        <v>0.124053407732164</v>
      </c>
      <c r="G9" s="80">
        <v>11618</v>
      </c>
      <c r="H9" s="33">
        <v>186091</v>
      </c>
      <c r="I9" s="33">
        <v>0.107161301428817</v>
      </c>
      <c r="J9" s="33">
        <v>4.7240328656410001E-2</v>
      </c>
      <c r="K9" s="33">
        <v>-0.81908724085987294</v>
      </c>
      <c r="L9" s="33">
        <v>7.0610441767068197</v>
      </c>
      <c r="M9" s="33">
        <v>5.0761472669428299E-2</v>
      </c>
      <c r="N9" s="33">
        <v>4.9080504257790702E-2</v>
      </c>
      <c r="O9" s="33">
        <v>0.53112577099495994</v>
      </c>
    </row>
    <row r="10" spans="1:15" x14ac:dyDescent="0.25">
      <c r="A10" s="33" t="s">
        <v>426</v>
      </c>
      <c r="B10" s="33" t="s">
        <v>438</v>
      </c>
      <c r="C10" s="33">
        <v>1046</v>
      </c>
      <c r="D10" s="33">
        <v>5723</v>
      </c>
      <c r="E10" s="33">
        <v>6769</v>
      </c>
      <c r="F10" s="43">
        <v>0.154527995272566</v>
      </c>
      <c r="G10" s="80">
        <v>11618</v>
      </c>
      <c r="H10" s="33">
        <v>186091</v>
      </c>
      <c r="I10" s="33">
        <v>9.0032707867102699E-2</v>
      </c>
      <c r="J10" s="33">
        <v>3.07537710045085E-2</v>
      </c>
      <c r="K10" s="33">
        <v>-1.0741604040280099</v>
      </c>
      <c r="L10" s="33">
        <v>5.4713193116634802</v>
      </c>
      <c r="M10" s="33">
        <v>3.4237186976819399E-2</v>
      </c>
      <c r="N10" s="33">
        <v>6.3675086770675099E-2</v>
      </c>
      <c r="O10" s="33">
        <v>0.53112577099495994</v>
      </c>
    </row>
    <row r="11" spans="1:15" x14ac:dyDescent="0.25">
      <c r="A11" s="7" t="s">
        <v>426</v>
      </c>
      <c r="B11" s="7" t="s">
        <v>439</v>
      </c>
      <c r="C11" s="7">
        <v>868</v>
      </c>
      <c r="D11" s="7">
        <v>3156</v>
      </c>
      <c r="E11" s="7">
        <v>4024</v>
      </c>
      <c r="F11" s="9">
        <v>0.21570576540755401</v>
      </c>
      <c r="G11" s="116">
        <v>11618</v>
      </c>
      <c r="H11" s="7">
        <v>186091</v>
      </c>
      <c r="I11" s="7">
        <v>7.4711654329488703E-2</v>
      </c>
      <c r="J11" s="7">
        <v>1.69594445728165E-2</v>
      </c>
      <c r="K11" s="7">
        <v>-1.48281121450682</v>
      </c>
      <c r="L11" s="7">
        <v>3.6359447004608199</v>
      </c>
      <c r="M11" s="7">
        <v>2.03531452791729E-2</v>
      </c>
      <c r="N11" s="7">
        <v>8.5635624289744194E-2</v>
      </c>
      <c r="O11" s="7">
        <v>0.53112577099495994</v>
      </c>
    </row>
    <row r="12" spans="1:15" x14ac:dyDescent="0.25">
      <c r="A12" s="33" t="s">
        <v>319</v>
      </c>
      <c r="B12" s="33" t="s">
        <v>294</v>
      </c>
      <c r="C12" s="33">
        <v>384</v>
      </c>
      <c r="D12" s="33">
        <v>27384</v>
      </c>
      <c r="E12" s="33">
        <v>27768</v>
      </c>
      <c r="F12" s="43">
        <v>1.3828867761452E-2</v>
      </c>
      <c r="G12" s="80">
        <v>11618</v>
      </c>
      <c r="H12" s="33">
        <v>186091</v>
      </c>
      <c r="I12" s="33">
        <v>3.3052160440695401E-2</v>
      </c>
      <c r="J12" s="33">
        <v>0.14715381184474199</v>
      </c>
      <c r="K12" s="33">
        <v>1.4933914458100499</v>
      </c>
      <c r="L12" s="33">
        <v>71.3125</v>
      </c>
      <c r="M12" s="33">
        <v>0.14044884147914299</v>
      </c>
      <c r="N12" s="33">
        <v>0.17039843015960399</v>
      </c>
      <c r="O12" s="33">
        <v>0.48513198015238301</v>
      </c>
    </row>
    <row r="13" spans="1:15" x14ac:dyDescent="0.25">
      <c r="A13" s="33" t="s">
        <v>319</v>
      </c>
      <c r="B13" s="33" t="s">
        <v>297</v>
      </c>
      <c r="C13" s="33">
        <v>2028</v>
      </c>
      <c r="D13" s="33">
        <v>58512</v>
      </c>
      <c r="E13" s="33">
        <v>60540</v>
      </c>
      <c r="F13" s="43">
        <v>3.3498513379583698E-2</v>
      </c>
      <c r="G13" s="80">
        <v>11618</v>
      </c>
      <c r="H13" s="33">
        <v>186091</v>
      </c>
      <c r="I13" s="33">
        <v>0.174556722327422</v>
      </c>
      <c r="J13" s="33">
        <v>0.31442681268841499</v>
      </c>
      <c r="K13" s="33">
        <v>0.588501593865844</v>
      </c>
      <c r="L13" s="33">
        <v>28.8520710059171</v>
      </c>
      <c r="M13" s="33">
        <v>0.30620760815137399</v>
      </c>
      <c r="N13" s="33">
        <v>8.2313771111603998E-2</v>
      </c>
      <c r="O13" s="33">
        <v>0.48513198015238301</v>
      </c>
    </row>
    <row r="14" spans="1:15" x14ac:dyDescent="0.25">
      <c r="A14" s="33" t="s">
        <v>319</v>
      </c>
      <c r="B14" s="33" t="s">
        <v>298</v>
      </c>
      <c r="C14" s="33">
        <v>4055</v>
      </c>
      <c r="D14" s="33">
        <v>63841</v>
      </c>
      <c r="E14" s="33">
        <v>67896</v>
      </c>
      <c r="F14" s="43">
        <v>5.9723695063037499E-2</v>
      </c>
      <c r="G14" s="80">
        <v>11618</v>
      </c>
      <c r="H14" s="33">
        <v>186091</v>
      </c>
      <c r="I14" s="33">
        <v>0.34902737132036399</v>
      </c>
      <c r="J14" s="33">
        <v>0.34306333997882699</v>
      </c>
      <c r="K14" s="33">
        <v>-1.7235252200347499E-2</v>
      </c>
      <c r="L14" s="33">
        <v>15.7437731196054</v>
      </c>
      <c r="M14" s="33">
        <v>0.34341380513785402</v>
      </c>
      <c r="N14" s="33">
        <v>1.02791584302174E-4</v>
      </c>
      <c r="O14" s="33">
        <v>0.48513198015238301</v>
      </c>
    </row>
    <row r="15" spans="1:15" x14ac:dyDescent="0.25">
      <c r="A15" s="33" t="s">
        <v>319</v>
      </c>
      <c r="B15" s="33" t="s">
        <v>304</v>
      </c>
      <c r="C15" s="33">
        <v>2823</v>
      </c>
      <c r="D15" s="33">
        <v>24462</v>
      </c>
      <c r="E15" s="33">
        <v>27285</v>
      </c>
      <c r="F15" s="43">
        <v>0.10346344145134601</v>
      </c>
      <c r="G15" s="80">
        <v>11618</v>
      </c>
      <c r="H15" s="33">
        <v>186091</v>
      </c>
      <c r="I15" s="33">
        <v>0.24298502323980001</v>
      </c>
      <c r="J15" s="33">
        <v>0.131451816584359</v>
      </c>
      <c r="K15" s="33">
        <v>-0.61435943801842496</v>
      </c>
      <c r="L15" s="33">
        <v>8.6652497343251795</v>
      </c>
      <c r="M15" s="33">
        <v>0.13800585709300001</v>
      </c>
      <c r="N15" s="33">
        <v>6.8521478161229596E-2</v>
      </c>
      <c r="O15" s="33">
        <v>0.48513198015238301</v>
      </c>
    </row>
    <row r="16" spans="1:15" x14ac:dyDescent="0.25">
      <c r="A16" s="33" t="s">
        <v>319</v>
      </c>
      <c r="B16" s="33" t="s">
        <v>293</v>
      </c>
      <c r="C16" s="33">
        <v>1438</v>
      </c>
      <c r="D16" s="33">
        <v>8647</v>
      </c>
      <c r="E16" s="33">
        <v>10085</v>
      </c>
      <c r="F16" s="43">
        <v>0.142588001983143</v>
      </c>
      <c r="G16" s="80">
        <v>11618</v>
      </c>
      <c r="H16" s="33">
        <v>186091</v>
      </c>
      <c r="I16" s="33">
        <v>0.123773454983646</v>
      </c>
      <c r="J16" s="33">
        <v>4.6466513694912698E-2</v>
      </c>
      <c r="K16" s="33">
        <v>-0.97972100113280502</v>
      </c>
      <c r="L16" s="33">
        <v>6.0132127955493697</v>
      </c>
      <c r="M16" s="33">
        <v>5.1009311665123902E-2</v>
      </c>
      <c r="N16" s="33">
        <v>7.5739233913912796E-2</v>
      </c>
      <c r="O16" s="33">
        <v>0.48513198015238301</v>
      </c>
    </row>
    <row r="17" spans="1:15" x14ac:dyDescent="0.25">
      <c r="A17" s="33" t="s">
        <v>319</v>
      </c>
      <c r="B17" s="33" t="s">
        <v>301</v>
      </c>
      <c r="C17" s="33">
        <v>656</v>
      </c>
      <c r="D17" s="33">
        <v>2532</v>
      </c>
      <c r="E17" s="33">
        <v>3188</v>
      </c>
      <c r="F17" s="43">
        <v>0.20577164366373901</v>
      </c>
      <c r="G17" s="80">
        <v>11618</v>
      </c>
      <c r="H17" s="33">
        <v>186091</v>
      </c>
      <c r="I17" s="33">
        <v>5.6464107419521403E-2</v>
      </c>
      <c r="J17" s="33">
        <v>1.3606246406328E-2</v>
      </c>
      <c r="K17" s="33">
        <v>-1.4230761874922599</v>
      </c>
      <c r="L17" s="33">
        <v>3.8597560975609699</v>
      </c>
      <c r="M17" s="33">
        <v>1.6124708536283099E-2</v>
      </c>
      <c r="N17" s="33">
        <v>6.0990001454728597E-2</v>
      </c>
      <c r="O17" s="33">
        <v>0.48513198015238301</v>
      </c>
    </row>
    <row r="18" spans="1:15" x14ac:dyDescent="0.25">
      <c r="A18" s="7" t="s">
        <v>319</v>
      </c>
      <c r="B18" s="7" t="s">
        <v>440</v>
      </c>
      <c r="C18" s="7">
        <v>234</v>
      </c>
      <c r="D18" s="7">
        <v>713</v>
      </c>
      <c r="E18" s="7">
        <v>947</v>
      </c>
      <c r="F18" s="9">
        <v>0.24709609292502599</v>
      </c>
      <c r="G18" s="116">
        <v>11618</v>
      </c>
      <c r="H18" s="7">
        <v>186091</v>
      </c>
      <c r="I18" s="7">
        <v>2.0141160268548799E-2</v>
      </c>
      <c r="J18" s="7">
        <v>3.83145880241387E-3</v>
      </c>
      <c r="K18" s="7">
        <v>-1.6595198767556401</v>
      </c>
      <c r="L18" s="7">
        <v>3.0470085470085402</v>
      </c>
      <c r="M18" s="7">
        <v>4.7898679372208597E-3</v>
      </c>
      <c r="N18" s="7">
        <v>2.7066273767001599E-2</v>
      </c>
      <c r="O18" s="7">
        <v>0.48513198015238301</v>
      </c>
    </row>
    <row r="19" spans="1:15" x14ac:dyDescent="0.25">
      <c r="A19" s="33" t="s">
        <v>320</v>
      </c>
      <c r="B19" s="42" t="s">
        <v>294</v>
      </c>
      <c r="C19" s="33">
        <v>2468</v>
      </c>
      <c r="D19" s="33">
        <v>59806</v>
      </c>
      <c r="E19" s="33">
        <v>62274</v>
      </c>
      <c r="F19" s="43">
        <v>3.9631306805408301E-2</v>
      </c>
      <c r="G19" s="80">
        <v>11618</v>
      </c>
      <c r="H19" s="33">
        <v>186091</v>
      </c>
      <c r="I19" s="33">
        <v>0.21242898949905301</v>
      </c>
      <c r="J19" s="33">
        <v>0.32138039991187101</v>
      </c>
      <c r="K19" s="33">
        <v>0.41401770251619702</v>
      </c>
      <c r="L19" s="33">
        <v>24.2325769854132</v>
      </c>
      <c r="M19" s="33">
        <v>0.31497807383578802</v>
      </c>
      <c r="N19" s="33">
        <v>4.51078126250141E-2</v>
      </c>
      <c r="O19" s="33">
        <v>8.14548430084506E-2</v>
      </c>
    </row>
    <row r="20" spans="1:15" x14ac:dyDescent="0.25">
      <c r="A20" s="33" t="s">
        <v>320</v>
      </c>
      <c r="B20" s="42" t="s">
        <v>297</v>
      </c>
      <c r="C20" s="33">
        <v>4564</v>
      </c>
      <c r="D20" s="33">
        <v>73405</v>
      </c>
      <c r="E20" s="33">
        <v>77969</v>
      </c>
      <c r="F20" s="43">
        <v>5.8536084854236899E-2</v>
      </c>
      <c r="G20" s="80">
        <v>11618</v>
      </c>
      <c r="H20" s="33">
        <v>186091</v>
      </c>
      <c r="I20" s="33">
        <v>0.39283869857118198</v>
      </c>
      <c r="J20" s="33">
        <v>0.39445755033827501</v>
      </c>
      <c r="K20" s="33">
        <v>4.1124393793503904E-3</v>
      </c>
      <c r="L20" s="33">
        <v>16.0834794040315</v>
      </c>
      <c r="M20" s="33">
        <v>0.39436242153872603</v>
      </c>
      <c r="N20" s="33">
        <v>6.6574297563229804E-6</v>
      </c>
      <c r="O20" s="33">
        <v>8.14548430084506E-2</v>
      </c>
    </row>
    <row r="21" spans="1:15" x14ac:dyDescent="0.25">
      <c r="A21" s="7" t="s">
        <v>320</v>
      </c>
      <c r="B21" s="7" t="s">
        <v>296</v>
      </c>
      <c r="C21" s="7">
        <v>4586</v>
      </c>
      <c r="D21" s="7">
        <v>52880</v>
      </c>
      <c r="E21" s="7">
        <v>57466</v>
      </c>
      <c r="F21" s="9">
        <v>7.9803710019837798E-2</v>
      </c>
      <c r="G21" s="116">
        <v>11618</v>
      </c>
      <c r="H21" s="7">
        <v>186091</v>
      </c>
      <c r="I21" s="7">
        <v>0.39473231192976399</v>
      </c>
      <c r="J21" s="7">
        <v>0.28416204974985299</v>
      </c>
      <c r="K21" s="7">
        <v>-0.328663170704525</v>
      </c>
      <c r="L21" s="7">
        <v>11.5307457479284</v>
      </c>
      <c r="M21" s="7">
        <v>0.29065950462548401</v>
      </c>
      <c r="N21" s="7">
        <v>3.6340372953680103E-2</v>
      </c>
      <c r="O21" s="7">
        <v>8.14548430084506E-2</v>
      </c>
    </row>
    <row r="22" spans="1:15" x14ac:dyDescent="0.25">
      <c r="A22" s="33" t="s">
        <v>321</v>
      </c>
      <c r="B22" s="33" t="s">
        <v>295</v>
      </c>
      <c r="C22" s="33">
        <v>1076</v>
      </c>
      <c r="D22" s="33">
        <v>26263</v>
      </c>
      <c r="E22" s="33">
        <v>27339</v>
      </c>
      <c r="F22" s="43">
        <v>3.9357694136581398E-2</v>
      </c>
      <c r="G22" s="80">
        <v>11618</v>
      </c>
      <c r="H22" s="33">
        <v>186091</v>
      </c>
      <c r="I22" s="33">
        <v>9.2614907901532095E-2</v>
      </c>
      <c r="J22" s="33">
        <v>0.14112987731808599</v>
      </c>
      <c r="K22" s="33">
        <v>0.42123046099112099</v>
      </c>
      <c r="L22" s="33">
        <v>24.4079925650557</v>
      </c>
      <c r="M22" s="33">
        <v>0.13827898578213399</v>
      </c>
      <c r="N22" s="33">
        <v>2.04359829323052E-2</v>
      </c>
      <c r="O22" s="33">
        <v>7.2650535339726693E-2</v>
      </c>
    </row>
    <row r="23" spans="1:15" x14ac:dyDescent="0.25">
      <c r="A23" s="33" t="s">
        <v>321</v>
      </c>
      <c r="B23" s="33" t="s">
        <v>307</v>
      </c>
      <c r="C23" s="33">
        <v>2639</v>
      </c>
      <c r="D23" s="33">
        <v>53386</v>
      </c>
      <c r="E23" s="33">
        <v>56025</v>
      </c>
      <c r="F23" s="43">
        <v>4.7103971441320801E-2</v>
      </c>
      <c r="G23" s="80">
        <v>11618</v>
      </c>
      <c r="H23" s="33">
        <v>186091</v>
      </c>
      <c r="I23" s="33">
        <v>0.2271475296953</v>
      </c>
      <c r="J23" s="33">
        <v>0.28688114954511501</v>
      </c>
      <c r="K23" s="33">
        <v>0.233468299974912</v>
      </c>
      <c r="L23" s="33">
        <v>20.229632436528899</v>
      </c>
      <c r="M23" s="33">
        <v>0.28337101497655598</v>
      </c>
      <c r="N23" s="33">
        <v>1.39459066776839E-2</v>
      </c>
      <c r="O23" s="33">
        <v>7.2650535339726693E-2</v>
      </c>
    </row>
    <row r="24" spans="1:15" x14ac:dyDescent="0.25">
      <c r="A24" s="33" t="s">
        <v>321</v>
      </c>
      <c r="B24" s="33" t="s">
        <v>345</v>
      </c>
      <c r="C24" s="33">
        <v>3015</v>
      </c>
      <c r="D24" s="33">
        <v>48017</v>
      </c>
      <c r="E24" s="33">
        <v>51032</v>
      </c>
      <c r="F24" s="43">
        <v>5.9080576892929899E-2</v>
      </c>
      <c r="G24" s="80">
        <v>11618</v>
      </c>
      <c r="H24" s="33">
        <v>186091</v>
      </c>
      <c r="I24" s="33">
        <v>0.259511103460148</v>
      </c>
      <c r="J24" s="33">
        <v>0.25802967365428697</v>
      </c>
      <c r="K24" s="33">
        <v>-5.7248971190447303E-3</v>
      </c>
      <c r="L24" s="33">
        <v>15.926036484245399</v>
      </c>
      <c r="M24" s="33">
        <v>0.25811672710903399</v>
      </c>
      <c r="N24" s="33">
        <v>8.4810332276385402E-6</v>
      </c>
      <c r="O24" s="33">
        <v>7.2650535339726693E-2</v>
      </c>
    </row>
    <row r="25" spans="1:15" x14ac:dyDescent="0.25">
      <c r="A25" s="33" t="s">
        <v>321</v>
      </c>
      <c r="B25" s="33" t="s">
        <v>338</v>
      </c>
      <c r="C25" s="33">
        <v>1208</v>
      </c>
      <c r="D25" s="33">
        <v>16958</v>
      </c>
      <c r="E25" s="33">
        <v>18166</v>
      </c>
      <c r="F25" s="43">
        <v>6.6497853132225004E-2</v>
      </c>
      <c r="G25" s="80">
        <v>11618</v>
      </c>
      <c r="H25" s="33">
        <v>186091</v>
      </c>
      <c r="I25" s="33">
        <v>0.103976588053021</v>
      </c>
      <c r="J25" s="33">
        <v>9.1127459146331594E-2</v>
      </c>
      <c r="K25" s="33">
        <v>-0.131906582443055</v>
      </c>
      <c r="L25" s="33">
        <v>14.0380794701986</v>
      </c>
      <c r="M25" s="33">
        <v>9.1882514200162801E-2</v>
      </c>
      <c r="N25" s="33">
        <v>1.69488468145169E-3</v>
      </c>
      <c r="O25" s="33">
        <v>7.2650535339726693E-2</v>
      </c>
    </row>
    <row r="26" spans="1:15" x14ac:dyDescent="0.25">
      <c r="A26" s="33" t="s">
        <v>321</v>
      </c>
      <c r="B26" s="42" t="s">
        <v>441</v>
      </c>
      <c r="C26" s="33">
        <v>993</v>
      </c>
      <c r="D26" s="33">
        <v>12565</v>
      </c>
      <c r="E26" s="33">
        <v>13558</v>
      </c>
      <c r="F26" s="43">
        <v>7.3240890986871199E-2</v>
      </c>
      <c r="G26" s="80">
        <v>11618</v>
      </c>
      <c r="H26" s="33">
        <v>186091</v>
      </c>
      <c r="I26" s="33">
        <v>8.5470821139610895E-2</v>
      </c>
      <c r="J26" s="33">
        <v>6.7520729105652599E-2</v>
      </c>
      <c r="K26" s="33">
        <v>-0.23574039587972301</v>
      </c>
      <c r="L26" s="33">
        <v>12.653575025176201</v>
      </c>
      <c r="M26" s="33">
        <v>6.8575532727392197E-2</v>
      </c>
      <c r="N26" s="33">
        <v>4.2315618021628101E-3</v>
      </c>
      <c r="O26" s="33">
        <v>7.2650535339726693E-2</v>
      </c>
    </row>
    <row r="27" spans="1:15" x14ac:dyDescent="0.25">
      <c r="A27" s="33" t="s">
        <v>321</v>
      </c>
      <c r="B27" s="33" t="s">
        <v>442</v>
      </c>
      <c r="C27" s="33">
        <v>1707</v>
      </c>
      <c r="D27" s="33">
        <v>19780</v>
      </c>
      <c r="E27" s="33">
        <v>21487</v>
      </c>
      <c r="F27" s="43">
        <v>7.9443384371945799E-2</v>
      </c>
      <c r="G27" s="80">
        <v>11618</v>
      </c>
      <c r="H27" s="33">
        <v>186091</v>
      </c>
      <c r="I27" s="33">
        <v>0.14692718195902901</v>
      </c>
      <c r="J27" s="33">
        <v>0.106292082905675</v>
      </c>
      <c r="K27" s="33">
        <v>-0.32374629942998101</v>
      </c>
      <c r="L27" s="33">
        <v>11.5875805506736</v>
      </c>
      <c r="M27" s="33">
        <v>0.10867992858190501</v>
      </c>
      <c r="N27" s="33">
        <v>1.3155462945494001E-2</v>
      </c>
      <c r="O27" s="33">
        <v>7.2650535339726693E-2</v>
      </c>
    </row>
    <row r="28" spans="1:15" x14ac:dyDescent="0.25">
      <c r="A28" s="7" t="s">
        <v>321</v>
      </c>
      <c r="B28" s="7" t="s">
        <v>340</v>
      </c>
      <c r="C28" s="7">
        <v>980</v>
      </c>
      <c r="D28" s="7">
        <v>9122</v>
      </c>
      <c r="E28" s="7">
        <v>10102</v>
      </c>
      <c r="F28" s="9">
        <v>9.7010492971688705E-2</v>
      </c>
      <c r="G28" s="116">
        <v>11618</v>
      </c>
      <c r="H28" s="7">
        <v>186091</v>
      </c>
      <c r="I28" s="7">
        <v>8.4351867791358198E-2</v>
      </c>
      <c r="J28" s="7">
        <v>4.9019028324851797E-2</v>
      </c>
      <c r="K28" s="7">
        <v>-0.54278839620521502</v>
      </c>
      <c r="L28" s="7">
        <v>9.3081632653061206</v>
      </c>
      <c r="M28" s="7">
        <v>5.1095296622814299E-2</v>
      </c>
      <c r="N28" s="7">
        <v>1.9178255267401301E-2</v>
      </c>
      <c r="O28" s="7">
        <v>7.2650535339726693E-2</v>
      </c>
    </row>
    <row r="29" spans="1:15" x14ac:dyDescent="0.25">
      <c r="A29" s="33" t="s">
        <v>323</v>
      </c>
      <c r="B29" s="33" t="s">
        <v>294</v>
      </c>
      <c r="C29" s="33">
        <v>2376</v>
      </c>
      <c r="D29" s="33">
        <v>53019</v>
      </c>
      <c r="E29" s="33">
        <v>55395</v>
      </c>
      <c r="F29" s="43">
        <v>4.2891957757920297E-2</v>
      </c>
      <c r="G29" s="80">
        <v>11618</v>
      </c>
      <c r="H29" s="33">
        <v>186091</v>
      </c>
      <c r="I29" s="33">
        <v>0.20451024272680299</v>
      </c>
      <c r="J29" s="33">
        <v>0.284908996136298</v>
      </c>
      <c r="K29" s="33">
        <v>0.33155175656312702</v>
      </c>
      <c r="L29" s="33">
        <v>22.314393939393899</v>
      </c>
      <c r="M29" s="33">
        <v>0.28018451360332602</v>
      </c>
      <c r="N29" s="33">
        <v>2.6656347918403898E-2</v>
      </c>
      <c r="O29" s="33">
        <v>6.6037703462416997E-2</v>
      </c>
    </row>
    <row r="30" spans="1:15" x14ac:dyDescent="0.25">
      <c r="A30" s="33" t="s">
        <v>323</v>
      </c>
      <c r="B30" s="33" t="s">
        <v>297</v>
      </c>
      <c r="C30" s="33">
        <v>2519</v>
      </c>
      <c r="D30" s="33">
        <v>45359</v>
      </c>
      <c r="E30" s="33">
        <v>47878</v>
      </c>
      <c r="F30" s="43">
        <v>5.2612891098207902E-2</v>
      </c>
      <c r="G30" s="80">
        <v>11618</v>
      </c>
      <c r="H30" s="33">
        <v>186091</v>
      </c>
      <c r="I30" s="33">
        <v>0.216818729557583</v>
      </c>
      <c r="J30" s="33">
        <v>0.24374633915664901</v>
      </c>
      <c r="K30" s="33">
        <v>0.11706643413838699</v>
      </c>
      <c r="L30" s="33">
        <v>18.0067487098054</v>
      </c>
      <c r="M30" s="33">
        <v>0.242163988488131</v>
      </c>
      <c r="N30" s="33">
        <v>3.1523192356332701E-3</v>
      </c>
      <c r="O30" s="33">
        <v>6.6037703462416997E-2</v>
      </c>
    </row>
    <row r="31" spans="1:15" x14ac:dyDescent="0.25">
      <c r="A31" s="33" t="s">
        <v>323</v>
      </c>
      <c r="B31" s="33" t="s">
        <v>298</v>
      </c>
      <c r="C31" s="33">
        <v>2069</v>
      </c>
      <c r="D31" s="33">
        <v>31859</v>
      </c>
      <c r="E31" s="33">
        <v>33928</v>
      </c>
      <c r="F31" s="43">
        <v>6.0982079698184297E-2</v>
      </c>
      <c r="G31" s="80">
        <v>11618</v>
      </c>
      <c r="H31" s="33">
        <v>186091</v>
      </c>
      <c r="I31" s="33">
        <v>0.178085729041143</v>
      </c>
      <c r="J31" s="33">
        <v>0.171201186516274</v>
      </c>
      <c r="K31" s="33">
        <v>-3.9425663905862503E-2</v>
      </c>
      <c r="L31" s="33">
        <v>15.3982600289995</v>
      </c>
      <c r="M31" s="33">
        <v>0.17160574379517299</v>
      </c>
      <c r="N31" s="33">
        <v>2.7142765973109303E-4</v>
      </c>
      <c r="O31" s="33">
        <v>6.6037703462416997E-2</v>
      </c>
    </row>
    <row r="32" spans="1:15" x14ac:dyDescent="0.25">
      <c r="A32" s="33" t="s">
        <v>323</v>
      </c>
      <c r="B32" s="33" t="s">
        <v>308</v>
      </c>
      <c r="C32" s="33">
        <v>2538</v>
      </c>
      <c r="D32" s="33">
        <v>33948</v>
      </c>
      <c r="E32" s="33">
        <v>36486</v>
      </c>
      <c r="F32" s="43">
        <v>6.9560927479033002E-2</v>
      </c>
      <c r="G32" s="80">
        <v>11618</v>
      </c>
      <c r="H32" s="33">
        <v>186091</v>
      </c>
      <c r="I32" s="33">
        <v>0.21845412291272101</v>
      </c>
      <c r="J32" s="33">
        <v>0.18242687717299599</v>
      </c>
      <c r="K32" s="33">
        <v>-0.18022660899700901</v>
      </c>
      <c r="L32" s="33">
        <v>13.375886524822601</v>
      </c>
      <c r="M32" s="33">
        <v>0.18454395095822601</v>
      </c>
      <c r="N32" s="33">
        <v>6.4930683311727102E-3</v>
      </c>
      <c r="O32" s="33">
        <v>6.6037703462416997E-2</v>
      </c>
    </row>
    <row r="33" spans="1:15" x14ac:dyDescent="0.25">
      <c r="A33" s="53" t="s">
        <v>323</v>
      </c>
      <c r="B33" s="33" t="s">
        <v>339</v>
      </c>
      <c r="C33" s="33">
        <v>1166</v>
      </c>
      <c r="D33" s="33">
        <v>12893</v>
      </c>
      <c r="E33" s="33">
        <v>14059</v>
      </c>
      <c r="F33" s="43">
        <v>8.2936197453588406E-2</v>
      </c>
      <c r="G33" s="80">
        <v>11618</v>
      </c>
      <c r="H33" s="33">
        <v>186091</v>
      </c>
      <c r="I33" s="33">
        <v>0.10036150800481999</v>
      </c>
      <c r="J33" s="33">
        <v>6.9283307629063207E-2</v>
      </c>
      <c r="K33" s="33">
        <v>-0.37057474131184298</v>
      </c>
      <c r="L33" s="33">
        <v>11.057461406518</v>
      </c>
      <c r="M33" s="33">
        <v>7.1109560009913503E-2</v>
      </c>
      <c r="N33" s="33">
        <v>1.15167960646837E-2</v>
      </c>
      <c r="O33" s="33">
        <v>6.6037703462416997E-2</v>
      </c>
    </row>
    <row r="34" spans="1:15" x14ac:dyDescent="0.25">
      <c r="A34" s="53" t="s">
        <v>323</v>
      </c>
      <c r="B34" s="33" t="s">
        <v>443</v>
      </c>
      <c r="C34" s="33">
        <v>928</v>
      </c>
      <c r="D34" s="33">
        <v>8862</v>
      </c>
      <c r="E34" s="33">
        <v>9790</v>
      </c>
      <c r="F34" s="43">
        <v>9.4790602655771106E-2</v>
      </c>
      <c r="G34" s="80">
        <v>11618</v>
      </c>
      <c r="H34" s="33">
        <v>186091</v>
      </c>
      <c r="I34" s="33">
        <v>7.9876054398347399E-2</v>
      </c>
      <c r="J34" s="33">
        <v>4.7621862422148303E-2</v>
      </c>
      <c r="K34" s="33">
        <v>-0.51718416283900903</v>
      </c>
      <c r="L34" s="33">
        <v>9.5495689655172402</v>
      </c>
      <c r="M34" s="33">
        <v>4.9517219752262101E-2</v>
      </c>
      <c r="N34" s="33">
        <v>1.6681357275259202E-2</v>
      </c>
      <c r="O34" s="33">
        <v>6.6037703462416997E-2</v>
      </c>
    </row>
    <row r="35" spans="1:15" x14ac:dyDescent="0.25">
      <c r="A35" s="33" t="s">
        <v>323</v>
      </c>
      <c r="B35" s="33" t="s">
        <v>444</v>
      </c>
      <c r="C35" s="33">
        <v>22</v>
      </c>
      <c r="D35" s="33">
        <v>125</v>
      </c>
      <c r="E35" s="33">
        <v>147</v>
      </c>
      <c r="F35" s="43">
        <v>0.14965986394557801</v>
      </c>
      <c r="G35" s="80">
        <v>11618</v>
      </c>
      <c r="H35" s="33">
        <v>186091</v>
      </c>
      <c r="I35" s="33">
        <v>1.8936133585815099E-3</v>
      </c>
      <c r="J35" s="33">
        <v>6.7171437629976697E-4</v>
      </c>
      <c r="K35" s="33">
        <v>-1.03640889786825</v>
      </c>
      <c r="L35" s="33">
        <v>5.6818181818181799</v>
      </c>
      <c r="M35" s="33">
        <v>7.4351698708708205E-4</v>
      </c>
      <c r="N35" s="33">
        <v>1.2663869775329599E-3</v>
      </c>
      <c r="O35" s="33">
        <v>6.6037703462416997E-2</v>
      </c>
    </row>
    <row r="36" spans="1:15" x14ac:dyDescent="0.25">
      <c r="A36" s="7" t="s">
        <v>323</v>
      </c>
      <c r="B36" s="7" t="s">
        <v>445</v>
      </c>
      <c r="C36" s="7">
        <v>0</v>
      </c>
      <c r="D36" s="7">
        <v>26</v>
      </c>
      <c r="E36" s="7">
        <v>26</v>
      </c>
      <c r="F36" s="9">
        <v>0</v>
      </c>
      <c r="G36" s="116">
        <v>11618</v>
      </c>
      <c r="H36" s="7">
        <v>186091</v>
      </c>
      <c r="I36" s="7">
        <v>0</v>
      </c>
      <c r="J36" s="7">
        <v>1.39716590270351E-4</v>
      </c>
      <c r="K36" s="7">
        <v>0</v>
      </c>
      <c r="L36" s="7" t="s">
        <v>446</v>
      </c>
      <c r="M36" s="7">
        <v>1.3150640587934699E-4</v>
      </c>
      <c r="N36" s="7">
        <v>0</v>
      </c>
      <c r="O36" s="7">
        <v>6.6037703462416997E-2</v>
      </c>
    </row>
    <row r="37" spans="1:15" x14ac:dyDescent="0.25">
      <c r="A37" s="33" t="s">
        <v>322</v>
      </c>
      <c r="B37" s="33" t="s">
        <v>294</v>
      </c>
      <c r="C37" s="33">
        <v>6171</v>
      </c>
      <c r="D37" s="33">
        <v>118277</v>
      </c>
      <c r="E37" s="33">
        <v>124448</v>
      </c>
      <c r="F37" s="43">
        <v>4.9586976086397498E-2</v>
      </c>
      <c r="G37" s="80">
        <v>11618</v>
      </c>
      <c r="H37" s="33">
        <v>186091</v>
      </c>
      <c r="I37" s="33">
        <v>0.53115854708211396</v>
      </c>
      <c r="J37" s="33">
        <v>0.63558689028486004</v>
      </c>
      <c r="K37" s="33">
        <v>0.179488249967309</v>
      </c>
      <c r="L37" s="33">
        <v>19.166585642521401</v>
      </c>
      <c r="M37" s="33">
        <v>0.629450353802811</v>
      </c>
      <c r="N37" s="33">
        <v>1.8743660568446601E-2</v>
      </c>
      <c r="O37" s="33">
        <v>6.4638585911086899E-2</v>
      </c>
    </row>
    <row r="38" spans="1:15" x14ac:dyDescent="0.25">
      <c r="A38" s="33" t="s">
        <v>322</v>
      </c>
      <c r="B38" s="33" t="s">
        <v>297</v>
      </c>
      <c r="C38" s="33">
        <v>3333</v>
      </c>
      <c r="D38" s="33">
        <v>47357</v>
      </c>
      <c r="E38" s="33">
        <v>50690</v>
      </c>
      <c r="F38" s="43">
        <v>6.5752613927796397E-2</v>
      </c>
      <c r="G38" s="80">
        <v>11618</v>
      </c>
      <c r="H38" s="33">
        <v>186091</v>
      </c>
      <c r="I38" s="33">
        <v>0.28688242382509899</v>
      </c>
      <c r="J38" s="33">
        <v>0.25448302174742399</v>
      </c>
      <c r="K38" s="33">
        <v>-0.119838337163044</v>
      </c>
      <c r="L38" s="33">
        <v>14.208520852085201</v>
      </c>
      <c r="M38" s="33">
        <v>0.25638691207785103</v>
      </c>
      <c r="N38" s="33">
        <v>3.8826904700653801E-3</v>
      </c>
      <c r="O38" s="33">
        <v>6.4638585911086899E-2</v>
      </c>
    </row>
    <row r="39" spans="1:15" x14ac:dyDescent="0.25">
      <c r="A39" s="33" t="s">
        <v>322</v>
      </c>
      <c r="B39" s="33" t="s">
        <v>298</v>
      </c>
      <c r="C39" s="33">
        <v>1328</v>
      </c>
      <c r="D39" s="33">
        <v>14596</v>
      </c>
      <c r="E39" s="33">
        <v>15924</v>
      </c>
      <c r="F39" s="43">
        <v>8.3396131625219694E-2</v>
      </c>
      <c r="G39" s="80">
        <v>11618</v>
      </c>
      <c r="H39" s="33">
        <v>186091</v>
      </c>
      <c r="I39" s="33">
        <v>0.114305388190738</v>
      </c>
      <c r="J39" s="33">
        <v>7.8434744291771205E-2</v>
      </c>
      <c r="K39" s="33">
        <v>-0.37660671429228398</v>
      </c>
      <c r="L39" s="33">
        <v>10.990963855421599</v>
      </c>
      <c r="M39" s="33">
        <v>8.05426156624129E-2</v>
      </c>
      <c r="N39" s="33">
        <v>1.35091253383386E-2</v>
      </c>
      <c r="O39" s="33">
        <v>6.4638585911086899E-2</v>
      </c>
    </row>
    <row r="40" spans="1:15" x14ac:dyDescent="0.25">
      <c r="A40" s="33" t="s">
        <v>322</v>
      </c>
      <c r="B40" s="33" t="s">
        <v>304</v>
      </c>
      <c r="C40" s="33">
        <v>507</v>
      </c>
      <c r="D40" s="33">
        <v>4140</v>
      </c>
      <c r="E40" s="33">
        <v>4647</v>
      </c>
      <c r="F40" s="43">
        <v>0.109102646868947</v>
      </c>
      <c r="G40" s="80">
        <v>11618</v>
      </c>
      <c r="H40" s="33">
        <v>186091</v>
      </c>
      <c r="I40" s="33">
        <v>4.3639180581855702E-2</v>
      </c>
      <c r="J40" s="33">
        <v>2.22471801430482E-2</v>
      </c>
      <c r="K40" s="33">
        <v>-0.67374011858406702</v>
      </c>
      <c r="L40" s="33">
        <v>8.1656804733727792</v>
      </c>
      <c r="M40" s="33">
        <v>2.3504241081589598E-2</v>
      </c>
      <c r="N40" s="33">
        <v>1.44126489123925E-2</v>
      </c>
      <c r="O40" s="33">
        <v>6.4638585911086899E-2</v>
      </c>
    </row>
    <row r="41" spans="1:15" x14ac:dyDescent="0.25">
      <c r="A41" s="7" t="s">
        <v>322</v>
      </c>
      <c r="B41" s="13" t="s">
        <v>305</v>
      </c>
      <c r="C41" s="7">
        <v>279</v>
      </c>
      <c r="D41" s="7">
        <v>1721</v>
      </c>
      <c r="E41" s="7">
        <v>2000</v>
      </c>
      <c r="F41" s="9">
        <v>0.13950000000000001</v>
      </c>
      <c r="G41" s="116">
        <v>11618</v>
      </c>
      <c r="H41" s="7">
        <v>186091</v>
      </c>
      <c r="I41" s="7">
        <v>2.4014460320192801E-2</v>
      </c>
      <c r="J41" s="7">
        <v>9.24816353289519E-3</v>
      </c>
      <c r="K41" s="7">
        <v>-0.95423116742207004</v>
      </c>
      <c r="L41" s="7">
        <v>6.1684587813620002</v>
      </c>
      <c r="M41" s="7">
        <v>1.01158773753344E-2</v>
      </c>
      <c r="N41" s="7">
        <v>1.4090460621843701E-2</v>
      </c>
      <c r="O41" s="7">
        <v>6.4638585911086899E-2</v>
      </c>
    </row>
    <row r="42" spans="1:15" x14ac:dyDescent="0.25">
      <c r="A42" s="33" t="s">
        <v>326</v>
      </c>
      <c r="B42" s="42" t="s">
        <v>294</v>
      </c>
      <c r="C42" s="33">
        <v>335</v>
      </c>
      <c r="D42" s="33">
        <v>4915</v>
      </c>
      <c r="E42" s="33">
        <v>5250</v>
      </c>
      <c r="F42" s="43">
        <v>6.3809523809523802E-2</v>
      </c>
      <c r="G42" s="80">
        <v>11618</v>
      </c>
      <c r="H42" s="33">
        <v>186091</v>
      </c>
      <c r="I42" s="33">
        <v>2.88345670511275E-2</v>
      </c>
      <c r="J42" s="33">
        <v>2.6411809276106799E-2</v>
      </c>
      <c r="K42" s="33">
        <v>-8.7763681056043402E-2</v>
      </c>
      <c r="L42" s="33">
        <v>14.671641791044699</v>
      </c>
      <c r="M42" s="33">
        <v>2.6554178110252898E-2</v>
      </c>
      <c r="N42" s="33">
        <v>2.12630140642966E-4</v>
      </c>
      <c r="O42" s="33">
        <v>5.1703345241735699E-2</v>
      </c>
    </row>
    <row r="43" spans="1:15" x14ac:dyDescent="0.25">
      <c r="A43" s="33" t="s">
        <v>326</v>
      </c>
      <c r="B43" s="33" t="s">
        <v>341</v>
      </c>
      <c r="C43" s="33">
        <v>1534</v>
      </c>
      <c r="D43" s="33">
        <v>17206</v>
      </c>
      <c r="E43" s="33">
        <v>18740</v>
      </c>
      <c r="F43" s="43">
        <v>8.1856990394877205E-2</v>
      </c>
      <c r="G43" s="80">
        <v>11618</v>
      </c>
      <c r="H43" s="33">
        <v>186091</v>
      </c>
      <c r="I43" s="33">
        <v>0.13203649509381901</v>
      </c>
      <c r="J43" s="33">
        <v>9.2460140468910296E-2</v>
      </c>
      <c r="K43" s="33">
        <v>-0.35630072455815198</v>
      </c>
      <c r="L43" s="33">
        <v>11.2164276401564</v>
      </c>
      <c r="M43" s="33">
        <v>9.4785771006883804E-2</v>
      </c>
      <c r="N43" s="33">
        <v>1.41010838282256E-2</v>
      </c>
      <c r="O43" s="33">
        <v>5.1703345241735699E-2</v>
      </c>
    </row>
    <row r="44" spans="1:15" x14ac:dyDescent="0.25">
      <c r="A44" s="33" t="s">
        <v>326</v>
      </c>
      <c r="B44" s="33" t="s">
        <v>342</v>
      </c>
      <c r="C44" s="33">
        <v>2858</v>
      </c>
      <c r="D44" s="33">
        <v>37980</v>
      </c>
      <c r="E44" s="33">
        <v>40838</v>
      </c>
      <c r="F44" s="43">
        <v>6.9983838581713101E-2</v>
      </c>
      <c r="G44" s="80">
        <v>11618</v>
      </c>
      <c r="H44" s="33">
        <v>186091</v>
      </c>
      <c r="I44" s="33">
        <v>0.24599758994663401</v>
      </c>
      <c r="J44" s="33">
        <v>0.20409369609492101</v>
      </c>
      <c r="K44" s="33">
        <v>-0.18674255593577899</v>
      </c>
      <c r="L44" s="33">
        <v>13.289013296011101</v>
      </c>
      <c r="M44" s="33">
        <v>0.206556100126954</v>
      </c>
      <c r="N44" s="33">
        <v>7.8252402415305306E-3</v>
      </c>
      <c r="O44" s="33">
        <v>5.1703345241735699E-2</v>
      </c>
    </row>
    <row r="45" spans="1:15" x14ac:dyDescent="0.25">
      <c r="A45" s="33" t="s">
        <v>326</v>
      </c>
      <c r="B45" s="33" t="s">
        <v>343</v>
      </c>
      <c r="C45" s="33">
        <v>3176</v>
      </c>
      <c r="D45" s="33">
        <v>48742</v>
      </c>
      <c r="E45" s="33">
        <v>51918</v>
      </c>
      <c r="F45" s="43">
        <v>6.1173388805423903E-2</v>
      </c>
      <c r="G45" s="80">
        <v>11618</v>
      </c>
      <c r="H45" s="33">
        <v>186091</v>
      </c>
      <c r="I45" s="33">
        <v>0.273368910311585</v>
      </c>
      <c r="J45" s="33">
        <v>0.26192561703682599</v>
      </c>
      <c r="K45" s="33">
        <v>-4.27616437836787E-2</v>
      </c>
      <c r="L45" s="33">
        <v>15.3469773299748</v>
      </c>
      <c r="M45" s="33">
        <v>0.26259806078630699</v>
      </c>
      <c r="N45" s="33">
        <v>4.8933403072742702E-4</v>
      </c>
      <c r="O45" s="33">
        <v>5.1703345241735699E-2</v>
      </c>
    </row>
    <row r="46" spans="1:15" x14ac:dyDescent="0.25">
      <c r="A46" s="33" t="s">
        <v>326</v>
      </c>
      <c r="B46" s="33" t="s">
        <v>344</v>
      </c>
      <c r="C46" s="33">
        <v>1395</v>
      </c>
      <c r="D46" s="33">
        <v>26674</v>
      </c>
      <c r="E46" s="33">
        <v>28069</v>
      </c>
      <c r="F46" s="43">
        <v>4.9698956143788497E-2</v>
      </c>
      <c r="G46" s="80">
        <v>11618</v>
      </c>
      <c r="H46" s="33">
        <v>186091</v>
      </c>
      <c r="I46" s="33">
        <v>0.12007230160096399</v>
      </c>
      <c r="J46" s="33">
        <v>0.14333847418735901</v>
      </c>
      <c r="K46" s="33">
        <v>0.17711471111462901</v>
      </c>
      <c r="L46" s="33">
        <v>19.121146953404999</v>
      </c>
      <c r="M46" s="33">
        <v>0.14197128102413101</v>
      </c>
      <c r="N46" s="33">
        <v>4.1207814363826301E-3</v>
      </c>
      <c r="O46" s="33">
        <v>5.1703345241735699E-2</v>
      </c>
    </row>
    <row r="47" spans="1:15" x14ac:dyDescent="0.25">
      <c r="A47" s="33" t="s">
        <v>326</v>
      </c>
      <c r="B47" s="33" t="s">
        <v>447</v>
      </c>
      <c r="C47" s="33">
        <v>1657</v>
      </c>
      <c r="D47" s="33">
        <v>36115</v>
      </c>
      <c r="E47" s="33">
        <v>37772</v>
      </c>
      <c r="F47" s="43">
        <v>4.3868474001906098E-2</v>
      </c>
      <c r="G47" s="80">
        <v>11618</v>
      </c>
      <c r="H47" s="33">
        <v>186091</v>
      </c>
      <c r="I47" s="33">
        <v>0.14262351523497999</v>
      </c>
      <c r="J47" s="33">
        <v>0.19407171760052799</v>
      </c>
      <c r="K47" s="33">
        <v>0.30801937124613998</v>
      </c>
      <c r="L47" s="33">
        <v>21.795413397706699</v>
      </c>
      <c r="M47" s="33">
        <v>0.191048460110566</v>
      </c>
      <c r="N47" s="33">
        <v>1.5847042944380399E-2</v>
      </c>
      <c r="O47" s="33">
        <v>5.1703345241735699E-2</v>
      </c>
    </row>
    <row r="48" spans="1:15" x14ac:dyDescent="0.25">
      <c r="A48" s="33" t="s">
        <v>326</v>
      </c>
      <c r="B48" s="33" t="s">
        <v>448</v>
      </c>
      <c r="C48" s="33">
        <v>7</v>
      </c>
      <c r="D48" s="33">
        <v>460</v>
      </c>
      <c r="E48" s="33">
        <v>467</v>
      </c>
      <c r="F48" s="43">
        <v>1.4989293361884299E-2</v>
      </c>
      <c r="G48" s="80">
        <v>11618</v>
      </c>
      <c r="H48" s="33">
        <v>186091</v>
      </c>
      <c r="I48" s="33">
        <v>6.0251334136684402E-4</v>
      </c>
      <c r="J48" s="33">
        <v>2.47190890478314E-3</v>
      </c>
      <c r="K48" s="33">
        <v>1.4116361586155799</v>
      </c>
      <c r="L48" s="33">
        <v>65.714285714285694</v>
      </c>
      <c r="M48" s="33">
        <v>2.3620573671405899E-3</v>
      </c>
      <c r="N48" s="33">
        <v>2.63890637207399E-3</v>
      </c>
      <c r="O48" s="33">
        <v>5.1703345241735699E-2</v>
      </c>
    </row>
    <row r="49" spans="1:15" x14ac:dyDescent="0.25">
      <c r="A49" s="33" t="s">
        <v>326</v>
      </c>
      <c r="B49" s="33" t="s">
        <v>449</v>
      </c>
      <c r="C49" s="33">
        <v>643</v>
      </c>
      <c r="D49" s="33">
        <v>13861</v>
      </c>
      <c r="E49" s="33">
        <v>14504</v>
      </c>
      <c r="F49" s="43">
        <v>4.4332597904026397E-2</v>
      </c>
      <c r="G49" s="80">
        <v>11618</v>
      </c>
      <c r="H49" s="33">
        <v>186091</v>
      </c>
      <c r="I49" s="33">
        <v>5.53451540712687E-2</v>
      </c>
      <c r="J49" s="33">
        <v>7.4485063759128597E-2</v>
      </c>
      <c r="K49" s="33">
        <v>0.29700951416348897</v>
      </c>
      <c r="L49" s="33">
        <v>21.556765163297001</v>
      </c>
      <c r="M49" s="33">
        <v>7.3360342725925398E-2</v>
      </c>
      <c r="N49" s="33">
        <v>5.6847352775243297E-3</v>
      </c>
      <c r="O49" s="33">
        <v>5.1703345241735699E-2</v>
      </c>
    </row>
    <row r="50" spans="1:15" x14ac:dyDescent="0.25">
      <c r="A50" s="33" t="s">
        <v>326</v>
      </c>
      <c r="B50" s="33" t="s">
        <v>450</v>
      </c>
      <c r="C50" s="33">
        <v>5</v>
      </c>
      <c r="D50" s="33">
        <v>10</v>
      </c>
      <c r="E50" s="33">
        <v>15</v>
      </c>
      <c r="F50" s="43">
        <v>0.33333333333333298</v>
      </c>
      <c r="G50" s="80">
        <v>11618</v>
      </c>
      <c r="H50" s="33">
        <v>186091</v>
      </c>
      <c r="I50" s="33">
        <v>4.3036667240488899E-4</v>
      </c>
      <c r="J50" s="33">
        <v>5.3737150103981298E-5</v>
      </c>
      <c r="K50" s="33">
        <v>-2.0805330012522898</v>
      </c>
      <c r="L50" s="33">
        <v>2</v>
      </c>
      <c r="M50" s="33">
        <v>7.5869080315008402E-5</v>
      </c>
      <c r="N50" s="33">
        <v>7.83590150392926E-4</v>
      </c>
      <c r="O50" s="33">
        <v>5.1703345241735699E-2</v>
      </c>
    </row>
    <row r="51" spans="1:15" x14ac:dyDescent="0.25">
      <c r="A51" s="33" t="s">
        <v>326</v>
      </c>
      <c r="B51" s="33" t="s">
        <v>451</v>
      </c>
      <c r="C51" s="33">
        <v>8</v>
      </c>
      <c r="D51" s="33">
        <v>128</v>
      </c>
      <c r="E51" s="33">
        <v>136</v>
      </c>
      <c r="F51" s="43">
        <v>5.8823529411764698E-2</v>
      </c>
      <c r="G51" s="80">
        <v>11618</v>
      </c>
      <c r="H51" s="33">
        <v>186091</v>
      </c>
      <c r="I51" s="33">
        <v>6.8858667584782197E-4</v>
      </c>
      <c r="J51" s="33">
        <v>6.8783552133096096E-4</v>
      </c>
      <c r="K51" s="33">
        <v>-1.09145957246268E-3</v>
      </c>
      <c r="L51" s="33">
        <v>16</v>
      </c>
      <c r="M51" s="33">
        <v>6.8787966152274302E-4</v>
      </c>
      <c r="N51" s="33">
        <v>8.1985478782605898E-10</v>
      </c>
      <c r="O51" s="33">
        <v>5.1703345241735699E-2</v>
      </c>
    </row>
    <row r="52" spans="1:15" x14ac:dyDescent="0.25">
      <c r="A52" s="33" t="s">
        <v>325</v>
      </c>
      <c r="B52" s="33" t="s">
        <v>294</v>
      </c>
      <c r="C52" s="33">
        <v>5423</v>
      </c>
      <c r="D52" s="33">
        <v>104159</v>
      </c>
      <c r="E52" s="33">
        <v>109582</v>
      </c>
      <c r="F52" s="43">
        <v>4.9488054607508498E-2</v>
      </c>
      <c r="G52" s="80">
        <v>11618</v>
      </c>
      <c r="H52" s="33">
        <v>186091</v>
      </c>
      <c r="I52" s="33">
        <v>0.46677569289034199</v>
      </c>
      <c r="J52" s="33">
        <v>0.55972078176805895</v>
      </c>
      <c r="K52" s="33">
        <v>0.18158922812856601</v>
      </c>
      <c r="L52" s="33">
        <v>19.2068965517241</v>
      </c>
      <c r="M52" s="33">
        <v>0.55425903727195003</v>
      </c>
      <c r="N52" s="33">
        <v>1.6877826947645599E-2</v>
      </c>
      <c r="O52" s="33">
        <v>4.5933456825179797E-2</v>
      </c>
    </row>
    <row r="53" spans="1:15" x14ac:dyDescent="0.25">
      <c r="A53" s="33" t="s">
        <v>325</v>
      </c>
      <c r="B53" s="33" t="s">
        <v>297</v>
      </c>
      <c r="C53" s="33">
        <v>3865</v>
      </c>
      <c r="D53" s="33">
        <v>56390</v>
      </c>
      <c r="E53" s="33">
        <v>60255</v>
      </c>
      <c r="F53" s="43">
        <v>6.4144054435316497E-2</v>
      </c>
      <c r="G53" s="80">
        <v>11618</v>
      </c>
      <c r="H53" s="33">
        <v>186091</v>
      </c>
      <c r="I53" s="33">
        <v>0.33267343776897901</v>
      </c>
      <c r="J53" s="33">
        <v>0.303023789436351</v>
      </c>
      <c r="K53" s="33">
        <v>-9.3350026032538405E-2</v>
      </c>
      <c r="L53" s="33">
        <v>14.5899094437257</v>
      </c>
      <c r="M53" s="33">
        <v>0.30476609562538798</v>
      </c>
      <c r="N53" s="33">
        <v>2.7677954437064401E-3</v>
      </c>
      <c r="O53" s="33">
        <v>4.5933456825179797E-2</v>
      </c>
    </row>
    <row r="54" spans="1:15" x14ac:dyDescent="0.25">
      <c r="A54" s="33" t="s">
        <v>325</v>
      </c>
      <c r="B54" s="33" t="s">
        <v>298</v>
      </c>
      <c r="C54" s="33">
        <v>1570</v>
      </c>
      <c r="D54" s="33">
        <v>18568</v>
      </c>
      <c r="E54" s="33">
        <v>20138</v>
      </c>
      <c r="F54" s="43">
        <v>7.7962061773760999E-2</v>
      </c>
      <c r="G54" s="80">
        <v>11618</v>
      </c>
      <c r="H54" s="33">
        <v>186091</v>
      </c>
      <c r="I54" s="33">
        <v>0.135135135135135</v>
      </c>
      <c r="J54" s="33">
        <v>9.9779140313072598E-2</v>
      </c>
      <c r="K54" s="33">
        <v>-0.303316132200324</v>
      </c>
      <c r="L54" s="33">
        <v>11.826751592356599</v>
      </c>
      <c r="M54" s="33">
        <v>0.10185676929224199</v>
      </c>
      <c r="N54" s="33">
        <v>1.07240435995227E-2</v>
      </c>
      <c r="O54" s="33">
        <v>4.5933456825179797E-2</v>
      </c>
    </row>
    <row r="55" spans="1:15" x14ac:dyDescent="0.25">
      <c r="A55" s="33" t="s">
        <v>325</v>
      </c>
      <c r="B55" s="33" t="s">
        <v>299</v>
      </c>
      <c r="C55" s="33">
        <v>760</v>
      </c>
      <c r="D55" s="33">
        <v>6974</v>
      </c>
      <c r="E55" s="33">
        <v>7734</v>
      </c>
      <c r="F55" s="43">
        <v>9.8267390742177399E-2</v>
      </c>
      <c r="G55" s="80">
        <v>11618</v>
      </c>
      <c r="H55" s="33">
        <v>186091</v>
      </c>
      <c r="I55" s="33">
        <v>6.54157342055431E-2</v>
      </c>
      <c r="J55" s="33">
        <v>3.74762884825166E-2</v>
      </c>
      <c r="K55" s="33">
        <v>-0.55705438785702399</v>
      </c>
      <c r="L55" s="33">
        <v>9.17631578947368</v>
      </c>
      <c r="M55" s="33">
        <v>3.9118097810418299E-2</v>
      </c>
      <c r="N55" s="33">
        <v>1.5563790834304999E-2</v>
      </c>
      <c r="O55" s="33">
        <v>4.5933456825179797E-2</v>
      </c>
    </row>
    <row r="56" spans="1:15" x14ac:dyDescent="0.25">
      <c r="A56" s="33" t="s">
        <v>327</v>
      </c>
      <c r="B56" s="33" t="s">
        <v>295</v>
      </c>
      <c r="C56" s="33">
        <v>1412</v>
      </c>
      <c r="D56" s="33">
        <v>25014</v>
      </c>
      <c r="E56" s="33">
        <v>26426</v>
      </c>
      <c r="F56" s="43">
        <v>5.3432225838189601E-2</v>
      </c>
      <c r="G56" s="80">
        <v>11618</v>
      </c>
      <c r="H56" s="33">
        <v>186091</v>
      </c>
      <c r="I56" s="33">
        <v>0.12153554828714</v>
      </c>
      <c r="J56" s="33">
        <v>0.13441810727009901</v>
      </c>
      <c r="K56" s="33">
        <v>0.10074834724341999</v>
      </c>
      <c r="L56" s="33">
        <v>17.715297450424899</v>
      </c>
      <c r="M56" s="33">
        <v>0.13366108776029401</v>
      </c>
      <c r="N56" s="33">
        <v>1.29789652579894E-3</v>
      </c>
      <c r="O56" s="33">
        <v>4.6238254643986697E-2</v>
      </c>
    </row>
    <row r="57" spans="1:15" x14ac:dyDescent="0.25">
      <c r="A57" s="33" t="s">
        <v>327</v>
      </c>
      <c r="B57" s="33" t="s">
        <v>452</v>
      </c>
      <c r="C57" s="33">
        <v>1025</v>
      </c>
      <c r="D57" s="33">
        <v>24266</v>
      </c>
      <c r="E57" s="33">
        <v>25291</v>
      </c>
      <c r="F57" s="43">
        <v>4.0528251156537902E-2</v>
      </c>
      <c r="G57" s="80">
        <v>11618</v>
      </c>
      <c r="H57" s="33">
        <v>186091</v>
      </c>
      <c r="I57" s="33">
        <v>8.8225167843002203E-2</v>
      </c>
      <c r="J57" s="33">
        <v>0.13039856844232101</v>
      </c>
      <c r="K57" s="33">
        <v>0.39070339922706498</v>
      </c>
      <c r="L57" s="33">
        <v>23.674146341463398</v>
      </c>
      <c r="M57" s="33">
        <v>0.127920327349791</v>
      </c>
      <c r="N57" s="33">
        <v>1.6477290971118601E-2</v>
      </c>
      <c r="O57" s="33">
        <v>4.6238254643986697E-2</v>
      </c>
    </row>
    <row r="58" spans="1:15" x14ac:dyDescent="0.25">
      <c r="A58" s="33" t="s">
        <v>327</v>
      </c>
      <c r="B58" s="33" t="s">
        <v>453</v>
      </c>
      <c r="C58" s="33">
        <v>1115</v>
      </c>
      <c r="D58" s="33">
        <v>22939</v>
      </c>
      <c r="E58" s="33">
        <v>24054</v>
      </c>
      <c r="F58" s="43">
        <v>4.6354036750644298E-2</v>
      </c>
      <c r="G58" s="80">
        <v>11618</v>
      </c>
      <c r="H58" s="33">
        <v>186091</v>
      </c>
      <c r="I58" s="33">
        <v>9.5971767946290198E-2</v>
      </c>
      <c r="J58" s="33">
        <v>0.12326764862352201</v>
      </c>
      <c r="K58" s="33">
        <v>0.25030393204766399</v>
      </c>
      <c r="L58" s="33">
        <v>20.5730941704035</v>
      </c>
      <c r="M58" s="33">
        <v>0.12166365719314701</v>
      </c>
      <c r="N58" s="33">
        <v>6.8322662622152001E-3</v>
      </c>
      <c r="O58" s="33">
        <v>4.6238254643986697E-2</v>
      </c>
    </row>
    <row r="59" spans="1:15" x14ac:dyDescent="0.25">
      <c r="A59" s="33" t="s">
        <v>327</v>
      </c>
      <c r="B59" s="33" t="s">
        <v>454</v>
      </c>
      <c r="C59" s="33">
        <v>2042</v>
      </c>
      <c r="D59" s="33">
        <v>34663</v>
      </c>
      <c r="E59" s="33">
        <v>36705</v>
      </c>
      <c r="F59" s="43">
        <v>5.5632747582073198E-2</v>
      </c>
      <c r="G59" s="80">
        <v>11618</v>
      </c>
      <c r="H59" s="33">
        <v>186091</v>
      </c>
      <c r="I59" s="33">
        <v>0.17576174901015601</v>
      </c>
      <c r="J59" s="33">
        <v>0.18626908340543</v>
      </c>
      <c r="K59" s="33">
        <v>5.8062934093816299E-2</v>
      </c>
      <c r="L59" s="33">
        <v>16.975024485798201</v>
      </c>
      <c r="M59" s="33">
        <v>0.185651639530825</v>
      </c>
      <c r="N59" s="33">
        <v>6.1008666449448399E-4</v>
      </c>
      <c r="O59" s="33">
        <v>4.6238254643986697E-2</v>
      </c>
    </row>
    <row r="60" spans="1:15" x14ac:dyDescent="0.25">
      <c r="A60" s="33" t="s">
        <v>327</v>
      </c>
      <c r="B60" s="33" t="s">
        <v>455</v>
      </c>
      <c r="C60" s="33">
        <v>2883</v>
      </c>
      <c r="D60" s="33">
        <v>39407</v>
      </c>
      <c r="E60" s="33">
        <v>42290</v>
      </c>
      <c r="F60" s="43">
        <v>6.8172144715062596E-2</v>
      </c>
      <c r="G60" s="80">
        <v>11618</v>
      </c>
      <c r="H60" s="33">
        <v>186091</v>
      </c>
      <c r="I60" s="33">
        <v>0.248149423308658</v>
      </c>
      <c r="J60" s="33">
        <v>0.21176198741475899</v>
      </c>
      <c r="K60" s="33">
        <v>-0.158568134970554</v>
      </c>
      <c r="L60" s="33">
        <v>13.668747832119299</v>
      </c>
      <c r="M60" s="33">
        <v>0.21390022710144699</v>
      </c>
      <c r="N60" s="33">
        <v>5.7698878460562403E-3</v>
      </c>
      <c r="O60" s="33">
        <v>4.6238254643986697E-2</v>
      </c>
    </row>
    <row r="61" spans="1:15" x14ac:dyDescent="0.25">
      <c r="A61" s="33" t="s">
        <v>327</v>
      </c>
      <c r="B61" s="33" t="s">
        <v>456</v>
      </c>
      <c r="C61" s="33">
        <v>2775</v>
      </c>
      <c r="D61" s="33">
        <v>34262</v>
      </c>
      <c r="E61" s="33">
        <v>37037</v>
      </c>
      <c r="F61" s="43">
        <v>7.49250749250749E-2</v>
      </c>
      <c r="G61" s="80">
        <v>11618</v>
      </c>
      <c r="H61" s="33">
        <v>186091</v>
      </c>
      <c r="I61" s="33">
        <v>0.23885350318471299</v>
      </c>
      <c r="J61" s="33">
        <v>0.18411422368626101</v>
      </c>
      <c r="K61" s="33">
        <v>-0.26029406070237499</v>
      </c>
      <c r="L61" s="33">
        <v>12.3466666666666</v>
      </c>
      <c r="M61" s="33">
        <v>0.187330875175131</v>
      </c>
      <c r="N61" s="33">
        <v>1.4248309340574399E-2</v>
      </c>
      <c r="O61" s="33">
        <v>4.6238254643986697E-2</v>
      </c>
    </row>
    <row r="62" spans="1:15" x14ac:dyDescent="0.25">
      <c r="A62" s="33" t="s">
        <v>327</v>
      </c>
      <c r="B62" s="33" t="s">
        <v>457</v>
      </c>
      <c r="C62" s="33">
        <v>186</v>
      </c>
      <c r="D62" s="33">
        <v>3298</v>
      </c>
      <c r="E62" s="33">
        <v>3484</v>
      </c>
      <c r="F62" s="43">
        <v>5.3386911595866803E-2</v>
      </c>
      <c r="G62" s="80">
        <v>11618</v>
      </c>
      <c r="H62" s="33">
        <v>186091</v>
      </c>
      <c r="I62" s="33">
        <v>1.6009640213461799E-2</v>
      </c>
      <c r="J62" s="33">
        <v>1.7722512104293001E-2</v>
      </c>
      <c r="K62" s="33">
        <v>0.101644647594098</v>
      </c>
      <c r="L62" s="33">
        <v>17.731182795698899</v>
      </c>
      <c r="M62" s="33">
        <v>1.76218583878326E-2</v>
      </c>
      <c r="N62" s="33">
        <v>1.74104259717374E-4</v>
      </c>
      <c r="O62" s="33">
        <v>4.6238254643986697E-2</v>
      </c>
    </row>
    <row r="63" spans="1:15" x14ac:dyDescent="0.25">
      <c r="A63" s="33" t="s">
        <v>327</v>
      </c>
      <c r="B63" s="33" t="s">
        <v>458</v>
      </c>
      <c r="C63" s="33">
        <v>176</v>
      </c>
      <c r="D63" s="33">
        <v>2208</v>
      </c>
      <c r="E63" s="33">
        <v>2384</v>
      </c>
      <c r="F63" s="43">
        <v>7.3825503355704702E-2</v>
      </c>
      <c r="G63" s="80">
        <v>11618</v>
      </c>
      <c r="H63" s="33">
        <v>186091</v>
      </c>
      <c r="I63" s="33">
        <v>1.5148906868651999E-2</v>
      </c>
      <c r="J63" s="33">
        <v>1.1865162742959E-2</v>
      </c>
      <c r="K63" s="33">
        <v>-0.244321769453409</v>
      </c>
      <c r="L63" s="33">
        <v>12.545454545454501</v>
      </c>
      <c r="M63" s="33">
        <v>1.20581258313986E-2</v>
      </c>
      <c r="N63" s="33">
        <v>8.0229017522155297E-4</v>
      </c>
      <c r="O63" s="33">
        <v>4.6238254643986697E-2</v>
      </c>
    </row>
    <row r="64" spans="1:15" x14ac:dyDescent="0.25">
      <c r="A64" s="33" t="s">
        <v>327</v>
      </c>
      <c r="B64" s="33" t="s">
        <v>459</v>
      </c>
      <c r="C64" s="33">
        <v>1</v>
      </c>
      <c r="D64" s="33">
        <v>0</v>
      </c>
      <c r="E64" s="33">
        <v>1</v>
      </c>
      <c r="F64" s="43">
        <v>1</v>
      </c>
      <c r="G64" s="80">
        <v>11618</v>
      </c>
      <c r="H64" s="33">
        <v>186091</v>
      </c>
      <c r="I64" s="33">
        <v>8.6073334480977706E-5</v>
      </c>
      <c r="J64" s="33">
        <v>0</v>
      </c>
      <c r="K64" s="33">
        <v>0</v>
      </c>
      <c r="L64" s="33">
        <v>0</v>
      </c>
      <c r="M64" s="33">
        <v>5.0579386876672203E-6</v>
      </c>
      <c r="N64" s="33">
        <v>0</v>
      </c>
      <c r="O64" s="33">
        <v>4.6238254643986697E-2</v>
      </c>
    </row>
    <row r="65" spans="1:15" x14ac:dyDescent="0.25">
      <c r="A65" s="33" t="s">
        <v>327</v>
      </c>
      <c r="B65" s="33" t="s">
        <v>460</v>
      </c>
      <c r="C65" s="33">
        <v>3</v>
      </c>
      <c r="D65" s="33">
        <v>34</v>
      </c>
      <c r="E65" s="33">
        <v>37</v>
      </c>
      <c r="F65" s="43">
        <v>8.1081081081081002E-2</v>
      </c>
      <c r="G65" s="80">
        <v>11618</v>
      </c>
      <c r="H65" s="33">
        <v>186091</v>
      </c>
      <c r="I65" s="33">
        <v>2.5822000344293298E-4</v>
      </c>
      <c r="J65" s="33">
        <v>1.8270631035353601E-4</v>
      </c>
      <c r="K65" s="33">
        <v>-0.34593194586419201</v>
      </c>
      <c r="L65" s="33">
        <v>11.3333333333333</v>
      </c>
      <c r="M65" s="33">
        <v>1.87143731443687E-4</v>
      </c>
      <c r="N65" s="33">
        <v>2.6122598789806301E-5</v>
      </c>
      <c r="O65" s="33">
        <v>4.6238254643986697E-2</v>
      </c>
    </row>
    <row r="66" spans="1:15" x14ac:dyDescent="0.25">
      <c r="A66" s="33" t="s">
        <v>328</v>
      </c>
      <c r="B66" s="33" t="s">
        <v>295</v>
      </c>
      <c r="C66" s="33">
        <v>1531</v>
      </c>
      <c r="D66" s="33">
        <v>17227</v>
      </c>
      <c r="E66" s="33">
        <v>18758</v>
      </c>
      <c r="F66" s="43">
        <v>8.1618509435973902E-2</v>
      </c>
      <c r="G66" s="80">
        <v>11618</v>
      </c>
      <c r="H66" s="33">
        <v>186091</v>
      </c>
      <c r="I66" s="33">
        <v>0.13177827509037701</v>
      </c>
      <c r="J66" s="33">
        <v>9.2572988484128704E-2</v>
      </c>
      <c r="K66" s="33">
        <v>-0.35312337802355798</v>
      </c>
      <c r="L66" s="33">
        <v>11.2521227955584</v>
      </c>
      <c r="M66" s="33">
        <v>9.4876813903261803E-2</v>
      </c>
      <c r="N66" s="33">
        <v>1.38443032427801E-2</v>
      </c>
      <c r="O66" s="33">
        <v>4.7319046259782102E-2</v>
      </c>
    </row>
    <row r="67" spans="1:15" x14ac:dyDescent="0.25">
      <c r="A67" s="33" t="s">
        <v>328</v>
      </c>
      <c r="B67" s="33" t="s">
        <v>307</v>
      </c>
      <c r="C67" s="33">
        <v>2929</v>
      </c>
      <c r="D67" s="33">
        <v>40205</v>
      </c>
      <c r="E67" s="33">
        <v>43134</v>
      </c>
      <c r="F67" s="43">
        <v>6.7904669170491899E-2</v>
      </c>
      <c r="G67" s="80">
        <v>11618</v>
      </c>
      <c r="H67" s="33">
        <v>186091</v>
      </c>
      <c r="I67" s="33">
        <v>0.25210879669478398</v>
      </c>
      <c r="J67" s="33">
        <v>0.21605021199305699</v>
      </c>
      <c r="K67" s="33">
        <v>-0.154349883657728</v>
      </c>
      <c r="L67" s="33">
        <v>13.7265278251963</v>
      </c>
      <c r="M67" s="33">
        <v>0.218169127353838</v>
      </c>
      <c r="N67" s="33">
        <v>5.5656383535738598E-3</v>
      </c>
      <c r="O67" s="33">
        <v>4.7319046259782102E-2</v>
      </c>
    </row>
    <row r="68" spans="1:15" x14ac:dyDescent="0.25">
      <c r="A68" s="33" t="s">
        <v>328</v>
      </c>
      <c r="B68" s="33" t="s">
        <v>461</v>
      </c>
      <c r="C68" s="33">
        <v>4655</v>
      </c>
      <c r="D68" s="33">
        <v>74806</v>
      </c>
      <c r="E68" s="33">
        <v>79461</v>
      </c>
      <c r="F68" s="43">
        <v>5.8582197556033701E-2</v>
      </c>
      <c r="G68" s="80">
        <v>11618</v>
      </c>
      <c r="H68" s="33">
        <v>186091</v>
      </c>
      <c r="I68" s="33">
        <v>0.40067137200895098</v>
      </c>
      <c r="J68" s="33">
        <v>0.40198612506784298</v>
      </c>
      <c r="K68" s="33">
        <v>3.2760031259372602E-3</v>
      </c>
      <c r="L68" s="33">
        <v>16.070032223415598</v>
      </c>
      <c r="M68" s="33">
        <v>0.40190886606072501</v>
      </c>
      <c r="N68" s="33">
        <v>4.3071351307641499E-6</v>
      </c>
      <c r="O68" s="33">
        <v>4.7319046259782102E-2</v>
      </c>
    </row>
    <row r="69" spans="1:15" x14ac:dyDescent="0.25">
      <c r="A69" s="33" t="s">
        <v>328</v>
      </c>
      <c r="B69" s="33" t="s">
        <v>346</v>
      </c>
      <c r="C69" s="33">
        <v>1607</v>
      </c>
      <c r="D69" s="33">
        <v>31360</v>
      </c>
      <c r="E69" s="33">
        <v>32967</v>
      </c>
      <c r="F69" s="43">
        <v>4.8745715412381999E-2</v>
      </c>
      <c r="G69" s="80">
        <v>11618</v>
      </c>
      <c r="H69" s="33">
        <v>186091</v>
      </c>
      <c r="I69" s="33">
        <v>0.13831984851093099</v>
      </c>
      <c r="J69" s="33">
        <v>0.16851970272608499</v>
      </c>
      <c r="K69" s="33">
        <v>0.19748392691458699</v>
      </c>
      <c r="L69" s="33">
        <v>19.514623522090801</v>
      </c>
      <c r="M69" s="33">
        <v>0.166745064716325</v>
      </c>
      <c r="N69" s="33">
        <v>5.9639858026567299E-3</v>
      </c>
      <c r="O69" s="33">
        <v>4.7319046259782102E-2</v>
      </c>
    </row>
    <row r="70" spans="1:15" x14ac:dyDescent="0.25">
      <c r="A70" s="33" t="s">
        <v>328</v>
      </c>
      <c r="B70" s="33" t="s">
        <v>462</v>
      </c>
      <c r="C70" s="33">
        <v>788</v>
      </c>
      <c r="D70" s="33">
        <v>19307</v>
      </c>
      <c r="E70" s="33">
        <v>20095</v>
      </c>
      <c r="F70" s="43">
        <v>3.9213734759890498E-2</v>
      </c>
      <c r="G70" s="80">
        <v>11618</v>
      </c>
      <c r="H70" s="33">
        <v>186091</v>
      </c>
      <c r="I70" s="33">
        <v>6.7825787571010501E-2</v>
      </c>
      <c r="J70" s="33">
        <v>0.103750315705756</v>
      </c>
      <c r="K70" s="33">
        <v>0.42504473176569302</v>
      </c>
      <c r="L70" s="33">
        <v>24.5012690355329</v>
      </c>
      <c r="M70" s="33">
        <v>0.101639277928672</v>
      </c>
      <c r="N70" s="33">
        <v>1.52695314248423E-2</v>
      </c>
      <c r="O70" s="33">
        <v>4.7319046259782102E-2</v>
      </c>
    </row>
    <row r="71" spans="1:15" x14ac:dyDescent="0.25">
      <c r="A71" s="33" t="s">
        <v>328</v>
      </c>
      <c r="B71" s="33" t="s">
        <v>463</v>
      </c>
      <c r="C71" s="33">
        <v>59</v>
      </c>
      <c r="D71" s="33">
        <v>1987</v>
      </c>
      <c r="E71" s="33">
        <v>2046</v>
      </c>
      <c r="F71" s="43">
        <v>2.8836754643206199E-2</v>
      </c>
      <c r="G71" s="80">
        <v>11618</v>
      </c>
      <c r="H71" s="33">
        <v>186091</v>
      </c>
      <c r="I71" s="33">
        <v>5.0783267343776899E-3</v>
      </c>
      <c r="J71" s="33">
        <v>1.0677571725661099E-2</v>
      </c>
      <c r="K71" s="33">
        <v>0.74316361683385301</v>
      </c>
      <c r="L71" s="33">
        <v>33.677966101694899</v>
      </c>
      <c r="M71" s="33">
        <v>1.0348542554967101E-2</v>
      </c>
      <c r="N71" s="33">
        <v>4.1611551592610103E-3</v>
      </c>
      <c r="O71" s="33">
        <v>4.7319046259782102E-2</v>
      </c>
    </row>
    <row r="72" spans="1:15" x14ac:dyDescent="0.25">
      <c r="A72" s="33" t="s">
        <v>328</v>
      </c>
      <c r="B72" s="42" t="s">
        <v>464</v>
      </c>
      <c r="C72" s="33">
        <v>6</v>
      </c>
      <c r="D72" s="33">
        <v>52</v>
      </c>
      <c r="E72" s="33">
        <v>58</v>
      </c>
      <c r="F72" s="43">
        <v>0.10344827586206801</v>
      </c>
      <c r="G72" s="80">
        <v>11618</v>
      </c>
      <c r="H72" s="33">
        <v>186091</v>
      </c>
      <c r="I72" s="33">
        <v>5.1644000688586596E-4</v>
      </c>
      <c r="J72" s="33">
        <v>2.7943318054070299E-4</v>
      </c>
      <c r="K72" s="33">
        <v>-0.61419593245887105</v>
      </c>
      <c r="L72" s="33">
        <v>8.6666666666666607</v>
      </c>
      <c r="M72" s="33">
        <v>2.9336044388469901E-4</v>
      </c>
      <c r="N72" s="33">
        <v>1.4556862870618501E-4</v>
      </c>
      <c r="O72" s="33">
        <v>4.7319046259782102E-2</v>
      </c>
    </row>
    <row r="73" spans="1:15" x14ac:dyDescent="0.25">
      <c r="A73" s="33" t="s">
        <v>328</v>
      </c>
      <c r="B73" s="33" t="s">
        <v>465</v>
      </c>
      <c r="C73" s="33">
        <v>36</v>
      </c>
      <c r="D73" s="33">
        <v>1091</v>
      </c>
      <c r="E73" s="33">
        <v>1127</v>
      </c>
      <c r="F73" s="43">
        <v>3.1943212067435597E-2</v>
      </c>
      <c r="G73" s="80">
        <v>11618</v>
      </c>
      <c r="H73" s="33">
        <v>186091</v>
      </c>
      <c r="I73" s="33">
        <v>3.0986400413152001E-3</v>
      </c>
      <c r="J73" s="33">
        <v>5.8627230763443599E-3</v>
      </c>
      <c r="K73" s="33">
        <v>0.63765086556471695</v>
      </c>
      <c r="L73" s="33">
        <v>30.3055555555555</v>
      </c>
      <c r="M73" s="33">
        <v>5.7002969010009601E-3</v>
      </c>
      <c r="N73" s="33">
        <v>1.76251993977909E-3</v>
      </c>
      <c r="O73" s="33">
        <v>4.7319046259782102E-2</v>
      </c>
    </row>
    <row r="74" spans="1:15" x14ac:dyDescent="0.25">
      <c r="A74" s="33" t="s">
        <v>328</v>
      </c>
      <c r="B74" s="33" t="s">
        <v>347</v>
      </c>
      <c r="C74" s="33">
        <v>3</v>
      </c>
      <c r="D74" s="33">
        <v>4</v>
      </c>
      <c r="E74" s="33">
        <v>7</v>
      </c>
      <c r="F74" s="43">
        <v>0.42857142857142799</v>
      </c>
      <c r="G74" s="80">
        <v>11618</v>
      </c>
      <c r="H74" s="33">
        <v>186091</v>
      </c>
      <c r="I74" s="33">
        <v>2.5822000344293298E-4</v>
      </c>
      <c r="J74" s="33">
        <v>2.14948600415925E-5</v>
      </c>
      <c r="K74" s="33">
        <v>-2.4859981093604602</v>
      </c>
      <c r="L74" s="33">
        <v>1.3333333333333299</v>
      </c>
      <c r="M74" s="33">
        <v>3.54055708136706E-5</v>
      </c>
      <c r="N74" s="33">
        <v>5.88498258933817E-4</v>
      </c>
      <c r="O74" s="33">
        <v>4.7319046259782102E-2</v>
      </c>
    </row>
    <row r="75" spans="1:15" x14ac:dyDescent="0.25">
      <c r="A75" s="33" t="s">
        <v>328</v>
      </c>
      <c r="B75" s="33" t="s">
        <v>348</v>
      </c>
      <c r="C75" s="33">
        <v>4</v>
      </c>
      <c r="D75" s="33">
        <v>52</v>
      </c>
      <c r="E75" s="33">
        <v>56</v>
      </c>
      <c r="F75" s="43">
        <v>7.1428571428571397E-2</v>
      </c>
      <c r="G75" s="80">
        <v>11618</v>
      </c>
      <c r="H75" s="33">
        <v>186091</v>
      </c>
      <c r="I75" s="33">
        <v>3.4429333792391099E-4</v>
      </c>
      <c r="J75" s="33">
        <v>2.7943318054070299E-4</v>
      </c>
      <c r="K75" s="33">
        <v>-0.208730824350707</v>
      </c>
      <c r="L75" s="33">
        <v>13</v>
      </c>
      <c r="M75" s="33">
        <v>2.8324456650936398E-4</v>
      </c>
      <c r="N75" s="33">
        <v>1.35383141181136E-5</v>
      </c>
      <c r="O75" s="33">
        <v>4.7319046259782102E-2</v>
      </c>
    </row>
    <row r="76" spans="1:15" x14ac:dyDescent="0.25">
      <c r="A76" s="33" t="s">
        <v>330</v>
      </c>
      <c r="B76" s="33" t="s">
        <v>294</v>
      </c>
      <c r="C76" s="33">
        <v>4230</v>
      </c>
      <c r="D76" s="33">
        <v>82252</v>
      </c>
      <c r="E76" s="33">
        <v>86482</v>
      </c>
      <c r="F76" s="43">
        <v>4.8911912305450798E-2</v>
      </c>
      <c r="G76" s="80">
        <v>11618</v>
      </c>
      <c r="H76" s="33">
        <v>186091</v>
      </c>
      <c r="I76" s="33">
        <v>0.36409020485453603</v>
      </c>
      <c r="J76" s="33">
        <v>0.44199880703526701</v>
      </c>
      <c r="K76" s="33">
        <v>0.193905530588841</v>
      </c>
      <c r="L76" s="33">
        <v>19.444917257683201</v>
      </c>
      <c r="M76" s="33">
        <v>0.43742065358683702</v>
      </c>
      <c r="N76" s="33">
        <v>1.5106908843289701E-2</v>
      </c>
      <c r="O76" s="33">
        <v>4.2469734226125697E-2</v>
      </c>
    </row>
    <row r="77" spans="1:15" x14ac:dyDescent="0.25">
      <c r="A77" s="33" t="s">
        <v>330</v>
      </c>
      <c r="B77" s="33" t="s">
        <v>297</v>
      </c>
      <c r="C77" s="33">
        <v>3645</v>
      </c>
      <c r="D77" s="33">
        <v>59043</v>
      </c>
      <c r="E77" s="33">
        <v>62688</v>
      </c>
      <c r="F77" s="43">
        <v>5.8145099540581897E-2</v>
      </c>
      <c r="G77" s="80">
        <v>11618</v>
      </c>
      <c r="H77" s="33">
        <v>186091</v>
      </c>
      <c r="I77" s="33">
        <v>0.31373730418316398</v>
      </c>
      <c r="J77" s="33">
        <v>0.317280255358937</v>
      </c>
      <c r="K77" s="33">
        <v>1.12294447365444E-2</v>
      </c>
      <c r="L77" s="33">
        <v>16.198353909464998</v>
      </c>
      <c r="M77" s="33">
        <v>0.31707206045248298</v>
      </c>
      <c r="N77" s="33">
        <v>3.9785374432620901E-5</v>
      </c>
      <c r="O77" s="33">
        <v>4.2469734226125697E-2</v>
      </c>
    </row>
    <row r="78" spans="1:15" x14ac:dyDescent="0.25">
      <c r="A78" s="33" t="s">
        <v>330</v>
      </c>
      <c r="B78" s="33" t="s">
        <v>298</v>
      </c>
      <c r="C78" s="33">
        <v>2135</v>
      </c>
      <c r="D78" s="33">
        <v>27676</v>
      </c>
      <c r="E78" s="33">
        <v>29811</v>
      </c>
      <c r="F78" s="43">
        <v>7.1617859179497506E-2</v>
      </c>
      <c r="G78" s="80">
        <v>11618</v>
      </c>
      <c r="H78" s="33">
        <v>186091</v>
      </c>
      <c r="I78" s="33">
        <v>0.18376656911688699</v>
      </c>
      <c r="J78" s="33">
        <v>0.148722936627778</v>
      </c>
      <c r="K78" s="33">
        <v>-0.21158121685626699</v>
      </c>
      <c r="L78" s="33">
        <v>12.962997658079599</v>
      </c>
      <c r="M78" s="33">
        <v>0.150782210218047</v>
      </c>
      <c r="N78" s="33">
        <v>7.4145744051094401E-3</v>
      </c>
      <c r="O78" s="33">
        <v>4.2469734226125697E-2</v>
      </c>
    </row>
    <row r="79" spans="1:15" x14ac:dyDescent="0.25">
      <c r="A79" s="33" t="s">
        <v>330</v>
      </c>
      <c r="B79" s="33" t="s">
        <v>304</v>
      </c>
      <c r="C79" s="33">
        <v>944</v>
      </c>
      <c r="D79" s="33">
        <v>10810</v>
      </c>
      <c r="E79" s="33">
        <v>11754</v>
      </c>
      <c r="F79" s="43">
        <v>8.0313084907265603E-2</v>
      </c>
      <c r="G79" s="80">
        <v>11618</v>
      </c>
      <c r="H79" s="33">
        <v>186091</v>
      </c>
      <c r="I79" s="33">
        <v>8.1253227750042997E-2</v>
      </c>
      <c r="J79" s="33">
        <v>5.8089859262403801E-2</v>
      </c>
      <c r="K79" s="33">
        <v>-0.33557943732449003</v>
      </c>
      <c r="L79" s="33">
        <v>11.4512711864406</v>
      </c>
      <c r="M79" s="33">
        <v>5.9451011334840598E-2</v>
      </c>
      <c r="N79" s="33">
        <v>7.7731501636217901E-3</v>
      </c>
      <c r="O79" s="33">
        <v>4.2469734226125697E-2</v>
      </c>
    </row>
    <row r="80" spans="1:15" x14ac:dyDescent="0.25">
      <c r="A80" s="33" t="s">
        <v>330</v>
      </c>
      <c r="B80" s="33" t="s">
        <v>305</v>
      </c>
      <c r="C80" s="33">
        <v>664</v>
      </c>
      <c r="D80" s="33">
        <v>6310</v>
      </c>
      <c r="E80" s="33">
        <v>6974</v>
      </c>
      <c r="F80" s="43">
        <v>9.5210782907943797E-2</v>
      </c>
      <c r="G80" s="80">
        <v>11618</v>
      </c>
      <c r="H80" s="33">
        <v>186091</v>
      </c>
      <c r="I80" s="33">
        <v>5.7152694095369203E-2</v>
      </c>
      <c r="J80" s="33">
        <v>3.3908141715612197E-2</v>
      </c>
      <c r="K80" s="33">
        <v>-0.522071375753419</v>
      </c>
      <c r="L80" s="33">
        <v>9.5030120481927707</v>
      </c>
      <c r="M80" s="33">
        <v>3.5274064407791197E-2</v>
      </c>
      <c r="N80" s="33">
        <v>1.21353154396721E-2</v>
      </c>
      <c r="O80" s="33">
        <v>4.2469734226125697E-2</v>
      </c>
    </row>
    <row r="81" spans="1:15" x14ac:dyDescent="0.25">
      <c r="A81" s="33" t="s">
        <v>331</v>
      </c>
      <c r="B81" s="33" t="s">
        <v>466</v>
      </c>
      <c r="C81" s="33">
        <v>4196</v>
      </c>
      <c r="D81" s="33">
        <v>82756</v>
      </c>
      <c r="E81" s="33">
        <v>86952</v>
      </c>
      <c r="F81" s="43">
        <v>4.8256509338485597E-2</v>
      </c>
      <c r="G81" s="80">
        <v>11618</v>
      </c>
      <c r="H81" s="33">
        <v>186091</v>
      </c>
      <c r="I81" s="33">
        <v>0.36116371148218201</v>
      </c>
      <c r="J81" s="33">
        <v>0.44470715940050798</v>
      </c>
      <c r="K81" s="33">
        <v>0.208084646835202</v>
      </c>
      <c r="L81" s="33">
        <v>19.722592945662502</v>
      </c>
      <c r="M81" s="33">
        <v>0.43979788477004</v>
      </c>
      <c r="N81" s="33">
        <v>1.73841088554798E-2</v>
      </c>
      <c r="O81" s="33">
        <v>4.0311051235003302E-2</v>
      </c>
    </row>
    <row r="82" spans="1:15" x14ac:dyDescent="0.25">
      <c r="A82" s="33" t="s">
        <v>331</v>
      </c>
      <c r="B82" s="33" t="s">
        <v>467</v>
      </c>
      <c r="C82" s="33">
        <v>1361</v>
      </c>
      <c r="D82" s="33">
        <v>22635</v>
      </c>
      <c r="E82" s="33">
        <v>23996</v>
      </c>
      <c r="F82" s="43">
        <v>5.6717786297716198E-2</v>
      </c>
      <c r="G82" s="80">
        <v>11618</v>
      </c>
      <c r="H82" s="33">
        <v>186091</v>
      </c>
      <c r="I82" s="33">
        <v>0.11714580822861</v>
      </c>
      <c r="J82" s="33">
        <v>0.121634039260361</v>
      </c>
      <c r="K82" s="33">
        <v>3.7597475406348897E-2</v>
      </c>
      <c r="L82" s="33">
        <v>16.6311535635562</v>
      </c>
      <c r="M82" s="33">
        <v>0.121370296749262</v>
      </c>
      <c r="N82" s="33">
        <v>1.6874615583427401E-4</v>
      </c>
      <c r="O82" s="33">
        <v>4.0311051235003302E-2</v>
      </c>
    </row>
    <row r="83" spans="1:15" x14ac:dyDescent="0.25">
      <c r="A83" s="33" t="s">
        <v>331</v>
      </c>
      <c r="B83" s="33" t="s">
        <v>355</v>
      </c>
      <c r="C83" s="33">
        <v>16</v>
      </c>
      <c r="D83" s="33">
        <v>60</v>
      </c>
      <c r="E83" s="33">
        <v>76</v>
      </c>
      <c r="F83" s="43">
        <v>0.21052631578947301</v>
      </c>
      <c r="G83" s="80">
        <v>11618</v>
      </c>
      <c r="H83" s="33">
        <v>186091</v>
      </c>
      <c r="I83" s="33">
        <v>1.37717335169564E-3</v>
      </c>
      <c r="J83" s="33">
        <v>3.2242290062388802E-4</v>
      </c>
      <c r="K83" s="33">
        <v>-1.4519243418299199</v>
      </c>
      <c r="L83" s="33">
        <v>3.75</v>
      </c>
      <c r="M83" s="33">
        <v>3.8440334026270903E-4</v>
      </c>
      <c r="N83" s="33">
        <v>1.53141785446717E-3</v>
      </c>
      <c r="O83" s="33">
        <v>4.0311051235003302E-2</v>
      </c>
    </row>
    <row r="84" spans="1:15" x14ac:dyDescent="0.25">
      <c r="A84" s="33" t="s">
        <v>331</v>
      </c>
      <c r="B84" s="33" t="s">
        <v>356</v>
      </c>
      <c r="C84" s="33">
        <v>2901</v>
      </c>
      <c r="D84" s="33">
        <v>42883</v>
      </c>
      <c r="E84" s="33">
        <v>45784</v>
      </c>
      <c r="F84" s="43">
        <v>6.3362746811112994E-2</v>
      </c>
      <c r="G84" s="80">
        <v>11618</v>
      </c>
      <c r="H84" s="33">
        <v>186091</v>
      </c>
      <c r="I84" s="33">
        <v>0.24969874332931599</v>
      </c>
      <c r="J84" s="33">
        <v>0.23044102079090301</v>
      </c>
      <c r="K84" s="33">
        <v>-8.0260209949671701E-2</v>
      </c>
      <c r="L84" s="33">
        <v>14.782144088245399</v>
      </c>
      <c r="M84" s="33">
        <v>0.23157266487615599</v>
      </c>
      <c r="N84" s="33">
        <v>1.5456288540855699E-3</v>
      </c>
      <c r="O84" s="33">
        <v>4.0311051235003302E-2</v>
      </c>
    </row>
    <row r="85" spans="1:15" x14ac:dyDescent="0.25">
      <c r="A85" s="33" t="s">
        <v>331</v>
      </c>
      <c r="B85" s="33" t="s">
        <v>468</v>
      </c>
      <c r="C85" s="33">
        <v>3057</v>
      </c>
      <c r="D85" s="33">
        <v>36518</v>
      </c>
      <c r="E85" s="33">
        <v>39575</v>
      </c>
      <c r="F85" s="43">
        <v>7.7245735944409297E-2</v>
      </c>
      <c r="G85" s="80">
        <v>11618</v>
      </c>
      <c r="H85" s="33">
        <v>186091</v>
      </c>
      <c r="I85" s="33">
        <v>0.26312618350834899</v>
      </c>
      <c r="J85" s="33">
        <v>0.196237324749719</v>
      </c>
      <c r="K85" s="33">
        <v>-0.29330893500639998</v>
      </c>
      <c r="L85" s="33">
        <v>11.9456983971213</v>
      </c>
      <c r="M85" s="33">
        <v>0.20016792356443</v>
      </c>
      <c r="N85" s="33">
        <v>1.9619099926287201E-2</v>
      </c>
      <c r="O85" s="33">
        <v>4.0311051235003302E-2</v>
      </c>
    </row>
    <row r="86" spans="1:15" x14ac:dyDescent="0.25">
      <c r="A86" s="33" t="s">
        <v>331</v>
      </c>
      <c r="B86" s="33" t="s">
        <v>469</v>
      </c>
      <c r="C86" s="33">
        <v>2</v>
      </c>
      <c r="D86" s="33">
        <v>0</v>
      </c>
      <c r="E86" s="33">
        <v>2</v>
      </c>
      <c r="F86" s="43">
        <v>1</v>
      </c>
      <c r="G86" s="80">
        <v>11618</v>
      </c>
      <c r="H86" s="33">
        <v>186091</v>
      </c>
      <c r="I86" s="33">
        <v>1.7214666896195501E-4</v>
      </c>
      <c r="J86" s="33">
        <v>0</v>
      </c>
      <c r="K86" s="33">
        <v>0</v>
      </c>
      <c r="L86" s="33">
        <v>0</v>
      </c>
      <c r="M86" s="33">
        <v>1.01158773753344E-5</v>
      </c>
      <c r="N86" s="33">
        <v>0</v>
      </c>
      <c r="O86" s="33">
        <v>4.0311051235003302E-2</v>
      </c>
    </row>
    <row r="87" spans="1:15" x14ac:dyDescent="0.25">
      <c r="A87" s="33" t="s">
        <v>331</v>
      </c>
      <c r="B87" s="33" t="s">
        <v>357</v>
      </c>
      <c r="C87" s="33">
        <v>85</v>
      </c>
      <c r="D87" s="33">
        <v>1239</v>
      </c>
      <c r="E87" s="33">
        <v>1324</v>
      </c>
      <c r="F87" s="43">
        <v>6.41993957703927E-2</v>
      </c>
      <c r="G87" s="80">
        <v>11618</v>
      </c>
      <c r="H87" s="33">
        <v>186091</v>
      </c>
      <c r="I87" s="33">
        <v>7.3162334308831097E-3</v>
      </c>
      <c r="J87" s="33">
        <v>6.6580328978832898E-3</v>
      </c>
      <c r="K87" s="33">
        <v>-9.4271556673417897E-2</v>
      </c>
      <c r="L87" s="33">
        <v>14.5764705882352</v>
      </c>
      <c r="M87" s="33">
        <v>6.6967108224714102E-3</v>
      </c>
      <c r="N87" s="33">
        <v>6.2049588849166302E-5</v>
      </c>
      <c r="O87" s="33">
        <v>4.0311051235003302E-2</v>
      </c>
    </row>
    <row r="88" spans="1:15" x14ac:dyDescent="0.25">
      <c r="A88" s="33" t="s">
        <v>329</v>
      </c>
      <c r="B88" s="33" t="s">
        <v>349</v>
      </c>
      <c r="C88" s="33">
        <v>83</v>
      </c>
      <c r="D88" s="33">
        <v>1214</v>
      </c>
      <c r="E88" s="33">
        <v>1297</v>
      </c>
      <c r="F88" s="43">
        <v>6.3993831919814906E-2</v>
      </c>
      <c r="G88" s="80">
        <v>11618</v>
      </c>
      <c r="H88" s="33">
        <v>186091</v>
      </c>
      <c r="I88" s="33">
        <v>7.1440867619211503E-3</v>
      </c>
      <c r="J88" s="33">
        <v>6.5236900226233402E-3</v>
      </c>
      <c r="K88" s="33">
        <v>-9.0844817989398405E-2</v>
      </c>
      <c r="L88" s="33">
        <v>14.626506024096299</v>
      </c>
      <c r="M88" s="33">
        <v>6.5601464779043899E-3</v>
      </c>
      <c r="N88" s="33">
        <v>5.63598288627264E-5</v>
      </c>
      <c r="O88" s="33">
        <v>4.0827950971848798E-2</v>
      </c>
    </row>
    <row r="89" spans="1:15" x14ac:dyDescent="0.25">
      <c r="A89" s="33" t="s">
        <v>329</v>
      </c>
      <c r="B89" s="33" t="s">
        <v>350</v>
      </c>
      <c r="C89" s="33">
        <v>3</v>
      </c>
      <c r="D89" s="33">
        <v>197</v>
      </c>
      <c r="E89" s="33">
        <v>200</v>
      </c>
      <c r="F89" s="43">
        <v>1.4999999999999999E-2</v>
      </c>
      <c r="G89" s="80">
        <v>11618</v>
      </c>
      <c r="H89" s="33">
        <v>186091</v>
      </c>
      <c r="I89" s="33">
        <v>2.5822000344293298E-4</v>
      </c>
      <c r="J89" s="33">
        <v>1.0586218570484301E-3</v>
      </c>
      <c r="K89" s="33">
        <v>1.41091125825763</v>
      </c>
      <c r="L89" s="33">
        <v>65.6666666666666</v>
      </c>
      <c r="M89" s="33">
        <v>1.0115877375334399E-3</v>
      </c>
      <c r="N89" s="33">
        <v>1.1292959863822699E-3</v>
      </c>
      <c r="O89" s="33">
        <v>4.0827950971848798E-2</v>
      </c>
    </row>
    <row r="90" spans="1:15" x14ac:dyDescent="0.25">
      <c r="A90" s="33" t="s">
        <v>329</v>
      </c>
      <c r="B90" s="33" t="s">
        <v>351</v>
      </c>
      <c r="C90" s="33">
        <v>102</v>
      </c>
      <c r="D90" s="33">
        <v>1773</v>
      </c>
      <c r="E90" s="33">
        <v>1875</v>
      </c>
      <c r="F90" s="43">
        <v>5.4399999999999997E-2</v>
      </c>
      <c r="G90" s="80">
        <v>11618</v>
      </c>
      <c r="H90" s="33">
        <v>186091</v>
      </c>
      <c r="I90" s="33">
        <v>8.7794801170597292E-3</v>
      </c>
      <c r="J90" s="33">
        <v>9.5275967134358999E-3</v>
      </c>
      <c r="K90" s="33">
        <v>8.1775310977693E-2</v>
      </c>
      <c r="L90" s="33">
        <v>17.3823529411764</v>
      </c>
      <c r="M90" s="33">
        <v>9.48363503937605E-3</v>
      </c>
      <c r="N90" s="33">
        <v>6.1177467316234104E-5</v>
      </c>
      <c r="O90" s="33">
        <v>4.0827950971848798E-2</v>
      </c>
    </row>
    <row r="91" spans="1:15" x14ac:dyDescent="0.25">
      <c r="A91" s="33" t="s">
        <v>329</v>
      </c>
      <c r="B91" s="33" t="s">
        <v>470</v>
      </c>
      <c r="C91" s="33">
        <v>504</v>
      </c>
      <c r="D91" s="33">
        <v>11902</v>
      </c>
      <c r="E91" s="33">
        <v>12406</v>
      </c>
      <c r="F91" s="43">
        <v>4.0625503788489399E-2</v>
      </c>
      <c r="G91" s="80">
        <v>11618</v>
      </c>
      <c r="H91" s="33">
        <v>186091</v>
      </c>
      <c r="I91" s="33">
        <v>4.33809605784128E-2</v>
      </c>
      <c r="J91" s="33">
        <v>6.3957956053758605E-2</v>
      </c>
      <c r="K91" s="33">
        <v>0.38820528232118401</v>
      </c>
      <c r="L91" s="33">
        <v>23.6150793650793</v>
      </c>
      <c r="M91" s="33">
        <v>6.2748787359199601E-2</v>
      </c>
      <c r="N91" s="33">
        <v>7.9880983378283702E-3</v>
      </c>
      <c r="O91" s="33">
        <v>4.0827950971848798E-2</v>
      </c>
    </row>
    <row r="92" spans="1:15" x14ac:dyDescent="0.25">
      <c r="A92" s="33" t="s">
        <v>329</v>
      </c>
      <c r="B92" s="33" t="s">
        <v>471</v>
      </c>
      <c r="C92" s="33">
        <v>80</v>
      </c>
      <c r="D92" s="33">
        <v>1332</v>
      </c>
      <c r="E92" s="33">
        <v>1412</v>
      </c>
      <c r="F92" s="43">
        <v>5.6657223796033898E-2</v>
      </c>
      <c r="G92" s="80">
        <v>11618</v>
      </c>
      <c r="H92" s="33">
        <v>186091</v>
      </c>
      <c r="I92" s="33">
        <v>6.8858667584782204E-3</v>
      </c>
      <c r="J92" s="33">
        <v>7.1577883938503204E-3</v>
      </c>
      <c r="K92" s="33">
        <v>3.8730034614208701E-2</v>
      </c>
      <c r="L92" s="33">
        <v>16.649999999999999</v>
      </c>
      <c r="M92" s="33">
        <v>7.1418094269861199E-3</v>
      </c>
      <c r="N92" s="33">
        <v>1.05315343503135E-5</v>
      </c>
      <c r="O92" s="33">
        <v>4.0827950971848798E-2</v>
      </c>
    </row>
    <row r="93" spans="1:15" x14ac:dyDescent="0.25">
      <c r="A93" s="33" t="s">
        <v>329</v>
      </c>
      <c r="B93" s="33" t="s">
        <v>472</v>
      </c>
      <c r="C93" s="33">
        <v>1150</v>
      </c>
      <c r="D93" s="33">
        <v>25424</v>
      </c>
      <c r="E93" s="33">
        <v>26574</v>
      </c>
      <c r="F93" s="43">
        <v>4.32753819522841E-2</v>
      </c>
      <c r="G93" s="80">
        <v>11618</v>
      </c>
      <c r="H93" s="33">
        <v>186091</v>
      </c>
      <c r="I93" s="33">
        <v>9.8984334653124395E-2</v>
      </c>
      <c r="J93" s="33">
        <v>0.136621330424362</v>
      </c>
      <c r="K93" s="33">
        <v>0.32225148560695699</v>
      </c>
      <c r="L93" s="33">
        <v>22.1078260869565</v>
      </c>
      <c r="M93" s="33">
        <v>0.13440966268606799</v>
      </c>
      <c r="N93" s="33">
        <v>1.21285778010641E-2</v>
      </c>
      <c r="O93" s="33">
        <v>4.0827950971848798E-2</v>
      </c>
    </row>
    <row r="94" spans="1:15" x14ac:dyDescent="0.25">
      <c r="A94" s="33" t="s">
        <v>329</v>
      </c>
      <c r="B94" s="33" t="s">
        <v>352</v>
      </c>
      <c r="C94" s="33">
        <v>1567</v>
      </c>
      <c r="D94" s="33">
        <v>29373</v>
      </c>
      <c r="E94" s="33">
        <v>30940</v>
      </c>
      <c r="F94" s="43">
        <v>5.0646412411118197E-2</v>
      </c>
      <c r="G94" s="80">
        <v>11618</v>
      </c>
      <c r="H94" s="33">
        <v>186091</v>
      </c>
      <c r="I94" s="33">
        <v>0.134876915131692</v>
      </c>
      <c r="J94" s="33">
        <v>0.15784213100042399</v>
      </c>
      <c r="K94" s="33">
        <v>0.157232739853916</v>
      </c>
      <c r="L94" s="33">
        <v>18.744735162731299</v>
      </c>
      <c r="M94" s="33">
        <v>0.156492622996424</v>
      </c>
      <c r="N94" s="33">
        <v>3.6108838123774102E-3</v>
      </c>
      <c r="O94" s="33">
        <v>4.0827950971848798E-2</v>
      </c>
    </row>
    <row r="95" spans="1:15" x14ac:dyDescent="0.25">
      <c r="A95" s="33" t="s">
        <v>329</v>
      </c>
      <c r="B95" s="33" t="s">
        <v>353</v>
      </c>
      <c r="C95" s="33">
        <v>2472</v>
      </c>
      <c r="D95" s="33">
        <v>39241</v>
      </c>
      <c r="E95" s="33">
        <v>41713</v>
      </c>
      <c r="F95" s="43">
        <v>5.9262100544194798E-2</v>
      </c>
      <c r="G95" s="80">
        <v>11618</v>
      </c>
      <c r="H95" s="33">
        <v>186091</v>
      </c>
      <c r="I95" s="33">
        <v>0.212773282836977</v>
      </c>
      <c r="J95" s="33">
        <v>0.210869950723033</v>
      </c>
      <c r="K95" s="33">
        <v>-8.9856028354465406E-3</v>
      </c>
      <c r="L95" s="33">
        <v>15.874190938511299</v>
      </c>
      <c r="M95" s="33">
        <v>0.210981796478663</v>
      </c>
      <c r="N95" s="33">
        <v>1.71025864398494E-5</v>
      </c>
      <c r="O95" s="33">
        <v>4.0827950971848798E-2</v>
      </c>
    </row>
    <row r="96" spans="1:15" x14ac:dyDescent="0.25">
      <c r="A96" s="33" t="s">
        <v>329</v>
      </c>
      <c r="B96" s="33" t="s">
        <v>354</v>
      </c>
      <c r="C96" s="33">
        <v>2802</v>
      </c>
      <c r="D96" s="33">
        <v>39493</v>
      </c>
      <c r="E96" s="33">
        <v>42295</v>
      </c>
      <c r="F96" s="43">
        <v>6.6248965598770498E-2</v>
      </c>
      <c r="G96" s="80">
        <v>11618</v>
      </c>
      <c r="H96" s="33">
        <v>186091</v>
      </c>
      <c r="I96" s="33">
        <v>0.24117748321569901</v>
      </c>
      <c r="J96" s="33">
        <v>0.21222412690565301</v>
      </c>
      <c r="K96" s="33">
        <v>-0.12789018871432301</v>
      </c>
      <c r="L96" s="33">
        <v>14.0945753033547</v>
      </c>
      <c r="M96" s="33">
        <v>0.213925516794885</v>
      </c>
      <c r="N96" s="33">
        <v>3.70285020240485E-3</v>
      </c>
      <c r="O96" s="33">
        <v>4.0827950971848798E-2</v>
      </c>
    </row>
    <row r="97" spans="1:15" x14ac:dyDescent="0.25">
      <c r="A97" s="33" t="s">
        <v>329</v>
      </c>
      <c r="B97" s="33" t="s">
        <v>473</v>
      </c>
      <c r="C97" s="33">
        <v>2855</v>
      </c>
      <c r="D97" s="33">
        <v>36142</v>
      </c>
      <c r="E97" s="33">
        <v>38997</v>
      </c>
      <c r="F97" s="43">
        <v>7.3210759802035993E-2</v>
      </c>
      <c r="G97" s="80">
        <v>11618</v>
      </c>
      <c r="H97" s="33">
        <v>186091</v>
      </c>
      <c r="I97" s="33">
        <v>0.24573936994319101</v>
      </c>
      <c r="J97" s="33">
        <v>0.194216807905809</v>
      </c>
      <c r="K97" s="33">
        <v>-0.235296400944245</v>
      </c>
      <c r="L97" s="33">
        <v>12.659194395796799</v>
      </c>
      <c r="M97" s="33">
        <v>0.19724443500295799</v>
      </c>
      <c r="N97" s="33">
        <v>1.2123073414822501E-2</v>
      </c>
      <c r="O97" s="33">
        <v>4.0827950971848798E-2</v>
      </c>
    </row>
    <row r="98" spans="1:15" x14ac:dyDescent="0.25">
      <c r="A98" s="33" t="s">
        <v>332</v>
      </c>
      <c r="B98" s="33" t="s">
        <v>294</v>
      </c>
      <c r="C98" s="33">
        <v>5407</v>
      </c>
      <c r="D98" s="33">
        <v>100627</v>
      </c>
      <c r="E98" s="33">
        <v>106034</v>
      </c>
      <c r="F98" s="43">
        <v>5.0993077692060997E-2</v>
      </c>
      <c r="G98" s="80">
        <v>11618</v>
      </c>
      <c r="H98" s="33">
        <v>186091</v>
      </c>
      <c r="I98" s="33">
        <v>0.46539851953864603</v>
      </c>
      <c r="J98" s="33">
        <v>0.54074082035133297</v>
      </c>
      <c r="K98" s="33">
        <v>0.15004601910549201</v>
      </c>
      <c r="L98" s="33">
        <v>18.610504901054099</v>
      </c>
      <c r="M98" s="33">
        <v>0.53631347080810599</v>
      </c>
      <c r="N98" s="33">
        <v>1.1304812307192101E-2</v>
      </c>
      <c r="O98" s="33">
        <v>3.5712904640140999E-2</v>
      </c>
    </row>
    <row r="99" spans="1:15" x14ac:dyDescent="0.25">
      <c r="A99" s="33" t="s">
        <v>332</v>
      </c>
      <c r="B99" s="33" t="s">
        <v>297</v>
      </c>
      <c r="C99" s="33">
        <v>2799</v>
      </c>
      <c r="D99" s="33">
        <v>43561</v>
      </c>
      <c r="E99" s="33">
        <v>46360</v>
      </c>
      <c r="F99" s="43">
        <v>6.0375323554788599E-2</v>
      </c>
      <c r="G99" s="80">
        <v>11618</v>
      </c>
      <c r="H99" s="33">
        <v>186091</v>
      </c>
      <c r="I99" s="33">
        <v>0.24091926321225601</v>
      </c>
      <c r="J99" s="33">
        <v>0.23408439956795299</v>
      </c>
      <c r="K99" s="33">
        <v>-2.87801377031663E-2</v>
      </c>
      <c r="L99" s="33">
        <v>15.563058235083901</v>
      </c>
      <c r="M99" s="33">
        <v>0.23448603756025199</v>
      </c>
      <c r="N99" s="33">
        <v>1.9670831686542E-4</v>
      </c>
      <c r="O99" s="33">
        <v>3.5712904640140999E-2</v>
      </c>
    </row>
    <row r="100" spans="1:15" x14ac:dyDescent="0.25">
      <c r="A100" s="33" t="s">
        <v>332</v>
      </c>
      <c r="B100" s="33" t="s">
        <v>298</v>
      </c>
      <c r="C100" s="33">
        <v>1525</v>
      </c>
      <c r="D100" s="33">
        <v>21250</v>
      </c>
      <c r="E100" s="33">
        <v>22775</v>
      </c>
      <c r="F100" s="43">
        <v>6.6959385290889101E-2</v>
      </c>
      <c r="G100" s="80">
        <v>11618</v>
      </c>
      <c r="H100" s="33">
        <v>186091</v>
      </c>
      <c r="I100" s="33">
        <v>0.13126183508349101</v>
      </c>
      <c r="J100" s="33">
        <v>0.11419144397096</v>
      </c>
      <c r="K100" s="33">
        <v>-0.13931769650119299</v>
      </c>
      <c r="L100" s="33">
        <v>13.9344262295081</v>
      </c>
      <c r="M100" s="33">
        <v>0.115194553611621</v>
      </c>
      <c r="N100" s="33">
        <v>2.37820756817221E-3</v>
      </c>
      <c r="O100" s="33">
        <v>3.5712904640140999E-2</v>
      </c>
    </row>
    <row r="101" spans="1:15" x14ac:dyDescent="0.25">
      <c r="A101" s="33" t="s">
        <v>332</v>
      </c>
      <c r="B101" s="33" t="s">
        <v>304</v>
      </c>
      <c r="C101" s="33">
        <v>821</v>
      </c>
      <c r="D101" s="33">
        <v>9958</v>
      </c>
      <c r="E101" s="33">
        <v>10779</v>
      </c>
      <c r="F101" s="43">
        <v>7.6166620280174402E-2</v>
      </c>
      <c r="G101" s="80">
        <v>11618</v>
      </c>
      <c r="H101" s="33">
        <v>186091</v>
      </c>
      <c r="I101" s="33">
        <v>7.0666207608882703E-2</v>
      </c>
      <c r="J101" s="33">
        <v>5.3511454073544601E-2</v>
      </c>
      <c r="K101" s="33">
        <v>-0.27807176406254402</v>
      </c>
      <c r="L101" s="33">
        <v>12.1291108404384</v>
      </c>
      <c r="M101" s="33">
        <v>5.4519521114364998E-2</v>
      </c>
      <c r="N101" s="33">
        <v>4.7702525776296299E-3</v>
      </c>
      <c r="O101" s="33">
        <v>3.5712904640140999E-2</v>
      </c>
    </row>
    <row r="102" spans="1:15" x14ac:dyDescent="0.25">
      <c r="A102" s="33" t="s">
        <v>332</v>
      </c>
      <c r="B102" s="33" t="s">
        <v>345</v>
      </c>
      <c r="C102" s="33">
        <v>703</v>
      </c>
      <c r="D102" s="33">
        <v>7633</v>
      </c>
      <c r="E102" s="33">
        <v>8336</v>
      </c>
      <c r="F102" s="43">
        <v>8.4333013435700502E-2</v>
      </c>
      <c r="G102" s="80">
        <v>11618</v>
      </c>
      <c r="H102" s="33">
        <v>186091</v>
      </c>
      <c r="I102" s="33">
        <v>6.0509554140127299E-2</v>
      </c>
      <c r="J102" s="33">
        <v>4.1017566674368899E-2</v>
      </c>
      <c r="K102" s="33">
        <v>-0.38880084182443803</v>
      </c>
      <c r="L102" s="33">
        <v>10.8577524893314</v>
      </c>
      <c r="M102" s="33">
        <v>4.2162976900394E-2</v>
      </c>
      <c r="N102" s="33">
        <v>7.5785011355182699E-3</v>
      </c>
      <c r="O102" s="33">
        <v>3.5712904640140999E-2</v>
      </c>
    </row>
    <row r="103" spans="1:15" x14ac:dyDescent="0.25">
      <c r="A103" s="33" t="s">
        <v>332</v>
      </c>
      <c r="B103" s="33" t="s">
        <v>440</v>
      </c>
      <c r="C103" s="33">
        <v>363</v>
      </c>
      <c r="D103" s="33">
        <v>3062</v>
      </c>
      <c r="E103" s="33">
        <v>3425</v>
      </c>
      <c r="F103" s="43">
        <v>0.105985401459854</v>
      </c>
      <c r="G103" s="80">
        <v>11618</v>
      </c>
      <c r="H103" s="33">
        <v>186091</v>
      </c>
      <c r="I103" s="33">
        <v>3.1244620416594902E-2</v>
      </c>
      <c r="J103" s="33">
        <v>1.6454315361839101E-2</v>
      </c>
      <c r="K103" s="33">
        <v>-0.64125943985946499</v>
      </c>
      <c r="L103" s="33">
        <v>8.43526170798898</v>
      </c>
      <c r="M103" s="33">
        <v>1.7323440005260201E-2</v>
      </c>
      <c r="N103" s="33">
        <v>9.4844227347633502E-3</v>
      </c>
      <c r="O103" s="33">
        <v>3.5712904640140999E-2</v>
      </c>
    </row>
    <row r="104" spans="1:15" x14ac:dyDescent="0.25">
      <c r="A104" s="33" t="s">
        <v>334</v>
      </c>
      <c r="B104" s="33" t="s">
        <v>295</v>
      </c>
      <c r="C104" s="33">
        <v>1249</v>
      </c>
      <c r="D104" s="33">
        <v>13980</v>
      </c>
      <c r="E104" s="33">
        <v>15229</v>
      </c>
      <c r="F104" s="43">
        <v>8.2014577450916004E-2</v>
      </c>
      <c r="G104" s="80">
        <v>11618</v>
      </c>
      <c r="H104" s="33">
        <v>186091</v>
      </c>
      <c r="I104" s="33">
        <v>0.107505594766741</v>
      </c>
      <c r="J104" s="33">
        <v>7.5124535845365895E-2</v>
      </c>
      <c r="K104" s="33">
        <v>-0.35839567615001999</v>
      </c>
      <c r="L104" s="33">
        <v>11.192954363490699</v>
      </c>
      <c r="M104" s="33">
        <v>7.7027348274484195E-2</v>
      </c>
      <c r="N104" s="33">
        <v>1.16052315065799E-2</v>
      </c>
      <c r="O104" s="33">
        <v>3.5449084936691799E-2</v>
      </c>
    </row>
    <row r="105" spans="1:15" x14ac:dyDescent="0.25">
      <c r="A105" s="33" t="s">
        <v>334</v>
      </c>
      <c r="B105" s="33" t="s">
        <v>306</v>
      </c>
      <c r="C105" s="33">
        <v>3664</v>
      </c>
      <c r="D105" s="33">
        <v>52776</v>
      </c>
      <c r="E105" s="33">
        <v>56440</v>
      </c>
      <c r="F105" s="43">
        <v>6.4918497519489707E-2</v>
      </c>
      <c r="G105" s="80">
        <v>11618</v>
      </c>
      <c r="H105" s="33">
        <v>186091</v>
      </c>
      <c r="I105" s="33">
        <v>0.31537269753830199</v>
      </c>
      <c r="J105" s="33">
        <v>0.283603183388772</v>
      </c>
      <c r="K105" s="33">
        <v>-0.106179086703558</v>
      </c>
      <c r="L105" s="33">
        <v>14.4039301310043</v>
      </c>
      <c r="M105" s="33">
        <v>0.28547005953193799</v>
      </c>
      <c r="N105" s="33">
        <v>3.3732579974129098E-3</v>
      </c>
      <c r="O105" s="33">
        <v>3.5449084936691799E-2</v>
      </c>
    </row>
    <row r="106" spans="1:15" x14ac:dyDescent="0.25">
      <c r="A106" s="33" t="s">
        <v>334</v>
      </c>
      <c r="B106" s="33" t="s">
        <v>358</v>
      </c>
      <c r="C106" s="33">
        <v>4377</v>
      </c>
      <c r="D106" s="33">
        <v>70639</v>
      </c>
      <c r="E106" s="33">
        <v>75016</v>
      </c>
      <c r="F106" s="43">
        <v>5.8347552522128601E-2</v>
      </c>
      <c r="G106" s="80">
        <v>11618</v>
      </c>
      <c r="H106" s="33">
        <v>186091</v>
      </c>
      <c r="I106" s="33">
        <v>0.376742985023239</v>
      </c>
      <c r="J106" s="33">
        <v>0.379593854619514</v>
      </c>
      <c r="K106" s="33">
        <v>7.5386598891105296E-3</v>
      </c>
      <c r="L106" s="33">
        <v>16.138679460817901</v>
      </c>
      <c r="M106" s="33">
        <v>0.37942632859404402</v>
      </c>
      <c r="N106" s="33">
        <v>2.1491736274518101E-5</v>
      </c>
      <c r="O106" s="33">
        <v>3.5449084936691799E-2</v>
      </c>
    </row>
    <row r="107" spans="1:15" x14ac:dyDescent="0.25">
      <c r="A107" s="54" t="s">
        <v>334</v>
      </c>
      <c r="B107" s="54" t="s">
        <v>474</v>
      </c>
      <c r="C107" s="54">
        <v>1686</v>
      </c>
      <c r="D107" s="54">
        <v>32499</v>
      </c>
      <c r="E107" s="33">
        <v>34185</v>
      </c>
      <c r="F107" s="43">
        <v>4.9319877139095997E-2</v>
      </c>
      <c r="G107" s="80">
        <v>11618</v>
      </c>
      <c r="H107" s="54">
        <v>186091</v>
      </c>
      <c r="I107" s="54">
        <v>0.14511964193492799</v>
      </c>
      <c r="J107" s="54">
        <v>0.17464036412292899</v>
      </c>
      <c r="K107" s="54">
        <v>0.185170278239632</v>
      </c>
      <c r="L107" s="54">
        <v>19.275800711743699</v>
      </c>
      <c r="M107" s="54">
        <v>0.17290563403790399</v>
      </c>
      <c r="N107" s="54">
        <v>5.4663603413869404E-3</v>
      </c>
      <c r="O107" s="54">
        <v>3.5449084936691799E-2</v>
      </c>
    </row>
    <row r="108" spans="1:15" x14ac:dyDescent="0.25">
      <c r="A108" s="33" t="s">
        <v>334</v>
      </c>
      <c r="B108" s="33" t="s">
        <v>475</v>
      </c>
      <c r="C108" s="33">
        <v>608</v>
      </c>
      <c r="D108" s="33">
        <v>15448</v>
      </c>
      <c r="E108" s="33">
        <v>16056</v>
      </c>
      <c r="F108" s="43">
        <v>3.7867463876432403E-2</v>
      </c>
      <c r="G108" s="80">
        <v>11618</v>
      </c>
      <c r="H108" s="33">
        <v>186091</v>
      </c>
      <c r="I108" s="33">
        <v>5.2332587364434399E-2</v>
      </c>
      <c r="J108" s="33">
        <v>8.3013149480630405E-2</v>
      </c>
      <c r="K108" s="33">
        <v>0.46137976032993899</v>
      </c>
      <c r="L108" s="33">
        <v>25.407894736842099</v>
      </c>
      <c r="M108" s="33">
        <v>8.1210263569184996E-2</v>
      </c>
      <c r="N108" s="33">
        <v>1.4155390395958299E-2</v>
      </c>
      <c r="O108" s="33">
        <v>3.5449084936691799E-2</v>
      </c>
    </row>
    <row r="109" spans="1:15" x14ac:dyDescent="0.25">
      <c r="A109" s="33" t="s">
        <v>334</v>
      </c>
      <c r="B109" s="33" t="s">
        <v>476</v>
      </c>
      <c r="C109" s="33">
        <v>0</v>
      </c>
      <c r="D109" s="33">
        <v>144</v>
      </c>
      <c r="E109" s="33">
        <v>144</v>
      </c>
      <c r="F109" s="43">
        <v>0</v>
      </c>
      <c r="G109" s="80">
        <v>11618</v>
      </c>
      <c r="H109" s="33">
        <v>186091</v>
      </c>
      <c r="I109" s="33">
        <v>0</v>
      </c>
      <c r="J109" s="33">
        <v>7.73814961497332E-4</v>
      </c>
      <c r="K109" s="33">
        <v>0</v>
      </c>
      <c r="L109" s="33" t="s">
        <v>446</v>
      </c>
      <c r="M109" s="33">
        <v>7.2834317102407999E-4</v>
      </c>
      <c r="N109" s="33">
        <v>0</v>
      </c>
      <c r="O109" s="33">
        <v>3.5449084936691799E-2</v>
      </c>
    </row>
    <row r="110" spans="1:15" x14ac:dyDescent="0.25">
      <c r="A110" s="33" t="s">
        <v>334</v>
      </c>
      <c r="B110" s="33" t="s">
        <v>477</v>
      </c>
      <c r="C110" s="33">
        <v>25</v>
      </c>
      <c r="D110" s="33">
        <v>407</v>
      </c>
      <c r="E110" s="33">
        <v>432</v>
      </c>
      <c r="F110" s="43">
        <v>5.7870370370370301E-2</v>
      </c>
      <c r="G110" s="80">
        <v>11618</v>
      </c>
      <c r="H110" s="33">
        <v>186091</v>
      </c>
      <c r="I110" s="33">
        <v>2.1518333620244401E-3</v>
      </c>
      <c r="J110" s="33">
        <v>2.1871020092320398E-3</v>
      </c>
      <c r="K110" s="33">
        <v>1.6257178762150298E-2</v>
      </c>
      <c r="L110" s="33">
        <v>16.28</v>
      </c>
      <c r="M110" s="33">
        <v>2.1850295130722399E-3</v>
      </c>
      <c r="N110" s="33">
        <v>5.7336870235312799E-7</v>
      </c>
      <c r="O110" s="33">
        <v>3.5449084936691799E-2</v>
      </c>
    </row>
    <row r="111" spans="1:15" x14ac:dyDescent="0.25">
      <c r="A111" s="33" t="s">
        <v>334</v>
      </c>
      <c r="B111" s="33" t="s">
        <v>359</v>
      </c>
      <c r="C111" s="33">
        <v>3</v>
      </c>
      <c r="D111" s="33">
        <v>6</v>
      </c>
      <c r="E111" s="33">
        <v>9</v>
      </c>
      <c r="F111" s="43">
        <v>0.33333333333333298</v>
      </c>
      <c r="G111" s="80">
        <v>11618</v>
      </c>
      <c r="H111" s="33">
        <v>186091</v>
      </c>
      <c r="I111" s="33">
        <v>2.5822000344293298E-4</v>
      </c>
      <c r="J111" s="33">
        <v>3.2242290062388802E-5</v>
      </c>
      <c r="K111" s="33">
        <v>-2.0805330012522898</v>
      </c>
      <c r="L111" s="33">
        <v>2</v>
      </c>
      <c r="M111" s="33">
        <v>4.5521448189004999E-5</v>
      </c>
      <c r="N111" s="33">
        <v>4.7015409023575601E-4</v>
      </c>
      <c r="O111" s="33">
        <v>3.5449084936691799E-2</v>
      </c>
    </row>
    <row r="112" spans="1:15" x14ac:dyDescent="0.25">
      <c r="A112" s="33" t="s">
        <v>334</v>
      </c>
      <c r="B112" s="33" t="s">
        <v>478</v>
      </c>
      <c r="C112" s="33">
        <v>6</v>
      </c>
      <c r="D112" s="33">
        <v>192</v>
      </c>
      <c r="E112" s="33">
        <v>198</v>
      </c>
      <c r="F112" s="43">
        <v>3.03030303030303E-2</v>
      </c>
      <c r="G112" s="80">
        <v>11618</v>
      </c>
      <c r="H112" s="33">
        <v>186091</v>
      </c>
      <c r="I112" s="33">
        <v>5.1644000688586596E-4</v>
      </c>
      <c r="J112" s="33">
        <v>1.0317532819964399E-3</v>
      </c>
      <c r="K112" s="33">
        <v>0.69205572098748203</v>
      </c>
      <c r="L112" s="33">
        <v>32</v>
      </c>
      <c r="M112" s="33">
        <v>1.00147186015811E-3</v>
      </c>
      <c r="N112" s="33">
        <v>3.5662550014107001E-4</v>
      </c>
      <c r="O112" s="33">
        <v>3.5449084936691799E-2</v>
      </c>
    </row>
    <row r="113" spans="1:15" x14ac:dyDescent="0.25">
      <c r="A113" s="33" t="s">
        <v>427</v>
      </c>
      <c r="B113" s="33" t="s">
        <v>294</v>
      </c>
      <c r="C113" s="33">
        <v>235</v>
      </c>
      <c r="D113" s="33">
        <v>22</v>
      </c>
      <c r="E113" s="33">
        <v>257</v>
      </c>
      <c r="F113" s="43">
        <v>0.91439688715953304</v>
      </c>
      <c r="G113" s="80">
        <v>11618</v>
      </c>
      <c r="H113" s="33">
        <v>186091</v>
      </c>
      <c r="I113" s="33">
        <v>2.02272336030297E-2</v>
      </c>
      <c r="J113" s="33">
        <v>1.18221730228759E-4</v>
      </c>
      <c r="K113" s="33">
        <v>-5.1422232425980798</v>
      </c>
      <c r="L113" s="33">
        <v>9.3617021276595699E-2</v>
      </c>
      <c r="M113" s="33">
        <v>1.29989024273047E-3</v>
      </c>
      <c r="N113" s="33">
        <v>0.10340502823799801</v>
      </c>
      <c r="O113" s="33">
        <v>0.115553485530438</v>
      </c>
    </row>
    <row r="114" spans="1:15" x14ac:dyDescent="0.25">
      <c r="A114" s="33" t="s">
        <v>427</v>
      </c>
      <c r="B114" s="33" t="s">
        <v>479</v>
      </c>
      <c r="C114" s="33">
        <v>2280</v>
      </c>
      <c r="D114" s="33">
        <v>29823</v>
      </c>
      <c r="E114" s="33">
        <v>32103</v>
      </c>
      <c r="F114" s="43">
        <v>7.1021399869171095E-2</v>
      </c>
      <c r="G114" s="80">
        <v>11618</v>
      </c>
      <c r="H114" s="33">
        <v>186091</v>
      </c>
      <c r="I114" s="33">
        <v>0.19624720261662901</v>
      </c>
      <c r="J114" s="33">
        <v>0.160260302755103</v>
      </c>
      <c r="K114" s="33">
        <v>-0.20257571688047499</v>
      </c>
      <c r="L114" s="33">
        <v>13.0802631578947</v>
      </c>
      <c r="M114" s="33">
        <v>0.16237500569018101</v>
      </c>
      <c r="N114" s="33">
        <v>7.2900720377544401E-3</v>
      </c>
      <c r="O114" s="33">
        <v>0.115553485530438</v>
      </c>
    </row>
    <row r="115" spans="1:15" x14ac:dyDescent="0.25">
      <c r="A115" s="33" t="s">
        <v>427</v>
      </c>
      <c r="B115" s="33" t="s">
        <v>480</v>
      </c>
      <c r="C115" s="33">
        <v>6</v>
      </c>
      <c r="D115" s="33">
        <v>0</v>
      </c>
      <c r="E115" s="33">
        <v>6</v>
      </c>
      <c r="F115" s="43">
        <v>1</v>
      </c>
      <c r="G115" s="80">
        <v>11618</v>
      </c>
      <c r="H115" s="33">
        <v>186091</v>
      </c>
      <c r="I115" s="33">
        <v>5.1644000688586596E-4</v>
      </c>
      <c r="J115" s="33">
        <v>0</v>
      </c>
      <c r="K115" s="33">
        <v>0</v>
      </c>
      <c r="L115" s="33">
        <v>0</v>
      </c>
      <c r="M115" s="33">
        <v>3.0347632126003301E-5</v>
      </c>
      <c r="N115" s="33">
        <v>0</v>
      </c>
      <c r="O115" s="33">
        <v>0.115553485530438</v>
      </c>
    </row>
    <row r="116" spans="1:15" x14ac:dyDescent="0.25">
      <c r="A116" s="33" t="s">
        <v>427</v>
      </c>
      <c r="B116" s="33" t="s">
        <v>481</v>
      </c>
      <c r="C116" s="33">
        <v>1139</v>
      </c>
      <c r="D116" s="33">
        <v>18898</v>
      </c>
      <c r="E116" s="33">
        <v>20037</v>
      </c>
      <c r="F116" s="43">
        <v>5.6844837051454801E-2</v>
      </c>
      <c r="G116" s="80">
        <v>11618</v>
      </c>
      <c r="H116" s="33">
        <v>186091</v>
      </c>
      <c r="I116" s="33">
        <v>9.8037527973833694E-2</v>
      </c>
      <c r="J116" s="33">
        <v>0.10155246626650399</v>
      </c>
      <c r="K116" s="33">
        <v>3.5225230083145098E-2</v>
      </c>
      <c r="L116" s="33">
        <v>16.591747146619799</v>
      </c>
      <c r="M116" s="33">
        <v>0.101345917484788</v>
      </c>
      <c r="N116" s="33">
        <v>1.2381451008736899E-4</v>
      </c>
      <c r="O116" s="33">
        <v>0.115553485530438</v>
      </c>
    </row>
    <row r="117" spans="1:15" x14ac:dyDescent="0.25">
      <c r="A117" s="54" t="s">
        <v>427</v>
      </c>
      <c r="B117" s="54" t="s">
        <v>482</v>
      </c>
      <c r="C117" s="54">
        <v>6</v>
      </c>
      <c r="D117" s="54">
        <v>0</v>
      </c>
      <c r="E117" s="33">
        <v>6</v>
      </c>
      <c r="F117" s="43">
        <v>1</v>
      </c>
      <c r="G117" s="80">
        <v>11618</v>
      </c>
      <c r="H117" s="33">
        <v>186091</v>
      </c>
      <c r="I117" s="33">
        <v>5.1644000688586596E-4</v>
      </c>
      <c r="J117" s="33">
        <v>0</v>
      </c>
      <c r="K117" s="33">
        <v>0</v>
      </c>
      <c r="L117" s="33">
        <v>0</v>
      </c>
      <c r="M117" s="33">
        <v>3.0347632126003301E-5</v>
      </c>
      <c r="N117" s="33">
        <v>0</v>
      </c>
      <c r="O117" s="54">
        <v>0.115553485530438</v>
      </c>
    </row>
    <row r="118" spans="1:15" x14ac:dyDescent="0.25">
      <c r="A118" s="54" t="s">
        <v>427</v>
      </c>
      <c r="B118" s="54" t="s">
        <v>483</v>
      </c>
      <c r="C118" s="54">
        <v>168</v>
      </c>
      <c r="D118" s="54">
        <v>3171</v>
      </c>
      <c r="E118" s="33">
        <v>3339</v>
      </c>
      <c r="F118" s="43">
        <v>5.0314465408804999E-2</v>
      </c>
      <c r="G118" s="80">
        <v>11618</v>
      </c>
      <c r="H118" s="33">
        <v>186091</v>
      </c>
      <c r="I118" s="33">
        <v>1.44603201928042E-2</v>
      </c>
      <c r="J118" s="33">
        <v>1.7040050297972498E-2</v>
      </c>
      <c r="K118" s="33">
        <v>0.164158113322844</v>
      </c>
      <c r="L118" s="33">
        <v>18.875</v>
      </c>
      <c r="M118" s="33">
        <v>1.68884572781208E-2</v>
      </c>
      <c r="N118" s="33">
        <v>4.2348362694655901E-4</v>
      </c>
      <c r="O118" s="54">
        <v>0.115553485530438</v>
      </c>
    </row>
    <row r="119" spans="1:15" x14ac:dyDescent="0.25">
      <c r="A119" s="54" t="s">
        <v>427</v>
      </c>
      <c r="B119" s="54" t="s">
        <v>484</v>
      </c>
      <c r="C119" s="54">
        <v>5</v>
      </c>
      <c r="D119" s="54">
        <v>0</v>
      </c>
      <c r="E119" s="33">
        <v>5</v>
      </c>
      <c r="F119" s="43">
        <v>1</v>
      </c>
      <c r="G119" s="80">
        <v>11618</v>
      </c>
      <c r="H119" s="33">
        <v>186091</v>
      </c>
      <c r="I119" s="33">
        <v>4.3036667240488899E-4</v>
      </c>
      <c r="J119" s="33">
        <v>0</v>
      </c>
      <c r="K119" s="33">
        <v>0</v>
      </c>
      <c r="L119" s="33">
        <v>0</v>
      </c>
      <c r="M119" s="33">
        <v>2.5289693438336101E-5</v>
      </c>
      <c r="N119" s="33">
        <v>0</v>
      </c>
      <c r="O119" s="54">
        <v>0.115553485530438</v>
      </c>
    </row>
    <row r="120" spans="1:15" x14ac:dyDescent="0.25">
      <c r="A120" s="54" t="s">
        <v>427</v>
      </c>
      <c r="B120" s="54" t="s">
        <v>485</v>
      </c>
      <c r="C120" s="54">
        <v>748</v>
      </c>
      <c r="D120" s="54">
        <v>11970</v>
      </c>
      <c r="E120" s="33">
        <v>12718</v>
      </c>
      <c r="F120" s="43">
        <v>5.88142789746815E-2</v>
      </c>
      <c r="G120" s="80">
        <v>11618</v>
      </c>
      <c r="H120" s="33">
        <v>186091</v>
      </c>
      <c r="I120" s="33">
        <v>6.4382854191771394E-2</v>
      </c>
      <c r="J120" s="33">
        <v>6.4323368674465697E-2</v>
      </c>
      <c r="K120" s="33">
        <v>-9.2436123470232198E-4</v>
      </c>
      <c r="L120" s="33">
        <v>16.002673796791399</v>
      </c>
      <c r="M120" s="33">
        <v>6.4326864229751798E-2</v>
      </c>
      <c r="N120" s="33">
        <v>5.4986106223574102E-8</v>
      </c>
      <c r="O120" s="54">
        <v>0.115553485530438</v>
      </c>
    </row>
    <row r="121" spans="1:15" x14ac:dyDescent="0.25">
      <c r="A121" s="54" t="s">
        <v>427</v>
      </c>
      <c r="B121" s="54" t="s">
        <v>486</v>
      </c>
      <c r="C121" s="54">
        <v>7</v>
      </c>
      <c r="D121" s="54">
        <v>0</v>
      </c>
      <c r="E121" s="33">
        <v>7</v>
      </c>
      <c r="F121" s="43">
        <v>1</v>
      </c>
      <c r="G121" s="80">
        <v>11618</v>
      </c>
      <c r="H121" s="33">
        <v>186091</v>
      </c>
      <c r="I121" s="33">
        <v>6.0251334136684402E-4</v>
      </c>
      <c r="J121" s="33">
        <v>0</v>
      </c>
      <c r="K121" s="33">
        <v>0</v>
      </c>
      <c r="L121" s="33">
        <v>0</v>
      </c>
      <c r="M121" s="33">
        <v>3.54055708136706E-5</v>
      </c>
      <c r="N121" s="33">
        <v>0</v>
      </c>
      <c r="O121" s="54">
        <v>0.115553485530438</v>
      </c>
    </row>
    <row r="122" spans="1:15" x14ac:dyDescent="0.25">
      <c r="A122" s="54" t="s">
        <v>427</v>
      </c>
      <c r="B122" s="54" t="s">
        <v>487</v>
      </c>
      <c r="C122" s="54">
        <v>7024</v>
      </c>
      <c r="D122" s="54">
        <v>122207</v>
      </c>
      <c r="E122" s="33">
        <v>129231</v>
      </c>
      <c r="F122" s="43">
        <v>5.4352283894731103E-2</v>
      </c>
      <c r="G122" s="80">
        <v>11618</v>
      </c>
      <c r="H122" s="33">
        <v>186091</v>
      </c>
      <c r="I122" s="33">
        <v>0.60457910139438797</v>
      </c>
      <c r="J122" s="33">
        <v>0.65670559027572495</v>
      </c>
      <c r="K122" s="33">
        <v>8.2703290094208501E-2</v>
      </c>
      <c r="L122" s="33">
        <v>17.3984908883826</v>
      </c>
      <c r="M122" s="33">
        <v>0.65364247454592295</v>
      </c>
      <c r="N122" s="33">
        <v>4.3110321315457702E-3</v>
      </c>
      <c r="O122" s="54">
        <v>0.115553485530438</v>
      </c>
    </row>
    <row r="123" spans="1:15" x14ac:dyDescent="0.25">
      <c r="A123" s="54" t="s">
        <v>335</v>
      </c>
      <c r="B123" s="54" t="s">
        <v>302</v>
      </c>
      <c r="C123" s="54">
        <v>4886</v>
      </c>
      <c r="D123" s="54">
        <v>93262</v>
      </c>
      <c r="E123" s="33">
        <v>98148</v>
      </c>
      <c r="F123" s="43">
        <v>4.9781961935036798E-2</v>
      </c>
      <c r="G123" s="80">
        <v>11618</v>
      </c>
      <c r="H123" s="33">
        <v>186091</v>
      </c>
      <c r="I123" s="33">
        <v>0.42055431227405699</v>
      </c>
      <c r="J123" s="33">
        <v>0.50116340929975101</v>
      </c>
      <c r="K123" s="33">
        <v>0.17535858192383399</v>
      </c>
      <c r="L123" s="33">
        <v>19.087597216536999</v>
      </c>
      <c r="M123" s="33">
        <v>0.49642656631716298</v>
      </c>
      <c r="N123" s="33">
        <v>1.41354969445864E-2</v>
      </c>
      <c r="O123" s="54">
        <v>2.6741279093072601E-2</v>
      </c>
    </row>
    <row r="124" spans="1:15" x14ac:dyDescent="0.25">
      <c r="A124" s="54" t="s">
        <v>335</v>
      </c>
      <c r="B124" s="54" t="s">
        <v>304</v>
      </c>
      <c r="C124" s="54">
        <v>1473</v>
      </c>
      <c r="D124" s="54">
        <v>21529</v>
      </c>
      <c r="E124" s="33">
        <v>23002</v>
      </c>
      <c r="F124" s="43">
        <v>6.4037909746978497E-2</v>
      </c>
      <c r="G124" s="80">
        <v>11618</v>
      </c>
      <c r="H124" s="33">
        <v>186091</v>
      </c>
      <c r="I124" s="33">
        <v>0.12678602169048001</v>
      </c>
      <c r="J124" s="33">
        <v>0.11569071045886101</v>
      </c>
      <c r="K124" s="33">
        <v>-9.1580455813545306E-2</v>
      </c>
      <c r="L124" s="33">
        <v>14.615750169721601</v>
      </c>
      <c r="M124" s="33">
        <v>0.116342705693721</v>
      </c>
      <c r="N124" s="33">
        <v>1.01611365998479E-3</v>
      </c>
      <c r="O124" s="54">
        <v>2.6741279093072601E-2</v>
      </c>
    </row>
    <row r="125" spans="1:15" x14ac:dyDescent="0.25">
      <c r="A125" s="54" t="s">
        <v>335</v>
      </c>
      <c r="B125" s="54" t="s">
        <v>305</v>
      </c>
      <c r="C125" s="54">
        <v>5259</v>
      </c>
      <c r="D125" s="54">
        <v>71300</v>
      </c>
      <c r="E125" s="33">
        <v>76559</v>
      </c>
      <c r="F125" s="43">
        <v>6.8692119803027696E-2</v>
      </c>
      <c r="G125" s="80">
        <v>11618</v>
      </c>
      <c r="H125" s="33">
        <v>186091</v>
      </c>
      <c r="I125" s="33">
        <v>0.45265966603546198</v>
      </c>
      <c r="J125" s="33">
        <v>0.38314588024138702</v>
      </c>
      <c r="K125" s="33">
        <v>-0.16672474899920001</v>
      </c>
      <c r="L125" s="33">
        <v>13.557710591367099</v>
      </c>
      <c r="M125" s="33">
        <v>0.38723072798911501</v>
      </c>
      <c r="N125" s="33">
        <v>1.1589668488501299E-2</v>
      </c>
      <c r="O125" s="54">
        <v>2.6741279093072601E-2</v>
      </c>
    </row>
    <row r="126" spans="1:15" x14ac:dyDescent="0.25">
      <c r="A126" s="54" t="s">
        <v>336</v>
      </c>
      <c r="B126" s="54" t="s">
        <v>488</v>
      </c>
      <c r="C126" s="54">
        <v>1705</v>
      </c>
      <c r="D126" s="54">
        <v>27182</v>
      </c>
      <c r="E126" s="33">
        <v>28887</v>
      </c>
      <c r="F126" s="43">
        <v>5.9023089971267297E-2</v>
      </c>
      <c r="G126" s="80">
        <v>11618</v>
      </c>
      <c r="H126" s="33">
        <v>186091</v>
      </c>
      <c r="I126" s="33">
        <v>0.146755035290067</v>
      </c>
      <c r="J126" s="33">
        <v>0.146068321412642</v>
      </c>
      <c r="K126" s="33">
        <v>-4.6903030145684999E-3</v>
      </c>
      <c r="L126" s="33">
        <v>15.9425219941348</v>
      </c>
      <c r="M126" s="33">
        <v>0.146108674870643</v>
      </c>
      <c r="N126" s="33">
        <v>3.22089616943224E-6</v>
      </c>
      <c r="O126" s="54">
        <v>2.2614649710225199E-2</v>
      </c>
    </row>
    <row r="127" spans="1:15" x14ac:dyDescent="0.25">
      <c r="A127" s="54" t="s">
        <v>336</v>
      </c>
      <c r="B127" s="54" t="s">
        <v>489</v>
      </c>
      <c r="C127" s="54">
        <v>4</v>
      </c>
      <c r="D127" s="54">
        <v>0</v>
      </c>
      <c r="E127" s="33">
        <v>4</v>
      </c>
      <c r="F127" s="43">
        <v>1</v>
      </c>
      <c r="G127" s="80">
        <v>11618</v>
      </c>
      <c r="H127" s="33">
        <v>186091</v>
      </c>
      <c r="I127" s="33">
        <v>3.4429333792391099E-4</v>
      </c>
      <c r="J127" s="33">
        <v>0</v>
      </c>
      <c r="K127" s="33">
        <v>0</v>
      </c>
      <c r="L127" s="33">
        <v>0</v>
      </c>
      <c r="M127" s="33">
        <v>2.0231754750668901E-5</v>
      </c>
      <c r="N127" s="33">
        <v>0</v>
      </c>
      <c r="O127" s="54">
        <v>2.2614649710225199E-2</v>
      </c>
    </row>
    <row r="128" spans="1:15" x14ac:dyDescent="0.25">
      <c r="A128" s="54" t="s">
        <v>336</v>
      </c>
      <c r="B128" s="54" t="s">
        <v>490</v>
      </c>
      <c r="C128" s="54">
        <v>6105</v>
      </c>
      <c r="D128" s="54">
        <v>85337</v>
      </c>
      <c r="E128" s="33">
        <v>91442</v>
      </c>
      <c r="F128" s="43">
        <v>6.6763631591609904E-2</v>
      </c>
      <c r="G128" s="80">
        <v>11618</v>
      </c>
      <c r="H128" s="33">
        <v>186091</v>
      </c>
      <c r="I128" s="33">
        <v>0.52547770700636898</v>
      </c>
      <c r="J128" s="33">
        <v>0.45857671784234499</v>
      </c>
      <c r="K128" s="33">
        <v>-0.136180165736589</v>
      </c>
      <c r="L128" s="33">
        <v>13.9782145782145</v>
      </c>
      <c r="M128" s="33">
        <v>0.46250802947766601</v>
      </c>
      <c r="N128" s="33">
        <v>9.1105877922984906E-3</v>
      </c>
      <c r="O128" s="54">
        <v>2.2614649710225199E-2</v>
      </c>
    </row>
    <row r="129" spans="1:15" x14ac:dyDescent="0.25">
      <c r="A129" s="54" t="s">
        <v>336</v>
      </c>
      <c r="B129" s="54" t="s">
        <v>491</v>
      </c>
      <c r="C129" s="54">
        <v>430</v>
      </c>
      <c r="D129" s="54">
        <v>8526</v>
      </c>
      <c r="E129" s="33">
        <v>8956</v>
      </c>
      <c r="F129" s="43">
        <v>4.8012505582849398E-2</v>
      </c>
      <c r="G129" s="80">
        <v>11618</v>
      </c>
      <c r="H129" s="33">
        <v>186091</v>
      </c>
      <c r="I129" s="33">
        <v>3.7011533826820403E-2</v>
      </c>
      <c r="J129" s="33">
        <v>4.5816294178654501E-2</v>
      </c>
      <c r="K129" s="33">
        <v>0.21341020682530301</v>
      </c>
      <c r="L129" s="33">
        <v>19.827906976744099</v>
      </c>
      <c r="M129" s="33">
        <v>4.5298898886747603E-2</v>
      </c>
      <c r="N129" s="33">
        <v>1.8790257277321401E-3</v>
      </c>
      <c r="O129" s="54">
        <v>2.2614649710225199E-2</v>
      </c>
    </row>
    <row r="130" spans="1:15" x14ac:dyDescent="0.25">
      <c r="A130" s="54" t="s">
        <v>336</v>
      </c>
      <c r="B130" s="54" t="s">
        <v>492</v>
      </c>
      <c r="C130" s="54">
        <v>3</v>
      </c>
      <c r="D130" s="54">
        <v>0</v>
      </c>
      <c r="E130" s="33">
        <v>3</v>
      </c>
      <c r="F130" s="43">
        <v>1</v>
      </c>
      <c r="G130" s="80">
        <v>11618</v>
      </c>
      <c r="H130" s="33">
        <v>186091</v>
      </c>
      <c r="I130" s="33">
        <v>2.5822000344293298E-4</v>
      </c>
      <c r="J130" s="33">
        <v>0</v>
      </c>
      <c r="K130" s="33">
        <v>0</v>
      </c>
      <c r="L130" s="33">
        <v>0</v>
      </c>
      <c r="M130" s="33">
        <v>1.51738160630016E-5</v>
      </c>
      <c r="N130" s="33">
        <v>0</v>
      </c>
      <c r="O130" s="54">
        <v>2.2614649710225199E-2</v>
      </c>
    </row>
    <row r="131" spans="1:15" x14ac:dyDescent="0.25">
      <c r="A131" s="54" t="s">
        <v>336</v>
      </c>
      <c r="B131" s="54" t="s">
        <v>493</v>
      </c>
      <c r="C131" s="54">
        <v>416</v>
      </c>
      <c r="D131" s="54">
        <v>7775</v>
      </c>
      <c r="E131" s="33">
        <v>8191</v>
      </c>
      <c r="F131" s="43">
        <v>5.0787449639848603E-2</v>
      </c>
      <c r="G131" s="80">
        <v>11618</v>
      </c>
      <c r="H131" s="33">
        <v>186091</v>
      </c>
      <c r="I131" s="33">
        <v>3.5806507144086702E-2</v>
      </c>
      <c r="J131" s="33">
        <v>4.1780634205845497E-2</v>
      </c>
      <c r="K131" s="33">
        <v>0.154303294973927</v>
      </c>
      <c r="L131" s="33">
        <v>18.689903846153801</v>
      </c>
      <c r="M131" s="33">
        <v>4.1429575790682197E-2</v>
      </c>
      <c r="N131" s="33">
        <v>9.2182749022228405E-4</v>
      </c>
      <c r="O131" s="54">
        <v>2.2614649710225199E-2</v>
      </c>
    </row>
    <row r="132" spans="1:15" x14ac:dyDescent="0.25">
      <c r="A132" s="58" t="s">
        <v>336</v>
      </c>
      <c r="B132" s="58" t="s">
        <v>494</v>
      </c>
      <c r="C132" s="54">
        <v>3</v>
      </c>
      <c r="D132" s="54">
        <v>0</v>
      </c>
      <c r="E132" s="54">
        <v>3</v>
      </c>
      <c r="F132" s="54">
        <v>1</v>
      </c>
      <c r="G132" s="83">
        <v>11618</v>
      </c>
      <c r="H132" s="54">
        <v>186091</v>
      </c>
      <c r="I132" s="54">
        <v>2.5822000344293298E-4</v>
      </c>
      <c r="J132" s="54">
        <v>0</v>
      </c>
      <c r="K132" s="54">
        <v>0</v>
      </c>
      <c r="L132" s="54">
        <v>0</v>
      </c>
      <c r="M132" s="54">
        <v>1.51738160630016E-5</v>
      </c>
      <c r="N132" s="54">
        <v>0</v>
      </c>
      <c r="O132" s="54">
        <v>2.2614649710225199E-2</v>
      </c>
    </row>
    <row r="133" spans="1:15" x14ac:dyDescent="0.25">
      <c r="A133" s="58" t="s">
        <v>336</v>
      </c>
      <c r="B133" s="58" t="s">
        <v>495</v>
      </c>
      <c r="C133" s="54">
        <v>1449</v>
      </c>
      <c r="D133" s="54">
        <v>27188</v>
      </c>
      <c r="E133" s="54">
        <v>28637</v>
      </c>
      <c r="F133" s="54">
        <v>5.0598875580542602E-2</v>
      </c>
      <c r="G133" s="83">
        <v>11618</v>
      </c>
      <c r="H133" s="54">
        <v>186091</v>
      </c>
      <c r="I133" s="54">
        <v>0.124720261662936</v>
      </c>
      <c r="J133" s="54">
        <v>0.14610056370270399</v>
      </c>
      <c r="K133" s="54">
        <v>0.158221854333602</v>
      </c>
      <c r="L133" s="54">
        <v>18.763285024154499</v>
      </c>
      <c r="M133" s="54">
        <v>0.14484419019872599</v>
      </c>
      <c r="N133" s="54">
        <v>3.38283103494456E-3</v>
      </c>
      <c r="O133" s="54">
        <v>2.2614649710225199E-2</v>
      </c>
    </row>
    <row r="134" spans="1:15" x14ac:dyDescent="0.25">
      <c r="A134" s="58" t="s">
        <v>336</v>
      </c>
      <c r="B134" s="58" t="s">
        <v>496</v>
      </c>
      <c r="C134" s="54">
        <v>3</v>
      </c>
      <c r="D134" s="54">
        <v>0</v>
      </c>
      <c r="E134" s="54">
        <v>3</v>
      </c>
      <c r="F134" s="54">
        <v>1</v>
      </c>
      <c r="G134" s="83">
        <v>11618</v>
      </c>
      <c r="H134" s="54">
        <v>186091</v>
      </c>
      <c r="I134" s="54">
        <v>2.5822000344293298E-4</v>
      </c>
      <c r="J134" s="54">
        <v>0</v>
      </c>
      <c r="K134" s="54">
        <v>0</v>
      </c>
      <c r="L134" s="54">
        <v>0</v>
      </c>
      <c r="M134" s="54">
        <v>1.51738160630016E-5</v>
      </c>
      <c r="N134" s="54">
        <v>0</v>
      </c>
      <c r="O134" s="54">
        <v>2.2614649710225199E-2</v>
      </c>
    </row>
    <row r="135" spans="1:15" x14ac:dyDescent="0.25">
      <c r="A135" s="58" t="s">
        <v>336</v>
      </c>
      <c r="B135" s="58" t="s">
        <v>497</v>
      </c>
      <c r="C135" s="54">
        <v>1500</v>
      </c>
      <c r="D135" s="54">
        <v>30083</v>
      </c>
      <c r="E135" s="54">
        <v>31583</v>
      </c>
      <c r="F135" s="54">
        <v>4.7493904948864803E-2</v>
      </c>
      <c r="G135" s="83">
        <v>11618</v>
      </c>
      <c r="H135" s="54">
        <v>186091</v>
      </c>
      <c r="I135" s="54">
        <v>0.129110001721466</v>
      </c>
      <c r="J135" s="54">
        <v>0.161657468657807</v>
      </c>
      <c r="K135" s="54">
        <v>0.224814938230674</v>
      </c>
      <c r="L135" s="54">
        <v>20.055333333333301</v>
      </c>
      <c r="M135" s="54">
        <v>0.15974487757259401</v>
      </c>
      <c r="N135" s="54">
        <v>7.3171567688583199E-3</v>
      </c>
      <c r="O135" s="54">
        <v>2.2614649710225199E-2</v>
      </c>
    </row>
    <row r="136" spans="1:15" x14ac:dyDescent="0.25">
      <c r="A136" s="58" t="s">
        <v>337</v>
      </c>
      <c r="B136" s="58" t="s">
        <v>294</v>
      </c>
      <c r="C136" s="54">
        <v>5506</v>
      </c>
      <c r="D136" s="54">
        <v>75976</v>
      </c>
      <c r="E136" s="54">
        <v>81482</v>
      </c>
      <c r="F136" s="54">
        <v>6.7573206352323195E-2</v>
      </c>
      <c r="G136" s="83">
        <v>11618</v>
      </c>
      <c r="H136" s="54">
        <v>186091</v>
      </c>
      <c r="I136" s="54">
        <v>0.47391977965226301</v>
      </c>
      <c r="J136" s="54">
        <v>0.40827337163000899</v>
      </c>
      <c r="K136" s="54">
        <v>-0.14910108759200799</v>
      </c>
      <c r="L136" s="54">
        <v>13.798764983654101</v>
      </c>
      <c r="M136" s="54">
        <v>0.41213096014850098</v>
      </c>
      <c r="N136" s="54">
        <v>9.7879508326268998E-3</v>
      </c>
      <c r="O136" s="54">
        <v>2.4165258120983701E-2</v>
      </c>
    </row>
    <row r="137" spans="1:15" x14ac:dyDescent="0.25">
      <c r="A137" s="58" t="s">
        <v>337</v>
      </c>
      <c r="B137" s="58" t="s">
        <v>297</v>
      </c>
      <c r="C137" s="54">
        <v>2195</v>
      </c>
      <c r="D137" s="54">
        <v>35176</v>
      </c>
      <c r="E137" s="54">
        <v>37371</v>
      </c>
      <c r="F137" s="54">
        <v>5.8735383051028801E-2</v>
      </c>
      <c r="G137" s="83">
        <v>11618</v>
      </c>
      <c r="H137" s="54">
        <v>186091</v>
      </c>
      <c r="I137" s="54">
        <v>0.18893096918574601</v>
      </c>
      <c r="J137" s="54">
        <v>0.18902579920576401</v>
      </c>
      <c r="K137" s="54">
        <v>5.0180353913045002E-4</v>
      </c>
      <c r="L137" s="54">
        <v>16.025512528473801</v>
      </c>
      <c r="M137" s="54">
        <v>0.18902022669681101</v>
      </c>
      <c r="N137" s="54">
        <v>4.75860396611807E-8</v>
      </c>
      <c r="O137" s="54">
        <v>2.4165258120983701E-2</v>
      </c>
    </row>
    <row r="138" spans="1:15" x14ac:dyDescent="0.25">
      <c r="A138" s="58" t="s">
        <v>337</v>
      </c>
      <c r="B138" s="58" t="s">
        <v>498</v>
      </c>
      <c r="C138" s="54">
        <v>3313</v>
      </c>
      <c r="D138" s="54">
        <v>61521</v>
      </c>
      <c r="E138" s="54">
        <v>64834</v>
      </c>
      <c r="F138" s="54">
        <v>5.1099731622296897E-2</v>
      </c>
      <c r="G138" s="83">
        <v>11618</v>
      </c>
      <c r="H138" s="54">
        <v>186091</v>
      </c>
      <c r="I138" s="54">
        <v>0.28516095713547901</v>
      </c>
      <c r="J138" s="54">
        <v>0.330596321154703</v>
      </c>
      <c r="K138" s="54">
        <v>0.14784427481173901</v>
      </c>
      <c r="L138" s="54">
        <v>18.569574403863498</v>
      </c>
      <c r="M138" s="54">
        <v>0.327926396876217</v>
      </c>
      <c r="N138" s="54">
        <v>6.7173584442296397E-3</v>
      </c>
      <c r="O138" s="54">
        <v>2.4165258120983701E-2</v>
      </c>
    </row>
    <row r="139" spans="1:15" x14ac:dyDescent="0.25">
      <c r="A139" s="58" t="s">
        <v>337</v>
      </c>
      <c r="B139" s="58" t="s">
        <v>303</v>
      </c>
      <c r="C139" s="54">
        <v>552</v>
      </c>
      <c r="D139" s="54">
        <v>12646</v>
      </c>
      <c r="E139" s="54">
        <v>13198</v>
      </c>
      <c r="F139" s="54">
        <v>4.1824518866494902E-2</v>
      </c>
      <c r="G139" s="83">
        <v>11618</v>
      </c>
      <c r="H139" s="54">
        <v>186091</v>
      </c>
      <c r="I139" s="54">
        <v>4.75124806334997E-2</v>
      </c>
      <c r="J139" s="54">
        <v>6.7956000021494795E-2</v>
      </c>
      <c r="K139" s="54">
        <v>0.35786801052921902</v>
      </c>
      <c r="L139" s="54">
        <v>22.909420289854999</v>
      </c>
      <c r="M139" s="54">
        <v>6.6754674799832006E-2</v>
      </c>
      <c r="N139" s="54">
        <v>7.3160816115973304E-3</v>
      </c>
      <c r="O139" s="54">
        <v>2.4165258120983701E-2</v>
      </c>
    </row>
    <row r="140" spans="1:15" x14ac:dyDescent="0.25">
      <c r="A140" s="58" t="s">
        <v>337</v>
      </c>
      <c r="B140" s="58" t="s">
        <v>343</v>
      </c>
      <c r="C140" s="54">
        <v>50</v>
      </c>
      <c r="D140" s="54">
        <v>735</v>
      </c>
      <c r="E140" s="54">
        <v>785</v>
      </c>
      <c r="F140" s="54">
        <v>6.3694267515923497E-2</v>
      </c>
      <c r="G140" s="83">
        <v>11618</v>
      </c>
      <c r="H140" s="54">
        <v>186091</v>
      </c>
      <c r="I140" s="54">
        <v>4.3036667240488897E-3</v>
      </c>
      <c r="J140" s="54">
        <v>3.9496805326426302E-3</v>
      </c>
      <c r="K140" s="54">
        <v>-8.5832688027553297E-2</v>
      </c>
      <c r="L140" s="54">
        <v>14.7</v>
      </c>
      <c r="M140" s="54">
        <v>3.9704818698187696E-3</v>
      </c>
      <c r="N140" s="54">
        <v>3.0383586333035001E-5</v>
      </c>
      <c r="O140" s="54">
        <v>2.4165258120983701E-2</v>
      </c>
    </row>
    <row r="141" spans="1:15" x14ac:dyDescent="0.25">
      <c r="A141" s="58" t="s">
        <v>337</v>
      </c>
      <c r="B141" s="58" t="s">
        <v>360</v>
      </c>
      <c r="C141" s="54">
        <v>2</v>
      </c>
      <c r="D141" s="54">
        <v>4</v>
      </c>
      <c r="E141" s="54">
        <v>6</v>
      </c>
      <c r="F141" s="54">
        <v>0.33333333333333298</v>
      </c>
      <c r="G141" s="83">
        <v>11618</v>
      </c>
      <c r="H141" s="54">
        <v>186091</v>
      </c>
      <c r="I141" s="54">
        <v>1.7214666896195501E-4</v>
      </c>
      <c r="J141" s="54">
        <v>2.14948600415925E-5</v>
      </c>
      <c r="K141" s="54">
        <v>-2.0805330012522898</v>
      </c>
      <c r="L141" s="54">
        <v>2</v>
      </c>
      <c r="M141" s="54">
        <v>3.0347632126003301E-5</v>
      </c>
      <c r="N141" s="54">
        <v>3.1343606015716999E-4</v>
      </c>
      <c r="O141" s="54">
        <v>2.4165258120983701E-2</v>
      </c>
    </row>
    <row r="142" spans="1:15" x14ac:dyDescent="0.25">
      <c r="A142" s="58" t="s">
        <v>337</v>
      </c>
      <c r="B142" s="58" t="s">
        <v>300</v>
      </c>
      <c r="C142" s="54">
        <v>0</v>
      </c>
      <c r="D142" s="54">
        <v>33</v>
      </c>
      <c r="E142" s="54">
        <v>33</v>
      </c>
      <c r="F142" s="54">
        <v>0</v>
      </c>
      <c r="G142" s="83">
        <v>11618</v>
      </c>
      <c r="H142" s="54">
        <v>186091</v>
      </c>
      <c r="I142" s="54">
        <v>0</v>
      </c>
      <c r="J142" s="54">
        <v>1.77332595343138E-4</v>
      </c>
      <c r="K142" s="54">
        <v>0</v>
      </c>
      <c r="L142" s="54" t="s">
        <v>446</v>
      </c>
      <c r="M142" s="54">
        <v>1.6691197669301799E-4</v>
      </c>
      <c r="N142" s="54">
        <v>0</v>
      </c>
      <c r="O142" s="54">
        <v>2.4165258120983701E-2</v>
      </c>
    </row>
    <row r="143" spans="1:15" x14ac:dyDescent="0.25">
      <c r="A143" s="58" t="s">
        <v>428</v>
      </c>
      <c r="B143" s="58" t="s">
        <v>499</v>
      </c>
      <c r="C143" s="54">
        <v>2413</v>
      </c>
      <c r="D143" s="54">
        <v>33154</v>
      </c>
      <c r="E143" s="54">
        <v>35567</v>
      </c>
      <c r="F143" s="54">
        <v>6.7843787780808004E-2</v>
      </c>
      <c r="G143" s="83">
        <v>11618</v>
      </c>
      <c r="H143" s="54">
        <v>186091</v>
      </c>
      <c r="I143" s="54">
        <v>0.207694956102599</v>
      </c>
      <c r="J143" s="54">
        <v>0.17816014745473899</v>
      </c>
      <c r="K143" s="54">
        <v>-0.153387595452464</v>
      </c>
      <c r="L143" s="54">
        <v>13.739743058433399</v>
      </c>
      <c r="M143" s="54">
        <v>0.17989570530426</v>
      </c>
      <c r="N143" s="54">
        <v>4.5302732806438203E-3</v>
      </c>
      <c r="O143" s="54">
        <v>1.6706845040609802E-2</v>
      </c>
    </row>
    <row r="144" spans="1:15" x14ac:dyDescent="0.25">
      <c r="A144" s="58" t="s">
        <v>428</v>
      </c>
      <c r="B144" s="58" t="s">
        <v>500</v>
      </c>
      <c r="C144" s="54">
        <v>3</v>
      </c>
      <c r="D144" s="54">
        <v>0</v>
      </c>
      <c r="E144" s="54">
        <v>3</v>
      </c>
      <c r="F144" s="54">
        <v>1</v>
      </c>
      <c r="G144" s="83">
        <v>11618</v>
      </c>
      <c r="H144" s="54">
        <v>186091</v>
      </c>
      <c r="I144" s="54">
        <v>2.5822000344293298E-4</v>
      </c>
      <c r="J144" s="54">
        <v>0</v>
      </c>
      <c r="K144" s="54">
        <v>0</v>
      </c>
      <c r="L144" s="54">
        <v>0</v>
      </c>
      <c r="M144" s="54">
        <v>1.51738160630016E-5</v>
      </c>
      <c r="N144" s="54">
        <v>0</v>
      </c>
      <c r="O144" s="54">
        <v>1.6706845040609802E-2</v>
      </c>
    </row>
    <row r="145" spans="1:15" x14ac:dyDescent="0.25">
      <c r="A145" s="58" t="s">
        <v>428</v>
      </c>
      <c r="B145" s="58" t="s">
        <v>501</v>
      </c>
      <c r="C145" s="54">
        <v>194</v>
      </c>
      <c r="D145" s="54">
        <v>2708</v>
      </c>
      <c r="E145" s="54">
        <v>2902</v>
      </c>
      <c r="F145" s="54">
        <v>6.6850447966919302E-2</v>
      </c>
      <c r="G145" s="83">
        <v>11618</v>
      </c>
      <c r="H145" s="54">
        <v>186091</v>
      </c>
      <c r="I145" s="54">
        <v>1.6698226889309602E-2</v>
      </c>
      <c r="J145" s="54">
        <v>1.4552020248158101E-2</v>
      </c>
      <c r="K145" s="54">
        <v>-0.137572706843406</v>
      </c>
      <c r="L145" s="54">
        <v>13.958762886597899</v>
      </c>
      <c r="M145" s="54">
        <v>1.4678138071610201E-2</v>
      </c>
      <c r="N145" s="54">
        <v>2.95259457068511E-4</v>
      </c>
      <c r="O145" s="54">
        <v>1.6706845040609802E-2</v>
      </c>
    </row>
    <row r="146" spans="1:15" x14ac:dyDescent="0.25">
      <c r="A146" s="58" t="s">
        <v>428</v>
      </c>
      <c r="B146" s="58" t="s">
        <v>502</v>
      </c>
      <c r="C146" s="54">
        <v>3</v>
      </c>
      <c r="D146" s="54">
        <v>0</v>
      </c>
      <c r="E146" s="54">
        <v>3</v>
      </c>
      <c r="F146" s="54">
        <v>1</v>
      </c>
      <c r="G146" s="83">
        <v>11618</v>
      </c>
      <c r="H146" s="54">
        <v>186091</v>
      </c>
      <c r="I146" s="54">
        <v>2.5822000344293298E-4</v>
      </c>
      <c r="J146" s="54">
        <v>0</v>
      </c>
      <c r="K146" s="54">
        <v>0</v>
      </c>
      <c r="L146" s="54">
        <v>0</v>
      </c>
      <c r="M146" s="54">
        <v>1.51738160630016E-5</v>
      </c>
      <c r="N146" s="54">
        <v>0</v>
      </c>
      <c r="O146" s="54">
        <v>1.6706845040609802E-2</v>
      </c>
    </row>
    <row r="147" spans="1:15" x14ac:dyDescent="0.25">
      <c r="A147" s="58" t="s">
        <v>428</v>
      </c>
      <c r="B147" s="58" t="s">
        <v>503</v>
      </c>
      <c r="C147" s="54">
        <v>7403</v>
      </c>
      <c r="D147" s="54">
        <v>117305</v>
      </c>
      <c r="E147" s="54">
        <v>124708</v>
      </c>
      <c r="F147" s="54">
        <v>5.9362671199923001E-2</v>
      </c>
      <c r="G147" s="83">
        <v>11618</v>
      </c>
      <c r="H147" s="54">
        <v>186091</v>
      </c>
      <c r="I147" s="54">
        <v>0.63720089516267797</v>
      </c>
      <c r="J147" s="54">
        <v>0.63036363929475303</v>
      </c>
      <c r="K147" s="54">
        <v>-1.07881247762761E-2</v>
      </c>
      <c r="L147" s="54">
        <v>15.8456031338646</v>
      </c>
      <c r="M147" s="54">
        <v>0.63076541786160401</v>
      </c>
      <c r="N147" s="54">
        <v>7.3761169430500595E-5</v>
      </c>
      <c r="O147" s="54">
        <v>1.6706845040609802E-2</v>
      </c>
    </row>
    <row r="148" spans="1:15" x14ac:dyDescent="0.25">
      <c r="A148" s="58" t="s">
        <v>428</v>
      </c>
      <c r="B148" s="58" t="s">
        <v>504</v>
      </c>
      <c r="C148" s="54">
        <v>4</v>
      </c>
      <c r="D148" s="54">
        <v>0</v>
      </c>
      <c r="E148" s="54">
        <v>4</v>
      </c>
      <c r="F148" s="54">
        <v>1</v>
      </c>
      <c r="G148" s="83">
        <v>11618</v>
      </c>
      <c r="H148" s="54">
        <v>186091</v>
      </c>
      <c r="I148" s="54">
        <v>3.4429333792391099E-4</v>
      </c>
      <c r="J148" s="54">
        <v>0</v>
      </c>
      <c r="K148" s="54">
        <v>0</v>
      </c>
      <c r="L148" s="54">
        <v>0</v>
      </c>
      <c r="M148" s="54">
        <v>2.0231754750668901E-5</v>
      </c>
      <c r="N148" s="54">
        <v>0</v>
      </c>
      <c r="O148" s="54">
        <v>1.6706845040609802E-2</v>
      </c>
    </row>
    <row r="149" spans="1:15" x14ac:dyDescent="0.25">
      <c r="A149" s="58" t="s">
        <v>428</v>
      </c>
      <c r="B149" s="58" t="s">
        <v>505</v>
      </c>
      <c r="C149" s="54">
        <v>1188</v>
      </c>
      <c r="D149" s="54">
        <v>22929</v>
      </c>
      <c r="E149" s="54">
        <v>24117</v>
      </c>
      <c r="F149" s="54">
        <v>4.9259858191317299E-2</v>
      </c>
      <c r="G149" s="83">
        <v>11618</v>
      </c>
      <c r="H149" s="54">
        <v>186091</v>
      </c>
      <c r="I149" s="54">
        <v>0.10225512136340099</v>
      </c>
      <c r="J149" s="54">
        <v>0.12321391147341799</v>
      </c>
      <c r="K149" s="54">
        <v>0.18645108217615899</v>
      </c>
      <c r="L149" s="54">
        <v>19.300505050504999</v>
      </c>
      <c r="M149" s="54">
        <v>0.12198230733047</v>
      </c>
      <c r="N149" s="54">
        <v>3.9077890971157096E-3</v>
      </c>
      <c r="O149" s="54">
        <v>1.6706845040609802E-2</v>
      </c>
    </row>
    <row r="150" spans="1:15" x14ac:dyDescent="0.25">
      <c r="A150" s="58" t="s">
        <v>428</v>
      </c>
      <c r="B150" s="58" t="s">
        <v>506</v>
      </c>
      <c r="C150" s="54">
        <v>2</v>
      </c>
      <c r="D150" s="54">
        <v>0</v>
      </c>
      <c r="E150" s="54">
        <v>2</v>
      </c>
      <c r="F150" s="54">
        <v>1</v>
      </c>
      <c r="G150" s="83">
        <v>11618</v>
      </c>
      <c r="H150" s="54">
        <v>186091</v>
      </c>
      <c r="I150" s="54">
        <v>1.7214666896195501E-4</v>
      </c>
      <c r="J150" s="54">
        <v>0</v>
      </c>
      <c r="K150" s="54">
        <v>0</v>
      </c>
      <c r="L150" s="54">
        <v>0</v>
      </c>
      <c r="M150" s="54">
        <v>1.01158773753344E-5</v>
      </c>
      <c r="N150" s="54">
        <v>0</v>
      </c>
      <c r="O150" s="54">
        <v>1.6706845040609802E-2</v>
      </c>
    </row>
    <row r="151" spans="1:15" x14ac:dyDescent="0.25">
      <c r="A151" s="58" t="s">
        <v>428</v>
      </c>
      <c r="B151" s="58" t="s">
        <v>507</v>
      </c>
      <c r="C151" s="54">
        <v>408</v>
      </c>
      <c r="D151" s="54">
        <v>9995</v>
      </c>
      <c r="E151" s="54">
        <v>10403</v>
      </c>
      <c r="F151" s="54">
        <v>3.9219455926175102E-2</v>
      </c>
      <c r="G151" s="83">
        <v>11618</v>
      </c>
      <c r="H151" s="54">
        <v>186091</v>
      </c>
      <c r="I151" s="54">
        <v>3.5117920468238903E-2</v>
      </c>
      <c r="J151" s="54">
        <v>5.3710281528929302E-2</v>
      </c>
      <c r="K151" s="54">
        <v>0.424892890718094</v>
      </c>
      <c r="L151" s="54">
        <v>24.497549019607799</v>
      </c>
      <c r="M151" s="54">
        <v>5.2617736167802097E-2</v>
      </c>
      <c r="N151" s="54">
        <v>7.8997620363513103E-3</v>
      </c>
      <c r="O151" s="54">
        <v>1.6706845040609802E-2</v>
      </c>
    </row>
    <row r="152" spans="1:15" x14ac:dyDescent="0.25">
      <c r="A152" s="58" t="s">
        <v>429</v>
      </c>
      <c r="B152" s="58" t="s">
        <v>508</v>
      </c>
      <c r="C152" s="54">
        <v>1756</v>
      </c>
      <c r="D152" s="54">
        <v>21775</v>
      </c>
      <c r="E152" s="54">
        <v>23531</v>
      </c>
      <c r="F152" s="54">
        <v>7.4624962815009993E-2</v>
      </c>
      <c r="G152" s="83">
        <v>11618</v>
      </c>
      <c r="H152" s="54">
        <v>186091</v>
      </c>
      <c r="I152" s="54">
        <v>0.15114477534859699</v>
      </c>
      <c r="J152" s="54">
        <v>0.117012644351419</v>
      </c>
      <c r="K152" s="54">
        <v>-0.25595615428660201</v>
      </c>
      <c r="L152" s="54">
        <v>12.400341685649201</v>
      </c>
      <c r="M152" s="54">
        <v>0.119018355259497</v>
      </c>
      <c r="N152" s="54">
        <v>8.7363289876440896E-3</v>
      </c>
      <c r="O152" s="54">
        <v>2.4774395720765899E-2</v>
      </c>
    </row>
    <row r="153" spans="1:15" x14ac:dyDescent="0.25">
      <c r="A153" s="58" t="s">
        <v>429</v>
      </c>
      <c r="B153" s="58" t="s">
        <v>509</v>
      </c>
      <c r="C153" s="54">
        <v>18</v>
      </c>
      <c r="D153" s="54">
        <v>517</v>
      </c>
      <c r="E153" s="54">
        <v>535</v>
      </c>
      <c r="F153" s="54">
        <v>3.3644859813084099E-2</v>
      </c>
      <c r="G153" s="83">
        <v>11618</v>
      </c>
      <c r="H153" s="54">
        <v>186091</v>
      </c>
      <c r="I153" s="54">
        <v>1.5493200206576001E-3</v>
      </c>
      <c r="J153" s="54">
        <v>2.7782106603758301E-3</v>
      </c>
      <c r="K153" s="54">
        <v>0.58399093480001996</v>
      </c>
      <c r="L153" s="54">
        <v>28.7222222222222</v>
      </c>
      <c r="M153" s="54">
        <v>2.7059971979019599E-3</v>
      </c>
      <c r="N153" s="54">
        <v>7.1766099345604796E-4</v>
      </c>
      <c r="O153" s="54">
        <v>2.4774395720765899E-2</v>
      </c>
    </row>
    <row r="154" spans="1:15" x14ac:dyDescent="0.25">
      <c r="A154" s="58" t="s">
        <v>429</v>
      </c>
      <c r="B154" s="58" t="s">
        <v>510</v>
      </c>
      <c r="C154" s="54">
        <v>2949</v>
      </c>
      <c r="D154" s="54">
        <v>41651</v>
      </c>
      <c r="E154" s="54">
        <v>44600</v>
      </c>
      <c r="F154" s="54">
        <v>6.6121076233183806E-2</v>
      </c>
      <c r="G154" s="83">
        <v>11618</v>
      </c>
      <c r="H154" s="54">
        <v>186091</v>
      </c>
      <c r="I154" s="54">
        <v>0.25383026338440301</v>
      </c>
      <c r="J154" s="54">
        <v>0.223820603898092</v>
      </c>
      <c r="K154" s="54">
        <v>-0.125820933716915</v>
      </c>
      <c r="L154" s="54">
        <v>14.123770769752401</v>
      </c>
      <c r="M154" s="54">
        <v>0.22558406546995799</v>
      </c>
      <c r="N154" s="54">
        <v>3.7758433770942999E-3</v>
      </c>
      <c r="O154" s="54">
        <v>2.4774395720765899E-2</v>
      </c>
    </row>
    <row r="155" spans="1:15" x14ac:dyDescent="0.25">
      <c r="A155" s="58" t="s">
        <v>429</v>
      </c>
      <c r="B155" s="58" t="s">
        <v>511</v>
      </c>
      <c r="C155" s="54">
        <v>1542</v>
      </c>
      <c r="D155" s="54">
        <v>25659</v>
      </c>
      <c r="E155" s="54">
        <v>27201</v>
      </c>
      <c r="F155" s="54">
        <v>5.6689092312782602E-2</v>
      </c>
      <c r="G155" s="83">
        <v>11618</v>
      </c>
      <c r="H155" s="54">
        <v>186091</v>
      </c>
      <c r="I155" s="54">
        <v>0.13272508176966699</v>
      </c>
      <c r="J155" s="54">
        <v>0.13788415345180499</v>
      </c>
      <c r="K155" s="54">
        <v>3.8133930313372401E-2</v>
      </c>
      <c r="L155" s="54">
        <v>16.640077821011602</v>
      </c>
      <c r="M155" s="54">
        <v>0.137580990243236</v>
      </c>
      <c r="N155" s="54">
        <v>1.9673568000834501E-4</v>
      </c>
      <c r="O155" s="54">
        <v>2.4774395720765899E-2</v>
      </c>
    </row>
    <row r="156" spans="1:15" x14ac:dyDescent="0.25">
      <c r="A156" s="58" t="s">
        <v>429</v>
      </c>
      <c r="B156" s="58" t="s">
        <v>512</v>
      </c>
      <c r="C156" s="54">
        <v>66</v>
      </c>
      <c r="D156" s="54">
        <v>762</v>
      </c>
      <c r="E156" s="54">
        <v>828</v>
      </c>
      <c r="F156" s="54">
        <v>7.9710144927536197E-2</v>
      </c>
      <c r="G156" s="83">
        <v>11618</v>
      </c>
      <c r="H156" s="54">
        <v>186091</v>
      </c>
      <c r="I156" s="54">
        <v>5.6808400757445299E-3</v>
      </c>
      <c r="J156" s="54">
        <v>4.0947708379233802E-3</v>
      </c>
      <c r="K156" s="54">
        <v>-0.32738836815202299</v>
      </c>
      <c r="L156" s="54">
        <v>11.545454545454501</v>
      </c>
      <c r="M156" s="54">
        <v>4.1879732333884598E-3</v>
      </c>
      <c r="N156" s="54">
        <v>5.1926061954639001E-4</v>
      </c>
      <c r="O156" s="54">
        <v>2.4774395720765899E-2</v>
      </c>
    </row>
    <row r="157" spans="1:15" x14ac:dyDescent="0.25">
      <c r="A157" s="58" t="s">
        <v>429</v>
      </c>
      <c r="B157" s="58" t="s">
        <v>513</v>
      </c>
      <c r="C157" s="54">
        <v>5022</v>
      </c>
      <c r="D157" s="54">
        <v>91518</v>
      </c>
      <c r="E157" s="54">
        <v>96540</v>
      </c>
      <c r="F157" s="54">
        <v>5.2019888129272801E-2</v>
      </c>
      <c r="G157" s="83">
        <v>11618</v>
      </c>
      <c r="H157" s="54">
        <v>186091</v>
      </c>
      <c r="I157" s="54">
        <v>0.43226028576346998</v>
      </c>
      <c r="J157" s="54">
        <v>0.49179165032161598</v>
      </c>
      <c r="K157" s="54">
        <v>0.12902723169821401</v>
      </c>
      <c r="L157" s="54">
        <v>18.223416965352399</v>
      </c>
      <c r="M157" s="54">
        <v>0.48829340090739398</v>
      </c>
      <c r="N157" s="54">
        <v>7.6811671681548E-3</v>
      </c>
      <c r="O157" s="54">
        <v>2.4774395720765899E-2</v>
      </c>
    </row>
    <row r="158" spans="1:15" x14ac:dyDescent="0.25">
      <c r="A158" s="58" t="s">
        <v>429</v>
      </c>
      <c r="B158" s="58" t="s">
        <v>514</v>
      </c>
      <c r="C158" s="54">
        <v>7</v>
      </c>
      <c r="D158" s="54">
        <v>36</v>
      </c>
      <c r="E158" s="54">
        <v>43</v>
      </c>
      <c r="F158" s="54">
        <v>0.16279069767441801</v>
      </c>
      <c r="G158" s="83">
        <v>11618</v>
      </c>
      <c r="H158" s="54">
        <v>186091</v>
      </c>
      <c r="I158" s="54">
        <v>6.0251334136684402E-4</v>
      </c>
      <c r="J158" s="54">
        <v>1.93453740374333E-4</v>
      </c>
      <c r="K158" s="54">
        <v>-1.1360713924114401</v>
      </c>
      <c r="L158" s="54">
        <v>5.1428571428571397</v>
      </c>
      <c r="M158" s="54">
        <v>2.1749136356969E-4</v>
      </c>
      <c r="N158" s="54">
        <v>4.6472091047883302E-4</v>
      </c>
      <c r="O158" s="54">
        <v>2.4774395720765899E-2</v>
      </c>
    </row>
    <row r="159" spans="1:15" x14ac:dyDescent="0.25">
      <c r="A159" s="58" t="s">
        <v>429</v>
      </c>
      <c r="B159" s="58" t="s">
        <v>515</v>
      </c>
      <c r="C159" s="54">
        <v>118</v>
      </c>
      <c r="D159" s="54">
        <v>2529</v>
      </c>
      <c r="E159" s="54">
        <v>2647</v>
      </c>
      <c r="F159" s="54">
        <v>4.4578768417075899E-2</v>
      </c>
      <c r="G159" s="83">
        <v>11618</v>
      </c>
      <c r="H159" s="54">
        <v>186091</v>
      </c>
      <c r="I159" s="54">
        <v>1.01566534687553E-2</v>
      </c>
      <c r="J159" s="54">
        <v>1.35901252612968E-2</v>
      </c>
      <c r="K159" s="54">
        <v>0.29121444039205602</v>
      </c>
      <c r="L159" s="54">
        <v>21.432203389830502</v>
      </c>
      <c r="M159" s="54">
        <v>1.33883637062551E-2</v>
      </c>
      <c r="N159" s="54">
        <v>9.9987656666688705E-4</v>
      </c>
      <c r="O159" s="54">
        <v>2.4774395720765899E-2</v>
      </c>
    </row>
    <row r="160" spans="1:15" x14ac:dyDescent="0.25">
      <c r="A160" s="58" t="s">
        <v>429</v>
      </c>
      <c r="B160" s="58" t="s">
        <v>516</v>
      </c>
      <c r="C160" s="54">
        <v>107</v>
      </c>
      <c r="D160" s="54">
        <v>1418</v>
      </c>
      <c r="E160" s="54">
        <v>1525</v>
      </c>
      <c r="F160" s="54">
        <v>7.0163934426229493E-2</v>
      </c>
      <c r="G160" s="83">
        <v>11618</v>
      </c>
      <c r="H160" s="54">
        <v>186091</v>
      </c>
      <c r="I160" s="54">
        <v>9.2098467894646194E-3</v>
      </c>
      <c r="J160" s="54">
        <v>7.61992788474456E-3</v>
      </c>
      <c r="K160" s="54">
        <v>-0.189506309182077</v>
      </c>
      <c r="L160" s="54">
        <v>13.252336448598101</v>
      </c>
      <c r="M160" s="54">
        <v>7.7133564986925198E-3</v>
      </c>
      <c r="N160" s="54">
        <v>3.0129966353230998E-4</v>
      </c>
      <c r="O160" s="54">
        <v>2.4774395720765899E-2</v>
      </c>
    </row>
    <row r="161" spans="1:15" x14ac:dyDescent="0.25">
      <c r="A161" s="58" t="s">
        <v>429</v>
      </c>
      <c r="B161" s="58" t="s">
        <v>517</v>
      </c>
      <c r="C161" s="54">
        <v>33</v>
      </c>
      <c r="D161" s="54">
        <v>226</v>
      </c>
      <c r="E161" s="54">
        <v>259</v>
      </c>
      <c r="F161" s="54">
        <v>0.12741312741312699</v>
      </c>
      <c r="G161" s="83">
        <v>11618</v>
      </c>
      <c r="H161" s="54">
        <v>186091</v>
      </c>
      <c r="I161" s="54">
        <v>2.8404200378722602E-3</v>
      </c>
      <c r="J161" s="54">
        <v>1.2144595923499701E-3</v>
      </c>
      <c r="K161" s="54">
        <v>-0.84965274400643798</v>
      </c>
      <c r="L161" s="54">
        <v>6.8484848484848397</v>
      </c>
      <c r="M161" s="54">
        <v>1.3100061201058099E-3</v>
      </c>
      <c r="N161" s="54">
        <v>1.3815017541839399E-3</v>
      </c>
      <c r="O161" s="54">
        <v>2.4774395720765899E-2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3.5" x14ac:dyDescent="0.15"/>
  <cols>
    <col min="2" max="2" width="36.125" bestFit="1" customWidth="1"/>
    <col min="6" max="6" width="8.625" bestFit="1" customWidth="1"/>
    <col min="7" max="7" width="10.375" bestFit="1" customWidth="1"/>
    <col min="8" max="8" width="11" bestFit="1" customWidth="1"/>
    <col min="9" max="9" width="11.875" bestFit="1" customWidth="1"/>
    <col min="13" max="13" width="8.5" customWidth="1"/>
    <col min="17" max="17" width="9" style="31"/>
  </cols>
  <sheetData>
    <row r="1" spans="1:16" ht="15" x14ac:dyDescent="0.15">
      <c r="A1" s="1"/>
      <c r="B1" s="1" t="s">
        <v>187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292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</row>
    <row r="2" spans="1:16" ht="15" x14ac:dyDescent="0.15">
      <c r="A2" s="3" t="s">
        <v>71</v>
      </c>
      <c r="B2" s="3" t="s">
        <v>280</v>
      </c>
      <c r="C2" s="3" t="s">
        <v>72</v>
      </c>
      <c r="D2" s="23">
        <v>1855</v>
      </c>
      <c r="E2" s="3">
        <v>177</v>
      </c>
      <c r="F2" s="3">
        <v>1678</v>
      </c>
      <c r="G2" s="3">
        <v>1855</v>
      </c>
      <c r="H2" s="3">
        <v>177</v>
      </c>
      <c r="I2" s="3">
        <v>1678</v>
      </c>
      <c r="J2" s="3">
        <v>0.67849999999999999</v>
      </c>
      <c r="K2" s="21">
        <v>9.5399999999999999E-2</v>
      </c>
      <c r="L2" s="3">
        <v>0.90459999999999996</v>
      </c>
      <c r="M2" s="3">
        <v>0.1055</v>
      </c>
      <c r="N2" s="3">
        <v>-2.2492000000000001</v>
      </c>
      <c r="O2" s="3">
        <v>-0.30409999999999998</v>
      </c>
      <c r="P2" s="3">
        <v>5.5899999999999998E-2</v>
      </c>
    </row>
    <row r="3" spans="1:16" ht="15" x14ac:dyDescent="0.15">
      <c r="A3" s="3" t="s">
        <v>73</v>
      </c>
      <c r="B3" s="3" t="s">
        <v>11</v>
      </c>
      <c r="C3" s="3" t="s">
        <v>74</v>
      </c>
      <c r="D3" s="23">
        <v>879</v>
      </c>
      <c r="E3" s="3">
        <v>165</v>
      </c>
      <c r="F3" s="3">
        <v>714</v>
      </c>
      <c r="G3" s="3">
        <v>2734</v>
      </c>
      <c r="H3" s="3">
        <v>342</v>
      </c>
      <c r="I3" s="3">
        <v>2392</v>
      </c>
      <c r="J3" s="3">
        <v>0.32150000000000001</v>
      </c>
      <c r="K3" s="21">
        <v>0.18770000000000001</v>
      </c>
      <c r="L3" s="3">
        <v>0.81230000000000002</v>
      </c>
      <c r="M3" s="3">
        <v>0.2311</v>
      </c>
      <c r="N3" s="3">
        <v>-1.4649000000000001</v>
      </c>
      <c r="O3" s="3">
        <v>0.48010000000000003</v>
      </c>
      <c r="P3" s="3">
        <v>8.8300000000000003E-2</v>
      </c>
    </row>
    <row r="4" spans="1:16" ht="15" x14ac:dyDescent="0.15">
      <c r="A4" s="17" t="s">
        <v>75</v>
      </c>
      <c r="B4" s="17" t="s">
        <v>11</v>
      </c>
      <c r="C4" s="17" t="s">
        <v>76</v>
      </c>
      <c r="D4" s="17">
        <v>2734</v>
      </c>
      <c r="E4" s="17">
        <v>342</v>
      </c>
      <c r="F4" s="17">
        <v>2392</v>
      </c>
      <c r="G4" s="17" t="e">
        <v>#N/A</v>
      </c>
      <c r="H4" s="17" t="e">
        <v>#N/A</v>
      </c>
      <c r="I4" s="17" t="e">
        <v>#N/A</v>
      </c>
      <c r="J4" s="17">
        <v>1</v>
      </c>
      <c r="K4" s="20">
        <v>0.12509999999999999</v>
      </c>
      <c r="L4" s="17">
        <v>0.87490000000000001</v>
      </c>
      <c r="M4" s="17">
        <v>0.14299999999999999</v>
      </c>
      <c r="N4" s="17">
        <v>-1.9451000000000001</v>
      </c>
      <c r="O4" s="17">
        <v>0</v>
      </c>
      <c r="P4" s="22">
        <v>0.14419999999999999</v>
      </c>
    </row>
    <row r="5" spans="1:16" ht="15" x14ac:dyDescent="0.15">
      <c r="A5" s="3" t="s">
        <v>77</v>
      </c>
      <c r="B5" s="3" t="s">
        <v>12</v>
      </c>
      <c r="C5" s="3" t="s">
        <v>78</v>
      </c>
      <c r="D5" s="23">
        <v>555</v>
      </c>
      <c r="E5" s="3">
        <v>41</v>
      </c>
      <c r="F5" s="3">
        <v>514</v>
      </c>
      <c r="G5" s="3">
        <v>555</v>
      </c>
      <c r="H5" s="3">
        <v>41</v>
      </c>
      <c r="I5" s="3">
        <v>514</v>
      </c>
      <c r="J5" s="3">
        <v>0.20300000000000001</v>
      </c>
      <c r="K5" s="4">
        <v>7.3899999999999993E-2</v>
      </c>
      <c r="L5" s="3">
        <v>0.92610000000000003</v>
      </c>
      <c r="M5" s="3">
        <v>7.9799999999999996E-2</v>
      </c>
      <c r="N5" s="3">
        <v>-2.5287000000000002</v>
      </c>
      <c r="O5" s="3">
        <v>-0.58360000000000001</v>
      </c>
      <c r="P5" s="3">
        <v>5.5399999999999998E-2</v>
      </c>
    </row>
    <row r="6" spans="1:16" ht="15" x14ac:dyDescent="0.15">
      <c r="A6" s="3" t="s">
        <v>79</v>
      </c>
      <c r="B6" s="3" t="s">
        <v>12</v>
      </c>
      <c r="C6" s="3" t="s">
        <v>80</v>
      </c>
      <c r="D6" s="23">
        <v>1098</v>
      </c>
      <c r="E6" s="3">
        <v>117</v>
      </c>
      <c r="F6" s="3">
        <v>981</v>
      </c>
      <c r="G6" s="3">
        <v>1653</v>
      </c>
      <c r="H6" s="3">
        <v>158</v>
      </c>
      <c r="I6" s="3">
        <v>1495</v>
      </c>
      <c r="J6" s="3">
        <v>0.40160000000000001</v>
      </c>
      <c r="K6" s="4">
        <v>0.1066</v>
      </c>
      <c r="L6" s="3">
        <v>0.89339999999999997</v>
      </c>
      <c r="M6" s="3">
        <v>0.1193</v>
      </c>
      <c r="N6" s="3">
        <v>-2.1263999999999998</v>
      </c>
      <c r="O6" s="3">
        <v>-0.18129999999999999</v>
      </c>
      <c r="P6" s="3">
        <v>1.23E-2</v>
      </c>
    </row>
    <row r="7" spans="1:16" ht="15" x14ac:dyDescent="0.15">
      <c r="A7" s="3" t="s">
        <v>81</v>
      </c>
      <c r="B7" s="3" t="s">
        <v>12</v>
      </c>
      <c r="C7" s="3" t="s">
        <v>82</v>
      </c>
      <c r="D7" s="23">
        <v>1081</v>
      </c>
      <c r="E7" s="3">
        <v>184</v>
      </c>
      <c r="F7" s="3">
        <v>897</v>
      </c>
      <c r="G7" s="3">
        <v>2734</v>
      </c>
      <c r="H7" s="3">
        <v>342</v>
      </c>
      <c r="I7" s="3">
        <v>2392</v>
      </c>
      <c r="J7" s="3">
        <v>0.39539999999999997</v>
      </c>
      <c r="K7" s="4">
        <v>0.17019999999999999</v>
      </c>
      <c r="L7" s="3">
        <v>0.82979999999999998</v>
      </c>
      <c r="M7" s="3">
        <v>0.2051</v>
      </c>
      <c r="N7" s="3">
        <v>-1.5841000000000001</v>
      </c>
      <c r="O7" s="3">
        <v>0.36099999999999999</v>
      </c>
      <c r="P7" s="3">
        <v>5.8799999999999998E-2</v>
      </c>
    </row>
    <row r="8" spans="1:16" ht="15" x14ac:dyDescent="0.15">
      <c r="A8" s="17" t="s">
        <v>83</v>
      </c>
      <c r="B8" s="17" t="s">
        <v>12</v>
      </c>
      <c r="C8" s="17" t="s">
        <v>76</v>
      </c>
      <c r="D8" s="17">
        <v>2734</v>
      </c>
      <c r="E8" s="17">
        <v>342</v>
      </c>
      <c r="F8" s="17">
        <v>2392</v>
      </c>
      <c r="G8" s="17" t="e">
        <v>#N/A</v>
      </c>
      <c r="H8" s="17" t="e">
        <v>#N/A</v>
      </c>
      <c r="I8" s="17" t="e">
        <v>#N/A</v>
      </c>
      <c r="J8" s="17">
        <v>1</v>
      </c>
      <c r="K8" s="20">
        <v>0.12509999999999999</v>
      </c>
      <c r="L8" s="17">
        <v>0.87490000000000001</v>
      </c>
      <c r="M8" s="17">
        <v>0.14299999999999999</v>
      </c>
      <c r="N8" s="17">
        <v>-1.9451000000000001</v>
      </c>
      <c r="O8" s="17">
        <v>0</v>
      </c>
      <c r="P8" s="22">
        <v>0.1265</v>
      </c>
    </row>
    <row r="9" spans="1:16" ht="15" x14ac:dyDescent="0.15">
      <c r="A9" s="3" t="s">
        <v>84</v>
      </c>
      <c r="B9" s="3" t="s">
        <v>23</v>
      </c>
      <c r="C9" s="3" t="s">
        <v>85</v>
      </c>
      <c r="D9" s="23">
        <v>885</v>
      </c>
      <c r="E9" s="3">
        <v>147</v>
      </c>
      <c r="F9" s="3">
        <v>738</v>
      </c>
      <c r="G9" s="3">
        <v>885</v>
      </c>
      <c r="H9" s="3">
        <v>147</v>
      </c>
      <c r="I9" s="3">
        <v>738</v>
      </c>
      <c r="J9" s="3">
        <v>0.32369999999999999</v>
      </c>
      <c r="K9" s="21">
        <v>0.1661</v>
      </c>
      <c r="L9" s="3">
        <v>0.83389999999999997</v>
      </c>
      <c r="M9" s="3">
        <v>0.19919999999999999</v>
      </c>
      <c r="N9" s="3">
        <v>-1.6134999999999999</v>
      </c>
      <c r="O9" s="3">
        <v>0.33160000000000001</v>
      </c>
      <c r="P9" s="3">
        <v>4.02E-2</v>
      </c>
    </row>
    <row r="10" spans="1:16" ht="15" x14ac:dyDescent="0.15">
      <c r="A10" s="3" t="s">
        <v>86</v>
      </c>
      <c r="B10" s="3" t="s">
        <v>23</v>
      </c>
      <c r="C10" s="3" t="s">
        <v>87</v>
      </c>
      <c r="D10" s="23">
        <v>1849</v>
      </c>
      <c r="E10" s="3">
        <v>195</v>
      </c>
      <c r="F10" s="3">
        <v>1654</v>
      </c>
      <c r="G10" s="3">
        <v>2734</v>
      </c>
      <c r="H10" s="3">
        <v>342</v>
      </c>
      <c r="I10" s="3">
        <v>2392</v>
      </c>
      <c r="J10" s="3">
        <v>0.67630000000000001</v>
      </c>
      <c r="K10" s="21">
        <v>0.1055</v>
      </c>
      <c r="L10" s="3">
        <v>0.89449999999999996</v>
      </c>
      <c r="M10" s="3">
        <v>0.1179</v>
      </c>
      <c r="N10" s="3">
        <v>-2.1379999999999999</v>
      </c>
      <c r="O10" s="3">
        <v>-0.19289999999999999</v>
      </c>
      <c r="P10" s="3">
        <v>2.3400000000000001E-2</v>
      </c>
    </row>
    <row r="11" spans="1:16" ht="15" x14ac:dyDescent="0.15">
      <c r="A11" s="17" t="s">
        <v>88</v>
      </c>
      <c r="B11" s="17" t="s">
        <v>23</v>
      </c>
      <c r="C11" s="17" t="s">
        <v>76</v>
      </c>
      <c r="D11" s="17">
        <v>2734</v>
      </c>
      <c r="E11" s="17">
        <v>342</v>
      </c>
      <c r="F11" s="17">
        <v>2392</v>
      </c>
      <c r="G11" s="17" t="e">
        <v>#N/A</v>
      </c>
      <c r="H11" s="17" t="e">
        <v>#N/A</v>
      </c>
      <c r="I11" s="17" t="e">
        <v>#N/A</v>
      </c>
      <c r="J11" s="17">
        <v>1</v>
      </c>
      <c r="K11" s="20">
        <v>0.12509999999999999</v>
      </c>
      <c r="L11" s="17">
        <v>0.87490000000000001</v>
      </c>
      <c r="M11" s="17">
        <v>0.14299999999999999</v>
      </c>
      <c r="N11" s="17">
        <v>-1.9451000000000001</v>
      </c>
      <c r="O11" s="17">
        <v>0</v>
      </c>
      <c r="P11" s="22">
        <v>6.3600000000000004E-2</v>
      </c>
    </row>
    <row r="12" spans="1:16" ht="15" x14ac:dyDescent="0.15">
      <c r="A12" s="3" t="s">
        <v>89</v>
      </c>
      <c r="B12" s="3" t="s">
        <v>240</v>
      </c>
      <c r="C12" s="3" t="s">
        <v>90</v>
      </c>
      <c r="D12" s="23">
        <v>1581</v>
      </c>
      <c r="E12" s="3">
        <v>234</v>
      </c>
      <c r="F12" s="3">
        <v>1347</v>
      </c>
      <c r="G12" s="3">
        <v>1581</v>
      </c>
      <c r="H12" s="3">
        <v>234</v>
      </c>
      <c r="I12" s="3">
        <v>1347</v>
      </c>
      <c r="J12" s="3">
        <v>0.57830000000000004</v>
      </c>
      <c r="K12" s="21">
        <v>0.14799999999999999</v>
      </c>
      <c r="L12" s="3">
        <v>0.85199999999999998</v>
      </c>
      <c r="M12" s="3">
        <v>0.17369999999999999</v>
      </c>
      <c r="N12" s="3">
        <v>-1.7503</v>
      </c>
      <c r="O12" s="3">
        <v>0.1948</v>
      </c>
      <c r="P12" s="3">
        <v>2.3599999999999999E-2</v>
      </c>
    </row>
    <row r="13" spans="1:16" ht="15" x14ac:dyDescent="0.15">
      <c r="A13" s="3" t="s">
        <v>91</v>
      </c>
      <c r="B13" s="3" t="s">
        <v>17</v>
      </c>
      <c r="C13" s="3" t="s">
        <v>92</v>
      </c>
      <c r="D13" s="23">
        <v>1153</v>
      </c>
      <c r="E13" s="3">
        <v>108</v>
      </c>
      <c r="F13" s="3">
        <v>1045</v>
      </c>
      <c r="G13" s="3">
        <v>2734</v>
      </c>
      <c r="H13" s="3">
        <v>342</v>
      </c>
      <c r="I13" s="3">
        <v>2392</v>
      </c>
      <c r="J13" s="3">
        <v>0.42170000000000002</v>
      </c>
      <c r="K13" s="21">
        <v>9.3700000000000006E-2</v>
      </c>
      <c r="L13" s="3">
        <v>0.90629999999999999</v>
      </c>
      <c r="M13" s="3">
        <v>0.1033</v>
      </c>
      <c r="N13" s="3">
        <v>-2.2696000000000001</v>
      </c>
      <c r="O13" s="3">
        <v>-0.3246</v>
      </c>
      <c r="P13" s="3">
        <v>3.9300000000000002E-2</v>
      </c>
    </row>
    <row r="14" spans="1:16" ht="15" x14ac:dyDescent="0.15">
      <c r="A14" s="17" t="s">
        <v>93</v>
      </c>
      <c r="B14" s="17" t="s">
        <v>17</v>
      </c>
      <c r="C14" s="17" t="s">
        <v>76</v>
      </c>
      <c r="D14" s="17">
        <v>2734</v>
      </c>
      <c r="E14" s="17">
        <v>342</v>
      </c>
      <c r="F14" s="17">
        <v>2392</v>
      </c>
      <c r="G14" s="17" t="e">
        <v>#N/A</v>
      </c>
      <c r="H14" s="17" t="e">
        <v>#N/A</v>
      </c>
      <c r="I14" s="17" t="e">
        <v>#N/A</v>
      </c>
      <c r="J14" s="17">
        <v>1</v>
      </c>
      <c r="K14" s="20">
        <v>0.12509999999999999</v>
      </c>
      <c r="L14" s="17">
        <v>0.87490000000000001</v>
      </c>
      <c r="M14" s="17">
        <v>0.14299999999999999</v>
      </c>
      <c r="N14" s="17">
        <v>-1.9451000000000001</v>
      </c>
      <c r="O14" s="17">
        <v>0</v>
      </c>
      <c r="P14" s="22">
        <v>6.2899999999999998E-2</v>
      </c>
    </row>
    <row r="15" spans="1:16" ht="15" x14ac:dyDescent="0.15">
      <c r="A15" s="3" t="s">
        <v>94</v>
      </c>
      <c r="B15" s="3" t="s">
        <v>265</v>
      </c>
      <c r="C15" s="3" t="s">
        <v>95</v>
      </c>
      <c r="D15" s="23">
        <v>2545</v>
      </c>
      <c r="E15" s="3">
        <v>297</v>
      </c>
      <c r="F15" s="3">
        <v>2248</v>
      </c>
      <c r="G15" s="3">
        <v>2545</v>
      </c>
      <c r="H15" s="3">
        <v>297</v>
      </c>
      <c r="I15" s="3">
        <v>2248</v>
      </c>
      <c r="J15" s="3">
        <v>0.93089999999999995</v>
      </c>
      <c r="K15" s="21">
        <v>0.1167</v>
      </c>
      <c r="L15" s="3">
        <v>0.88329999999999997</v>
      </c>
      <c r="M15" s="3">
        <v>0.1321</v>
      </c>
      <c r="N15" s="3">
        <v>-2.0240999999999998</v>
      </c>
      <c r="O15" s="3">
        <v>-7.9000000000000001E-2</v>
      </c>
      <c r="P15" s="3">
        <v>5.5999999999999999E-3</v>
      </c>
    </row>
    <row r="16" spans="1:16" ht="15" x14ac:dyDescent="0.15">
      <c r="A16" s="3" t="s">
        <v>96</v>
      </c>
      <c r="B16" s="3" t="s">
        <v>19</v>
      </c>
      <c r="C16" s="3" t="s">
        <v>97</v>
      </c>
      <c r="D16" s="23">
        <v>189</v>
      </c>
      <c r="E16" s="3">
        <v>45</v>
      </c>
      <c r="F16" s="3">
        <v>144</v>
      </c>
      <c r="G16" s="3">
        <v>2734</v>
      </c>
      <c r="H16" s="3">
        <v>342</v>
      </c>
      <c r="I16" s="3">
        <v>2392</v>
      </c>
      <c r="J16" s="3">
        <v>6.9099999999999995E-2</v>
      </c>
      <c r="K16" s="21">
        <v>0.23810000000000001</v>
      </c>
      <c r="L16" s="3">
        <v>0.76190000000000002</v>
      </c>
      <c r="M16" s="3">
        <v>0.3125</v>
      </c>
      <c r="N16" s="3">
        <v>-1.1632</v>
      </c>
      <c r="O16" s="3">
        <v>0.78190000000000004</v>
      </c>
      <c r="P16" s="3">
        <v>5.5800000000000002E-2</v>
      </c>
    </row>
    <row r="17" spans="1:16" ht="15" x14ac:dyDescent="0.15">
      <c r="A17" s="17" t="s">
        <v>98</v>
      </c>
      <c r="B17" s="17" t="s">
        <v>19</v>
      </c>
      <c r="C17" s="17" t="s">
        <v>76</v>
      </c>
      <c r="D17" s="17">
        <v>2734</v>
      </c>
      <c r="E17" s="17">
        <v>342</v>
      </c>
      <c r="F17" s="17">
        <v>2392</v>
      </c>
      <c r="G17" s="17" t="e">
        <v>#N/A</v>
      </c>
      <c r="H17" s="17" t="e">
        <v>#N/A</v>
      </c>
      <c r="I17" s="17" t="e">
        <v>#N/A</v>
      </c>
      <c r="J17" s="17">
        <v>1</v>
      </c>
      <c r="K17" s="20">
        <v>0.12509999999999999</v>
      </c>
      <c r="L17" s="17">
        <v>0.87490000000000001</v>
      </c>
      <c r="M17" s="17">
        <v>0.14299999999999999</v>
      </c>
      <c r="N17" s="17">
        <v>-1.9451000000000001</v>
      </c>
      <c r="O17" s="17">
        <v>0</v>
      </c>
      <c r="P17" s="22">
        <v>6.1400000000000003E-2</v>
      </c>
    </row>
    <row r="18" spans="1:16" ht="15" x14ac:dyDescent="0.15">
      <c r="A18" s="3" t="s">
        <v>99</v>
      </c>
      <c r="B18" s="3" t="s">
        <v>266</v>
      </c>
      <c r="C18" s="3" t="s">
        <v>80</v>
      </c>
      <c r="D18" s="23">
        <v>2427</v>
      </c>
      <c r="E18" s="3">
        <v>279</v>
      </c>
      <c r="F18" s="3">
        <v>2148</v>
      </c>
      <c r="G18" s="3">
        <v>2427</v>
      </c>
      <c r="H18" s="3">
        <v>279</v>
      </c>
      <c r="I18" s="3">
        <v>2148</v>
      </c>
      <c r="J18" s="3">
        <v>0.88770000000000004</v>
      </c>
      <c r="K18" s="21">
        <v>0.115</v>
      </c>
      <c r="L18" s="3">
        <v>0.88500000000000001</v>
      </c>
      <c r="M18" s="3">
        <v>0.12989999999999999</v>
      </c>
      <c r="N18" s="3">
        <v>-2.0411000000000001</v>
      </c>
      <c r="O18" s="3">
        <v>-9.6000000000000002E-2</v>
      </c>
      <c r="P18" s="3">
        <v>7.9000000000000008E-3</v>
      </c>
    </row>
    <row r="19" spans="1:16" ht="15" x14ac:dyDescent="0.15">
      <c r="A19" s="3" t="s">
        <v>100</v>
      </c>
      <c r="B19" s="3" t="s">
        <v>15</v>
      </c>
      <c r="C19" s="3" t="s">
        <v>82</v>
      </c>
      <c r="D19" s="23">
        <v>307</v>
      </c>
      <c r="E19" s="3">
        <v>63</v>
      </c>
      <c r="F19" s="3">
        <v>244</v>
      </c>
      <c r="G19" s="3">
        <v>2734</v>
      </c>
      <c r="H19" s="3">
        <v>342</v>
      </c>
      <c r="I19" s="3">
        <v>2392</v>
      </c>
      <c r="J19" s="3">
        <v>0.1123</v>
      </c>
      <c r="K19" s="21">
        <v>0.20519999999999999</v>
      </c>
      <c r="L19" s="3">
        <v>0.79479999999999995</v>
      </c>
      <c r="M19" s="3">
        <v>0.25819999999999999</v>
      </c>
      <c r="N19" s="3">
        <v>-1.3540000000000001</v>
      </c>
      <c r="O19" s="3">
        <v>0.59099999999999997</v>
      </c>
      <c r="P19" s="3">
        <v>4.8599999999999997E-2</v>
      </c>
    </row>
    <row r="20" spans="1:16" ht="15" x14ac:dyDescent="0.15">
      <c r="A20" s="17" t="s">
        <v>101</v>
      </c>
      <c r="B20" s="17" t="s">
        <v>15</v>
      </c>
      <c r="C20" s="17" t="s">
        <v>76</v>
      </c>
      <c r="D20" s="17">
        <v>2734</v>
      </c>
      <c r="E20" s="17">
        <v>342</v>
      </c>
      <c r="F20" s="17">
        <v>2392</v>
      </c>
      <c r="G20" s="17" t="e">
        <v>#N/A</v>
      </c>
      <c r="H20" s="17" t="e">
        <v>#N/A</v>
      </c>
      <c r="I20" s="17" t="e">
        <v>#N/A</v>
      </c>
      <c r="J20" s="17">
        <v>1</v>
      </c>
      <c r="K20" s="20">
        <v>0.12509999999999999</v>
      </c>
      <c r="L20" s="17">
        <v>0.87490000000000001</v>
      </c>
      <c r="M20" s="17">
        <v>0.14299999999999999</v>
      </c>
      <c r="N20" s="17">
        <v>-1.9451000000000001</v>
      </c>
      <c r="O20" s="17">
        <v>0</v>
      </c>
      <c r="P20" s="22">
        <v>5.6499999999999995E-2</v>
      </c>
    </row>
    <row r="21" spans="1:16" ht="15" x14ac:dyDescent="0.15">
      <c r="A21" s="3" t="s">
        <v>102</v>
      </c>
      <c r="B21" s="3" t="s">
        <v>267</v>
      </c>
      <c r="C21" s="3" t="s">
        <v>103</v>
      </c>
      <c r="D21" s="23">
        <v>2333</v>
      </c>
      <c r="E21" s="3">
        <v>266</v>
      </c>
      <c r="F21" s="3">
        <v>2067</v>
      </c>
      <c r="G21" s="3">
        <v>2333</v>
      </c>
      <c r="H21" s="3">
        <v>266</v>
      </c>
      <c r="I21" s="3">
        <v>2067</v>
      </c>
      <c r="J21" s="3">
        <v>0.85329999999999995</v>
      </c>
      <c r="K21" s="21">
        <v>0.114</v>
      </c>
      <c r="L21" s="3">
        <v>0.88600000000000001</v>
      </c>
      <c r="M21" s="3">
        <v>0.12870000000000001</v>
      </c>
      <c r="N21" s="3">
        <v>-2.0503999999999998</v>
      </c>
      <c r="O21" s="3">
        <v>-0.1053</v>
      </c>
      <c r="P21" s="3">
        <v>9.1000000000000004E-3</v>
      </c>
    </row>
    <row r="22" spans="1:16" ht="15" x14ac:dyDescent="0.15">
      <c r="A22" s="3" t="s">
        <v>104</v>
      </c>
      <c r="B22" s="3" t="s">
        <v>27</v>
      </c>
      <c r="C22" s="3" t="s">
        <v>105</v>
      </c>
      <c r="D22" s="23">
        <v>401</v>
      </c>
      <c r="E22" s="3">
        <v>76</v>
      </c>
      <c r="F22" s="3">
        <v>325</v>
      </c>
      <c r="G22" s="3">
        <v>2734</v>
      </c>
      <c r="H22" s="3">
        <v>342</v>
      </c>
      <c r="I22" s="3">
        <v>2392</v>
      </c>
      <c r="J22" s="3">
        <v>0.1467</v>
      </c>
      <c r="K22" s="21">
        <v>0.1895</v>
      </c>
      <c r="L22" s="3">
        <v>0.8105</v>
      </c>
      <c r="M22" s="3">
        <v>0.23380000000000001</v>
      </c>
      <c r="N22" s="3">
        <v>-1.4531000000000001</v>
      </c>
      <c r="O22" s="3">
        <v>0.49199999999999999</v>
      </c>
      <c r="P22" s="3">
        <v>4.2500000000000003E-2</v>
      </c>
    </row>
    <row r="23" spans="1:16" ht="15" x14ac:dyDescent="0.15">
      <c r="A23" s="17" t="s">
        <v>106</v>
      </c>
      <c r="B23" s="17" t="s">
        <v>27</v>
      </c>
      <c r="C23" s="17" t="s">
        <v>76</v>
      </c>
      <c r="D23" s="17">
        <v>2734</v>
      </c>
      <c r="E23" s="17">
        <v>342</v>
      </c>
      <c r="F23" s="17">
        <v>2392</v>
      </c>
      <c r="G23" s="17" t="e">
        <v>#N/A</v>
      </c>
      <c r="H23" s="17" t="e">
        <v>#N/A</v>
      </c>
      <c r="I23" s="17" t="e">
        <v>#N/A</v>
      </c>
      <c r="J23" s="17">
        <v>1</v>
      </c>
      <c r="K23" s="20">
        <v>0.12509999999999999</v>
      </c>
      <c r="L23" s="17">
        <v>0.87490000000000001</v>
      </c>
      <c r="M23" s="17">
        <v>0.14299999999999999</v>
      </c>
      <c r="N23" s="17">
        <v>-1.9451000000000001</v>
      </c>
      <c r="O23" s="17">
        <v>0</v>
      </c>
      <c r="P23" s="22">
        <v>5.1600000000000007E-2</v>
      </c>
    </row>
    <row r="24" spans="1:16" ht="15" x14ac:dyDescent="0.15">
      <c r="A24" s="3" t="s">
        <v>107</v>
      </c>
      <c r="B24" s="3" t="s">
        <v>247</v>
      </c>
      <c r="C24" s="3" t="s">
        <v>108</v>
      </c>
      <c r="D24" s="23">
        <v>562</v>
      </c>
      <c r="E24" s="3">
        <v>99</v>
      </c>
      <c r="F24" s="3">
        <v>463</v>
      </c>
      <c r="G24" s="3">
        <v>562</v>
      </c>
      <c r="H24" s="3">
        <v>99</v>
      </c>
      <c r="I24" s="3">
        <v>463</v>
      </c>
      <c r="J24" s="3">
        <v>0.2056</v>
      </c>
      <c r="K24" s="21">
        <v>0.1762</v>
      </c>
      <c r="L24" s="3">
        <v>0.82379999999999998</v>
      </c>
      <c r="M24" s="3">
        <v>0.21379999999999999</v>
      </c>
      <c r="N24" s="3">
        <v>-1.5426</v>
      </c>
      <c r="O24" s="3">
        <v>0.40250000000000002</v>
      </c>
      <c r="P24" s="3">
        <v>3.8600000000000002E-2</v>
      </c>
    </row>
    <row r="25" spans="1:16" ht="15" x14ac:dyDescent="0.15">
      <c r="A25" s="3" t="s">
        <v>109</v>
      </c>
      <c r="B25" s="3" t="s">
        <v>25</v>
      </c>
      <c r="C25" s="3" t="s">
        <v>110</v>
      </c>
      <c r="D25" s="23">
        <v>2172</v>
      </c>
      <c r="E25" s="3">
        <v>243</v>
      </c>
      <c r="F25" s="3">
        <v>1929</v>
      </c>
      <c r="G25" s="3">
        <v>2734</v>
      </c>
      <c r="H25" s="3">
        <v>342</v>
      </c>
      <c r="I25" s="3">
        <v>2392</v>
      </c>
      <c r="J25" s="3">
        <v>0.7944</v>
      </c>
      <c r="K25" s="21">
        <v>0.1119</v>
      </c>
      <c r="L25" s="3">
        <v>0.8881</v>
      </c>
      <c r="M25" s="3">
        <v>0.126</v>
      </c>
      <c r="N25" s="3">
        <v>-2.0716999999999999</v>
      </c>
      <c r="O25" s="3">
        <v>-0.12659999999999999</v>
      </c>
      <c r="P25" s="3">
        <v>1.21E-2</v>
      </c>
    </row>
    <row r="26" spans="1:16" ht="15" x14ac:dyDescent="0.15">
      <c r="A26" s="17" t="s">
        <v>111</v>
      </c>
      <c r="B26" s="17" t="s">
        <v>25</v>
      </c>
      <c r="C26" s="17" t="s">
        <v>76</v>
      </c>
      <c r="D26" s="17">
        <v>2734</v>
      </c>
      <c r="E26" s="17">
        <v>342</v>
      </c>
      <c r="F26" s="17">
        <v>2392</v>
      </c>
      <c r="G26" s="17" t="e">
        <v>#N/A</v>
      </c>
      <c r="H26" s="17" t="e">
        <v>#N/A</v>
      </c>
      <c r="I26" s="17" t="e">
        <v>#N/A</v>
      </c>
      <c r="J26" s="17">
        <v>1</v>
      </c>
      <c r="K26" s="20">
        <v>0.12509999999999999</v>
      </c>
      <c r="L26" s="17">
        <v>0.87490000000000001</v>
      </c>
      <c r="M26" s="17">
        <v>0.14299999999999999</v>
      </c>
      <c r="N26" s="17">
        <v>-1.9451000000000001</v>
      </c>
      <c r="O26" s="17">
        <v>0</v>
      </c>
      <c r="P26" s="22">
        <v>5.0700000000000002E-2</v>
      </c>
    </row>
    <row r="27" spans="1:16" ht="15" x14ac:dyDescent="0.15">
      <c r="A27" s="3" t="s">
        <v>112</v>
      </c>
      <c r="B27" s="3" t="s">
        <v>268</v>
      </c>
      <c r="C27" s="3" t="s">
        <v>113</v>
      </c>
      <c r="D27" s="23">
        <v>2525</v>
      </c>
      <c r="E27" s="3">
        <v>331</v>
      </c>
      <c r="F27" s="3">
        <v>2194</v>
      </c>
      <c r="G27" s="3">
        <v>2525</v>
      </c>
      <c r="H27" s="3">
        <v>331</v>
      </c>
      <c r="I27" s="3">
        <v>2194</v>
      </c>
      <c r="J27" s="3">
        <v>0.92359999999999998</v>
      </c>
      <c r="K27" s="21">
        <v>0.13109999999999999</v>
      </c>
      <c r="L27" s="3">
        <v>0.86890000000000001</v>
      </c>
      <c r="M27" s="3">
        <v>0.15090000000000001</v>
      </c>
      <c r="N27" s="3">
        <v>-1.8914</v>
      </c>
      <c r="O27" s="3">
        <v>5.3699999999999998E-2</v>
      </c>
      <c r="P27" s="3">
        <v>2.7000000000000001E-3</v>
      </c>
    </row>
    <row r="28" spans="1:16" ht="15" x14ac:dyDescent="0.15">
      <c r="A28" s="3" t="s">
        <v>114</v>
      </c>
      <c r="B28" s="3" t="s">
        <v>24</v>
      </c>
      <c r="C28" s="3" t="s">
        <v>115</v>
      </c>
      <c r="D28" s="23">
        <v>209</v>
      </c>
      <c r="E28" s="3">
        <v>11</v>
      </c>
      <c r="F28" s="3">
        <v>198</v>
      </c>
      <c r="G28" s="3">
        <v>2734</v>
      </c>
      <c r="H28" s="3">
        <v>342</v>
      </c>
      <c r="I28" s="3">
        <v>2392</v>
      </c>
      <c r="J28" s="3">
        <v>7.6399999999999996E-2</v>
      </c>
      <c r="K28" s="21">
        <v>5.2600000000000001E-2</v>
      </c>
      <c r="L28" s="3">
        <v>0.94740000000000002</v>
      </c>
      <c r="M28" s="3">
        <v>5.5599999999999997E-2</v>
      </c>
      <c r="N28" s="3">
        <v>-2.8904000000000001</v>
      </c>
      <c r="O28" s="3">
        <v>-0.94530000000000003</v>
      </c>
      <c r="P28" s="3">
        <v>4.7800000000000002E-2</v>
      </c>
    </row>
    <row r="29" spans="1:16" ht="15" x14ac:dyDescent="0.15">
      <c r="A29" s="17" t="s">
        <v>116</v>
      </c>
      <c r="B29" s="17" t="s">
        <v>24</v>
      </c>
      <c r="C29" s="17" t="s">
        <v>76</v>
      </c>
      <c r="D29" s="17">
        <v>2734</v>
      </c>
      <c r="E29" s="17">
        <v>342</v>
      </c>
      <c r="F29" s="17">
        <v>2392</v>
      </c>
      <c r="G29" s="17" t="e">
        <v>#N/A</v>
      </c>
      <c r="H29" s="17" t="e">
        <v>#N/A</v>
      </c>
      <c r="I29" s="17" t="e">
        <v>#N/A</v>
      </c>
      <c r="J29" s="17">
        <v>1</v>
      </c>
      <c r="K29" s="20">
        <v>0.12509999999999999</v>
      </c>
      <c r="L29" s="17">
        <v>0.87490000000000001</v>
      </c>
      <c r="M29" s="17">
        <v>0.14299999999999999</v>
      </c>
      <c r="N29" s="17">
        <v>-1.9451000000000001</v>
      </c>
      <c r="O29" s="17">
        <v>0</v>
      </c>
      <c r="P29" s="22">
        <v>5.0500000000000003E-2</v>
      </c>
    </row>
    <row r="30" spans="1:16" ht="15" x14ac:dyDescent="0.15">
      <c r="A30" s="3" t="s">
        <v>117</v>
      </c>
      <c r="B30" s="3" t="s">
        <v>269</v>
      </c>
      <c r="C30" s="3" t="s">
        <v>118</v>
      </c>
      <c r="D30" s="23">
        <v>2404</v>
      </c>
      <c r="E30" s="3">
        <v>320</v>
      </c>
      <c r="F30" s="3">
        <v>2084</v>
      </c>
      <c r="G30" s="3">
        <v>2404</v>
      </c>
      <c r="H30" s="3">
        <v>320</v>
      </c>
      <c r="I30" s="3">
        <v>2084</v>
      </c>
      <c r="J30" s="3">
        <v>0.87929999999999997</v>
      </c>
      <c r="K30" s="21">
        <v>0.1331</v>
      </c>
      <c r="L30" s="3">
        <v>0.8669</v>
      </c>
      <c r="M30" s="3">
        <v>0.15359999999999999</v>
      </c>
      <c r="N30" s="3">
        <v>-1.8736999999999999</v>
      </c>
      <c r="O30" s="3">
        <v>7.1400000000000005E-2</v>
      </c>
      <c r="P30" s="3">
        <v>4.5999999999999999E-3</v>
      </c>
    </row>
    <row r="31" spans="1:16" ht="15" x14ac:dyDescent="0.15">
      <c r="A31" s="3" t="s">
        <v>119</v>
      </c>
      <c r="B31" s="3" t="s">
        <v>32</v>
      </c>
      <c r="C31" s="3" t="s">
        <v>270</v>
      </c>
      <c r="D31" s="23">
        <v>330</v>
      </c>
      <c r="E31" s="3">
        <v>22</v>
      </c>
      <c r="F31" s="3">
        <v>308</v>
      </c>
      <c r="G31" s="3">
        <v>2734</v>
      </c>
      <c r="H31" s="3">
        <v>342</v>
      </c>
      <c r="I31" s="3">
        <v>2392</v>
      </c>
      <c r="J31" s="3">
        <v>0.1207</v>
      </c>
      <c r="K31" s="21">
        <v>6.6699999999999995E-2</v>
      </c>
      <c r="L31" s="3">
        <v>0.93330000000000002</v>
      </c>
      <c r="M31" s="3">
        <v>7.1400000000000005E-2</v>
      </c>
      <c r="N31" s="3">
        <v>-2.6391</v>
      </c>
      <c r="O31" s="3">
        <v>-0.69399999999999995</v>
      </c>
      <c r="P31" s="3">
        <v>4.4699999999999997E-2</v>
      </c>
    </row>
    <row r="32" spans="1:16" ht="15" x14ac:dyDescent="0.15">
      <c r="A32" s="17" t="s">
        <v>121</v>
      </c>
      <c r="B32" s="17" t="s">
        <v>32</v>
      </c>
      <c r="C32" s="17" t="s">
        <v>76</v>
      </c>
      <c r="D32" s="17">
        <v>2734</v>
      </c>
      <c r="E32" s="17">
        <v>342</v>
      </c>
      <c r="F32" s="17">
        <v>2392</v>
      </c>
      <c r="G32" s="17" t="e">
        <v>#N/A</v>
      </c>
      <c r="H32" s="17" t="e">
        <v>#N/A</v>
      </c>
      <c r="I32" s="17" t="e">
        <v>#N/A</v>
      </c>
      <c r="J32" s="17">
        <v>1</v>
      </c>
      <c r="K32" s="20">
        <v>0.12509999999999999</v>
      </c>
      <c r="L32" s="17">
        <v>0.87490000000000001</v>
      </c>
      <c r="M32" s="17">
        <v>0.14299999999999999</v>
      </c>
      <c r="N32" s="17">
        <v>-1.9451000000000001</v>
      </c>
      <c r="O32" s="17">
        <v>0</v>
      </c>
      <c r="P32" s="22">
        <v>4.9299999999999997E-2</v>
      </c>
    </row>
    <row r="33" spans="1:16" ht="15" x14ac:dyDescent="0.15">
      <c r="A33" s="3" t="s">
        <v>122</v>
      </c>
      <c r="B33" s="3" t="s">
        <v>271</v>
      </c>
      <c r="C33" s="3" t="s">
        <v>123</v>
      </c>
      <c r="D33" s="23">
        <v>889</v>
      </c>
      <c r="E33" s="3">
        <v>143</v>
      </c>
      <c r="F33" s="3">
        <v>746</v>
      </c>
      <c r="G33" s="3">
        <v>889</v>
      </c>
      <c r="H33" s="3">
        <v>143</v>
      </c>
      <c r="I33" s="3">
        <v>746</v>
      </c>
      <c r="J33" s="3">
        <v>0.32519999999999999</v>
      </c>
      <c r="K33" s="21">
        <v>0.16089999999999999</v>
      </c>
      <c r="L33" s="3">
        <v>0.83909999999999996</v>
      </c>
      <c r="M33" s="3">
        <v>0.19170000000000001</v>
      </c>
      <c r="N33" s="3">
        <v>-1.6518999999999999</v>
      </c>
      <c r="O33" s="3">
        <v>0.29320000000000002</v>
      </c>
      <c r="P33" s="3">
        <v>3.1199999999999999E-2</v>
      </c>
    </row>
    <row r="34" spans="1:16" ht="15" x14ac:dyDescent="0.15">
      <c r="A34" s="3" t="s">
        <v>124</v>
      </c>
      <c r="B34" s="3" t="s">
        <v>21</v>
      </c>
      <c r="C34" s="3" t="s">
        <v>125</v>
      </c>
      <c r="D34" s="23">
        <v>1845</v>
      </c>
      <c r="E34" s="3">
        <v>199</v>
      </c>
      <c r="F34" s="3">
        <v>1646</v>
      </c>
      <c r="G34" s="3">
        <v>2734</v>
      </c>
      <c r="H34" s="3">
        <v>342</v>
      </c>
      <c r="I34" s="3">
        <v>2392</v>
      </c>
      <c r="J34" s="3">
        <v>0.67479999999999996</v>
      </c>
      <c r="K34" s="21">
        <v>0.1079</v>
      </c>
      <c r="L34" s="3">
        <v>0.8921</v>
      </c>
      <c r="M34" s="3">
        <v>0.12089999999999999</v>
      </c>
      <c r="N34" s="3">
        <v>-2.1128</v>
      </c>
      <c r="O34" s="3">
        <v>-0.16769999999999999</v>
      </c>
      <c r="P34" s="3">
        <v>1.78E-2</v>
      </c>
    </row>
    <row r="35" spans="1:16" ht="15" x14ac:dyDescent="0.15">
      <c r="A35" s="19" t="s">
        <v>126</v>
      </c>
      <c r="B35" s="18" t="s">
        <v>21</v>
      </c>
      <c r="C35" s="17" t="s">
        <v>76</v>
      </c>
      <c r="D35" s="17">
        <v>2734</v>
      </c>
      <c r="E35" s="17">
        <v>342</v>
      </c>
      <c r="F35" s="17">
        <v>2392</v>
      </c>
      <c r="G35" s="17" t="e">
        <v>#N/A</v>
      </c>
      <c r="H35" s="17" t="e">
        <v>#N/A</v>
      </c>
      <c r="I35" s="17" t="e">
        <v>#N/A</v>
      </c>
      <c r="J35" s="17">
        <v>1</v>
      </c>
      <c r="K35" s="20">
        <v>0.12509999999999999</v>
      </c>
      <c r="L35" s="17">
        <v>0.87490000000000001</v>
      </c>
      <c r="M35" s="17">
        <v>0.14299999999999999</v>
      </c>
      <c r="N35" s="17">
        <v>-1.9451000000000001</v>
      </c>
      <c r="O35" s="17">
        <v>0</v>
      </c>
      <c r="P35" s="22">
        <v>4.9000000000000002E-2</v>
      </c>
    </row>
    <row r="36" spans="1:16" ht="15" x14ac:dyDescent="0.15">
      <c r="A36" s="3" t="s">
        <v>127</v>
      </c>
      <c r="B36" s="3" t="s">
        <v>272</v>
      </c>
      <c r="C36" s="3" t="s">
        <v>128</v>
      </c>
      <c r="D36" s="23">
        <v>1887</v>
      </c>
      <c r="E36" s="3">
        <v>262</v>
      </c>
      <c r="F36" s="3">
        <v>1625</v>
      </c>
      <c r="G36" s="3">
        <v>1887</v>
      </c>
      <c r="H36" s="3">
        <v>262</v>
      </c>
      <c r="I36" s="3">
        <v>1625</v>
      </c>
      <c r="J36" s="3">
        <v>0.69020000000000004</v>
      </c>
      <c r="K36" s="21">
        <v>0.13880000000000001</v>
      </c>
      <c r="L36" s="3">
        <v>0.86119999999999997</v>
      </c>
      <c r="M36" s="3">
        <v>0.16120000000000001</v>
      </c>
      <c r="N36" s="3">
        <v>-1.8249</v>
      </c>
      <c r="O36" s="3">
        <v>0.1202</v>
      </c>
      <c r="P36" s="3">
        <v>1.04E-2</v>
      </c>
    </row>
    <row r="37" spans="1:16" ht="15" x14ac:dyDescent="0.15">
      <c r="A37" s="3" t="s">
        <v>129</v>
      </c>
      <c r="B37" s="3" t="s">
        <v>37</v>
      </c>
      <c r="C37" s="3" t="s">
        <v>130</v>
      </c>
      <c r="D37" s="23">
        <v>847</v>
      </c>
      <c r="E37" s="3">
        <v>80</v>
      </c>
      <c r="F37" s="3">
        <v>767</v>
      </c>
      <c r="G37" s="3">
        <v>2734</v>
      </c>
      <c r="H37" s="3">
        <v>342</v>
      </c>
      <c r="I37" s="3">
        <v>2392</v>
      </c>
      <c r="J37" s="3">
        <v>0.30980000000000002</v>
      </c>
      <c r="K37" s="21">
        <v>9.4500000000000001E-2</v>
      </c>
      <c r="L37" s="3">
        <v>0.90549999999999997</v>
      </c>
      <c r="M37" s="3">
        <v>0.1043</v>
      </c>
      <c r="N37" s="3">
        <v>-2.2605</v>
      </c>
      <c r="O37" s="3">
        <v>-0.31540000000000001</v>
      </c>
      <c r="P37" s="3">
        <v>2.7400000000000001E-2</v>
      </c>
    </row>
    <row r="38" spans="1:16" ht="15" x14ac:dyDescent="0.15">
      <c r="A38" s="17" t="s">
        <v>131</v>
      </c>
      <c r="B38" s="17" t="s">
        <v>37</v>
      </c>
      <c r="C38" s="17" t="s">
        <v>76</v>
      </c>
      <c r="D38" s="17">
        <v>2734</v>
      </c>
      <c r="E38" s="17">
        <v>342</v>
      </c>
      <c r="F38" s="17">
        <v>2392</v>
      </c>
      <c r="G38" s="17" t="e">
        <v>#N/A</v>
      </c>
      <c r="H38" s="17" t="e">
        <v>#N/A</v>
      </c>
      <c r="I38" s="17" t="e">
        <v>#N/A</v>
      </c>
      <c r="J38" s="17">
        <v>1</v>
      </c>
      <c r="K38" s="20">
        <v>0.12509999999999999</v>
      </c>
      <c r="L38" s="17">
        <v>0.87490000000000001</v>
      </c>
      <c r="M38" s="17">
        <v>0.14299999999999999</v>
      </c>
      <c r="N38" s="17">
        <v>-1.9451000000000001</v>
      </c>
      <c r="O38" s="17">
        <v>0</v>
      </c>
      <c r="P38" s="22">
        <v>3.78E-2</v>
      </c>
    </row>
    <row r="39" spans="1:16" ht="15" x14ac:dyDescent="0.15">
      <c r="A39" s="3" t="s">
        <v>132</v>
      </c>
      <c r="B39" s="3" t="s">
        <v>273</v>
      </c>
      <c r="C39" s="3" t="s">
        <v>133</v>
      </c>
      <c r="D39" s="23">
        <v>894</v>
      </c>
      <c r="E39" s="3">
        <v>138</v>
      </c>
      <c r="F39" s="3">
        <v>756</v>
      </c>
      <c r="G39" s="3">
        <v>894</v>
      </c>
      <c r="H39" s="3">
        <v>138</v>
      </c>
      <c r="I39" s="3">
        <v>756</v>
      </c>
      <c r="J39" s="3">
        <v>0.32700000000000001</v>
      </c>
      <c r="K39" s="21">
        <v>0.15440000000000001</v>
      </c>
      <c r="L39" s="3">
        <v>0.84560000000000002</v>
      </c>
      <c r="M39" s="3">
        <v>0.1825</v>
      </c>
      <c r="N39" s="3">
        <v>-1.7008000000000001</v>
      </c>
      <c r="O39" s="3">
        <v>0.24429999999999999</v>
      </c>
      <c r="P39" s="3">
        <v>2.1399999999999999E-2</v>
      </c>
    </row>
    <row r="40" spans="1:16" ht="15" x14ac:dyDescent="0.15">
      <c r="A40" s="3" t="s">
        <v>134</v>
      </c>
      <c r="B40" s="3" t="s">
        <v>18</v>
      </c>
      <c r="C40" s="3" t="s">
        <v>135</v>
      </c>
      <c r="D40" s="23">
        <v>1840</v>
      </c>
      <c r="E40" s="3">
        <v>204</v>
      </c>
      <c r="F40" s="3">
        <v>1636</v>
      </c>
      <c r="G40" s="3">
        <v>2734</v>
      </c>
      <c r="H40" s="3">
        <v>342</v>
      </c>
      <c r="I40" s="3">
        <v>2392</v>
      </c>
      <c r="J40" s="3">
        <v>0.67300000000000004</v>
      </c>
      <c r="K40" s="21">
        <v>0.1109</v>
      </c>
      <c r="L40" s="3">
        <v>0.8891</v>
      </c>
      <c r="M40" s="3">
        <v>0.12470000000000001</v>
      </c>
      <c r="N40" s="3">
        <v>-2.0819000000000001</v>
      </c>
      <c r="O40" s="3">
        <v>-0.1368</v>
      </c>
      <c r="P40" s="3">
        <v>1.2E-2</v>
      </c>
    </row>
    <row r="41" spans="1:16" ht="15" x14ac:dyDescent="0.15">
      <c r="A41" s="17" t="s">
        <v>136</v>
      </c>
      <c r="B41" s="17" t="s">
        <v>18</v>
      </c>
      <c r="C41" s="17" t="s">
        <v>76</v>
      </c>
      <c r="D41" s="17">
        <v>2734</v>
      </c>
      <c r="E41" s="17">
        <v>342</v>
      </c>
      <c r="F41" s="17">
        <v>2392</v>
      </c>
      <c r="G41" s="17" t="e">
        <v>#N/A</v>
      </c>
      <c r="H41" s="17" t="e">
        <v>#N/A</v>
      </c>
      <c r="I41" s="17" t="e">
        <v>#N/A</v>
      </c>
      <c r="J41" s="17">
        <v>1</v>
      </c>
      <c r="K41" s="20">
        <v>0.12509999999999999</v>
      </c>
      <c r="L41" s="17">
        <v>0.87490000000000001</v>
      </c>
      <c r="M41" s="17">
        <v>0.14299999999999999</v>
      </c>
      <c r="N41" s="17">
        <v>-1.9451000000000001</v>
      </c>
      <c r="O41" s="17">
        <v>0</v>
      </c>
      <c r="P41" s="22">
        <v>3.3399999999999999E-2</v>
      </c>
    </row>
    <row r="42" spans="1:16" ht="15" x14ac:dyDescent="0.15">
      <c r="A42" s="3" t="s">
        <v>137</v>
      </c>
      <c r="B42" s="3" t="s">
        <v>274</v>
      </c>
      <c r="C42" s="3" t="s">
        <v>138</v>
      </c>
      <c r="D42" s="23">
        <v>1842</v>
      </c>
      <c r="E42" s="3">
        <v>255</v>
      </c>
      <c r="F42" s="3">
        <v>1587</v>
      </c>
      <c r="G42" s="3">
        <v>1842</v>
      </c>
      <c r="H42" s="3">
        <v>255</v>
      </c>
      <c r="I42" s="3">
        <v>1587</v>
      </c>
      <c r="J42" s="3">
        <v>0.67369999999999997</v>
      </c>
      <c r="K42" s="21">
        <v>0.1384</v>
      </c>
      <c r="L42" s="3">
        <v>0.86160000000000003</v>
      </c>
      <c r="M42" s="3">
        <v>0.16070000000000001</v>
      </c>
      <c r="N42" s="3">
        <v>-1.8283</v>
      </c>
      <c r="O42" s="3">
        <v>0.1167</v>
      </c>
      <c r="P42" s="3">
        <v>9.5999999999999992E-3</v>
      </c>
    </row>
    <row r="43" spans="1:16" ht="15" x14ac:dyDescent="0.15">
      <c r="A43" s="3" t="s">
        <v>139</v>
      </c>
      <c r="B43" s="3" t="s">
        <v>29</v>
      </c>
      <c r="C43" s="3" t="s">
        <v>140</v>
      </c>
      <c r="D43" s="23">
        <v>892</v>
      </c>
      <c r="E43" s="3">
        <v>87</v>
      </c>
      <c r="F43" s="3">
        <v>805</v>
      </c>
      <c r="G43" s="3">
        <v>2734</v>
      </c>
      <c r="H43" s="3">
        <v>342</v>
      </c>
      <c r="I43" s="3">
        <v>2392</v>
      </c>
      <c r="J43" s="3">
        <v>0.32629999999999998</v>
      </c>
      <c r="K43" s="21">
        <v>9.7500000000000003E-2</v>
      </c>
      <c r="L43" s="3">
        <v>0.90249999999999997</v>
      </c>
      <c r="M43" s="3">
        <v>0.1081</v>
      </c>
      <c r="N43" s="3">
        <v>-2.2248999999999999</v>
      </c>
      <c r="O43" s="3">
        <v>-0.27989999999999998</v>
      </c>
      <c r="P43" s="3">
        <v>2.3E-2</v>
      </c>
    </row>
    <row r="44" spans="1:16" ht="15" x14ac:dyDescent="0.15">
      <c r="A44" s="17" t="s">
        <v>141</v>
      </c>
      <c r="B44" s="17" t="s">
        <v>29</v>
      </c>
      <c r="C44" s="17" t="s">
        <v>76</v>
      </c>
      <c r="D44" s="17">
        <v>2734</v>
      </c>
      <c r="E44" s="17">
        <v>342</v>
      </c>
      <c r="F44" s="17">
        <v>2392</v>
      </c>
      <c r="G44" s="17" t="e">
        <v>#N/A</v>
      </c>
      <c r="H44" s="17" t="e">
        <v>#N/A</v>
      </c>
      <c r="I44" s="17" t="e">
        <v>#N/A</v>
      </c>
      <c r="J44" s="17">
        <v>1</v>
      </c>
      <c r="K44" s="20">
        <v>0.12509999999999999</v>
      </c>
      <c r="L44" s="17">
        <v>0.87490000000000001</v>
      </c>
      <c r="M44" s="17">
        <v>0.14299999999999999</v>
      </c>
      <c r="N44" s="17">
        <v>-1.9451000000000001</v>
      </c>
      <c r="O44" s="17">
        <v>0</v>
      </c>
      <c r="P44" s="22">
        <v>3.2599999999999997E-2</v>
      </c>
    </row>
    <row r="45" spans="1:16" ht="15" x14ac:dyDescent="0.15">
      <c r="A45" s="3" t="s">
        <v>142</v>
      </c>
      <c r="B45" s="3" t="s">
        <v>276</v>
      </c>
      <c r="C45" s="3" t="s">
        <v>95</v>
      </c>
      <c r="D45" s="23">
        <v>2533</v>
      </c>
      <c r="E45" s="3">
        <v>302</v>
      </c>
      <c r="F45" s="3">
        <v>2231</v>
      </c>
      <c r="G45" s="3">
        <v>2533</v>
      </c>
      <c r="H45" s="3">
        <v>302</v>
      </c>
      <c r="I45" s="3">
        <v>2231</v>
      </c>
      <c r="J45" s="3">
        <v>0.92649999999999999</v>
      </c>
      <c r="K45" s="21">
        <v>0.1192</v>
      </c>
      <c r="L45" s="3">
        <v>0.88080000000000003</v>
      </c>
      <c r="M45" s="3">
        <v>0.13539999999999999</v>
      </c>
      <c r="N45" s="3">
        <v>-1.9998</v>
      </c>
      <c r="O45" s="3">
        <v>-5.4699999999999999E-2</v>
      </c>
      <c r="P45" s="3">
        <v>2.7000000000000001E-3</v>
      </c>
    </row>
    <row r="46" spans="1:16" ht="15" x14ac:dyDescent="0.15">
      <c r="A46" s="3" t="s">
        <v>143</v>
      </c>
      <c r="B46" s="3" t="s">
        <v>45</v>
      </c>
      <c r="C46" s="3" t="s">
        <v>97</v>
      </c>
      <c r="D46" s="23">
        <v>201</v>
      </c>
      <c r="E46" s="3">
        <v>40</v>
      </c>
      <c r="F46" s="3">
        <v>161</v>
      </c>
      <c r="G46" s="3">
        <v>2734</v>
      </c>
      <c r="H46" s="3">
        <v>342</v>
      </c>
      <c r="I46" s="3">
        <v>2392</v>
      </c>
      <c r="J46" s="3">
        <v>7.3499999999999996E-2</v>
      </c>
      <c r="K46" s="21">
        <v>0.19900000000000001</v>
      </c>
      <c r="L46" s="3">
        <v>0.80100000000000005</v>
      </c>
      <c r="M46" s="3">
        <v>0.24840000000000001</v>
      </c>
      <c r="N46" s="3">
        <v>-1.3925000000000001</v>
      </c>
      <c r="O46" s="3">
        <v>0.55249999999999999</v>
      </c>
      <c r="P46" s="3">
        <v>2.7400000000000001E-2</v>
      </c>
    </row>
    <row r="47" spans="1:16" ht="15" x14ac:dyDescent="0.15">
      <c r="A47" s="17" t="s">
        <v>144</v>
      </c>
      <c r="B47" s="17" t="s">
        <v>45</v>
      </c>
      <c r="C47" s="17" t="s">
        <v>76</v>
      </c>
      <c r="D47" s="17">
        <v>2734</v>
      </c>
      <c r="E47" s="17">
        <v>342</v>
      </c>
      <c r="F47" s="17">
        <v>2392</v>
      </c>
      <c r="G47" s="17" t="e">
        <v>#N/A</v>
      </c>
      <c r="H47" s="17" t="e">
        <v>#N/A</v>
      </c>
      <c r="I47" s="17" t="e">
        <v>#N/A</v>
      </c>
      <c r="J47" s="17">
        <v>1</v>
      </c>
      <c r="K47" s="20">
        <v>0.12509999999999999</v>
      </c>
      <c r="L47" s="17">
        <v>0.87490000000000001</v>
      </c>
      <c r="M47" s="17">
        <v>0.14299999999999999</v>
      </c>
      <c r="N47" s="17">
        <v>-1.9451000000000001</v>
      </c>
      <c r="O47" s="17">
        <v>0</v>
      </c>
      <c r="P47" s="22">
        <v>3.0100000000000002E-2</v>
      </c>
    </row>
    <row r="48" spans="1:16" ht="15" x14ac:dyDescent="0.15">
      <c r="A48" s="3" t="s">
        <v>145</v>
      </c>
      <c r="B48" s="3" t="s">
        <v>277</v>
      </c>
      <c r="C48" s="3" t="s">
        <v>146</v>
      </c>
      <c r="D48" s="23">
        <v>1117</v>
      </c>
      <c r="E48" s="3">
        <v>165</v>
      </c>
      <c r="F48" s="3">
        <v>952</v>
      </c>
      <c r="G48" s="3">
        <v>1117</v>
      </c>
      <c r="H48" s="3">
        <v>165</v>
      </c>
      <c r="I48" s="3">
        <v>952</v>
      </c>
      <c r="J48" s="3">
        <v>0.40860000000000002</v>
      </c>
      <c r="K48" s="21">
        <v>0.1477</v>
      </c>
      <c r="L48" s="3">
        <v>0.85229999999999995</v>
      </c>
      <c r="M48" s="3">
        <v>0.17330000000000001</v>
      </c>
      <c r="N48" s="3">
        <v>-1.7525999999999999</v>
      </c>
      <c r="O48" s="3">
        <v>0.1925</v>
      </c>
      <c r="P48" s="3">
        <v>1.6299999999999999E-2</v>
      </c>
    </row>
    <row r="49" spans="1:16" ht="15" x14ac:dyDescent="0.15">
      <c r="A49" s="3" t="s">
        <v>147</v>
      </c>
      <c r="B49" s="3" t="s">
        <v>35</v>
      </c>
      <c r="C49" s="3" t="s">
        <v>148</v>
      </c>
      <c r="D49" s="23">
        <v>1617</v>
      </c>
      <c r="E49" s="3">
        <v>177</v>
      </c>
      <c r="F49" s="3">
        <v>1440</v>
      </c>
      <c r="G49" s="3">
        <v>2734</v>
      </c>
      <c r="H49" s="3">
        <v>342</v>
      </c>
      <c r="I49" s="3">
        <v>2392</v>
      </c>
      <c r="J49" s="3">
        <v>0.59140000000000004</v>
      </c>
      <c r="K49" s="21">
        <v>0.1095</v>
      </c>
      <c r="L49" s="3">
        <v>0.89049999999999996</v>
      </c>
      <c r="M49" s="3">
        <v>0.1229</v>
      </c>
      <c r="N49" s="3">
        <v>-2.0962000000000001</v>
      </c>
      <c r="O49" s="3">
        <v>-0.1512</v>
      </c>
      <c r="P49" s="3">
        <v>1.2800000000000001E-2</v>
      </c>
    </row>
    <row r="50" spans="1:16" ht="15" x14ac:dyDescent="0.15">
      <c r="A50" s="17" t="s">
        <v>149</v>
      </c>
      <c r="B50" s="17" t="s">
        <v>35</v>
      </c>
      <c r="C50" s="17" t="s">
        <v>76</v>
      </c>
      <c r="D50" s="17">
        <v>2734</v>
      </c>
      <c r="E50" s="17">
        <v>342</v>
      </c>
      <c r="F50" s="17">
        <v>2392</v>
      </c>
      <c r="G50" s="17" t="e">
        <v>#N/A</v>
      </c>
      <c r="H50" s="17" t="e">
        <v>#N/A</v>
      </c>
      <c r="I50" s="17" t="e">
        <v>#N/A</v>
      </c>
      <c r="J50" s="17">
        <v>1</v>
      </c>
      <c r="K50" s="20">
        <v>0.12509999999999999</v>
      </c>
      <c r="L50" s="17">
        <v>0.87490000000000001</v>
      </c>
      <c r="M50" s="17">
        <v>0.14299999999999999</v>
      </c>
      <c r="N50" s="17">
        <v>-1.9451000000000001</v>
      </c>
      <c r="O50" s="17">
        <v>0</v>
      </c>
      <c r="P50" s="22">
        <v>2.9100000000000001E-2</v>
      </c>
    </row>
    <row r="51" spans="1:16" ht="15" x14ac:dyDescent="0.15">
      <c r="A51" s="3" t="s">
        <v>150</v>
      </c>
      <c r="B51" s="3" t="s">
        <v>278</v>
      </c>
      <c r="C51" s="3" t="s">
        <v>151</v>
      </c>
      <c r="D51" s="23">
        <v>877</v>
      </c>
      <c r="E51" s="3">
        <v>133</v>
      </c>
      <c r="F51" s="3">
        <v>744</v>
      </c>
      <c r="G51" s="3">
        <v>877</v>
      </c>
      <c r="H51" s="3">
        <v>133</v>
      </c>
      <c r="I51" s="3">
        <v>744</v>
      </c>
      <c r="J51" s="3">
        <v>0.32079999999999997</v>
      </c>
      <c r="K51" s="21">
        <v>0.1517</v>
      </c>
      <c r="L51" s="3">
        <v>0.84830000000000005</v>
      </c>
      <c r="M51" s="3">
        <v>0.17879999999999999</v>
      </c>
      <c r="N51" s="3">
        <v>-1.7217</v>
      </c>
      <c r="O51" s="3">
        <v>0.22339999999999999</v>
      </c>
      <c r="P51" s="3">
        <v>1.7399999999999999E-2</v>
      </c>
    </row>
    <row r="52" spans="1:16" ht="15" x14ac:dyDescent="0.15">
      <c r="A52" s="3" t="s">
        <v>152</v>
      </c>
      <c r="B52" s="3" t="s">
        <v>38</v>
      </c>
      <c r="C52" s="3" t="s">
        <v>153</v>
      </c>
      <c r="D52" s="23">
        <v>1857</v>
      </c>
      <c r="E52" s="3">
        <v>209</v>
      </c>
      <c r="F52" s="3">
        <v>1648</v>
      </c>
      <c r="G52" s="3">
        <v>2734</v>
      </c>
      <c r="H52" s="3">
        <v>342</v>
      </c>
      <c r="I52" s="3">
        <v>2392</v>
      </c>
      <c r="J52" s="3">
        <v>0.67920000000000003</v>
      </c>
      <c r="K52" s="21">
        <v>0.1125</v>
      </c>
      <c r="L52" s="3">
        <v>0.88749999999999996</v>
      </c>
      <c r="M52" s="3">
        <v>0.1268</v>
      </c>
      <c r="N52" s="3">
        <v>-2.0649999999999999</v>
      </c>
      <c r="O52" s="3">
        <v>-0.11990000000000001</v>
      </c>
      <c r="P52" s="3">
        <v>9.2999999999999992E-3</v>
      </c>
    </row>
    <row r="53" spans="1:16" ht="15" x14ac:dyDescent="0.15">
      <c r="A53" s="17" t="s">
        <v>154</v>
      </c>
      <c r="B53" s="17" t="s">
        <v>38</v>
      </c>
      <c r="C53" s="17" t="s">
        <v>76</v>
      </c>
      <c r="D53" s="17">
        <v>2734</v>
      </c>
      <c r="E53" s="17">
        <v>342</v>
      </c>
      <c r="F53" s="17">
        <v>2392</v>
      </c>
      <c r="G53" s="17" t="e">
        <v>#N/A</v>
      </c>
      <c r="H53" s="17" t="e">
        <v>#N/A</v>
      </c>
      <c r="I53" s="17" t="e">
        <v>#N/A</v>
      </c>
      <c r="J53" s="17">
        <v>1</v>
      </c>
      <c r="K53" s="20">
        <v>0.12509999999999999</v>
      </c>
      <c r="L53" s="17">
        <v>0.87490000000000001</v>
      </c>
      <c r="M53" s="17">
        <v>0.14299999999999999</v>
      </c>
      <c r="N53" s="17">
        <v>-1.9451000000000001</v>
      </c>
      <c r="O53" s="17">
        <v>0</v>
      </c>
      <c r="P53" s="22">
        <v>2.6699999999999998E-2</v>
      </c>
    </row>
    <row r="54" spans="1:16" ht="15" x14ac:dyDescent="0.15">
      <c r="A54" s="3" t="s">
        <v>155</v>
      </c>
      <c r="B54" s="3" t="s">
        <v>42</v>
      </c>
      <c r="C54" s="3" t="s">
        <v>287</v>
      </c>
      <c r="D54" s="23">
        <v>609</v>
      </c>
      <c r="E54" s="3">
        <v>97</v>
      </c>
      <c r="F54" s="3">
        <v>512</v>
      </c>
      <c r="G54" s="3">
        <v>609</v>
      </c>
      <c r="H54" s="3">
        <v>97</v>
      </c>
      <c r="I54" s="3">
        <v>512</v>
      </c>
      <c r="J54" s="3">
        <v>0.2228</v>
      </c>
      <c r="K54" s="21">
        <v>0.1593</v>
      </c>
      <c r="L54" s="3">
        <v>0.8407</v>
      </c>
      <c r="M54" s="3">
        <v>0.1895</v>
      </c>
      <c r="N54" s="3">
        <v>-1.6636</v>
      </c>
      <c r="O54" s="3">
        <v>0.28149999999999997</v>
      </c>
      <c r="P54" s="3">
        <v>1.9599999999999999E-2</v>
      </c>
    </row>
    <row r="55" spans="1:16" ht="15" x14ac:dyDescent="0.15">
      <c r="A55" s="3" t="s">
        <v>157</v>
      </c>
      <c r="B55" s="3" t="s">
        <v>42</v>
      </c>
      <c r="C55" s="3" t="s">
        <v>288</v>
      </c>
      <c r="D55" s="23">
        <v>2125</v>
      </c>
      <c r="E55" s="3">
        <v>245</v>
      </c>
      <c r="F55" s="3">
        <v>1880</v>
      </c>
      <c r="G55" s="3">
        <v>2734</v>
      </c>
      <c r="H55" s="3">
        <v>342</v>
      </c>
      <c r="I55" s="3">
        <v>2392</v>
      </c>
      <c r="J55" s="3">
        <v>0.7772</v>
      </c>
      <c r="K55" s="21">
        <v>0.1153</v>
      </c>
      <c r="L55" s="3">
        <v>0.88470000000000004</v>
      </c>
      <c r="M55" s="3">
        <v>0.1303</v>
      </c>
      <c r="N55" s="3">
        <v>-2.0377999999999998</v>
      </c>
      <c r="O55" s="3">
        <v>-9.2700000000000005E-2</v>
      </c>
      <c r="P55" s="3">
        <v>6.4000000000000003E-3</v>
      </c>
    </row>
    <row r="56" spans="1:16" ht="15" x14ac:dyDescent="0.15">
      <c r="A56" s="17" t="s">
        <v>159</v>
      </c>
      <c r="B56" s="17" t="s">
        <v>42</v>
      </c>
      <c r="C56" s="17" t="s">
        <v>76</v>
      </c>
      <c r="D56" s="24">
        <v>2734</v>
      </c>
      <c r="E56" s="17">
        <v>342</v>
      </c>
      <c r="F56" s="17">
        <v>2392</v>
      </c>
      <c r="G56" s="17" t="e">
        <v>#N/A</v>
      </c>
      <c r="H56" s="17" t="e">
        <v>#N/A</v>
      </c>
      <c r="I56" s="17" t="e">
        <v>#N/A</v>
      </c>
      <c r="J56" s="17">
        <v>1</v>
      </c>
      <c r="K56" s="20">
        <v>0.12509999999999999</v>
      </c>
      <c r="L56" s="17">
        <v>0.87490000000000001</v>
      </c>
      <c r="M56" s="17">
        <v>0.14299999999999999</v>
      </c>
      <c r="N56" s="17">
        <v>-1.9451000000000001</v>
      </c>
      <c r="O56" s="17">
        <v>0</v>
      </c>
      <c r="P56" s="22">
        <v>2.5999999999999999E-2</v>
      </c>
    </row>
    <row r="57" spans="1:16" ht="15" x14ac:dyDescent="0.15">
      <c r="A57" s="3" t="s">
        <v>160</v>
      </c>
      <c r="B57" s="3" t="s">
        <v>36</v>
      </c>
      <c r="C57" s="3" t="s">
        <v>156</v>
      </c>
      <c r="D57" s="23">
        <v>1559</v>
      </c>
      <c r="E57" s="3">
        <v>172</v>
      </c>
      <c r="F57" s="3">
        <v>1387</v>
      </c>
      <c r="G57" s="3">
        <v>1559</v>
      </c>
      <c r="H57" s="3">
        <v>172</v>
      </c>
      <c r="I57" s="3">
        <v>1387</v>
      </c>
      <c r="J57" s="3">
        <v>0.57020000000000004</v>
      </c>
      <c r="K57" s="21">
        <v>0.1103</v>
      </c>
      <c r="L57" s="3">
        <v>0.88970000000000005</v>
      </c>
      <c r="M57" s="3">
        <v>0.124</v>
      </c>
      <c r="N57" s="3">
        <v>-2.0874000000000001</v>
      </c>
      <c r="O57" s="3">
        <v>-0.14230000000000001</v>
      </c>
      <c r="P57" s="3">
        <v>1.09E-2</v>
      </c>
    </row>
    <row r="58" spans="1:16" ht="15" x14ac:dyDescent="0.15">
      <c r="A58" s="3" t="s">
        <v>162</v>
      </c>
      <c r="B58" s="3" t="s">
        <v>36</v>
      </c>
      <c r="C58" s="3" t="s">
        <v>158</v>
      </c>
      <c r="D58" s="23">
        <v>1175</v>
      </c>
      <c r="E58" s="3">
        <v>170</v>
      </c>
      <c r="F58" s="3">
        <v>1005</v>
      </c>
      <c r="G58" s="3">
        <v>2734</v>
      </c>
      <c r="H58" s="3">
        <v>342</v>
      </c>
      <c r="I58" s="3">
        <v>2392</v>
      </c>
      <c r="J58" s="3">
        <v>0.42980000000000002</v>
      </c>
      <c r="K58" s="21">
        <v>0.1447</v>
      </c>
      <c r="L58" s="3">
        <v>0.85529999999999995</v>
      </c>
      <c r="M58" s="3">
        <v>0.16919999999999999</v>
      </c>
      <c r="N58" s="3">
        <v>-1.7768999999999999</v>
      </c>
      <c r="O58" s="3">
        <v>0.1681</v>
      </c>
      <c r="P58" s="3">
        <v>1.29E-2</v>
      </c>
    </row>
    <row r="59" spans="1:16" ht="15" x14ac:dyDescent="0.15">
      <c r="A59" s="17" t="s">
        <v>164</v>
      </c>
      <c r="B59" s="17" t="s">
        <v>36</v>
      </c>
      <c r="C59" s="17" t="s">
        <v>76</v>
      </c>
      <c r="D59" s="24">
        <v>2734</v>
      </c>
      <c r="E59" s="17">
        <v>342</v>
      </c>
      <c r="F59" s="17">
        <v>2392</v>
      </c>
      <c r="G59" s="17" t="e">
        <v>#N/A</v>
      </c>
      <c r="H59" s="17" t="e">
        <v>#N/A</v>
      </c>
      <c r="I59" s="17" t="e">
        <v>#N/A</v>
      </c>
      <c r="J59" s="17">
        <v>1</v>
      </c>
      <c r="K59" s="20">
        <v>0.12509999999999999</v>
      </c>
      <c r="L59" s="17">
        <v>0.87490000000000001</v>
      </c>
      <c r="M59" s="17">
        <v>0.14299999999999999</v>
      </c>
      <c r="N59" s="17">
        <v>-1.9451000000000001</v>
      </c>
      <c r="O59" s="17">
        <v>0</v>
      </c>
      <c r="P59" s="22">
        <v>2.3800000000000002E-2</v>
      </c>
    </row>
    <row r="60" spans="1:16" ht="15" x14ac:dyDescent="0.15">
      <c r="A60" s="3" t="s">
        <v>165</v>
      </c>
      <c r="B60" s="3" t="s">
        <v>56</v>
      </c>
      <c r="C60" s="3" t="s">
        <v>161</v>
      </c>
      <c r="D60" s="23">
        <v>2336</v>
      </c>
      <c r="E60" s="3">
        <v>307</v>
      </c>
      <c r="F60" s="3">
        <v>2029</v>
      </c>
      <c r="G60" s="3">
        <v>2336</v>
      </c>
      <c r="H60" s="3">
        <v>307</v>
      </c>
      <c r="I60" s="3">
        <v>2029</v>
      </c>
      <c r="J60" s="3">
        <v>0.85440000000000005</v>
      </c>
      <c r="K60" s="21">
        <v>0.13139999999999999</v>
      </c>
      <c r="L60" s="3">
        <v>0.86860000000000004</v>
      </c>
      <c r="M60" s="3">
        <v>0.15129999999999999</v>
      </c>
      <c r="N60" s="3">
        <v>-1.8885000000000001</v>
      </c>
      <c r="O60" s="3">
        <v>5.6599999999999998E-2</v>
      </c>
      <c r="P60" s="3">
        <v>2.8E-3</v>
      </c>
    </row>
    <row r="61" spans="1:16" ht="15" x14ac:dyDescent="0.15">
      <c r="A61" s="3" t="s">
        <v>166</v>
      </c>
      <c r="B61" s="3" t="s">
        <v>56</v>
      </c>
      <c r="C61" s="3" t="s">
        <v>163</v>
      </c>
      <c r="D61" s="23">
        <v>398</v>
      </c>
      <c r="E61" s="3">
        <v>35</v>
      </c>
      <c r="F61" s="3">
        <v>363</v>
      </c>
      <c r="G61" s="3">
        <v>2734</v>
      </c>
      <c r="H61" s="3">
        <v>342</v>
      </c>
      <c r="I61" s="3">
        <v>2392</v>
      </c>
      <c r="J61" s="3">
        <v>0.14560000000000001</v>
      </c>
      <c r="K61" s="21">
        <v>8.7900000000000006E-2</v>
      </c>
      <c r="L61" s="3">
        <v>0.91210000000000002</v>
      </c>
      <c r="M61" s="3">
        <v>9.64E-2</v>
      </c>
      <c r="N61" s="3">
        <v>-2.3391000000000002</v>
      </c>
      <c r="O61" s="3">
        <v>-0.39400000000000002</v>
      </c>
      <c r="P61" s="3">
        <v>1.95E-2</v>
      </c>
    </row>
    <row r="62" spans="1:16" ht="15" x14ac:dyDescent="0.15">
      <c r="A62" s="17" t="s">
        <v>167</v>
      </c>
      <c r="B62" s="17" t="s">
        <v>56</v>
      </c>
      <c r="C62" s="17" t="s">
        <v>76</v>
      </c>
      <c r="D62" s="24">
        <v>2734</v>
      </c>
      <c r="E62" s="17">
        <v>342</v>
      </c>
      <c r="F62" s="17">
        <v>2392</v>
      </c>
      <c r="G62" s="17" t="e">
        <v>#N/A</v>
      </c>
      <c r="H62" s="17" t="e">
        <v>#N/A</v>
      </c>
      <c r="I62" s="17" t="e">
        <v>#N/A</v>
      </c>
      <c r="J62" s="17">
        <v>1</v>
      </c>
      <c r="K62" s="20">
        <v>0.12509999999999999</v>
      </c>
      <c r="L62" s="17">
        <v>0.87490000000000001</v>
      </c>
      <c r="M62" s="17">
        <v>0.14299999999999999</v>
      </c>
      <c r="N62" s="17">
        <v>-1.9451000000000001</v>
      </c>
      <c r="O62" s="17">
        <v>0</v>
      </c>
      <c r="P62" s="22">
        <v>2.23E-2</v>
      </c>
    </row>
    <row r="63" spans="1:16" ht="15" x14ac:dyDescent="0.25">
      <c r="B63" s="2" t="s">
        <v>53</v>
      </c>
      <c r="C63" s="2" t="s">
        <v>133</v>
      </c>
      <c r="D63" s="2">
        <v>1778</v>
      </c>
      <c r="E63" s="2">
        <v>201</v>
      </c>
      <c r="F63" s="2">
        <v>1577</v>
      </c>
      <c r="G63" s="2">
        <v>1778</v>
      </c>
      <c r="H63" s="2">
        <v>201</v>
      </c>
      <c r="I63" s="2">
        <v>1577</v>
      </c>
      <c r="J63" s="2">
        <v>0.65029999999999999</v>
      </c>
      <c r="K63" s="50">
        <v>0.113</v>
      </c>
      <c r="L63" s="2">
        <v>0.88700000000000001</v>
      </c>
      <c r="M63" s="2">
        <v>0.1275</v>
      </c>
      <c r="N63" s="2">
        <v>-2.06</v>
      </c>
      <c r="O63" s="2">
        <v>-0.1149</v>
      </c>
      <c r="P63" s="2">
        <v>8.2000000000000007E-3</v>
      </c>
    </row>
    <row r="64" spans="1:16" ht="15" x14ac:dyDescent="0.25">
      <c r="B64" s="2" t="s">
        <v>53</v>
      </c>
      <c r="C64" s="2" t="s">
        <v>135</v>
      </c>
      <c r="D64" s="2">
        <v>956</v>
      </c>
      <c r="E64" s="2">
        <v>141</v>
      </c>
      <c r="F64" s="2">
        <v>815</v>
      </c>
      <c r="G64" s="2">
        <v>2734</v>
      </c>
      <c r="H64" s="2">
        <v>342</v>
      </c>
      <c r="I64" s="2">
        <v>2392</v>
      </c>
      <c r="J64" s="2">
        <v>0.34970000000000001</v>
      </c>
      <c r="K64" s="50">
        <v>0.14749999999999999</v>
      </c>
      <c r="L64" s="2">
        <v>0.85250000000000004</v>
      </c>
      <c r="M64" s="2">
        <v>0.17299999999999999</v>
      </c>
      <c r="N64" s="2">
        <v>-1.7544</v>
      </c>
      <c r="O64" s="2">
        <v>0.19059999999999999</v>
      </c>
      <c r="P64" s="2">
        <v>1.3599999999999999E-2</v>
      </c>
    </row>
    <row r="65" spans="1:16" ht="15" x14ac:dyDescent="0.25">
      <c r="A65" s="49"/>
      <c r="B65" s="48" t="s">
        <v>53</v>
      </c>
      <c r="C65" s="48" t="s">
        <v>76</v>
      </c>
      <c r="D65" s="48">
        <v>2734</v>
      </c>
      <c r="E65" s="48">
        <v>342</v>
      </c>
      <c r="F65" s="48">
        <v>2392</v>
      </c>
      <c r="G65" s="48" t="e">
        <v>#N/A</v>
      </c>
      <c r="H65" s="48" t="e">
        <v>#N/A</v>
      </c>
      <c r="I65" s="48" t="e">
        <v>#N/A</v>
      </c>
      <c r="J65" s="48">
        <v>1</v>
      </c>
      <c r="K65" s="51">
        <v>0.12509999999999999</v>
      </c>
      <c r="L65" s="48">
        <v>0.87490000000000001</v>
      </c>
      <c r="M65" s="48">
        <v>0.14299999999999999</v>
      </c>
      <c r="N65" s="48">
        <v>-1.9451000000000001</v>
      </c>
      <c r="O65" s="48">
        <v>0</v>
      </c>
      <c r="P65" s="48">
        <v>2.18E-2</v>
      </c>
    </row>
    <row r="66" spans="1:16" ht="16.5" x14ac:dyDescent="0.3">
      <c r="B66" s="47" t="s">
        <v>286</v>
      </c>
      <c r="C66" s="47" t="s">
        <v>289</v>
      </c>
      <c r="D66" s="47">
        <v>330</v>
      </c>
      <c r="E66" s="47">
        <v>35</v>
      </c>
      <c r="F66" s="47">
        <v>295</v>
      </c>
      <c r="G66" s="47">
        <v>330</v>
      </c>
      <c r="H66" s="47">
        <v>35</v>
      </c>
      <c r="I66" s="47">
        <v>295</v>
      </c>
      <c r="J66" s="47">
        <v>0.1207</v>
      </c>
      <c r="K66" s="52">
        <v>0.1061</v>
      </c>
      <c r="L66" s="47">
        <v>0.89390000000000003</v>
      </c>
      <c r="M66" s="47">
        <v>0.1186</v>
      </c>
      <c r="N66" s="47">
        <v>-2.1316000000000002</v>
      </c>
      <c r="O66" s="47">
        <v>-0.18659999999999999</v>
      </c>
      <c r="P66" s="47">
        <v>3.8999999999999998E-3</v>
      </c>
    </row>
    <row r="67" spans="1:16" ht="16.5" x14ac:dyDescent="0.3">
      <c r="B67" s="47" t="s">
        <v>286</v>
      </c>
      <c r="C67" s="47" t="s">
        <v>133</v>
      </c>
      <c r="D67" s="47">
        <v>464</v>
      </c>
      <c r="E67" s="47">
        <v>30</v>
      </c>
      <c r="F67" s="47">
        <v>434</v>
      </c>
      <c r="G67" s="47">
        <v>794</v>
      </c>
      <c r="H67" s="47">
        <v>65</v>
      </c>
      <c r="I67" s="47">
        <v>729</v>
      </c>
      <c r="J67" s="47">
        <v>0.16969999999999999</v>
      </c>
      <c r="K67" s="52">
        <v>6.4699999999999994E-2</v>
      </c>
      <c r="L67" s="47">
        <v>0.93530000000000002</v>
      </c>
      <c r="M67" s="47">
        <v>6.9099999999999995E-2</v>
      </c>
      <c r="N67" s="47">
        <v>-2.6718000000000002</v>
      </c>
      <c r="O67" s="47">
        <v>-0.7268</v>
      </c>
      <c r="P67" s="47">
        <v>6.8099999999999994E-2</v>
      </c>
    </row>
    <row r="68" spans="1:16" ht="16.5" x14ac:dyDescent="0.3">
      <c r="B68" s="47" t="s">
        <v>286</v>
      </c>
      <c r="C68" s="47" t="s">
        <v>135</v>
      </c>
      <c r="D68" s="47">
        <v>1940</v>
      </c>
      <c r="E68" s="47">
        <v>277</v>
      </c>
      <c r="F68" s="47">
        <v>1663</v>
      </c>
      <c r="G68" s="47">
        <v>2734</v>
      </c>
      <c r="H68" s="47">
        <v>342</v>
      </c>
      <c r="I68" s="47">
        <v>2392</v>
      </c>
      <c r="J68" s="47">
        <v>0.70960000000000001</v>
      </c>
      <c r="K68" s="52">
        <v>0.14280000000000001</v>
      </c>
      <c r="L68" s="47">
        <v>0.85719999999999996</v>
      </c>
      <c r="M68" s="47">
        <v>0.1666</v>
      </c>
      <c r="N68" s="47">
        <v>-1.7924</v>
      </c>
      <c r="O68" s="47">
        <v>0.1527</v>
      </c>
      <c r="P68" s="47">
        <v>1.7500000000000002E-2</v>
      </c>
    </row>
    <row r="69" spans="1:16" ht="16.5" x14ac:dyDescent="0.3">
      <c r="B69" s="47" t="s">
        <v>286</v>
      </c>
      <c r="C69" s="47" t="s">
        <v>76</v>
      </c>
      <c r="D69" s="47">
        <v>2734</v>
      </c>
      <c r="E69" s="47">
        <v>342</v>
      </c>
      <c r="F69" s="47">
        <v>2392</v>
      </c>
      <c r="G69" s="47" t="e">
        <v>#N/A</v>
      </c>
      <c r="H69" s="47" t="e">
        <v>#N/A</v>
      </c>
      <c r="I69" s="47" t="e">
        <v>#N/A</v>
      </c>
      <c r="J69" s="47">
        <v>1</v>
      </c>
      <c r="K69" s="52">
        <v>0.12509999999999999</v>
      </c>
      <c r="L69" s="47">
        <v>0.87490000000000001</v>
      </c>
      <c r="M69" s="47">
        <v>0.14299999999999999</v>
      </c>
      <c r="N69" s="47">
        <v>-1.9451000000000001</v>
      </c>
      <c r="O69" s="47">
        <v>0</v>
      </c>
      <c r="P69" s="47">
        <v>8.9499999999999996E-2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U34" sqref="A1:XFD1048576"/>
    </sheetView>
  </sheetViews>
  <sheetFormatPr defaultRowHeight="13.5" x14ac:dyDescent="0.15"/>
  <cols>
    <col min="1" max="1" width="4.375" style="25" customWidth="1"/>
    <col min="2" max="2" width="31.25" style="25" bestFit="1" customWidth="1"/>
    <col min="3" max="3" width="22.25" style="25" customWidth="1"/>
    <col min="4" max="4" width="12.75" style="25" bestFit="1" customWidth="1"/>
    <col min="5" max="5" width="11.25" style="25" bestFit="1" customWidth="1"/>
    <col min="6" max="11" width="9" style="25"/>
    <col min="12" max="13" width="11.25" style="25" bestFit="1" customWidth="1"/>
    <col min="14" max="14" width="10.25" style="25" customWidth="1"/>
    <col min="15" max="15" width="11.25" style="25" bestFit="1" customWidth="1"/>
    <col min="16" max="16" width="12.25" style="25" bestFit="1" customWidth="1"/>
    <col min="17" max="18" width="9" style="25"/>
    <col min="19" max="19" width="9" style="32"/>
    <col min="20" max="16384" width="9" style="25"/>
  </cols>
  <sheetData>
    <row r="1" spans="1:19" ht="15" x14ac:dyDescent="0.15">
      <c r="A1" s="5"/>
      <c r="B1" s="5" t="s">
        <v>168</v>
      </c>
      <c r="C1" s="5" t="s">
        <v>169</v>
      </c>
      <c r="D1" s="5" t="s">
        <v>206</v>
      </c>
      <c r="E1" s="5" t="s">
        <v>207</v>
      </c>
      <c r="F1" s="5" t="s">
        <v>170</v>
      </c>
      <c r="G1" s="5" t="s">
        <v>171</v>
      </c>
      <c r="H1" s="5" t="s">
        <v>1</v>
      </c>
      <c r="I1" s="5" t="s">
        <v>172</v>
      </c>
      <c r="J1" s="5" t="s">
        <v>173</v>
      </c>
      <c r="K1" s="5" t="s">
        <v>174</v>
      </c>
      <c r="L1" s="5" t="s">
        <v>175</v>
      </c>
      <c r="M1" s="5" t="s">
        <v>176</v>
      </c>
      <c r="N1" s="5" t="s">
        <v>2</v>
      </c>
      <c r="O1" s="5" t="s">
        <v>177</v>
      </c>
      <c r="P1" s="5" t="s">
        <v>178</v>
      </c>
      <c r="Q1" s="5" t="s">
        <v>3</v>
      </c>
      <c r="R1" s="5" t="s">
        <v>4</v>
      </c>
    </row>
    <row r="2" spans="1:19" ht="15" x14ac:dyDescent="0.15">
      <c r="A2" s="6">
        <v>0</v>
      </c>
      <c r="B2" s="37" t="s">
        <v>10</v>
      </c>
      <c r="C2" s="6" t="s">
        <v>182</v>
      </c>
      <c r="D2" s="6">
        <v>0</v>
      </c>
      <c r="E2" s="6">
        <v>0</v>
      </c>
      <c r="F2" s="6">
        <v>18</v>
      </c>
      <c r="G2" s="6">
        <v>353</v>
      </c>
      <c r="H2" s="6">
        <f t="shared" ref="H2:H33" si="0">F2+G2</f>
        <v>371</v>
      </c>
      <c r="I2" s="10">
        <f t="shared" ref="I2:I33" si="1">F2/H2</f>
        <v>4.8517520215633422E-2</v>
      </c>
      <c r="J2" s="6">
        <v>342</v>
      </c>
      <c r="K2" s="6">
        <v>2392</v>
      </c>
      <c r="L2" s="26">
        <f t="shared" ref="L2:L33" si="2">F2/J2</f>
        <v>5.2631578947368418E-2</v>
      </c>
      <c r="M2" s="26">
        <f t="shared" ref="M2:M33" si="3">G2/K2</f>
        <v>0.14757525083612041</v>
      </c>
      <c r="N2" s="29">
        <f t="shared" ref="N2:N33" si="4">LN(M2/L2)</f>
        <v>1.0310219210292149</v>
      </c>
      <c r="O2" s="26">
        <f t="shared" ref="O2:O33" si="5">G2/F2</f>
        <v>19.611111111111111</v>
      </c>
      <c r="P2" s="26">
        <f t="shared" ref="P2:P33" si="6">H2/(J2+K2)</f>
        <v>0.13569861009509876</v>
      </c>
      <c r="Q2" s="26">
        <f t="shared" ref="Q2:Q33" si="7">(M2-L2)*N2</f>
        <v>9.7889006980308543E-2</v>
      </c>
      <c r="R2" s="26">
        <f>SUM(Q$2:Q$5)</f>
        <v>0.17489097208440219</v>
      </c>
    </row>
    <row r="3" spans="1:19" ht="15" x14ac:dyDescent="0.15">
      <c r="A3" s="6">
        <v>1</v>
      </c>
      <c r="B3" s="37" t="s">
        <v>10</v>
      </c>
      <c r="C3" s="6" t="s">
        <v>179</v>
      </c>
      <c r="D3" s="6">
        <v>0</v>
      </c>
      <c r="E3" s="6">
        <v>1</v>
      </c>
      <c r="F3" s="6">
        <v>84</v>
      </c>
      <c r="G3" s="6">
        <v>752</v>
      </c>
      <c r="H3" s="6">
        <f t="shared" si="0"/>
        <v>836</v>
      </c>
      <c r="I3" s="10">
        <f t="shared" si="1"/>
        <v>0.10047846889952153</v>
      </c>
      <c r="J3" s="6">
        <v>342</v>
      </c>
      <c r="K3" s="6">
        <v>2392</v>
      </c>
      <c r="L3" s="26">
        <f t="shared" si="2"/>
        <v>0.24561403508771928</v>
      </c>
      <c r="M3" s="26">
        <f t="shared" si="3"/>
        <v>0.31438127090301005</v>
      </c>
      <c r="N3" s="29">
        <f t="shared" si="4"/>
        <v>0.24684514709860905</v>
      </c>
      <c r="O3" s="26">
        <f t="shared" si="5"/>
        <v>8.9523809523809526</v>
      </c>
      <c r="P3" s="26">
        <f t="shared" si="6"/>
        <v>0.3057790782735918</v>
      </c>
      <c r="Q3" s="26">
        <f t="shared" si="7"/>
        <v>1.6974858440390185E-2</v>
      </c>
      <c r="R3" s="26">
        <f>SUM(Q$2:Q$5)</f>
        <v>0.17489097208440219</v>
      </c>
    </row>
    <row r="4" spans="1:19" ht="15" x14ac:dyDescent="0.15">
      <c r="A4" s="6">
        <v>2</v>
      </c>
      <c r="B4" s="37" t="s">
        <v>10</v>
      </c>
      <c r="C4" s="6" t="s">
        <v>180</v>
      </c>
      <c r="D4" s="6">
        <v>1</v>
      </c>
      <c r="E4" s="6">
        <v>2</v>
      </c>
      <c r="F4" s="6">
        <v>98</v>
      </c>
      <c r="G4" s="6">
        <v>630</v>
      </c>
      <c r="H4" s="6">
        <f t="shared" si="0"/>
        <v>728</v>
      </c>
      <c r="I4" s="10">
        <f t="shared" si="1"/>
        <v>0.13461538461538461</v>
      </c>
      <c r="J4" s="6">
        <v>342</v>
      </c>
      <c r="K4" s="6">
        <v>2392</v>
      </c>
      <c r="L4" s="26">
        <f t="shared" si="2"/>
        <v>0.28654970760233917</v>
      </c>
      <c r="M4" s="26">
        <f t="shared" si="3"/>
        <v>0.26337792642140467</v>
      </c>
      <c r="N4" s="29">
        <f t="shared" si="4"/>
        <v>-8.4322037292910698E-2</v>
      </c>
      <c r="O4" s="26">
        <f t="shared" si="5"/>
        <v>6.4285714285714288</v>
      </c>
      <c r="P4" s="26">
        <f t="shared" si="6"/>
        <v>0.26627651792245793</v>
      </c>
      <c r="Q4" s="26">
        <f t="shared" si="7"/>
        <v>1.9538917968819247E-3</v>
      </c>
      <c r="R4" s="26">
        <f>SUM(Q$2:Q$5)</f>
        <v>0.17489097208440219</v>
      </c>
    </row>
    <row r="5" spans="1:19" ht="15" x14ac:dyDescent="0.15">
      <c r="A5" s="7">
        <v>3</v>
      </c>
      <c r="B5" s="38" t="s">
        <v>10</v>
      </c>
      <c r="C5" s="7" t="s">
        <v>181</v>
      </c>
      <c r="D5" s="7">
        <v>2</v>
      </c>
      <c r="E5" s="7">
        <v>4</v>
      </c>
      <c r="F5" s="7">
        <v>142</v>
      </c>
      <c r="G5" s="7">
        <v>657</v>
      </c>
      <c r="H5" s="7">
        <f t="shared" si="0"/>
        <v>799</v>
      </c>
      <c r="I5" s="11">
        <f t="shared" si="1"/>
        <v>0.17772215269086358</v>
      </c>
      <c r="J5" s="7">
        <v>342</v>
      </c>
      <c r="K5" s="7">
        <v>2392</v>
      </c>
      <c r="L5" s="27">
        <f t="shared" si="2"/>
        <v>0.41520467836257308</v>
      </c>
      <c r="M5" s="27">
        <f t="shared" si="3"/>
        <v>0.27466555183946489</v>
      </c>
      <c r="N5" s="30">
        <f t="shared" si="4"/>
        <v>-0.41321741712456728</v>
      </c>
      <c r="O5" s="27">
        <f t="shared" si="5"/>
        <v>4.626760563380282</v>
      </c>
      <c r="P5" s="27">
        <f t="shared" si="6"/>
        <v>0.29224579370885151</v>
      </c>
      <c r="Q5" s="27">
        <f t="shared" si="7"/>
        <v>5.8073214866821529E-2</v>
      </c>
      <c r="R5" s="27">
        <f>SUM(Q$2:Q$5)</f>
        <v>0.17489097208440219</v>
      </c>
      <c r="S5" s="32" t="s">
        <v>255</v>
      </c>
    </row>
    <row r="6" spans="1:19" ht="15" x14ac:dyDescent="0.15">
      <c r="A6" s="6">
        <v>0</v>
      </c>
      <c r="B6" s="6" t="s">
        <v>241</v>
      </c>
      <c r="C6" s="3" t="s">
        <v>252</v>
      </c>
      <c r="D6" s="6" t="s">
        <v>208</v>
      </c>
      <c r="E6" s="6">
        <v>0.8145</v>
      </c>
      <c r="F6" s="6">
        <v>147</v>
      </c>
      <c r="G6" s="6">
        <v>738</v>
      </c>
      <c r="H6" s="6">
        <f t="shared" si="0"/>
        <v>885</v>
      </c>
      <c r="I6" s="10">
        <f t="shared" si="1"/>
        <v>0.16610169491525423</v>
      </c>
      <c r="J6" s="6">
        <v>342</v>
      </c>
      <c r="K6" s="6">
        <v>2392</v>
      </c>
      <c r="L6" s="26">
        <f t="shared" si="2"/>
        <v>0.42982456140350878</v>
      </c>
      <c r="M6" s="26">
        <f t="shared" si="3"/>
        <v>0.3085284280936455</v>
      </c>
      <c r="N6" s="29">
        <f t="shared" si="4"/>
        <v>-0.33156314018618094</v>
      </c>
      <c r="O6" s="26">
        <f t="shared" si="5"/>
        <v>5.0204081632653059</v>
      </c>
      <c r="P6" s="26">
        <f t="shared" si="6"/>
        <v>0.32370153621068032</v>
      </c>
      <c r="Q6" s="26">
        <f t="shared" si="7"/>
        <v>4.0217326852659885E-2</v>
      </c>
      <c r="R6" s="26">
        <f>SUM(Q$6:Q$7)</f>
        <v>6.361267505558782E-2</v>
      </c>
    </row>
    <row r="7" spans="1:19" ht="15" x14ac:dyDescent="0.15">
      <c r="A7" s="7">
        <v>1</v>
      </c>
      <c r="B7" s="7" t="s">
        <v>23</v>
      </c>
      <c r="C7" s="17" t="s">
        <v>253</v>
      </c>
      <c r="D7" s="7">
        <v>0.8145</v>
      </c>
      <c r="E7" s="7" t="s">
        <v>242</v>
      </c>
      <c r="F7" s="7">
        <v>195</v>
      </c>
      <c r="G7" s="7">
        <v>1654</v>
      </c>
      <c r="H7" s="7">
        <f t="shared" si="0"/>
        <v>1849</v>
      </c>
      <c r="I7" s="11">
        <f t="shared" si="1"/>
        <v>0.10546241211465657</v>
      </c>
      <c r="J7" s="7">
        <v>342</v>
      </c>
      <c r="K7" s="7">
        <v>2392</v>
      </c>
      <c r="L7" s="27">
        <f t="shared" si="2"/>
        <v>0.57017543859649122</v>
      </c>
      <c r="M7" s="27">
        <f t="shared" si="3"/>
        <v>0.69147157190635455</v>
      </c>
      <c r="N7" s="30">
        <f t="shared" si="4"/>
        <v>0.19287793901197275</v>
      </c>
      <c r="O7" s="27">
        <f t="shared" si="5"/>
        <v>8.4820512820512821</v>
      </c>
      <c r="P7" s="27">
        <f t="shared" si="6"/>
        <v>0.67629846378931968</v>
      </c>
      <c r="Q7" s="27">
        <f t="shared" si="7"/>
        <v>2.3395348202927935E-2</v>
      </c>
      <c r="R7" s="27">
        <f>SUM(Q$6:Q$7)</f>
        <v>6.361267505558782E-2</v>
      </c>
      <c r="S7" s="32" t="s">
        <v>255</v>
      </c>
    </row>
    <row r="8" spans="1:19" ht="15" x14ac:dyDescent="0.15">
      <c r="A8" s="6">
        <v>0</v>
      </c>
      <c r="B8" s="6" t="s">
        <v>285</v>
      </c>
      <c r="C8" s="6" t="s">
        <v>243</v>
      </c>
      <c r="D8" s="6" t="s">
        <v>208</v>
      </c>
      <c r="E8" s="6">
        <v>2</v>
      </c>
      <c r="F8" s="6">
        <v>41</v>
      </c>
      <c r="G8" s="6">
        <v>514</v>
      </c>
      <c r="H8" s="6">
        <f t="shared" si="0"/>
        <v>555</v>
      </c>
      <c r="I8" s="10">
        <f t="shared" si="1"/>
        <v>7.3873873873873869E-2</v>
      </c>
      <c r="J8" s="6">
        <v>342</v>
      </c>
      <c r="K8" s="6">
        <v>2392</v>
      </c>
      <c r="L8" s="26">
        <f t="shared" si="2"/>
        <v>0.11988304093567251</v>
      </c>
      <c r="M8" s="26">
        <f t="shared" si="3"/>
        <v>0.2148829431438127</v>
      </c>
      <c r="N8" s="29">
        <f t="shared" si="4"/>
        <v>0.58357682074294004</v>
      </c>
      <c r="O8" s="26">
        <f t="shared" si="5"/>
        <v>12.536585365853659</v>
      </c>
      <c r="P8" s="26">
        <f t="shared" si="6"/>
        <v>0.20299926847110461</v>
      </c>
      <c r="Q8" s="26">
        <f t="shared" si="7"/>
        <v>5.5439740901516668E-2</v>
      </c>
      <c r="R8" s="26">
        <f>SUM(Q$8:Q$10)</f>
        <v>0.12661168964083702</v>
      </c>
    </row>
    <row r="9" spans="1:19" ht="15" x14ac:dyDescent="0.15">
      <c r="A9" s="33">
        <v>1</v>
      </c>
      <c r="B9" s="33" t="s">
        <v>12</v>
      </c>
      <c r="C9" s="33" t="s">
        <v>244</v>
      </c>
      <c r="D9" s="33">
        <v>2</v>
      </c>
      <c r="E9" s="33">
        <v>6</v>
      </c>
      <c r="F9" s="33">
        <v>117</v>
      </c>
      <c r="G9" s="33">
        <v>981</v>
      </c>
      <c r="H9" s="33">
        <f t="shared" si="0"/>
        <v>1098</v>
      </c>
      <c r="I9" s="34">
        <f t="shared" si="1"/>
        <v>0.10655737704918032</v>
      </c>
      <c r="J9" s="33">
        <v>342</v>
      </c>
      <c r="K9" s="33">
        <v>2392</v>
      </c>
      <c r="L9" s="35">
        <f t="shared" si="2"/>
        <v>0.34210526315789475</v>
      </c>
      <c r="M9" s="35">
        <f t="shared" si="3"/>
        <v>0.41011705685618727</v>
      </c>
      <c r="N9" s="36">
        <f t="shared" si="4"/>
        <v>0.18132414675968969</v>
      </c>
      <c r="O9" s="35">
        <f t="shared" si="5"/>
        <v>8.384615384615385</v>
      </c>
      <c r="P9" s="35">
        <f t="shared" si="6"/>
        <v>0.40160936356986099</v>
      </c>
      <c r="Q9" s="35">
        <f t="shared" si="7"/>
        <v>1.2332180461938931E-2</v>
      </c>
      <c r="R9" s="35">
        <f>SUM(Q$8:Q$10)</f>
        <v>0.12661168964083702</v>
      </c>
    </row>
    <row r="10" spans="1:19" ht="15" x14ac:dyDescent="0.15">
      <c r="A10" s="7">
        <v>2</v>
      </c>
      <c r="B10" s="7" t="s">
        <v>12</v>
      </c>
      <c r="C10" s="7" t="s">
        <v>245</v>
      </c>
      <c r="D10" s="7" t="s">
        <v>79</v>
      </c>
      <c r="E10" s="7" t="s">
        <v>242</v>
      </c>
      <c r="F10" s="7">
        <v>184</v>
      </c>
      <c r="G10" s="7">
        <v>897</v>
      </c>
      <c r="H10" s="7">
        <f t="shared" si="0"/>
        <v>1081</v>
      </c>
      <c r="I10" s="11">
        <f t="shared" si="1"/>
        <v>0.1702127659574468</v>
      </c>
      <c r="J10" s="7">
        <v>342</v>
      </c>
      <c r="K10" s="7">
        <v>2392</v>
      </c>
      <c r="L10" s="27">
        <f t="shared" si="2"/>
        <v>0.53801169590643272</v>
      </c>
      <c r="M10" s="27">
        <f t="shared" si="3"/>
        <v>0.375</v>
      </c>
      <c r="N10" s="30">
        <f t="shared" si="4"/>
        <v>-0.36095427355810666</v>
      </c>
      <c r="O10" s="27">
        <f t="shared" si="5"/>
        <v>4.875</v>
      </c>
      <c r="P10" s="27">
        <f t="shared" si="6"/>
        <v>0.3953913679590344</v>
      </c>
      <c r="Q10" s="27">
        <f t="shared" si="7"/>
        <v>5.883976827738141E-2</v>
      </c>
      <c r="R10" s="27">
        <f>SUM(Q$8:Q$10)</f>
        <v>0.12661168964083702</v>
      </c>
      <c r="S10" s="32" t="s">
        <v>255</v>
      </c>
    </row>
    <row r="11" spans="1:19" ht="15" x14ac:dyDescent="0.15">
      <c r="A11" s="6">
        <v>0</v>
      </c>
      <c r="B11" s="6" t="s">
        <v>27</v>
      </c>
      <c r="C11" s="6" t="s">
        <v>182</v>
      </c>
      <c r="D11" s="6" t="s">
        <v>208</v>
      </c>
      <c r="E11" s="6">
        <v>2</v>
      </c>
      <c r="F11" s="6">
        <v>25</v>
      </c>
      <c r="G11" s="6">
        <v>251</v>
      </c>
      <c r="H11" s="6">
        <f t="shared" si="0"/>
        <v>276</v>
      </c>
      <c r="I11" s="12">
        <f t="shared" si="1"/>
        <v>9.0579710144927536E-2</v>
      </c>
      <c r="J11" s="6">
        <v>342</v>
      </c>
      <c r="K11" s="6">
        <v>2392</v>
      </c>
      <c r="L11" s="26">
        <f t="shared" si="2"/>
        <v>7.3099415204678359E-2</v>
      </c>
      <c r="M11" s="26">
        <f t="shared" si="3"/>
        <v>0.10493311036789298</v>
      </c>
      <c r="N11" s="29">
        <f t="shared" si="4"/>
        <v>0.36150273625566598</v>
      </c>
      <c r="O11" s="26">
        <f t="shared" si="5"/>
        <v>10.039999999999999</v>
      </c>
      <c r="P11" s="26">
        <f t="shared" si="6"/>
        <v>0.10095098756400878</v>
      </c>
      <c r="Q11" s="26">
        <f t="shared" si="7"/>
        <v>1.1507967906630844E-2</v>
      </c>
      <c r="R11" s="26">
        <f>SUM(Q$11:Q$13)</f>
        <v>5.8054733625889837E-2</v>
      </c>
    </row>
    <row r="12" spans="1:19" ht="15" x14ac:dyDescent="0.15">
      <c r="A12" s="33">
        <v>1</v>
      </c>
      <c r="B12" s="33" t="s">
        <v>27</v>
      </c>
      <c r="C12" s="33" t="s">
        <v>188</v>
      </c>
      <c r="D12" s="33" t="s">
        <v>73</v>
      </c>
      <c r="E12" s="33">
        <v>20</v>
      </c>
      <c r="F12" s="33">
        <v>241</v>
      </c>
      <c r="G12" s="33">
        <v>1816</v>
      </c>
      <c r="H12" s="33">
        <f t="shared" si="0"/>
        <v>2057</v>
      </c>
      <c r="I12" s="44">
        <f t="shared" si="1"/>
        <v>0.11716091395235781</v>
      </c>
      <c r="J12" s="33">
        <v>342</v>
      </c>
      <c r="K12" s="33">
        <v>2392</v>
      </c>
      <c r="L12" s="35">
        <f t="shared" si="2"/>
        <v>0.70467836257309946</v>
      </c>
      <c r="M12" s="35">
        <f t="shared" si="3"/>
        <v>0.75919732441471577</v>
      </c>
      <c r="N12" s="36">
        <f t="shared" si="4"/>
        <v>7.4520247662666406E-2</v>
      </c>
      <c r="O12" s="35">
        <f t="shared" si="5"/>
        <v>7.5352697095435683</v>
      </c>
      <c r="P12" s="35">
        <f t="shared" si="6"/>
        <v>0.752377468910022</v>
      </c>
      <c r="Q12" s="35">
        <f t="shared" si="7"/>
        <v>4.0627665387487069E-3</v>
      </c>
      <c r="R12" s="35">
        <f>SUM(Q$11:Q$13)</f>
        <v>5.8054733625889837E-2</v>
      </c>
    </row>
    <row r="13" spans="1:19" ht="15" x14ac:dyDescent="0.15">
      <c r="A13" s="7">
        <v>2</v>
      </c>
      <c r="B13" s="7" t="s">
        <v>27</v>
      </c>
      <c r="C13" s="7" t="s">
        <v>224</v>
      </c>
      <c r="D13" s="7" t="s">
        <v>209</v>
      </c>
      <c r="E13" s="7" t="s">
        <v>218</v>
      </c>
      <c r="F13" s="7">
        <v>76</v>
      </c>
      <c r="G13" s="7">
        <v>325</v>
      </c>
      <c r="H13" s="7">
        <f t="shared" si="0"/>
        <v>401</v>
      </c>
      <c r="I13" s="14">
        <f t="shared" si="1"/>
        <v>0.18952618453865336</v>
      </c>
      <c r="J13" s="7">
        <v>342</v>
      </c>
      <c r="K13" s="7">
        <v>2392</v>
      </c>
      <c r="L13" s="27">
        <f t="shared" si="2"/>
        <v>0.22222222222222221</v>
      </c>
      <c r="M13" s="27">
        <f t="shared" si="3"/>
        <v>0.1358695652173913</v>
      </c>
      <c r="N13" s="30">
        <f t="shared" si="4"/>
        <v>-0.4919825359645108</v>
      </c>
      <c r="O13" s="27">
        <f t="shared" si="5"/>
        <v>4.2763157894736841</v>
      </c>
      <c r="P13" s="27">
        <f t="shared" si="6"/>
        <v>0.14667154352596928</v>
      </c>
      <c r="Q13" s="27">
        <f t="shared" si="7"/>
        <v>4.2483999180510289E-2</v>
      </c>
      <c r="R13" s="27">
        <f>SUM(Q$11:Q$13)</f>
        <v>5.8054733625889837E-2</v>
      </c>
    </row>
    <row r="14" spans="1:19" ht="15" x14ac:dyDescent="0.15">
      <c r="A14" s="6">
        <v>0</v>
      </c>
      <c r="B14" s="6" t="s">
        <v>217</v>
      </c>
      <c r="C14" s="6" t="s">
        <v>179</v>
      </c>
      <c r="D14" s="6" t="s">
        <v>208</v>
      </c>
      <c r="E14" s="6">
        <v>1</v>
      </c>
      <c r="F14" s="6">
        <v>200</v>
      </c>
      <c r="G14" s="6">
        <v>1781</v>
      </c>
      <c r="H14" s="6">
        <f t="shared" si="0"/>
        <v>1981</v>
      </c>
      <c r="I14" s="10">
        <f t="shared" si="1"/>
        <v>0.10095911155981828</v>
      </c>
      <c r="J14" s="6">
        <v>342</v>
      </c>
      <c r="K14" s="6">
        <v>2392</v>
      </c>
      <c r="L14" s="26">
        <f t="shared" si="2"/>
        <v>0.58479532163742687</v>
      </c>
      <c r="M14" s="26">
        <f t="shared" si="3"/>
        <v>0.74456521739130432</v>
      </c>
      <c r="N14" s="29">
        <f t="shared" si="4"/>
        <v>0.24153853873370776</v>
      </c>
      <c r="O14" s="26">
        <f t="shared" si="5"/>
        <v>8.9049999999999994</v>
      </c>
      <c r="P14" s="26">
        <f t="shared" si="6"/>
        <v>0.72457937088515001</v>
      </c>
      <c r="Q14" s="26">
        <f t="shared" si="7"/>
        <v>3.8590587154028383E-2</v>
      </c>
      <c r="R14" s="26">
        <v>0.116207517711227</v>
      </c>
    </row>
    <row r="15" spans="1:19" ht="15" x14ac:dyDescent="0.15">
      <c r="A15" s="7">
        <v>1</v>
      </c>
      <c r="B15" s="7" t="s">
        <v>13</v>
      </c>
      <c r="C15" s="7" t="s">
        <v>189</v>
      </c>
      <c r="D15" s="7" t="s">
        <v>189</v>
      </c>
      <c r="E15" s="7"/>
      <c r="F15" s="7">
        <v>142</v>
      </c>
      <c r="G15" s="7">
        <v>611</v>
      </c>
      <c r="H15" s="7">
        <f t="shared" si="0"/>
        <v>753</v>
      </c>
      <c r="I15" s="11">
        <f t="shared" si="1"/>
        <v>0.18857901726427623</v>
      </c>
      <c r="J15" s="7">
        <v>342</v>
      </c>
      <c r="K15" s="7">
        <v>2392</v>
      </c>
      <c r="L15" s="27">
        <f t="shared" si="2"/>
        <v>0.41520467836257308</v>
      </c>
      <c r="M15" s="27">
        <f t="shared" si="3"/>
        <v>0.25543478260869568</v>
      </c>
      <c r="N15" s="30">
        <f t="shared" si="4"/>
        <v>-0.4858044764375824</v>
      </c>
      <c r="O15" s="27">
        <f t="shared" si="5"/>
        <v>4.302816901408451</v>
      </c>
      <c r="P15" s="27">
        <f t="shared" si="6"/>
        <v>0.27542062911485005</v>
      </c>
      <c r="Q15" s="27">
        <f t="shared" si="7"/>
        <v>7.7616930557199523E-2</v>
      </c>
      <c r="R15" s="27">
        <v>0.116207517711227</v>
      </c>
      <c r="S15" s="32" t="s">
        <v>255</v>
      </c>
    </row>
    <row r="16" spans="1:19" ht="15" x14ac:dyDescent="0.15">
      <c r="A16" s="6">
        <v>0</v>
      </c>
      <c r="B16" s="6" t="s">
        <v>14</v>
      </c>
      <c r="C16" s="6" t="s">
        <v>182</v>
      </c>
      <c r="D16" s="6" t="s">
        <v>208</v>
      </c>
      <c r="E16" s="6">
        <v>0</v>
      </c>
      <c r="F16" s="6">
        <v>102</v>
      </c>
      <c r="G16" s="6">
        <v>1105</v>
      </c>
      <c r="H16" s="6">
        <f t="shared" si="0"/>
        <v>1207</v>
      </c>
      <c r="I16" s="10">
        <f t="shared" si="1"/>
        <v>8.4507042253521125E-2</v>
      </c>
      <c r="J16" s="6">
        <v>342</v>
      </c>
      <c r="K16" s="6">
        <v>2392</v>
      </c>
      <c r="L16" s="26">
        <f t="shared" si="2"/>
        <v>0.2982456140350877</v>
      </c>
      <c r="M16" s="26">
        <f t="shared" si="3"/>
        <v>0.46195652173913043</v>
      </c>
      <c r="N16" s="29">
        <f t="shared" si="4"/>
        <v>0.43755342265966496</v>
      </c>
      <c r="O16" s="26">
        <f t="shared" si="5"/>
        <v>10.833333333333334</v>
      </c>
      <c r="P16" s="26">
        <f t="shared" si="6"/>
        <v>0.44147768836869056</v>
      </c>
      <c r="Q16" s="26">
        <f t="shared" si="7"/>
        <v>7.1632267992624413E-2</v>
      </c>
      <c r="R16" s="26">
        <v>0.11512110370727301</v>
      </c>
    </row>
    <row r="17" spans="1:19" ht="15" x14ac:dyDescent="0.15">
      <c r="A17" s="7">
        <v>1</v>
      </c>
      <c r="B17" s="7" t="s">
        <v>14</v>
      </c>
      <c r="C17" s="7" t="s">
        <v>183</v>
      </c>
      <c r="D17" s="7" t="s">
        <v>183</v>
      </c>
      <c r="E17" s="7"/>
      <c r="F17" s="7">
        <v>240</v>
      </c>
      <c r="G17" s="7">
        <v>1287</v>
      </c>
      <c r="H17" s="7">
        <f t="shared" si="0"/>
        <v>1527</v>
      </c>
      <c r="I17" s="11">
        <f t="shared" si="1"/>
        <v>0.15717092337917485</v>
      </c>
      <c r="J17" s="7">
        <v>342</v>
      </c>
      <c r="K17" s="7">
        <v>2392</v>
      </c>
      <c r="L17" s="27">
        <f t="shared" si="2"/>
        <v>0.70175438596491224</v>
      </c>
      <c r="M17" s="27">
        <f t="shared" si="3"/>
        <v>0.53804347826086951</v>
      </c>
      <c r="N17" s="30">
        <f t="shared" si="4"/>
        <v>-0.26564409375378195</v>
      </c>
      <c r="O17" s="27">
        <f t="shared" si="5"/>
        <v>5.3624999999999998</v>
      </c>
      <c r="P17" s="27">
        <f t="shared" si="6"/>
        <v>0.55852231163130939</v>
      </c>
      <c r="Q17" s="27">
        <f t="shared" si="7"/>
        <v>4.3488835714649468E-2</v>
      </c>
      <c r="R17" s="27">
        <v>0.11512110370727301</v>
      </c>
      <c r="S17" s="32" t="s">
        <v>248</v>
      </c>
    </row>
    <row r="18" spans="1:19" ht="15" x14ac:dyDescent="0.15">
      <c r="A18" s="6">
        <v>0</v>
      </c>
      <c r="B18" s="6" t="s">
        <v>21</v>
      </c>
      <c r="C18" s="6" t="s">
        <v>190</v>
      </c>
      <c r="D18" s="6" t="s">
        <v>208</v>
      </c>
      <c r="E18" s="6">
        <v>21667</v>
      </c>
      <c r="F18" s="6">
        <v>143</v>
      </c>
      <c r="G18" s="6">
        <v>746</v>
      </c>
      <c r="H18" s="6">
        <f t="shared" si="0"/>
        <v>889</v>
      </c>
      <c r="I18" s="12">
        <f t="shared" si="1"/>
        <v>0.16085489313835771</v>
      </c>
      <c r="J18" s="6">
        <v>342</v>
      </c>
      <c r="K18" s="6">
        <v>2392</v>
      </c>
      <c r="L18" s="26">
        <f t="shared" si="2"/>
        <v>0.41812865497076024</v>
      </c>
      <c r="M18" s="26">
        <f t="shared" si="3"/>
        <v>0.31187290969899667</v>
      </c>
      <c r="N18" s="29">
        <f t="shared" si="4"/>
        <v>-0.29319340806406352</v>
      </c>
      <c r="O18" s="26">
        <f t="shared" si="5"/>
        <v>5.2167832167832167</v>
      </c>
      <c r="P18" s="26">
        <f t="shared" si="6"/>
        <v>0.32516459400146308</v>
      </c>
      <c r="Q18" s="26">
        <f t="shared" si="7"/>
        <v>3.1153484082615365E-2</v>
      </c>
      <c r="R18" s="26">
        <f>SUM(Q$18:Q$19)</f>
        <v>4.8975141669716546E-2</v>
      </c>
    </row>
    <row r="19" spans="1:19" ht="15" x14ac:dyDescent="0.15">
      <c r="A19" s="7">
        <v>1</v>
      </c>
      <c r="B19" s="7" t="s">
        <v>21</v>
      </c>
      <c r="C19" s="13" t="s">
        <v>227</v>
      </c>
      <c r="D19" s="13">
        <v>21667</v>
      </c>
      <c r="E19" s="13" t="s">
        <v>218</v>
      </c>
      <c r="F19" s="7">
        <v>199</v>
      </c>
      <c r="G19" s="7">
        <v>1646</v>
      </c>
      <c r="H19" s="7">
        <f t="shared" si="0"/>
        <v>1845</v>
      </c>
      <c r="I19" s="14">
        <f t="shared" si="1"/>
        <v>0.1078590785907859</v>
      </c>
      <c r="J19" s="7">
        <v>342</v>
      </c>
      <c r="K19" s="7">
        <v>2392</v>
      </c>
      <c r="L19" s="27">
        <f t="shared" si="2"/>
        <v>0.58187134502923976</v>
      </c>
      <c r="M19" s="27">
        <f t="shared" si="3"/>
        <v>0.68812709030100339</v>
      </c>
      <c r="N19" s="30">
        <f t="shared" si="4"/>
        <v>0.16772417850460561</v>
      </c>
      <c r="O19" s="27">
        <f t="shared" si="5"/>
        <v>8.2713567839195985</v>
      </c>
      <c r="P19" s="27">
        <f t="shared" si="6"/>
        <v>0.67483540599853697</v>
      </c>
      <c r="Q19" s="27">
        <f t="shared" si="7"/>
        <v>1.7821657587101185E-2</v>
      </c>
      <c r="R19" s="27">
        <f>SUM(Q$18:Q$19)</f>
        <v>4.8975141669716546E-2</v>
      </c>
    </row>
    <row r="20" spans="1:19" ht="15" x14ac:dyDescent="0.15">
      <c r="A20" s="33">
        <v>0</v>
      </c>
      <c r="B20" s="33" t="s">
        <v>249</v>
      </c>
      <c r="C20" s="33" t="s">
        <v>182</v>
      </c>
      <c r="D20" s="33" t="s">
        <v>208</v>
      </c>
      <c r="E20" s="33">
        <v>0</v>
      </c>
      <c r="F20" s="33">
        <v>279</v>
      </c>
      <c r="G20" s="33">
        <v>2148</v>
      </c>
      <c r="H20" s="33">
        <f t="shared" si="0"/>
        <v>2427</v>
      </c>
      <c r="I20" s="44">
        <f t="shared" si="1"/>
        <v>0.11495673671199011</v>
      </c>
      <c r="J20" s="33">
        <v>342</v>
      </c>
      <c r="K20" s="33">
        <v>2392</v>
      </c>
      <c r="L20" s="35">
        <f t="shared" si="2"/>
        <v>0.81578947368421051</v>
      </c>
      <c r="M20" s="35">
        <f t="shared" si="3"/>
        <v>0.89799331103678925</v>
      </c>
      <c r="N20" s="36">
        <f t="shared" si="4"/>
        <v>9.6006295799472452E-2</v>
      </c>
      <c r="O20" s="35">
        <f t="shared" si="5"/>
        <v>7.698924731182796</v>
      </c>
      <c r="P20" s="35">
        <f t="shared" si="6"/>
        <v>0.887710314557425</v>
      </c>
      <c r="Q20" s="35">
        <f t="shared" si="7"/>
        <v>7.8920859247233969E-3</v>
      </c>
      <c r="R20" s="35">
        <f>SUM(Q$20:Q$21)</f>
        <v>5.6477914219498576E-2</v>
      </c>
    </row>
    <row r="21" spans="1:19" ht="15" x14ac:dyDescent="0.15">
      <c r="A21" s="7">
        <v>1</v>
      </c>
      <c r="B21" s="7" t="s">
        <v>15</v>
      </c>
      <c r="C21" s="7" t="s">
        <v>179</v>
      </c>
      <c r="D21" s="7" t="s">
        <v>208</v>
      </c>
      <c r="E21" s="7">
        <v>1</v>
      </c>
      <c r="F21" s="7">
        <v>63</v>
      </c>
      <c r="G21" s="7">
        <v>244</v>
      </c>
      <c r="H21" s="7">
        <f t="shared" si="0"/>
        <v>307</v>
      </c>
      <c r="I21" s="14">
        <f t="shared" si="1"/>
        <v>0.20521172638436483</v>
      </c>
      <c r="J21" s="7">
        <v>342</v>
      </c>
      <c r="K21" s="7">
        <v>2392</v>
      </c>
      <c r="L21" s="27">
        <f t="shared" si="2"/>
        <v>0.18421052631578946</v>
      </c>
      <c r="M21" s="27">
        <f t="shared" si="3"/>
        <v>0.1020066889632107</v>
      </c>
      <c r="N21" s="30">
        <f t="shared" si="4"/>
        <v>-0.59104087910624803</v>
      </c>
      <c r="O21" s="27">
        <f t="shared" si="5"/>
        <v>3.873015873015873</v>
      </c>
      <c r="P21" s="27">
        <f t="shared" si="6"/>
        <v>0.11228968544257498</v>
      </c>
      <c r="Q21" s="27">
        <f t="shared" si="7"/>
        <v>4.8585828294775181E-2</v>
      </c>
      <c r="R21" s="27">
        <f>SUM(Q$20:Q$21)</f>
        <v>5.6477914219498576E-2</v>
      </c>
    </row>
    <row r="22" spans="1:19" ht="15" x14ac:dyDescent="0.15">
      <c r="A22" s="46">
        <v>0</v>
      </c>
      <c r="B22" s="33" t="s">
        <v>11</v>
      </c>
      <c r="C22" s="33" t="s">
        <v>229</v>
      </c>
      <c r="D22" s="33" t="s">
        <v>210</v>
      </c>
      <c r="E22" s="33">
        <v>8.0840153299999995E-2</v>
      </c>
      <c r="F22" s="33">
        <v>79</v>
      </c>
      <c r="G22" s="33">
        <v>916</v>
      </c>
      <c r="H22" s="33">
        <f t="shared" si="0"/>
        <v>995</v>
      </c>
      <c r="I22" s="44">
        <f t="shared" si="1"/>
        <v>7.9396984924623118E-2</v>
      </c>
      <c r="J22" s="33">
        <v>342</v>
      </c>
      <c r="K22" s="33">
        <v>2392</v>
      </c>
      <c r="L22" s="35">
        <f t="shared" si="2"/>
        <v>0.23099415204678361</v>
      </c>
      <c r="M22" s="35">
        <f t="shared" si="3"/>
        <v>0.38294314381270905</v>
      </c>
      <c r="N22" s="36">
        <f t="shared" si="4"/>
        <v>0.50549413419919165</v>
      </c>
      <c r="O22" s="35">
        <f t="shared" si="5"/>
        <v>11.594936708860759</v>
      </c>
      <c r="P22" s="35">
        <f t="shared" si="6"/>
        <v>0.36393562545720554</v>
      </c>
      <c r="Q22" s="35">
        <f t="shared" si="7"/>
        <v>7.6809324035156584E-2</v>
      </c>
      <c r="R22" s="35">
        <f>SUM(Q$22:Q$23)</f>
        <v>0.11025898077871257</v>
      </c>
    </row>
    <row r="23" spans="1:19" ht="15" x14ac:dyDescent="0.15">
      <c r="A23" s="7">
        <v>1</v>
      </c>
      <c r="B23" s="7" t="s">
        <v>11</v>
      </c>
      <c r="C23" s="7" t="s">
        <v>191</v>
      </c>
      <c r="D23" s="7" t="s">
        <v>228</v>
      </c>
      <c r="E23" s="7"/>
      <c r="F23" s="7">
        <v>263</v>
      </c>
      <c r="G23" s="7">
        <v>1476</v>
      </c>
      <c r="H23" s="7">
        <f t="shared" si="0"/>
        <v>1739</v>
      </c>
      <c r="I23" s="14">
        <f t="shared" si="1"/>
        <v>0.15123634272570444</v>
      </c>
      <c r="J23" s="7">
        <v>342</v>
      </c>
      <c r="K23" s="7">
        <v>2392</v>
      </c>
      <c r="L23" s="27">
        <f t="shared" si="2"/>
        <v>0.76900584795321636</v>
      </c>
      <c r="M23" s="27">
        <f t="shared" si="3"/>
        <v>0.617056856187291</v>
      </c>
      <c r="N23" s="30">
        <f t="shared" si="4"/>
        <v>-0.22013740502526385</v>
      </c>
      <c r="O23" s="27">
        <f t="shared" si="5"/>
        <v>5.6121673003802277</v>
      </c>
      <c r="P23" s="27">
        <f t="shared" si="6"/>
        <v>0.63606437454279441</v>
      </c>
      <c r="Q23" s="27">
        <f t="shared" si="7"/>
        <v>3.3449656743555996E-2</v>
      </c>
      <c r="R23" s="27">
        <f>SUM(Q$22:Q$23)</f>
        <v>0.11025898077871257</v>
      </c>
    </row>
    <row r="24" spans="1:19" ht="15" x14ac:dyDescent="0.15">
      <c r="A24" s="6">
        <v>0</v>
      </c>
      <c r="B24" s="6" t="s">
        <v>250</v>
      </c>
      <c r="C24" s="3" t="s">
        <v>251</v>
      </c>
      <c r="D24" s="6" t="s">
        <v>208</v>
      </c>
      <c r="E24" s="6">
        <v>5712.5</v>
      </c>
      <c r="F24" s="6">
        <v>234</v>
      </c>
      <c r="G24" s="6">
        <v>1347</v>
      </c>
      <c r="H24" s="6">
        <f t="shared" si="0"/>
        <v>1581</v>
      </c>
      <c r="I24" s="12">
        <f t="shared" si="1"/>
        <v>0.14800759013282733</v>
      </c>
      <c r="J24" s="6">
        <v>342</v>
      </c>
      <c r="K24" s="6">
        <v>2392</v>
      </c>
      <c r="L24" s="26">
        <f t="shared" si="2"/>
        <v>0.68421052631578949</v>
      </c>
      <c r="M24" s="26">
        <f t="shared" si="3"/>
        <v>0.56312709030100339</v>
      </c>
      <c r="N24" s="29">
        <f t="shared" si="4"/>
        <v>-0.19476031695525456</v>
      </c>
      <c r="O24" s="26">
        <f t="shared" si="5"/>
        <v>5.7564102564102564</v>
      </c>
      <c r="P24" s="26">
        <f t="shared" si="6"/>
        <v>0.57827359180687632</v>
      </c>
      <c r="Q24" s="26">
        <f t="shared" si="7"/>
        <v>2.3582248376271028E-2</v>
      </c>
      <c r="R24" s="26">
        <f>SUM(Q$24:Q$25)</f>
        <v>6.2881882587788845E-2</v>
      </c>
    </row>
    <row r="25" spans="1:19" ht="15" x14ac:dyDescent="0.15">
      <c r="A25" s="7">
        <v>1</v>
      </c>
      <c r="B25" s="7" t="s">
        <v>17</v>
      </c>
      <c r="C25" s="17" t="s">
        <v>254</v>
      </c>
      <c r="D25" s="7">
        <v>5712.5</v>
      </c>
      <c r="E25" s="7" t="s">
        <v>218</v>
      </c>
      <c r="F25" s="7">
        <v>108</v>
      </c>
      <c r="G25" s="7">
        <v>1045</v>
      </c>
      <c r="H25" s="7">
        <f t="shared" si="0"/>
        <v>1153</v>
      </c>
      <c r="I25" s="14">
        <f t="shared" si="1"/>
        <v>9.366869037294015E-2</v>
      </c>
      <c r="J25" s="7">
        <v>342</v>
      </c>
      <c r="K25" s="7">
        <v>2392</v>
      </c>
      <c r="L25" s="27">
        <f t="shared" si="2"/>
        <v>0.31578947368421051</v>
      </c>
      <c r="M25" s="27">
        <f t="shared" si="3"/>
        <v>0.43687290969899667</v>
      </c>
      <c r="N25" s="30">
        <f t="shared" si="4"/>
        <v>0.32456655926677463</v>
      </c>
      <c r="O25" s="27">
        <f t="shared" si="5"/>
        <v>9.6759259259259256</v>
      </c>
      <c r="P25" s="27">
        <f t="shared" si="6"/>
        <v>0.42172640819312363</v>
      </c>
      <c r="Q25" s="27">
        <f t="shared" si="7"/>
        <v>3.929963421151781E-2</v>
      </c>
      <c r="R25" s="27">
        <f>SUM(Q$24:Q$25)</f>
        <v>6.2881882587788845E-2</v>
      </c>
      <c r="S25" s="32" t="s">
        <v>255</v>
      </c>
    </row>
    <row r="26" spans="1:19" ht="15" x14ac:dyDescent="0.15">
      <c r="A26" s="33">
        <v>0</v>
      </c>
      <c r="B26" s="41" t="s">
        <v>16</v>
      </c>
      <c r="C26" s="33" t="s">
        <v>182</v>
      </c>
      <c r="D26" s="33" t="s">
        <v>208</v>
      </c>
      <c r="E26" s="33">
        <v>0</v>
      </c>
      <c r="F26" s="33">
        <v>238</v>
      </c>
      <c r="G26" s="33">
        <v>1981</v>
      </c>
      <c r="H26" s="33">
        <f t="shared" si="0"/>
        <v>2219</v>
      </c>
      <c r="I26" s="44">
        <f t="shared" si="1"/>
        <v>0.10725552050473186</v>
      </c>
      <c r="J26" s="33">
        <v>342</v>
      </c>
      <c r="K26" s="33">
        <v>2392</v>
      </c>
      <c r="L26" s="35">
        <f t="shared" si="2"/>
        <v>0.69590643274853803</v>
      </c>
      <c r="M26" s="35">
        <f t="shared" si="3"/>
        <v>0.82817725752508364</v>
      </c>
      <c r="N26" s="36">
        <f t="shared" si="4"/>
        <v>0.17401199501915912</v>
      </c>
      <c r="O26" s="35">
        <f t="shared" si="5"/>
        <v>8.3235294117647065</v>
      </c>
      <c r="P26" s="35">
        <f t="shared" si="6"/>
        <v>0.81163130943672279</v>
      </c>
      <c r="Q26" s="35">
        <f t="shared" si="7"/>
        <v>2.3016710102196324E-2</v>
      </c>
      <c r="R26" s="45">
        <v>9.8526428671203703E-2</v>
      </c>
    </row>
    <row r="27" spans="1:19" ht="15" x14ac:dyDescent="0.15">
      <c r="A27" s="7">
        <v>1</v>
      </c>
      <c r="B27" s="39" t="s">
        <v>16</v>
      </c>
      <c r="C27" s="7" t="s">
        <v>183</v>
      </c>
      <c r="D27" s="7" t="s">
        <v>183</v>
      </c>
      <c r="E27" s="7"/>
      <c r="F27" s="7">
        <v>104</v>
      </c>
      <c r="G27" s="7">
        <v>411</v>
      </c>
      <c r="H27" s="7">
        <f t="shared" si="0"/>
        <v>515</v>
      </c>
      <c r="I27" s="14">
        <f t="shared" si="1"/>
        <v>0.20194174757281552</v>
      </c>
      <c r="J27" s="7">
        <v>342</v>
      </c>
      <c r="K27" s="7">
        <v>2392</v>
      </c>
      <c r="L27" s="27">
        <f t="shared" si="2"/>
        <v>0.30409356725146197</v>
      </c>
      <c r="M27" s="27">
        <f t="shared" si="3"/>
        <v>0.17182274247491638</v>
      </c>
      <c r="N27" s="30">
        <f t="shared" si="4"/>
        <v>-0.57087206265305512</v>
      </c>
      <c r="O27" s="27">
        <f t="shared" si="5"/>
        <v>3.9519230769230771</v>
      </c>
      <c r="P27" s="27">
        <f t="shared" si="6"/>
        <v>0.18836869056327724</v>
      </c>
      <c r="Q27" s="27">
        <f t="shared" si="7"/>
        <v>7.5509718569007414E-2</v>
      </c>
      <c r="R27" s="28">
        <v>9.8526428671203703E-2</v>
      </c>
      <c r="S27" s="32" t="s">
        <v>255</v>
      </c>
    </row>
    <row r="28" spans="1:19" ht="15" x14ac:dyDescent="0.15">
      <c r="A28" s="33">
        <v>0</v>
      </c>
      <c r="B28" s="33" t="s">
        <v>256</v>
      </c>
      <c r="C28" s="33" t="s">
        <v>133</v>
      </c>
      <c r="D28" s="33" t="s">
        <v>208</v>
      </c>
      <c r="E28" s="33">
        <v>1</v>
      </c>
      <c r="F28" s="33">
        <v>138</v>
      </c>
      <c r="G28" s="33">
        <v>756</v>
      </c>
      <c r="H28" s="33">
        <f t="shared" si="0"/>
        <v>894</v>
      </c>
      <c r="I28" s="44">
        <f t="shared" si="1"/>
        <v>0.15436241610738255</v>
      </c>
      <c r="J28" s="33">
        <v>342</v>
      </c>
      <c r="K28" s="33">
        <v>2392</v>
      </c>
      <c r="L28" s="35">
        <f t="shared" si="2"/>
        <v>0.40350877192982454</v>
      </c>
      <c r="M28" s="35">
        <f t="shared" si="3"/>
        <v>0.31605351170568563</v>
      </c>
      <c r="N28" s="36">
        <f t="shared" si="4"/>
        <v>-0.24428668698558878</v>
      </c>
      <c r="O28" s="35">
        <f t="shared" si="5"/>
        <v>5.4782608695652177</v>
      </c>
      <c r="P28" s="35">
        <f t="shared" si="6"/>
        <v>0.32699341623994149</v>
      </c>
      <c r="Q28" s="35">
        <f t="shared" si="7"/>
        <v>2.1364155779617436E-2</v>
      </c>
      <c r="R28" s="35">
        <f>SUM(Q$28:Q$31)</f>
        <v>3.3329359915355738E-2</v>
      </c>
    </row>
    <row r="29" spans="1:19" ht="15" x14ac:dyDescent="0.15">
      <c r="A29" s="33"/>
      <c r="B29" s="33"/>
      <c r="C29" s="33"/>
      <c r="D29" s="33"/>
      <c r="E29" s="33"/>
      <c r="F29" s="33"/>
      <c r="G29" s="33"/>
      <c r="H29" s="33"/>
      <c r="I29" s="44"/>
      <c r="J29" s="33"/>
      <c r="K29" s="33"/>
      <c r="L29" s="35"/>
      <c r="M29" s="35"/>
      <c r="N29" s="36"/>
      <c r="O29" s="35"/>
      <c r="P29" s="35"/>
      <c r="Q29" s="35"/>
      <c r="R29" s="35"/>
    </row>
    <row r="30" spans="1:19" ht="15" x14ac:dyDescent="0.15">
      <c r="A30" s="33"/>
      <c r="B30" s="33"/>
      <c r="C30" s="33"/>
      <c r="D30" s="33"/>
      <c r="E30" s="33"/>
      <c r="F30" s="33"/>
      <c r="G30" s="33"/>
      <c r="H30" s="33"/>
      <c r="I30" s="44"/>
      <c r="J30" s="33"/>
      <c r="K30" s="33"/>
      <c r="L30" s="35"/>
      <c r="M30" s="35"/>
      <c r="N30" s="36"/>
      <c r="O30" s="35"/>
      <c r="P30" s="35"/>
      <c r="Q30" s="35"/>
      <c r="R30" s="35"/>
    </row>
    <row r="31" spans="1:19" ht="15" x14ac:dyDescent="0.15">
      <c r="A31" s="7">
        <v>1</v>
      </c>
      <c r="B31" s="7" t="s">
        <v>18</v>
      </c>
      <c r="C31" s="7" t="s">
        <v>135</v>
      </c>
      <c r="D31" s="7">
        <v>1</v>
      </c>
      <c r="E31" s="7" t="s">
        <v>218</v>
      </c>
      <c r="F31" s="7">
        <v>204</v>
      </c>
      <c r="G31" s="7">
        <v>1636</v>
      </c>
      <c r="H31" s="7">
        <f t="shared" si="0"/>
        <v>1840</v>
      </c>
      <c r="I31" s="14">
        <f t="shared" si="1"/>
        <v>0.1108695652173913</v>
      </c>
      <c r="J31" s="7">
        <v>342</v>
      </c>
      <c r="K31" s="7">
        <v>2392</v>
      </c>
      <c r="L31" s="27">
        <f t="shared" si="2"/>
        <v>0.59649122807017541</v>
      </c>
      <c r="M31" s="27">
        <f t="shared" si="3"/>
        <v>0.68394648829431437</v>
      </c>
      <c r="N31" s="30">
        <f t="shared" si="4"/>
        <v>0.13681514531055877</v>
      </c>
      <c r="O31" s="27">
        <f t="shared" si="5"/>
        <v>8.0196078431372548</v>
      </c>
      <c r="P31" s="27">
        <f t="shared" si="6"/>
        <v>0.67300658376005851</v>
      </c>
      <c r="Q31" s="27">
        <f t="shared" si="7"/>
        <v>1.1965204135738303E-2</v>
      </c>
      <c r="R31" s="27">
        <f>SUM(Q$28:Q$31)</f>
        <v>3.3329359915355738E-2</v>
      </c>
      <c r="S31" s="32" t="s">
        <v>255</v>
      </c>
    </row>
    <row r="32" spans="1:19" ht="15" x14ac:dyDescent="0.15">
      <c r="A32" s="6">
        <v>0</v>
      </c>
      <c r="B32" s="6" t="s">
        <v>257</v>
      </c>
      <c r="C32" s="6" t="s">
        <v>182</v>
      </c>
      <c r="D32" s="6" t="s">
        <v>208</v>
      </c>
      <c r="E32" s="6">
        <v>0</v>
      </c>
      <c r="F32" s="6">
        <v>138</v>
      </c>
      <c r="G32" s="6">
        <v>1238</v>
      </c>
      <c r="H32" s="6">
        <f t="shared" si="0"/>
        <v>1376</v>
      </c>
      <c r="I32" s="12">
        <f t="shared" si="1"/>
        <v>0.1002906976744186</v>
      </c>
      <c r="J32" s="6">
        <v>342</v>
      </c>
      <c r="K32" s="6">
        <v>2392</v>
      </c>
      <c r="L32" s="26">
        <f t="shared" si="2"/>
        <v>0.40350877192982454</v>
      </c>
      <c r="M32" s="26">
        <f t="shared" si="3"/>
        <v>0.51755852842809369</v>
      </c>
      <c r="N32" s="29">
        <f t="shared" si="4"/>
        <v>0.24892439007941966</v>
      </c>
      <c r="O32" s="26">
        <f t="shared" si="5"/>
        <v>8.9710144927536231</v>
      </c>
      <c r="P32" s="26">
        <f t="shared" si="6"/>
        <v>0.50329188002926117</v>
      </c>
      <c r="Q32" s="26">
        <f t="shared" si="7"/>
        <v>2.8389766075037976E-2</v>
      </c>
      <c r="R32" s="26">
        <f>SUM(Q$32:Q$34)</f>
        <v>7.659390120178293E-2</v>
      </c>
    </row>
    <row r="33" spans="1:19" ht="15" x14ac:dyDescent="0.15">
      <c r="A33" s="6">
        <v>1</v>
      </c>
      <c r="B33" s="6" t="s">
        <v>20</v>
      </c>
      <c r="C33" s="6" t="s">
        <v>192</v>
      </c>
      <c r="D33" s="6" t="s">
        <v>208</v>
      </c>
      <c r="E33" s="6">
        <v>5</v>
      </c>
      <c r="F33" s="6">
        <v>78</v>
      </c>
      <c r="G33" s="6">
        <v>327</v>
      </c>
      <c r="H33" s="6">
        <f t="shared" si="0"/>
        <v>405</v>
      </c>
      <c r="I33" s="12">
        <f t="shared" si="1"/>
        <v>0.19259259259259259</v>
      </c>
      <c r="J33" s="6">
        <v>342</v>
      </c>
      <c r="K33" s="6">
        <v>2392</v>
      </c>
      <c r="L33" s="26">
        <f t="shared" si="2"/>
        <v>0.22807017543859648</v>
      </c>
      <c r="M33" s="26">
        <f t="shared" si="3"/>
        <v>0.13670568561872909</v>
      </c>
      <c r="N33" s="29">
        <f t="shared" si="4"/>
        <v>-0.51182303380025562</v>
      </c>
      <c r="O33" s="26">
        <f t="shared" si="5"/>
        <v>4.1923076923076925</v>
      </c>
      <c r="P33" s="26">
        <f t="shared" si="6"/>
        <v>0.14813460131675202</v>
      </c>
      <c r="Q33" s="26">
        <f t="shared" si="7"/>
        <v>4.6762450361217095E-2</v>
      </c>
      <c r="R33" s="26">
        <f>SUM(Q$32:Q$34)</f>
        <v>7.659390120178293E-2</v>
      </c>
    </row>
    <row r="34" spans="1:19" ht="15" x14ac:dyDescent="0.15">
      <c r="A34" s="7">
        <v>2</v>
      </c>
      <c r="B34" s="7" t="s">
        <v>20</v>
      </c>
      <c r="C34" s="7" t="s">
        <v>230</v>
      </c>
      <c r="D34" s="7" t="s">
        <v>77</v>
      </c>
      <c r="E34" s="7" t="s">
        <v>218</v>
      </c>
      <c r="F34" s="7">
        <v>126</v>
      </c>
      <c r="G34" s="7">
        <v>827</v>
      </c>
      <c r="H34" s="7">
        <f t="shared" ref="H34:H62" si="8">F34+G34</f>
        <v>953</v>
      </c>
      <c r="I34" s="14">
        <f t="shared" ref="I34:I62" si="9">F34/H34</f>
        <v>0.13221406086044071</v>
      </c>
      <c r="J34" s="7">
        <v>342</v>
      </c>
      <c r="K34" s="7">
        <v>2392</v>
      </c>
      <c r="L34" s="27">
        <f t="shared" ref="L34:L62" si="10">F34/J34</f>
        <v>0.36842105263157893</v>
      </c>
      <c r="M34" s="27">
        <f t="shared" ref="M34:M62" si="11">G34/K34</f>
        <v>0.34573578595317728</v>
      </c>
      <c r="N34" s="30">
        <f t="shared" ref="N34:N62" si="12">LN(M34/L34)</f>
        <v>-6.3551589935703715E-2</v>
      </c>
      <c r="O34" s="27">
        <f t="shared" ref="O34:O62" si="13">G34/F34</f>
        <v>6.5634920634920633</v>
      </c>
      <c r="P34" s="27">
        <f t="shared" ref="P34:P62" si="14">H34/(J34+K34)</f>
        <v>0.34857351865398684</v>
      </c>
      <c r="Q34" s="27">
        <f t="shared" ref="Q34:Q62" si="15">(M34-L34)*N34</f>
        <v>1.4416847655278652E-3</v>
      </c>
      <c r="R34" s="27">
        <f>SUM(Q$32:Q$34)</f>
        <v>7.659390120178293E-2</v>
      </c>
      <c r="S34" s="32" t="s">
        <v>255</v>
      </c>
    </row>
    <row r="35" spans="1:19" ht="15" x14ac:dyDescent="0.15">
      <c r="A35" s="6">
        <v>0</v>
      </c>
      <c r="B35" s="6" t="s">
        <v>258</v>
      </c>
      <c r="C35" s="6" t="s">
        <v>231</v>
      </c>
      <c r="D35" s="6">
        <v>0</v>
      </c>
      <c r="E35" s="6">
        <v>9</v>
      </c>
      <c r="F35" s="6">
        <v>262</v>
      </c>
      <c r="G35" s="6">
        <v>1625</v>
      </c>
      <c r="H35" s="6">
        <f t="shared" si="8"/>
        <v>1887</v>
      </c>
      <c r="I35" s="12">
        <f t="shared" si="9"/>
        <v>0.13884472708002119</v>
      </c>
      <c r="J35" s="6">
        <v>342</v>
      </c>
      <c r="K35" s="6">
        <v>2392</v>
      </c>
      <c r="L35" s="26">
        <f t="shared" si="10"/>
        <v>0.76608187134502925</v>
      </c>
      <c r="M35" s="26">
        <f t="shared" si="11"/>
        <v>0.67934782608695654</v>
      </c>
      <c r="N35" s="29">
        <f t="shared" si="12"/>
        <v>-0.12015578700517622</v>
      </c>
      <c r="O35" s="26">
        <f t="shared" si="13"/>
        <v>6.2022900763358777</v>
      </c>
      <c r="P35" s="26">
        <f t="shared" si="14"/>
        <v>0.69019751280175567</v>
      </c>
      <c r="Q35" s="26">
        <f t="shared" si="15"/>
        <v>1.0421597468126299E-2</v>
      </c>
      <c r="R35" s="26">
        <f>SUM(Q$35:Q$36)</f>
        <v>3.777628273772371E-2</v>
      </c>
    </row>
    <row r="36" spans="1:19" ht="15" x14ac:dyDescent="0.15">
      <c r="A36" s="7">
        <v>1</v>
      </c>
      <c r="B36" s="7" t="s">
        <v>37</v>
      </c>
      <c r="C36" s="13" t="s">
        <v>259</v>
      </c>
      <c r="D36" s="13">
        <v>9</v>
      </c>
      <c r="E36" s="13" t="s">
        <v>242</v>
      </c>
      <c r="F36" s="7">
        <v>80</v>
      </c>
      <c r="G36" s="7">
        <v>767</v>
      </c>
      <c r="H36" s="7">
        <f t="shared" si="8"/>
        <v>847</v>
      </c>
      <c r="I36" s="14">
        <f t="shared" si="9"/>
        <v>9.4451003541912631E-2</v>
      </c>
      <c r="J36" s="7">
        <v>342</v>
      </c>
      <c r="K36" s="7">
        <v>2392</v>
      </c>
      <c r="L36" s="27">
        <f t="shared" si="10"/>
        <v>0.23391812865497075</v>
      </c>
      <c r="M36" s="27">
        <f t="shared" si="11"/>
        <v>0.32065217391304346</v>
      </c>
      <c r="N36" s="30">
        <f t="shared" si="12"/>
        <v>0.31538578868545736</v>
      </c>
      <c r="O36" s="27">
        <f t="shared" si="13"/>
        <v>9.5875000000000004</v>
      </c>
      <c r="P36" s="27">
        <f t="shared" si="14"/>
        <v>0.30980248719824433</v>
      </c>
      <c r="Q36" s="27">
        <f t="shared" si="15"/>
        <v>2.7354685269597414E-2</v>
      </c>
      <c r="R36" s="27">
        <f>SUM(Q$35:Q$36)</f>
        <v>3.777628273772371E-2</v>
      </c>
      <c r="S36" s="32" t="s">
        <v>255</v>
      </c>
    </row>
    <row r="37" spans="1:19" ht="15" x14ac:dyDescent="0.15">
      <c r="A37" s="6">
        <v>0</v>
      </c>
      <c r="B37" s="6" t="s">
        <v>260</v>
      </c>
      <c r="C37" s="6" t="s">
        <v>193</v>
      </c>
      <c r="D37" s="6" t="s">
        <v>208</v>
      </c>
      <c r="E37" s="6">
        <v>11</v>
      </c>
      <c r="F37" s="6">
        <v>321</v>
      </c>
      <c r="G37" s="6">
        <v>2100</v>
      </c>
      <c r="H37" s="6">
        <f t="shared" si="8"/>
        <v>2421</v>
      </c>
      <c r="I37" s="12">
        <f t="shared" si="9"/>
        <v>0.13258983890954151</v>
      </c>
      <c r="J37" s="6">
        <v>342</v>
      </c>
      <c r="K37" s="6">
        <v>2392</v>
      </c>
      <c r="L37" s="26">
        <f t="shared" si="10"/>
        <v>0.93859649122807021</v>
      </c>
      <c r="M37" s="26">
        <f t="shared" si="11"/>
        <v>0.87792642140468224</v>
      </c>
      <c r="N37" s="29">
        <f t="shared" si="12"/>
        <v>-6.6822877426418764E-2</v>
      </c>
      <c r="O37" s="26">
        <f t="shared" si="13"/>
        <v>6.5420560747663554</v>
      </c>
      <c r="P37" s="26">
        <f t="shared" si="14"/>
        <v>0.88551572787125088</v>
      </c>
      <c r="Q37" s="26">
        <f t="shared" si="15"/>
        <v>4.0541486392605217E-3</v>
      </c>
      <c r="R37" s="26">
        <f>SUM(Q$37:Q$38)</f>
        <v>4.5744010992085589E-2</v>
      </c>
    </row>
    <row r="38" spans="1:19" ht="15" x14ac:dyDescent="0.15">
      <c r="A38" s="7">
        <v>1</v>
      </c>
      <c r="B38" s="7" t="s">
        <v>33</v>
      </c>
      <c r="C38" s="7" t="s">
        <v>232</v>
      </c>
      <c r="D38" s="7" t="s">
        <v>86</v>
      </c>
      <c r="E38" s="7" t="s">
        <v>218</v>
      </c>
      <c r="F38" s="7">
        <v>21</v>
      </c>
      <c r="G38" s="7">
        <v>292</v>
      </c>
      <c r="H38" s="7">
        <f t="shared" si="8"/>
        <v>313</v>
      </c>
      <c r="I38" s="14">
        <f t="shared" si="9"/>
        <v>6.7092651757188496E-2</v>
      </c>
      <c r="J38" s="7">
        <v>342</v>
      </c>
      <c r="K38" s="7">
        <v>2392</v>
      </c>
      <c r="L38" s="27">
        <f t="shared" si="10"/>
        <v>6.1403508771929821E-2</v>
      </c>
      <c r="M38" s="27">
        <f t="shared" si="11"/>
        <v>0.12207357859531773</v>
      </c>
      <c r="N38" s="30">
        <f t="shared" si="12"/>
        <v>0.68715698653694157</v>
      </c>
      <c r="O38" s="27">
        <f t="shared" si="13"/>
        <v>13.904761904761905</v>
      </c>
      <c r="P38" s="27">
        <f t="shared" si="14"/>
        <v>0.11448427212874908</v>
      </c>
      <c r="Q38" s="27">
        <f t="shared" si="15"/>
        <v>4.1689862352825069E-2</v>
      </c>
      <c r="R38" s="27">
        <f>SUM(Q$37:Q$38)</f>
        <v>4.5744010992085589E-2</v>
      </c>
    </row>
    <row r="39" spans="1:19" ht="15" x14ac:dyDescent="0.15">
      <c r="A39" s="6">
        <v>0</v>
      </c>
      <c r="B39" s="6" t="s">
        <v>261</v>
      </c>
      <c r="C39" s="6" t="s">
        <v>194</v>
      </c>
      <c r="D39" s="6" t="s">
        <v>208</v>
      </c>
      <c r="E39" s="6">
        <v>3</v>
      </c>
      <c r="F39" s="6">
        <v>82</v>
      </c>
      <c r="G39" s="6">
        <v>377</v>
      </c>
      <c r="H39" s="6">
        <f t="shared" si="8"/>
        <v>459</v>
      </c>
      <c r="I39" s="12">
        <f t="shared" si="9"/>
        <v>0.1786492374727669</v>
      </c>
      <c r="J39" s="6">
        <v>342</v>
      </c>
      <c r="K39" s="6">
        <v>2392</v>
      </c>
      <c r="L39" s="26">
        <f t="shared" si="10"/>
        <v>0.23976608187134502</v>
      </c>
      <c r="M39" s="26">
        <f t="shared" si="11"/>
        <v>0.15760869565217392</v>
      </c>
      <c r="N39" s="29">
        <f t="shared" si="12"/>
        <v>-0.41954843782415951</v>
      </c>
      <c r="O39" s="26">
        <f t="shared" si="13"/>
        <v>4.5975609756097562</v>
      </c>
      <c r="P39" s="26">
        <f t="shared" si="14"/>
        <v>0.16788588149231895</v>
      </c>
      <c r="Q39" s="26">
        <f t="shared" si="15"/>
        <v>3.4469003043969368E-2</v>
      </c>
      <c r="R39" s="26">
        <f>SUM(Q$39:Q$41)</f>
        <v>6.2542631743990426E-2</v>
      </c>
    </row>
    <row r="40" spans="1:19" ht="15" x14ac:dyDescent="0.15">
      <c r="A40" s="33">
        <v>1</v>
      </c>
      <c r="B40" s="33" t="s">
        <v>41</v>
      </c>
      <c r="C40" s="33" t="s">
        <v>233</v>
      </c>
      <c r="D40" s="33" t="s">
        <v>211</v>
      </c>
      <c r="E40" s="33">
        <v>5</v>
      </c>
      <c r="F40" s="33">
        <v>25</v>
      </c>
      <c r="G40" s="33">
        <v>296</v>
      </c>
      <c r="H40" s="33">
        <f t="shared" si="8"/>
        <v>321</v>
      </c>
      <c r="I40" s="44">
        <f t="shared" si="9"/>
        <v>7.7881619937694699E-2</v>
      </c>
      <c r="J40" s="33">
        <v>342</v>
      </c>
      <c r="K40" s="33">
        <v>2392</v>
      </c>
      <c r="L40" s="35">
        <f t="shared" si="10"/>
        <v>7.3099415204678359E-2</v>
      </c>
      <c r="M40" s="35">
        <f t="shared" si="11"/>
        <v>0.12374581939799331</v>
      </c>
      <c r="N40" s="36">
        <f t="shared" si="12"/>
        <v>0.52640925144794248</v>
      </c>
      <c r="O40" s="35">
        <f t="shared" si="13"/>
        <v>11.84</v>
      </c>
      <c r="P40" s="35">
        <f t="shared" si="14"/>
        <v>0.11741038771031456</v>
      </c>
      <c r="Q40" s="35">
        <f t="shared" si="15"/>
        <v>2.6660735719932861E-2</v>
      </c>
      <c r="R40" s="35">
        <f>SUM(Q$39:Q$41)</f>
        <v>6.2542631743990426E-2</v>
      </c>
    </row>
    <row r="41" spans="1:19" ht="15" x14ac:dyDescent="0.15">
      <c r="A41" s="16">
        <v>2</v>
      </c>
      <c r="B41" s="7" t="s">
        <v>41</v>
      </c>
      <c r="C41" s="7">
        <v>5</v>
      </c>
      <c r="D41" s="7" t="s">
        <v>212</v>
      </c>
      <c r="E41" s="7"/>
      <c r="F41" s="7">
        <v>235</v>
      </c>
      <c r="G41" s="7">
        <v>1719</v>
      </c>
      <c r="H41" s="7">
        <f t="shared" si="8"/>
        <v>1954</v>
      </c>
      <c r="I41" s="14">
        <f t="shared" si="9"/>
        <v>0.12026612077789151</v>
      </c>
      <c r="J41" s="7">
        <v>342</v>
      </c>
      <c r="K41" s="7">
        <v>2392</v>
      </c>
      <c r="L41" s="27">
        <f t="shared" si="10"/>
        <v>0.6871345029239766</v>
      </c>
      <c r="M41" s="27">
        <f t="shared" si="11"/>
        <v>0.71864548494983282</v>
      </c>
      <c r="N41" s="30">
        <f t="shared" si="12"/>
        <v>4.4838113230773115E-2</v>
      </c>
      <c r="O41" s="27">
        <f t="shared" si="13"/>
        <v>7.3148936170212764</v>
      </c>
      <c r="P41" s="27">
        <f t="shared" si="14"/>
        <v>0.71470373079736649</v>
      </c>
      <c r="Q41" s="27">
        <f t="shared" si="15"/>
        <v>1.4128929800881979E-3</v>
      </c>
      <c r="R41" s="27">
        <f>SUM(Q$39:Q$41)</f>
        <v>6.2542631743990426E-2</v>
      </c>
      <c r="S41" s="32" t="s">
        <v>255</v>
      </c>
    </row>
    <row r="42" spans="1:19" ht="15" x14ac:dyDescent="0.15">
      <c r="A42" s="15">
        <v>0</v>
      </c>
      <c r="B42" s="33" t="s">
        <v>262</v>
      </c>
      <c r="C42" s="33" t="s">
        <v>220</v>
      </c>
      <c r="D42" s="33" t="s">
        <v>213</v>
      </c>
      <c r="E42" s="33">
        <v>588000</v>
      </c>
      <c r="F42" s="33">
        <v>309</v>
      </c>
      <c r="G42" s="33">
        <v>2026</v>
      </c>
      <c r="H42" s="33">
        <f t="shared" si="8"/>
        <v>2335</v>
      </c>
      <c r="I42" s="43">
        <f t="shared" si="9"/>
        <v>0.13233404710920771</v>
      </c>
      <c r="J42" s="33">
        <v>342</v>
      </c>
      <c r="K42" s="33">
        <v>2392</v>
      </c>
      <c r="L42" s="35">
        <f t="shared" si="10"/>
        <v>0.90350877192982459</v>
      </c>
      <c r="M42" s="35">
        <f t="shared" si="11"/>
        <v>0.84698996655518399</v>
      </c>
      <c r="N42" s="36">
        <f t="shared" si="12"/>
        <v>-6.4596970097033968E-2</v>
      </c>
      <c r="O42" s="35">
        <f t="shared" si="13"/>
        <v>6.5566343042071198</v>
      </c>
      <c r="P42" s="35">
        <f t="shared" si="14"/>
        <v>0.85405998536942207</v>
      </c>
      <c r="Q42" s="35">
        <f t="shared" si="15"/>
        <v>3.6509435807057415E-3</v>
      </c>
      <c r="R42" s="35">
        <f>SUM(Q$42:Q$43)</f>
        <v>2.9709017581770865E-2</v>
      </c>
    </row>
    <row r="43" spans="1:19" ht="15" x14ac:dyDescent="0.15">
      <c r="A43" s="7">
        <v>1</v>
      </c>
      <c r="B43" s="7" t="s">
        <v>38</v>
      </c>
      <c r="C43" s="7" t="s">
        <v>219</v>
      </c>
      <c r="D43" s="7">
        <v>588000</v>
      </c>
      <c r="E43" s="7" t="s">
        <v>218</v>
      </c>
      <c r="F43" s="7">
        <v>33</v>
      </c>
      <c r="G43" s="7">
        <v>366</v>
      </c>
      <c r="H43" s="7">
        <f t="shared" si="8"/>
        <v>399</v>
      </c>
      <c r="I43" s="9">
        <f t="shared" si="9"/>
        <v>8.2706766917293228E-2</v>
      </c>
      <c r="J43" s="7">
        <v>342</v>
      </c>
      <c r="K43" s="7">
        <v>2392</v>
      </c>
      <c r="L43" s="27">
        <f t="shared" si="10"/>
        <v>9.6491228070175433E-2</v>
      </c>
      <c r="M43" s="27">
        <f t="shared" si="11"/>
        <v>0.15301003344481606</v>
      </c>
      <c r="N43" s="30">
        <f t="shared" si="12"/>
        <v>0.46105139392696892</v>
      </c>
      <c r="O43" s="27">
        <f t="shared" si="13"/>
        <v>11.090909090909092</v>
      </c>
      <c r="P43" s="27">
        <f t="shared" si="14"/>
        <v>0.1459400146305779</v>
      </c>
      <c r="Q43" s="27">
        <f t="shared" si="15"/>
        <v>2.6058074001065124E-2</v>
      </c>
      <c r="R43" s="27">
        <f>SUM(Q$42:Q$43)</f>
        <v>2.9709017581770865E-2</v>
      </c>
      <c r="S43" s="32" t="s">
        <v>255</v>
      </c>
    </row>
    <row r="44" spans="1:19" ht="15" x14ac:dyDescent="0.15">
      <c r="A44" s="33">
        <v>0</v>
      </c>
      <c r="B44" s="6" t="s">
        <v>263</v>
      </c>
      <c r="C44" s="6" t="s">
        <v>184</v>
      </c>
      <c r="D44" s="6" t="s">
        <v>208</v>
      </c>
      <c r="E44" s="6">
        <v>2</v>
      </c>
      <c r="F44" s="6">
        <v>185</v>
      </c>
      <c r="G44" s="6">
        <v>1080</v>
      </c>
      <c r="H44" s="6">
        <f t="shared" si="8"/>
        <v>1265</v>
      </c>
      <c r="I44" s="8">
        <f t="shared" si="9"/>
        <v>0.14624505928853754</v>
      </c>
      <c r="J44" s="6">
        <v>342</v>
      </c>
      <c r="K44" s="6">
        <v>2392</v>
      </c>
      <c r="L44" s="26">
        <f t="shared" si="10"/>
        <v>0.54093567251461994</v>
      </c>
      <c r="M44" s="26">
        <f t="shared" si="11"/>
        <v>0.451505016722408</v>
      </c>
      <c r="N44" s="29">
        <f t="shared" si="12"/>
        <v>-0.1807138829679768</v>
      </c>
      <c r="O44" s="26">
        <f t="shared" si="13"/>
        <v>5.8378378378378377</v>
      </c>
      <c r="P44" s="26">
        <f t="shared" si="14"/>
        <v>0.46269202633504025</v>
      </c>
      <c r="Q44" s="26">
        <f t="shared" si="15"/>
        <v>1.6161361064583202E-2</v>
      </c>
      <c r="R44" s="26">
        <f>SUM(Q$44:Q$46)</f>
        <v>3.8340474951122805E-2</v>
      </c>
    </row>
    <row r="45" spans="1:19" ht="15" x14ac:dyDescent="0.15">
      <c r="A45" s="33">
        <v>1</v>
      </c>
      <c r="B45" s="33" t="s">
        <v>31</v>
      </c>
      <c r="C45" s="33" t="s">
        <v>195</v>
      </c>
      <c r="D45" s="33" t="s">
        <v>73</v>
      </c>
      <c r="E45" s="33">
        <v>18</v>
      </c>
      <c r="F45" s="33">
        <v>132</v>
      </c>
      <c r="G45" s="33">
        <v>1047</v>
      </c>
      <c r="H45" s="33">
        <f t="shared" si="8"/>
        <v>1179</v>
      </c>
      <c r="I45" s="43">
        <f t="shared" si="9"/>
        <v>0.11195928753180662</v>
      </c>
      <c r="J45" s="33">
        <v>342</v>
      </c>
      <c r="K45" s="33">
        <v>2392</v>
      </c>
      <c r="L45" s="35">
        <f t="shared" si="10"/>
        <v>0.38596491228070173</v>
      </c>
      <c r="M45" s="35">
        <f t="shared" si="11"/>
        <v>0.43770903010033446</v>
      </c>
      <c r="N45" s="36">
        <f t="shared" si="12"/>
        <v>0.12580791027624885</v>
      </c>
      <c r="O45" s="35">
        <f t="shared" si="13"/>
        <v>7.9318181818181817</v>
      </c>
      <c r="P45" s="35">
        <f t="shared" si="14"/>
        <v>0.43123628383321139</v>
      </c>
      <c r="Q45" s="35">
        <f t="shared" si="15"/>
        <v>6.509819331976004E-3</v>
      </c>
      <c r="R45" s="35">
        <f>SUM(Q$44:Q$46)</f>
        <v>3.8340474951122805E-2</v>
      </c>
    </row>
    <row r="46" spans="1:19" ht="15" x14ac:dyDescent="0.15">
      <c r="A46" s="7">
        <v>2</v>
      </c>
      <c r="B46" s="7" t="s">
        <v>31</v>
      </c>
      <c r="C46" s="7" t="s">
        <v>196</v>
      </c>
      <c r="D46" s="7">
        <v>18</v>
      </c>
      <c r="E46" s="7" t="s">
        <v>218</v>
      </c>
      <c r="F46" s="7">
        <v>25</v>
      </c>
      <c r="G46" s="7">
        <v>265</v>
      </c>
      <c r="H46" s="7">
        <f t="shared" si="8"/>
        <v>290</v>
      </c>
      <c r="I46" s="9">
        <f t="shared" si="9"/>
        <v>8.6206896551724144E-2</v>
      </c>
      <c r="J46" s="7">
        <v>342</v>
      </c>
      <c r="K46" s="7">
        <v>2392</v>
      </c>
      <c r="L46" s="27">
        <f t="shared" si="10"/>
        <v>7.3099415204678359E-2</v>
      </c>
      <c r="M46" s="27">
        <f t="shared" si="11"/>
        <v>0.11078595317725752</v>
      </c>
      <c r="N46" s="30">
        <f t="shared" si="12"/>
        <v>0.4157796231101043</v>
      </c>
      <c r="O46" s="27">
        <f t="shared" si="13"/>
        <v>10.6</v>
      </c>
      <c r="P46" s="27">
        <f t="shared" si="14"/>
        <v>0.10607168983174835</v>
      </c>
      <c r="Q46" s="27">
        <f t="shared" si="15"/>
        <v>1.5669294554563597E-2</v>
      </c>
      <c r="R46" s="27">
        <f>SUM(Q$44:Q$46)</f>
        <v>3.8340474951122805E-2</v>
      </c>
      <c r="S46" s="32" t="s">
        <v>255</v>
      </c>
    </row>
    <row r="47" spans="1:19" ht="15" x14ac:dyDescent="0.15">
      <c r="A47" s="6">
        <v>0</v>
      </c>
      <c r="B47" s="37" t="s">
        <v>22</v>
      </c>
      <c r="C47" s="6" t="s">
        <v>182</v>
      </c>
      <c r="D47" s="6" t="s">
        <v>208</v>
      </c>
      <c r="E47" s="6">
        <v>0</v>
      </c>
      <c r="F47" s="6">
        <v>155</v>
      </c>
      <c r="G47" s="6">
        <v>1396</v>
      </c>
      <c r="H47" s="6">
        <f t="shared" si="8"/>
        <v>1551</v>
      </c>
      <c r="I47" s="8">
        <f t="shared" si="9"/>
        <v>9.9935525467440361E-2</v>
      </c>
      <c r="J47" s="6">
        <v>342</v>
      </c>
      <c r="K47" s="6">
        <v>2392</v>
      </c>
      <c r="L47" s="26">
        <f t="shared" si="10"/>
        <v>0.45321637426900585</v>
      </c>
      <c r="M47" s="26">
        <f t="shared" si="11"/>
        <v>0.58361204013377932</v>
      </c>
      <c r="N47" s="29">
        <f t="shared" si="12"/>
        <v>0.25286678839515403</v>
      </c>
      <c r="O47" s="26">
        <f t="shared" si="13"/>
        <v>9.0064516129032253</v>
      </c>
      <c r="P47" s="26">
        <f t="shared" si="14"/>
        <v>0.56730065837600585</v>
      </c>
      <c r="Q47" s="26">
        <f t="shared" si="15"/>
        <v>3.2972733247872879E-2</v>
      </c>
      <c r="R47" s="26">
        <v>6.84971726155858E-2</v>
      </c>
    </row>
    <row r="48" spans="1:19" ht="15" x14ac:dyDescent="0.15">
      <c r="A48" s="7">
        <v>1</v>
      </c>
      <c r="B48" s="38" t="s">
        <v>22</v>
      </c>
      <c r="C48" s="7" t="s">
        <v>183</v>
      </c>
      <c r="D48" s="7" t="s">
        <v>183</v>
      </c>
      <c r="E48" s="7"/>
      <c r="F48" s="7">
        <v>187</v>
      </c>
      <c r="G48" s="7">
        <v>996</v>
      </c>
      <c r="H48" s="7">
        <f t="shared" si="8"/>
        <v>1183</v>
      </c>
      <c r="I48" s="9">
        <f t="shared" si="9"/>
        <v>0.158072696534235</v>
      </c>
      <c r="J48" s="7">
        <v>342</v>
      </c>
      <c r="K48" s="7">
        <v>2392</v>
      </c>
      <c r="L48" s="27">
        <f t="shared" si="10"/>
        <v>0.54678362573099415</v>
      </c>
      <c r="M48" s="27">
        <f t="shared" si="11"/>
        <v>0.41638795986622074</v>
      </c>
      <c r="N48" s="30">
        <f t="shared" si="12"/>
        <v>-0.27243573727790554</v>
      </c>
      <c r="O48" s="27">
        <f t="shared" si="13"/>
        <v>5.3262032085561497</v>
      </c>
      <c r="P48" s="27">
        <f t="shared" si="14"/>
        <v>0.43269934162399415</v>
      </c>
      <c r="Q48" s="27">
        <f t="shared" si="15"/>
        <v>3.5524439367712962E-2</v>
      </c>
      <c r="R48" s="27">
        <v>6.84971726155858E-2</v>
      </c>
      <c r="S48" s="32" t="s">
        <v>255</v>
      </c>
    </row>
    <row r="49" spans="1:19" ht="15" x14ac:dyDescent="0.15">
      <c r="A49" s="33">
        <v>0</v>
      </c>
      <c r="B49" s="33" t="s">
        <v>264</v>
      </c>
      <c r="C49" s="33" t="s">
        <v>221</v>
      </c>
      <c r="D49" s="33" t="s">
        <v>208</v>
      </c>
      <c r="E49" s="33">
        <v>0.1469096104</v>
      </c>
      <c r="F49" s="33">
        <v>124</v>
      </c>
      <c r="G49" s="33">
        <v>752</v>
      </c>
      <c r="H49" s="33">
        <f t="shared" si="8"/>
        <v>876</v>
      </c>
      <c r="I49" s="43">
        <f t="shared" si="9"/>
        <v>0.14155251141552511</v>
      </c>
      <c r="J49" s="33">
        <v>342</v>
      </c>
      <c r="K49" s="33">
        <v>2392</v>
      </c>
      <c r="L49" s="35">
        <f t="shared" si="10"/>
        <v>0.36257309941520466</v>
      </c>
      <c r="M49" s="35">
        <f t="shared" si="11"/>
        <v>0.31438127090301005</v>
      </c>
      <c r="N49" s="36">
        <f t="shared" si="12"/>
        <v>-0.14261961966311418</v>
      </c>
      <c r="O49" s="35">
        <f t="shared" si="13"/>
        <v>6.064516129032258</v>
      </c>
      <c r="P49" s="35">
        <f t="shared" si="14"/>
        <v>0.32040965618141914</v>
      </c>
      <c r="Q49" s="35">
        <f t="shared" si="15"/>
        <v>6.8731002532792171E-3</v>
      </c>
      <c r="R49" s="35">
        <f>SUM(Q$49:Q$51)</f>
        <v>2.0620585275934591E-2</v>
      </c>
    </row>
    <row r="50" spans="1:19" ht="15" x14ac:dyDescent="0.15">
      <c r="A50" s="6">
        <v>1</v>
      </c>
      <c r="B50" s="6" t="s">
        <v>44</v>
      </c>
      <c r="C50" s="6" t="s">
        <v>197</v>
      </c>
      <c r="D50" s="6" t="s">
        <v>214</v>
      </c>
      <c r="E50" s="6">
        <v>0.29218694439999998</v>
      </c>
      <c r="F50" s="6">
        <v>21</v>
      </c>
      <c r="G50" s="6">
        <v>223</v>
      </c>
      <c r="H50" s="6">
        <f t="shared" si="8"/>
        <v>244</v>
      </c>
      <c r="I50" s="8">
        <f t="shared" si="9"/>
        <v>8.6065573770491802E-2</v>
      </c>
      <c r="J50" s="6">
        <v>342</v>
      </c>
      <c r="K50" s="6">
        <v>2392</v>
      </c>
      <c r="L50" s="26">
        <f t="shared" si="10"/>
        <v>6.1403508771929821E-2</v>
      </c>
      <c r="M50" s="26">
        <f t="shared" si="11"/>
        <v>9.3227424749163873E-2</v>
      </c>
      <c r="N50" s="29">
        <f t="shared" si="12"/>
        <v>0.41757495572877856</v>
      </c>
      <c r="O50" s="26">
        <f t="shared" si="13"/>
        <v>10.619047619047619</v>
      </c>
      <c r="P50" s="26">
        <f t="shared" si="14"/>
        <v>8.9246525237746885E-2</v>
      </c>
      <c r="Q50" s="26">
        <f t="shared" si="15"/>
        <v>1.3288870305309878E-2</v>
      </c>
      <c r="R50" s="26">
        <f>SUM(Q$49:Q$51)</f>
        <v>2.0620585275934591E-2</v>
      </c>
    </row>
    <row r="51" spans="1:19" ht="15" x14ac:dyDescent="0.15">
      <c r="A51" s="7">
        <v>2</v>
      </c>
      <c r="B51" s="7" t="s">
        <v>44</v>
      </c>
      <c r="C51" s="7" t="s">
        <v>222</v>
      </c>
      <c r="D51" s="7">
        <v>0.29218694439999998</v>
      </c>
      <c r="E51" s="7"/>
      <c r="F51" s="7">
        <v>197</v>
      </c>
      <c r="G51" s="7">
        <v>1417</v>
      </c>
      <c r="H51" s="7">
        <f t="shared" si="8"/>
        <v>1614</v>
      </c>
      <c r="I51" s="9">
        <f t="shared" si="9"/>
        <v>0.12205700123915737</v>
      </c>
      <c r="J51" s="7">
        <v>342</v>
      </c>
      <c r="K51" s="7">
        <v>2392</v>
      </c>
      <c r="L51" s="27">
        <f t="shared" si="10"/>
        <v>0.57602339181286555</v>
      </c>
      <c r="M51" s="27">
        <f t="shared" si="11"/>
        <v>0.59239130434782605</v>
      </c>
      <c r="N51" s="30">
        <f t="shared" si="12"/>
        <v>2.8019132944774549E-2</v>
      </c>
      <c r="O51" s="27">
        <f t="shared" si="13"/>
        <v>7.1928934010152288</v>
      </c>
      <c r="P51" s="27">
        <f t="shared" si="14"/>
        <v>0.59034381858083396</v>
      </c>
      <c r="Q51" s="27">
        <f t="shared" si="15"/>
        <v>4.586147173455002E-4</v>
      </c>
      <c r="R51" s="27">
        <f>SUM(Q$49:Q$51)</f>
        <v>2.0620585275934591E-2</v>
      </c>
    </row>
    <row r="52" spans="1:19" ht="15" x14ac:dyDescent="0.15">
      <c r="A52" s="6">
        <v>0</v>
      </c>
      <c r="B52" s="6" t="s">
        <v>284</v>
      </c>
      <c r="C52" s="6" t="s">
        <v>234</v>
      </c>
      <c r="D52" s="6" t="s">
        <v>208</v>
      </c>
      <c r="E52" s="6">
        <v>13626.47</v>
      </c>
      <c r="F52" s="6">
        <v>295</v>
      </c>
      <c r="G52" s="6">
        <v>2009</v>
      </c>
      <c r="H52" s="6">
        <f t="shared" si="8"/>
        <v>2304</v>
      </c>
      <c r="I52" s="8">
        <f t="shared" si="9"/>
        <v>0.12803819444444445</v>
      </c>
      <c r="J52" s="6">
        <v>342</v>
      </c>
      <c r="K52" s="6">
        <v>2392</v>
      </c>
      <c r="L52" s="26">
        <f t="shared" si="10"/>
        <v>0.86257309941520466</v>
      </c>
      <c r="M52" s="26">
        <f t="shared" si="11"/>
        <v>0.83988294314381273</v>
      </c>
      <c r="N52" s="29">
        <f t="shared" si="12"/>
        <v>-2.6657369532802549E-2</v>
      </c>
      <c r="O52" s="26">
        <f t="shared" si="13"/>
        <v>6.8101694915254241</v>
      </c>
      <c r="P52" s="26">
        <f t="shared" si="14"/>
        <v>0.84272128749085584</v>
      </c>
      <c r="Q52" s="26">
        <f t="shared" si="15"/>
        <v>6.048598804835318E-4</v>
      </c>
      <c r="R52" s="26">
        <f>SUM(Q$52:Q$53)</f>
        <v>4.0722109454932216E-3</v>
      </c>
    </row>
    <row r="53" spans="1:19" ht="15" x14ac:dyDescent="0.15">
      <c r="A53" s="7">
        <v>6</v>
      </c>
      <c r="B53" s="7" t="s">
        <v>30</v>
      </c>
      <c r="C53" s="7" t="s">
        <v>198</v>
      </c>
      <c r="D53" s="7">
        <v>13626.47</v>
      </c>
      <c r="E53" s="7">
        <v>16038.63</v>
      </c>
      <c r="F53" s="7">
        <v>47</v>
      </c>
      <c r="G53" s="7">
        <v>383</v>
      </c>
      <c r="H53" s="7">
        <f t="shared" si="8"/>
        <v>430</v>
      </c>
      <c r="I53" s="9">
        <f t="shared" si="9"/>
        <v>0.10930232558139535</v>
      </c>
      <c r="J53" s="7">
        <v>342</v>
      </c>
      <c r="K53" s="7">
        <v>2392</v>
      </c>
      <c r="L53" s="27">
        <f t="shared" si="10"/>
        <v>0.13742690058479531</v>
      </c>
      <c r="M53" s="27">
        <f t="shared" si="11"/>
        <v>0.1601170568561873</v>
      </c>
      <c r="N53" s="30">
        <f t="shared" si="12"/>
        <v>0.15281300946267026</v>
      </c>
      <c r="O53" s="27">
        <f t="shared" si="13"/>
        <v>8.1489361702127656</v>
      </c>
      <c r="P53" s="27">
        <f t="shared" si="14"/>
        <v>0.1572787125091441</v>
      </c>
      <c r="Q53" s="27">
        <f t="shared" si="15"/>
        <v>3.4673510650096899E-3</v>
      </c>
      <c r="R53" s="27">
        <f>SUM(Q$52:Q$53)</f>
        <v>4.0722109454932216E-3</v>
      </c>
    </row>
    <row r="54" spans="1:19" ht="15" x14ac:dyDescent="0.15">
      <c r="A54" s="6">
        <v>0</v>
      </c>
      <c r="B54" s="6" t="s">
        <v>19</v>
      </c>
      <c r="C54" s="6" t="s">
        <v>199</v>
      </c>
      <c r="D54" s="6" t="s">
        <v>208</v>
      </c>
      <c r="E54" s="6">
        <v>4</v>
      </c>
      <c r="F54" s="6">
        <v>297</v>
      </c>
      <c r="G54" s="6">
        <v>2248</v>
      </c>
      <c r="H54" s="6">
        <f t="shared" si="8"/>
        <v>2545</v>
      </c>
      <c r="I54" s="8">
        <f t="shared" si="9"/>
        <v>0.11669941060903732</v>
      </c>
      <c r="J54" s="6">
        <v>342</v>
      </c>
      <c r="K54" s="6">
        <v>2392</v>
      </c>
      <c r="L54" s="26">
        <f t="shared" si="10"/>
        <v>0.86842105263157898</v>
      </c>
      <c r="M54" s="26">
        <f t="shared" si="11"/>
        <v>0.93979933110367897</v>
      </c>
      <c r="N54" s="29">
        <f t="shared" si="12"/>
        <v>7.8989694202964866E-2</v>
      </c>
      <c r="O54" s="26">
        <f t="shared" si="13"/>
        <v>7.5690235690235692</v>
      </c>
      <c r="P54" s="26">
        <f t="shared" si="14"/>
        <v>0.93087051938551568</v>
      </c>
      <c r="Q54" s="26">
        <f t="shared" si="15"/>
        <v>5.638148389245248E-3</v>
      </c>
      <c r="R54" s="26">
        <v>6.1450506584282499E-2</v>
      </c>
    </row>
    <row r="55" spans="1:19" ht="15" x14ac:dyDescent="0.15">
      <c r="A55" s="7">
        <v>1</v>
      </c>
      <c r="B55" s="7" t="s">
        <v>19</v>
      </c>
      <c r="C55" s="7" t="s">
        <v>200</v>
      </c>
      <c r="D55" s="7" t="s">
        <v>200</v>
      </c>
      <c r="E55" s="7"/>
      <c r="F55" s="7">
        <v>45</v>
      </c>
      <c r="G55" s="7">
        <v>144</v>
      </c>
      <c r="H55" s="7">
        <f t="shared" si="8"/>
        <v>189</v>
      </c>
      <c r="I55" s="9">
        <f t="shared" si="9"/>
        <v>0.23809523809523808</v>
      </c>
      <c r="J55" s="7">
        <v>342</v>
      </c>
      <c r="K55" s="7">
        <v>2392</v>
      </c>
      <c r="L55" s="27">
        <f t="shared" si="10"/>
        <v>0.13157894736842105</v>
      </c>
      <c r="M55" s="27">
        <f t="shared" si="11"/>
        <v>6.0200668896321072E-2</v>
      </c>
      <c r="N55" s="30">
        <f t="shared" si="12"/>
        <v>-0.78192356820223619</v>
      </c>
      <c r="O55" s="27">
        <f t="shared" si="13"/>
        <v>3.2</v>
      </c>
      <c r="P55" s="27">
        <f t="shared" si="14"/>
        <v>6.9129480614484276E-2</v>
      </c>
      <c r="Q55" s="27">
        <f t="shared" si="15"/>
        <v>5.581235819503727E-2</v>
      </c>
      <c r="R55" s="27">
        <v>6.1450506584282499E-2</v>
      </c>
      <c r="S55" s="32" t="s">
        <v>255</v>
      </c>
    </row>
    <row r="56" spans="1:19" ht="15" x14ac:dyDescent="0.15">
      <c r="A56" s="15">
        <v>0</v>
      </c>
      <c r="B56" s="40" t="s">
        <v>28</v>
      </c>
      <c r="C56" s="33" t="s">
        <v>182</v>
      </c>
      <c r="D56" s="33" t="s">
        <v>208</v>
      </c>
      <c r="E56" s="33">
        <v>0</v>
      </c>
      <c r="F56" s="33">
        <v>94</v>
      </c>
      <c r="G56" s="33">
        <v>420</v>
      </c>
      <c r="H56" s="33">
        <f t="shared" si="8"/>
        <v>514</v>
      </c>
      <c r="I56" s="43">
        <f t="shared" si="9"/>
        <v>0.1828793774319066</v>
      </c>
      <c r="J56" s="33">
        <v>342</v>
      </c>
      <c r="K56" s="33">
        <v>2392</v>
      </c>
      <c r="L56" s="35">
        <f t="shared" si="10"/>
        <v>0.27485380116959063</v>
      </c>
      <c r="M56" s="35">
        <f t="shared" si="11"/>
        <v>0.17558528428093645</v>
      </c>
      <c r="N56" s="36">
        <f t="shared" si="12"/>
        <v>-0.44811444900050701</v>
      </c>
      <c r="O56" s="35">
        <f t="shared" si="13"/>
        <v>4.4680851063829783</v>
      </c>
      <c r="P56" s="35">
        <f t="shared" si="14"/>
        <v>0.18800292611558156</v>
      </c>
      <c r="Q56" s="35">
        <f t="shared" si="15"/>
        <v>4.4483656748656793E-2</v>
      </c>
      <c r="R56" s="35">
        <v>5.7219848263807202E-2</v>
      </c>
    </row>
    <row r="57" spans="1:19" ht="15" x14ac:dyDescent="0.15">
      <c r="A57" s="7">
        <v>1</v>
      </c>
      <c r="B57" s="38" t="s">
        <v>28</v>
      </c>
      <c r="C57" s="7" t="s">
        <v>183</v>
      </c>
      <c r="D57" s="7" t="s">
        <v>183</v>
      </c>
      <c r="E57" s="7"/>
      <c r="F57" s="7">
        <v>248</v>
      </c>
      <c r="G57" s="7">
        <v>1972</v>
      </c>
      <c r="H57" s="7">
        <f t="shared" si="8"/>
        <v>2220</v>
      </c>
      <c r="I57" s="9">
        <f t="shared" si="9"/>
        <v>0.11171171171171171</v>
      </c>
      <c r="J57" s="7">
        <v>342</v>
      </c>
      <c r="K57" s="7">
        <v>2392</v>
      </c>
      <c r="L57" s="27">
        <f t="shared" si="10"/>
        <v>0.72514619883040932</v>
      </c>
      <c r="M57" s="27">
        <f t="shared" si="11"/>
        <v>0.82441471571906355</v>
      </c>
      <c r="N57" s="30">
        <f t="shared" si="12"/>
        <v>0.12830041098968142</v>
      </c>
      <c r="O57" s="27">
        <f t="shared" si="13"/>
        <v>7.9516129032258061</v>
      </c>
      <c r="P57" s="27">
        <f t="shared" si="14"/>
        <v>0.81199707388441844</v>
      </c>
      <c r="Q57" s="27">
        <f t="shared" si="15"/>
        <v>1.273619151515047E-2</v>
      </c>
      <c r="R57" s="27">
        <v>5.7219848263807202E-2</v>
      </c>
    </row>
    <row r="58" spans="1:19" ht="15" x14ac:dyDescent="0.15">
      <c r="A58" s="33">
        <v>0</v>
      </c>
      <c r="B58" s="33" t="s">
        <v>291</v>
      </c>
      <c r="C58" s="33" t="s">
        <v>184</v>
      </c>
      <c r="D58" s="33" t="s">
        <v>208</v>
      </c>
      <c r="E58" s="33">
        <v>2</v>
      </c>
      <c r="F58" s="33">
        <v>273</v>
      </c>
      <c r="G58" s="33">
        <v>1830</v>
      </c>
      <c r="H58" s="33">
        <f t="shared" si="8"/>
        <v>2103</v>
      </c>
      <c r="I58" s="43">
        <f t="shared" si="9"/>
        <v>0.12981455064194009</v>
      </c>
      <c r="J58" s="33">
        <v>342</v>
      </c>
      <c r="K58" s="33">
        <v>2392</v>
      </c>
      <c r="L58" s="35">
        <f t="shared" si="10"/>
        <v>0.79824561403508776</v>
      </c>
      <c r="M58" s="35">
        <f t="shared" si="11"/>
        <v>0.76505016722408026</v>
      </c>
      <c r="N58" s="36">
        <f t="shared" si="12"/>
        <v>-4.2474927357410326E-2</v>
      </c>
      <c r="O58" s="35">
        <f t="shared" si="13"/>
        <v>6.7032967032967035</v>
      </c>
      <c r="P58" s="35">
        <f t="shared" si="14"/>
        <v>0.7692026335040234</v>
      </c>
      <c r="Q58" s="35">
        <f t="shared" si="15"/>
        <v>1.4099741918943219E-3</v>
      </c>
      <c r="R58" s="35">
        <f>SUM(Q58:Q59)</f>
        <v>6.4663367597214156E-3</v>
      </c>
    </row>
    <row r="59" spans="1:19" ht="15" x14ac:dyDescent="0.15">
      <c r="A59" s="7">
        <v>1</v>
      </c>
      <c r="B59" s="7" t="s">
        <v>52</v>
      </c>
      <c r="C59" s="7" t="s">
        <v>290</v>
      </c>
      <c r="D59" s="7" t="s">
        <v>73</v>
      </c>
      <c r="E59" s="7"/>
      <c r="F59" s="7">
        <v>69</v>
      </c>
      <c r="G59" s="7">
        <v>562</v>
      </c>
      <c r="H59" s="7">
        <f t="shared" si="8"/>
        <v>631</v>
      </c>
      <c r="I59" s="9">
        <f t="shared" si="9"/>
        <v>0.10935023771790808</v>
      </c>
      <c r="J59" s="7">
        <v>342</v>
      </c>
      <c r="K59" s="7">
        <v>2392</v>
      </c>
      <c r="L59" s="27">
        <f t="shared" si="10"/>
        <v>0.20175438596491227</v>
      </c>
      <c r="M59" s="27">
        <f t="shared" si="11"/>
        <v>0.23494983277591974</v>
      </c>
      <c r="N59" s="30">
        <f t="shared" si="12"/>
        <v>0.15232096728851455</v>
      </c>
      <c r="O59" s="27">
        <f t="shared" si="13"/>
        <v>8.1449275362318847</v>
      </c>
      <c r="P59" s="27">
        <f t="shared" si="14"/>
        <v>0.2307973664959766</v>
      </c>
      <c r="Q59" s="27">
        <f t="shared" si="15"/>
        <v>5.0563625678270935E-3</v>
      </c>
      <c r="R59" s="27">
        <v>6.0000000000000001E-3</v>
      </c>
    </row>
    <row r="60" spans="1:19" ht="15" x14ac:dyDescent="0.15">
      <c r="A60" s="33">
        <v>0</v>
      </c>
      <c r="B60" s="33" t="s">
        <v>46</v>
      </c>
      <c r="C60" s="33" t="s">
        <v>201</v>
      </c>
      <c r="D60" s="33" t="s">
        <v>208</v>
      </c>
      <c r="E60" s="33">
        <v>1.3511891051</v>
      </c>
      <c r="F60" s="33">
        <v>165</v>
      </c>
      <c r="G60" s="33">
        <v>999</v>
      </c>
      <c r="H60" s="33">
        <f t="shared" si="8"/>
        <v>1164</v>
      </c>
      <c r="I60" s="43">
        <f t="shared" si="9"/>
        <v>0.14175257731958762</v>
      </c>
      <c r="J60" s="33">
        <v>342</v>
      </c>
      <c r="K60" s="33">
        <v>2392</v>
      </c>
      <c r="L60" s="35">
        <f t="shared" si="10"/>
        <v>0.48245614035087719</v>
      </c>
      <c r="M60" s="35">
        <f t="shared" si="11"/>
        <v>0.41764214046822745</v>
      </c>
      <c r="N60" s="36">
        <f t="shared" si="12"/>
        <v>-0.14426507325994423</v>
      </c>
      <c r="O60" s="35">
        <f t="shared" si="13"/>
        <v>6.0545454545454547</v>
      </c>
      <c r="P60" s="35">
        <f t="shared" si="14"/>
        <v>0.42574981711777615</v>
      </c>
      <c r="Q60" s="35">
        <f t="shared" si="15"/>
        <v>9.3503964413404819E-3</v>
      </c>
      <c r="R60" s="35">
        <v>5.4333315519698798E-2</v>
      </c>
    </row>
    <row r="61" spans="1:19" ht="15" x14ac:dyDescent="0.15">
      <c r="A61" s="6">
        <v>1</v>
      </c>
      <c r="B61" s="6" t="s">
        <v>46</v>
      </c>
      <c r="C61" s="6" t="s">
        <v>202</v>
      </c>
      <c r="D61" s="6" t="s">
        <v>215</v>
      </c>
      <c r="E61" s="6">
        <v>2.6121762022000001</v>
      </c>
      <c r="F61" s="6">
        <v>41</v>
      </c>
      <c r="G61" s="6">
        <v>404</v>
      </c>
      <c r="H61" s="6">
        <f t="shared" si="8"/>
        <v>445</v>
      </c>
      <c r="I61" s="8">
        <f t="shared" si="9"/>
        <v>9.2134831460674152E-2</v>
      </c>
      <c r="J61" s="6">
        <v>342</v>
      </c>
      <c r="K61" s="6">
        <v>2392</v>
      </c>
      <c r="L61" s="26">
        <f t="shared" si="10"/>
        <v>0.11988304093567251</v>
      </c>
      <c r="M61" s="26">
        <f t="shared" si="11"/>
        <v>0.16889632107023411</v>
      </c>
      <c r="N61" s="29">
        <f t="shared" si="12"/>
        <v>0.3427684332489252</v>
      </c>
      <c r="O61" s="26">
        <f t="shared" si="13"/>
        <v>9.8536585365853657</v>
      </c>
      <c r="P61" s="26">
        <f t="shared" si="14"/>
        <v>0.16276517922457936</v>
      </c>
      <c r="Q61" s="26">
        <f t="shared" si="15"/>
        <v>1.6800205240114351E-2</v>
      </c>
      <c r="R61" s="26">
        <v>5.4333315519698798E-2</v>
      </c>
    </row>
    <row r="62" spans="1:19" ht="15" x14ac:dyDescent="0.15">
      <c r="A62" s="7">
        <v>2</v>
      </c>
      <c r="B62" s="7" t="s">
        <v>46</v>
      </c>
      <c r="C62" s="7" t="s">
        <v>235</v>
      </c>
      <c r="D62" s="7" t="s">
        <v>216</v>
      </c>
      <c r="E62" s="7" t="s">
        <v>218</v>
      </c>
      <c r="F62" s="7">
        <v>136</v>
      </c>
      <c r="G62" s="7">
        <v>989</v>
      </c>
      <c r="H62" s="7">
        <f t="shared" si="8"/>
        <v>1125</v>
      </c>
      <c r="I62" s="9">
        <f t="shared" si="9"/>
        <v>0.12088888888888889</v>
      </c>
      <c r="J62" s="7">
        <v>342</v>
      </c>
      <c r="K62" s="7">
        <v>2392</v>
      </c>
      <c r="L62" s="27">
        <f t="shared" si="10"/>
        <v>0.39766081871345027</v>
      </c>
      <c r="M62" s="27">
        <f t="shared" si="11"/>
        <v>0.41346153846153844</v>
      </c>
      <c r="N62" s="30">
        <f t="shared" si="12"/>
        <v>3.8965067878742876E-2</v>
      </c>
      <c r="O62" s="27">
        <f t="shared" si="13"/>
        <v>7.2720588235294121</v>
      </c>
      <c r="P62" s="27">
        <f t="shared" si="14"/>
        <v>0.41148500365764445</v>
      </c>
      <c r="Q62" s="27">
        <f t="shared" si="15"/>
        <v>6.1567611751724843E-4</v>
      </c>
      <c r="R62" s="27">
        <v>5.4333315519698798E-2</v>
      </c>
    </row>
    <row r="63" spans="1:19" ht="15" x14ac:dyDescent="0.15">
      <c r="A63" s="33">
        <v>0</v>
      </c>
      <c r="B63" s="33" t="s">
        <v>24</v>
      </c>
      <c r="C63" s="33" t="s">
        <v>185</v>
      </c>
      <c r="D63" s="33" t="s">
        <v>208</v>
      </c>
      <c r="E63" s="33">
        <v>160000</v>
      </c>
      <c r="F63" s="33">
        <v>331</v>
      </c>
      <c r="G63" s="33">
        <v>2194</v>
      </c>
      <c r="H63" s="33">
        <f t="shared" ref="H63:H94" si="16">F63+G63</f>
        <v>2525</v>
      </c>
      <c r="I63" s="43">
        <f t="shared" ref="I63:I94" si="17">F63/H63</f>
        <v>0.13108910891089109</v>
      </c>
      <c r="J63" s="33">
        <v>342</v>
      </c>
      <c r="K63" s="33">
        <v>2392</v>
      </c>
      <c r="L63" s="35">
        <f t="shared" ref="L63:L94" si="18">F63/J63</f>
        <v>0.96783625730994149</v>
      </c>
      <c r="M63" s="35">
        <f t="shared" ref="M63:M94" si="19">G63/K63</f>
        <v>0.91722408026755853</v>
      </c>
      <c r="N63" s="36">
        <f t="shared" ref="N63:N94" si="20">LN(M63/L63)</f>
        <v>-5.3711112549804534E-2</v>
      </c>
      <c r="O63" s="35">
        <f t="shared" ref="O63:O94" si="21">G63/F63</f>
        <v>6.6283987915407856</v>
      </c>
      <c r="P63" s="35">
        <f t="shared" ref="P63:P94" si="22">H63/(J63+K63)</f>
        <v>0.92355523043160204</v>
      </c>
      <c r="Q63" s="35">
        <f t="shared" ref="Q63:Q94" si="23">(M63-L63)*N63</f>
        <v>2.7184363375140647E-3</v>
      </c>
      <c r="R63" s="35">
        <v>5.05619946861188E-2</v>
      </c>
    </row>
    <row r="64" spans="1:19" ht="15" x14ac:dyDescent="0.15">
      <c r="A64" s="7">
        <v>1</v>
      </c>
      <c r="B64" s="7" t="s">
        <v>24</v>
      </c>
      <c r="C64" s="7" t="s">
        <v>186</v>
      </c>
      <c r="D64" s="7" t="s">
        <v>186</v>
      </c>
      <c r="E64" s="7"/>
      <c r="F64" s="7">
        <v>11</v>
      </c>
      <c r="G64" s="7">
        <v>198</v>
      </c>
      <c r="H64" s="7">
        <f t="shared" si="16"/>
        <v>209</v>
      </c>
      <c r="I64" s="9">
        <f t="shared" si="17"/>
        <v>5.2631578947368418E-2</v>
      </c>
      <c r="J64" s="7">
        <v>342</v>
      </c>
      <c r="K64" s="7">
        <v>2392</v>
      </c>
      <c r="L64" s="27">
        <f t="shared" si="18"/>
        <v>3.2163742690058478E-2</v>
      </c>
      <c r="M64" s="27">
        <f t="shared" si="19"/>
        <v>8.2775919732441472E-2</v>
      </c>
      <c r="N64" s="30">
        <f t="shared" si="20"/>
        <v>0.94529737988824747</v>
      </c>
      <c r="O64" s="27">
        <f t="shared" si="21"/>
        <v>18</v>
      </c>
      <c r="P64" s="27">
        <f t="shared" si="22"/>
        <v>7.6444769568397949E-2</v>
      </c>
      <c r="Q64" s="27">
        <f t="shared" si="23"/>
        <v>4.7843558348604757E-2</v>
      </c>
      <c r="R64" s="27">
        <v>5.05619946861188E-2</v>
      </c>
      <c r="S64" s="32" t="s">
        <v>255</v>
      </c>
    </row>
    <row r="65" spans="1:19" ht="15" x14ac:dyDescent="0.15">
      <c r="A65" s="33">
        <v>0</v>
      </c>
      <c r="B65" s="33" t="s">
        <v>56</v>
      </c>
      <c r="C65" s="33" t="s">
        <v>161</v>
      </c>
      <c r="D65" s="33" t="s">
        <v>208</v>
      </c>
      <c r="E65" s="33">
        <v>118800</v>
      </c>
      <c r="F65" s="33">
        <v>307</v>
      </c>
      <c r="G65" s="33">
        <v>2029</v>
      </c>
      <c r="H65" s="33">
        <f t="shared" si="16"/>
        <v>2336</v>
      </c>
      <c r="I65" s="43">
        <f t="shared" si="17"/>
        <v>0.13142123287671234</v>
      </c>
      <c r="J65" s="33">
        <v>342</v>
      </c>
      <c r="K65" s="33">
        <v>2392</v>
      </c>
      <c r="L65" s="35">
        <f t="shared" si="18"/>
        <v>0.89766081871345027</v>
      </c>
      <c r="M65" s="35">
        <f t="shared" si="19"/>
        <v>0.84824414715719065</v>
      </c>
      <c r="N65" s="36">
        <f t="shared" si="20"/>
        <v>-5.6623785769299585E-2</v>
      </c>
      <c r="O65" s="35">
        <f t="shared" si="21"/>
        <v>6.6091205211726383</v>
      </c>
      <c r="P65" s="35">
        <f t="shared" si="22"/>
        <v>0.85442574981711783</v>
      </c>
      <c r="Q65" s="35">
        <f t="shared" si="23"/>
        <v>2.7981590236334851E-3</v>
      </c>
      <c r="R65" s="35">
        <f>SUM(Q$65:Q$66)</f>
        <v>2.226735879146555E-2</v>
      </c>
    </row>
    <row r="66" spans="1:19" ht="15" x14ac:dyDescent="0.15">
      <c r="A66" s="7">
        <v>8</v>
      </c>
      <c r="B66" s="7" t="s">
        <v>56</v>
      </c>
      <c r="C66" s="7" t="s">
        <v>163</v>
      </c>
      <c r="D66" s="7" t="s">
        <v>236</v>
      </c>
      <c r="E66" s="7"/>
      <c r="F66" s="7">
        <v>35</v>
      </c>
      <c r="G66" s="7">
        <v>363</v>
      </c>
      <c r="H66" s="7">
        <f t="shared" si="16"/>
        <v>398</v>
      </c>
      <c r="I66" s="9">
        <f t="shared" si="17"/>
        <v>8.7939698492462318E-2</v>
      </c>
      <c r="J66" s="7">
        <v>342</v>
      </c>
      <c r="K66" s="7">
        <v>2392</v>
      </c>
      <c r="L66" s="27">
        <f t="shared" si="18"/>
        <v>0.1023391812865497</v>
      </c>
      <c r="M66" s="27">
        <f t="shared" si="19"/>
        <v>0.15175585284280937</v>
      </c>
      <c r="N66" s="30">
        <f t="shared" si="20"/>
        <v>0.39398039476752006</v>
      </c>
      <c r="O66" s="27">
        <f t="shared" si="21"/>
        <v>10.371428571428572</v>
      </c>
      <c r="P66" s="27">
        <f t="shared" si="22"/>
        <v>0.14557425018288223</v>
      </c>
      <c r="Q66" s="27">
        <f t="shared" si="23"/>
        <v>1.9469199767832065E-2</v>
      </c>
      <c r="R66" s="27">
        <f>SUM(Q$65:Q$66)</f>
        <v>2.226735879146555E-2</v>
      </c>
    </row>
    <row r="67" spans="1:19" ht="15" x14ac:dyDescent="0.15">
      <c r="A67" s="6">
        <v>0</v>
      </c>
      <c r="B67" s="6" t="s">
        <v>32</v>
      </c>
      <c r="C67" s="6" t="s">
        <v>118</v>
      </c>
      <c r="D67" s="6" t="s">
        <v>208</v>
      </c>
      <c r="E67" s="6">
        <v>50000</v>
      </c>
      <c r="F67" s="6">
        <v>320</v>
      </c>
      <c r="G67" s="6">
        <v>2084</v>
      </c>
      <c r="H67" s="6">
        <f t="shared" si="16"/>
        <v>2404</v>
      </c>
      <c r="I67" s="12">
        <f t="shared" si="17"/>
        <v>0.13311148086522462</v>
      </c>
      <c r="J67" s="6">
        <v>342</v>
      </c>
      <c r="K67" s="6">
        <v>2392</v>
      </c>
      <c r="L67" s="26">
        <f t="shared" si="18"/>
        <v>0.93567251461988299</v>
      </c>
      <c r="M67" s="26">
        <f t="shared" si="19"/>
        <v>0.87123745819397991</v>
      </c>
      <c r="N67" s="29">
        <f t="shared" si="20"/>
        <v>-7.1350970928431873E-2</v>
      </c>
      <c r="O67" s="26">
        <f t="shared" si="21"/>
        <v>6.5125000000000002</v>
      </c>
      <c r="P67" s="26">
        <f t="shared" si="22"/>
        <v>0.87929773226042429</v>
      </c>
      <c r="Q67" s="26">
        <f t="shared" si="23"/>
        <v>4.5975038378164778E-3</v>
      </c>
      <c r="R67" s="26">
        <f>SUM(Q$67:Q$68)</f>
        <v>4.9314334483250316E-2</v>
      </c>
    </row>
    <row r="68" spans="1:19" ht="15" x14ac:dyDescent="0.15">
      <c r="A68" s="7">
        <v>2</v>
      </c>
      <c r="B68" s="7" t="s">
        <v>32</v>
      </c>
      <c r="C68" s="13" t="s">
        <v>120</v>
      </c>
      <c r="D68" s="13">
        <v>50000</v>
      </c>
      <c r="E68" s="13" t="s">
        <v>218</v>
      </c>
      <c r="F68" s="7">
        <v>22</v>
      </c>
      <c r="G68" s="7">
        <v>308</v>
      </c>
      <c r="H68" s="7">
        <f t="shared" si="16"/>
        <v>330</v>
      </c>
      <c r="I68" s="14">
        <f t="shared" si="17"/>
        <v>6.6666666666666666E-2</v>
      </c>
      <c r="J68" s="7">
        <v>342</v>
      </c>
      <c r="K68" s="7">
        <v>2392</v>
      </c>
      <c r="L68" s="27">
        <f t="shared" si="18"/>
        <v>6.4327485380116955E-2</v>
      </c>
      <c r="M68" s="27">
        <f t="shared" si="19"/>
        <v>0.12876254180602006</v>
      </c>
      <c r="N68" s="30">
        <f t="shared" si="20"/>
        <v>0.69398295160734147</v>
      </c>
      <c r="O68" s="27">
        <f t="shared" si="21"/>
        <v>14</v>
      </c>
      <c r="P68" s="27">
        <f t="shared" si="22"/>
        <v>0.12070226773957571</v>
      </c>
      <c r="Q68" s="27">
        <f t="shared" si="23"/>
        <v>4.4716830645433837E-2</v>
      </c>
      <c r="R68" s="27">
        <f>SUM(Q$67:Q$68)</f>
        <v>4.9314334483250316E-2</v>
      </c>
      <c r="S68" s="32" t="s">
        <v>255</v>
      </c>
    </row>
    <row r="69" spans="1:19" ht="15" x14ac:dyDescent="0.15">
      <c r="A69" s="6">
        <v>0</v>
      </c>
      <c r="B69" s="6" t="s">
        <v>279</v>
      </c>
      <c r="C69" s="6" t="s">
        <v>237</v>
      </c>
      <c r="D69" s="6" t="s">
        <v>208</v>
      </c>
      <c r="E69" s="6">
        <v>24700</v>
      </c>
      <c r="F69" s="6">
        <v>275</v>
      </c>
      <c r="G69" s="6">
        <v>1785</v>
      </c>
      <c r="H69" s="6">
        <f t="shared" si="16"/>
        <v>2060</v>
      </c>
      <c r="I69" s="8">
        <f t="shared" si="17"/>
        <v>0.13349514563106796</v>
      </c>
      <c r="J69" s="6">
        <v>342</v>
      </c>
      <c r="K69" s="6">
        <v>2392</v>
      </c>
      <c r="L69" s="26">
        <f t="shared" si="18"/>
        <v>0.80409356725146197</v>
      </c>
      <c r="M69" s="26">
        <f t="shared" si="19"/>
        <v>0.74623745819397991</v>
      </c>
      <c r="N69" s="29">
        <f t="shared" si="20"/>
        <v>-7.4671781460749057E-2</v>
      </c>
      <c r="O69" s="26">
        <f t="shared" si="21"/>
        <v>6.4909090909090912</v>
      </c>
      <c r="P69" s="26">
        <f t="shared" si="22"/>
        <v>0.75347476225310894</v>
      </c>
      <c r="Q69" s="26">
        <f t="shared" si="23"/>
        <v>4.3202187317095651E-3</v>
      </c>
      <c r="R69" s="26">
        <f>SUM(Q$69:Q$70)</f>
        <v>1.9291169285647794E-2</v>
      </c>
    </row>
    <row r="70" spans="1:19" ht="15" x14ac:dyDescent="0.15">
      <c r="A70" s="7">
        <v>6</v>
      </c>
      <c r="B70" s="7" t="s">
        <v>42</v>
      </c>
      <c r="C70" s="7" t="s">
        <v>238</v>
      </c>
      <c r="D70" s="7">
        <v>24700</v>
      </c>
      <c r="E70" s="7">
        <v>30000</v>
      </c>
      <c r="F70" s="7">
        <v>67</v>
      </c>
      <c r="G70" s="7">
        <v>607</v>
      </c>
      <c r="H70" s="7">
        <f t="shared" si="16"/>
        <v>674</v>
      </c>
      <c r="I70" s="9">
        <f t="shared" si="17"/>
        <v>9.9406528189910984E-2</v>
      </c>
      <c r="J70" s="7">
        <v>342</v>
      </c>
      <c r="K70" s="7">
        <v>2392</v>
      </c>
      <c r="L70" s="27">
        <f t="shared" si="18"/>
        <v>0.195906432748538</v>
      </c>
      <c r="M70" s="27">
        <f t="shared" si="19"/>
        <v>0.25376254180602009</v>
      </c>
      <c r="N70" s="30">
        <f t="shared" si="20"/>
        <v>0.25876179366061514</v>
      </c>
      <c r="O70" s="27">
        <f t="shared" si="21"/>
        <v>9.0597014925373127</v>
      </c>
      <c r="P70" s="27">
        <f t="shared" si="22"/>
        <v>0.246525237746891</v>
      </c>
      <c r="Q70" s="27">
        <f t="shared" si="23"/>
        <v>1.4970950553938227E-2</v>
      </c>
      <c r="R70" s="27">
        <f>SUM(Q$69:Q$70)</f>
        <v>1.9291169285647794E-2</v>
      </c>
    </row>
    <row r="71" spans="1:19" ht="15" x14ac:dyDescent="0.15">
      <c r="A71" s="6">
        <v>0</v>
      </c>
      <c r="B71" s="6" t="s">
        <v>49</v>
      </c>
      <c r="C71" s="6" t="s">
        <v>179</v>
      </c>
      <c r="D71" s="6" t="s">
        <v>208</v>
      </c>
      <c r="E71" s="6">
        <v>1</v>
      </c>
      <c r="F71" s="6">
        <v>298</v>
      </c>
      <c r="G71" s="6">
        <v>2203</v>
      </c>
      <c r="H71" s="6">
        <f t="shared" si="16"/>
        <v>2501</v>
      </c>
      <c r="I71" s="8">
        <f t="shared" si="17"/>
        <v>0.11915233906437425</v>
      </c>
      <c r="J71" s="6">
        <v>342</v>
      </c>
      <c r="K71" s="6">
        <v>2392</v>
      </c>
      <c r="L71" s="26">
        <f t="shared" si="18"/>
        <v>0.87134502923976609</v>
      </c>
      <c r="M71" s="26">
        <f t="shared" si="19"/>
        <v>0.92098662207357862</v>
      </c>
      <c r="N71" s="29">
        <f t="shared" si="20"/>
        <v>5.5407482289021578E-2</v>
      </c>
      <c r="O71" s="26">
        <f t="shared" si="21"/>
        <v>7.3926174496644297</v>
      </c>
      <c r="P71" s="26">
        <f t="shared" si="22"/>
        <v>0.91477688368690568</v>
      </c>
      <c r="Q71" s="26">
        <f t="shared" si="23"/>
        <v>2.7505156757382885E-3</v>
      </c>
      <c r="R71" s="26">
        <v>3.9234749127781701E-2</v>
      </c>
    </row>
    <row r="72" spans="1:19" ht="15" x14ac:dyDescent="0.15">
      <c r="A72" s="7">
        <v>1</v>
      </c>
      <c r="B72" s="7" t="s">
        <v>49</v>
      </c>
      <c r="C72" s="7" t="s">
        <v>223</v>
      </c>
      <c r="D72" s="7" t="s">
        <v>71</v>
      </c>
      <c r="E72" s="7">
        <v>3</v>
      </c>
      <c r="F72" s="7">
        <v>44</v>
      </c>
      <c r="G72" s="7">
        <v>189</v>
      </c>
      <c r="H72" s="7">
        <f t="shared" si="16"/>
        <v>233</v>
      </c>
      <c r="I72" s="9">
        <f t="shared" si="17"/>
        <v>0.18884120171673821</v>
      </c>
      <c r="J72" s="7">
        <v>342</v>
      </c>
      <c r="K72" s="7">
        <v>2392</v>
      </c>
      <c r="L72" s="27">
        <f t="shared" si="18"/>
        <v>0.12865497076023391</v>
      </c>
      <c r="M72" s="27">
        <f t="shared" si="19"/>
        <v>7.9013377926421408E-2</v>
      </c>
      <c r="N72" s="30">
        <f t="shared" si="20"/>
        <v>-0.48751699686653599</v>
      </c>
      <c r="O72" s="27">
        <f t="shared" si="21"/>
        <v>4.2954545454545459</v>
      </c>
      <c r="P72" s="27">
        <f t="shared" si="22"/>
        <v>8.5223116313094371E-2</v>
      </c>
      <c r="Q72" s="27">
        <f t="shared" si="23"/>
        <v>2.4201120258011626E-2</v>
      </c>
      <c r="R72" s="27">
        <v>3.9234749127781701E-2</v>
      </c>
    </row>
    <row r="73" spans="1:19" ht="15" x14ac:dyDescent="0.15">
      <c r="A73" s="33">
        <v>0</v>
      </c>
      <c r="B73" s="33" t="s">
        <v>29</v>
      </c>
      <c r="C73" s="33" t="s">
        <v>138</v>
      </c>
      <c r="D73" s="33" t="s">
        <v>208</v>
      </c>
      <c r="E73" s="33">
        <v>11</v>
      </c>
      <c r="F73" s="33">
        <v>255</v>
      </c>
      <c r="G73" s="33">
        <v>1587</v>
      </c>
      <c r="H73" s="33">
        <f t="shared" si="16"/>
        <v>1842</v>
      </c>
      <c r="I73" s="43">
        <f t="shared" si="17"/>
        <v>0.13843648208469056</v>
      </c>
      <c r="J73" s="33">
        <v>342</v>
      </c>
      <c r="K73" s="33">
        <v>2392</v>
      </c>
      <c r="L73" s="35">
        <f t="shared" si="18"/>
        <v>0.74561403508771928</v>
      </c>
      <c r="M73" s="35">
        <f t="shared" si="19"/>
        <v>0.66346153846153844</v>
      </c>
      <c r="N73" s="36">
        <f t="shared" si="20"/>
        <v>-0.11673720263993434</v>
      </c>
      <c r="O73" s="35">
        <f t="shared" si="21"/>
        <v>6.223529411764706</v>
      </c>
      <c r="P73" s="35">
        <f t="shared" si="22"/>
        <v>0.67373811265544992</v>
      </c>
      <c r="Q73" s="35">
        <f t="shared" si="23"/>
        <v>9.5902526460269963E-3</v>
      </c>
      <c r="R73" s="35">
        <f>SUM(Q$73:Q$74)</f>
        <v>3.2581432340393124E-2</v>
      </c>
    </row>
    <row r="74" spans="1:19" ht="15" x14ac:dyDescent="0.15">
      <c r="A74" s="7">
        <v>2</v>
      </c>
      <c r="B74" s="7" t="s">
        <v>29</v>
      </c>
      <c r="C74" s="7" t="s">
        <v>140</v>
      </c>
      <c r="D74" s="7" t="s">
        <v>275</v>
      </c>
      <c r="E74" s="7"/>
      <c r="F74" s="7">
        <v>87</v>
      </c>
      <c r="G74" s="7">
        <v>805</v>
      </c>
      <c r="H74" s="7">
        <f t="shared" si="16"/>
        <v>892</v>
      </c>
      <c r="I74" s="9">
        <f t="shared" si="17"/>
        <v>9.753363228699552E-2</v>
      </c>
      <c r="J74" s="7">
        <v>342</v>
      </c>
      <c r="K74" s="7">
        <v>2392</v>
      </c>
      <c r="L74" s="27">
        <f t="shared" si="18"/>
        <v>0.25438596491228072</v>
      </c>
      <c r="M74" s="27">
        <f t="shared" si="19"/>
        <v>0.33653846153846156</v>
      </c>
      <c r="N74" s="30">
        <f t="shared" si="20"/>
        <v>0.27985978075606238</v>
      </c>
      <c r="O74" s="27">
        <f t="shared" si="21"/>
        <v>9.2528735632183903</v>
      </c>
      <c r="P74" s="27">
        <f t="shared" si="22"/>
        <v>0.32626188734455008</v>
      </c>
      <c r="Q74" s="27">
        <f t="shared" si="23"/>
        <v>2.2991179694366128E-2</v>
      </c>
      <c r="R74" s="27">
        <f>SUM(Q$73:Q$74)</f>
        <v>3.2581432340393124E-2</v>
      </c>
      <c r="S74" s="32" t="s">
        <v>255</v>
      </c>
    </row>
    <row r="75" spans="1:19" ht="15" x14ac:dyDescent="0.15">
      <c r="A75" s="6">
        <v>0</v>
      </c>
      <c r="B75" s="6" t="s">
        <v>39</v>
      </c>
      <c r="C75" s="6" t="s">
        <v>182</v>
      </c>
      <c r="D75" s="6" t="s">
        <v>208</v>
      </c>
      <c r="E75" s="6">
        <v>0</v>
      </c>
      <c r="F75" s="6">
        <v>134</v>
      </c>
      <c r="G75" s="6">
        <v>1163</v>
      </c>
      <c r="H75" s="6">
        <f t="shared" si="16"/>
        <v>1297</v>
      </c>
      <c r="I75" s="8">
        <f t="shared" si="17"/>
        <v>0.10331534309946029</v>
      </c>
      <c r="J75" s="6">
        <v>342</v>
      </c>
      <c r="K75" s="6">
        <v>2392</v>
      </c>
      <c r="L75" s="26">
        <f t="shared" si="18"/>
        <v>0.391812865497076</v>
      </c>
      <c r="M75" s="26">
        <f t="shared" si="19"/>
        <v>0.4862040133779264</v>
      </c>
      <c r="N75" s="29">
        <f t="shared" si="20"/>
        <v>0.21584397455983589</v>
      </c>
      <c r="O75" s="26">
        <f t="shared" si="21"/>
        <v>8.6791044776119399</v>
      </c>
      <c r="P75" s="26">
        <f t="shared" si="22"/>
        <v>0.47439648866130213</v>
      </c>
      <c r="Q75" s="26">
        <f t="shared" si="23"/>
        <v>2.0373760521867981E-2</v>
      </c>
      <c r="R75" s="26">
        <v>3.6293426820496903E-2</v>
      </c>
    </row>
    <row r="76" spans="1:19" ht="15" x14ac:dyDescent="0.15">
      <c r="A76" s="16">
        <v>1</v>
      </c>
      <c r="B76" s="7" t="s">
        <v>39</v>
      </c>
      <c r="C76" s="7" t="s">
        <v>183</v>
      </c>
      <c r="D76" s="7" t="s">
        <v>183</v>
      </c>
      <c r="E76" s="7"/>
      <c r="F76" s="7">
        <v>208</v>
      </c>
      <c r="G76" s="7">
        <v>1229</v>
      </c>
      <c r="H76" s="7">
        <f t="shared" si="16"/>
        <v>1437</v>
      </c>
      <c r="I76" s="9">
        <f t="shared" si="17"/>
        <v>0.14474599860821155</v>
      </c>
      <c r="J76" s="7">
        <v>342</v>
      </c>
      <c r="K76" s="7">
        <v>2392</v>
      </c>
      <c r="L76" s="27">
        <f t="shared" si="18"/>
        <v>0.60818713450292394</v>
      </c>
      <c r="M76" s="27">
        <f t="shared" si="19"/>
        <v>0.5137959866220736</v>
      </c>
      <c r="N76" s="30">
        <f t="shared" si="20"/>
        <v>-0.16865634814320024</v>
      </c>
      <c r="O76" s="27">
        <f t="shared" si="21"/>
        <v>5.9086538461538458</v>
      </c>
      <c r="P76" s="27">
        <f t="shared" si="22"/>
        <v>0.52560351133869787</v>
      </c>
      <c r="Q76" s="27">
        <f t="shared" si="23"/>
        <v>1.5919666298628992E-2</v>
      </c>
      <c r="R76" s="27">
        <v>3.6293426820496903E-2</v>
      </c>
    </row>
    <row r="77" spans="1:19" ht="15" x14ac:dyDescent="0.15">
      <c r="A77" s="6">
        <v>0</v>
      </c>
      <c r="B77" s="6" t="s">
        <v>43</v>
      </c>
      <c r="C77" s="6" t="s">
        <v>182</v>
      </c>
      <c r="D77" s="6" t="s">
        <v>208</v>
      </c>
      <c r="E77" s="6">
        <v>0</v>
      </c>
      <c r="F77" s="6">
        <v>170</v>
      </c>
      <c r="G77" s="6">
        <v>1411</v>
      </c>
      <c r="H77" s="6">
        <f t="shared" si="16"/>
        <v>1581</v>
      </c>
      <c r="I77" s="8">
        <f t="shared" si="17"/>
        <v>0.10752688172043011</v>
      </c>
      <c r="J77" s="6">
        <v>342</v>
      </c>
      <c r="K77" s="6">
        <v>2392</v>
      </c>
      <c r="L77" s="26">
        <f t="shared" si="18"/>
        <v>0.49707602339181284</v>
      </c>
      <c r="M77" s="26">
        <f t="shared" si="19"/>
        <v>0.58988294314381273</v>
      </c>
      <c r="N77" s="29">
        <f t="shared" si="20"/>
        <v>0.17118113679463517</v>
      </c>
      <c r="O77" s="26">
        <f t="shared" si="21"/>
        <v>8.3000000000000007</v>
      </c>
      <c r="P77" s="26">
        <f t="shared" si="22"/>
        <v>0.57827359180687632</v>
      </c>
      <c r="Q77" s="26">
        <f t="shared" si="23"/>
        <v>1.5886794025555824E-2</v>
      </c>
      <c r="R77" s="26">
        <v>3.4819071109777298E-2</v>
      </c>
    </row>
    <row r="78" spans="1:19" ht="15" x14ac:dyDescent="0.15">
      <c r="A78" s="7">
        <v>1</v>
      </c>
      <c r="B78" s="7" t="s">
        <v>43</v>
      </c>
      <c r="C78" s="7" t="s">
        <v>183</v>
      </c>
      <c r="D78" s="7" t="s">
        <v>183</v>
      </c>
      <c r="E78" s="7"/>
      <c r="F78" s="7">
        <v>172</v>
      </c>
      <c r="G78" s="7">
        <v>981</v>
      </c>
      <c r="H78" s="7">
        <f t="shared" si="16"/>
        <v>1153</v>
      </c>
      <c r="I78" s="9">
        <f t="shared" si="17"/>
        <v>0.14917606244579359</v>
      </c>
      <c r="J78" s="7">
        <v>342</v>
      </c>
      <c r="K78" s="7">
        <v>2392</v>
      </c>
      <c r="L78" s="27">
        <f t="shared" si="18"/>
        <v>0.50292397660818711</v>
      </c>
      <c r="M78" s="27">
        <f t="shared" si="19"/>
        <v>0.41011705685618727</v>
      </c>
      <c r="N78" s="30">
        <f t="shared" si="20"/>
        <v>-0.20399639525600716</v>
      </c>
      <c r="O78" s="27">
        <f t="shared" si="21"/>
        <v>5.7034883720930232</v>
      </c>
      <c r="P78" s="27">
        <f t="shared" si="22"/>
        <v>0.42172640819312363</v>
      </c>
      <c r="Q78" s="27">
        <f t="shared" si="23"/>
        <v>1.8932277084221495E-2</v>
      </c>
      <c r="R78" s="27">
        <v>3.4819071109777298E-2</v>
      </c>
    </row>
    <row r="79" spans="1:19" ht="15" x14ac:dyDescent="0.15">
      <c r="A79" s="33">
        <v>0</v>
      </c>
      <c r="B79" s="40" t="s">
        <v>48</v>
      </c>
      <c r="C79" s="33" t="s">
        <v>182</v>
      </c>
      <c r="D79" s="33" t="s">
        <v>208</v>
      </c>
      <c r="E79" s="33">
        <v>0</v>
      </c>
      <c r="F79" s="33">
        <v>257</v>
      </c>
      <c r="G79" s="33">
        <v>1601</v>
      </c>
      <c r="H79" s="33">
        <f t="shared" si="16"/>
        <v>1858</v>
      </c>
      <c r="I79" s="43">
        <f t="shared" si="17"/>
        <v>0.13832077502691065</v>
      </c>
      <c r="J79" s="33">
        <v>342</v>
      </c>
      <c r="K79" s="33">
        <v>2392</v>
      </c>
      <c r="L79" s="35">
        <f t="shared" si="18"/>
        <v>0.75146198830409361</v>
      </c>
      <c r="M79" s="35">
        <f t="shared" si="19"/>
        <v>0.66931438127090304</v>
      </c>
      <c r="N79" s="36">
        <f t="shared" si="20"/>
        <v>-0.11576674990642234</v>
      </c>
      <c r="O79" s="35">
        <f t="shared" si="21"/>
        <v>6.2295719844357977</v>
      </c>
      <c r="P79" s="35">
        <f t="shared" si="22"/>
        <v>0.67959034381858086</v>
      </c>
      <c r="Q79" s="35">
        <f t="shared" si="23"/>
        <v>9.5099614788224339E-3</v>
      </c>
      <c r="R79" s="35">
        <v>3.2969045291789997E-2</v>
      </c>
    </row>
    <row r="80" spans="1:19" ht="15" x14ac:dyDescent="0.15">
      <c r="A80" s="7">
        <v>1</v>
      </c>
      <c r="B80" s="38" t="s">
        <v>48</v>
      </c>
      <c r="C80" s="7" t="s">
        <v>183</v>
      </c>
      <c r="D80" s="7" t="s">
        <v>183</v>
      </c>
      <c r="E80" s="7"/>
      <c r="F80" s="7">
        <v>85</v>
      </c>
      <c r="G80" s="7">
        <v>791</v>
      </c>
      <c r="H80" s="7">
        <f t="shared" si="16"/>
        <v>876</v>
      </c>
      <c r="I80" s="9">
        <f t="shared" si="17"/>
        <v>9.7031963470319629E-2</v>
      </c>
      <c r="J80" s="7">
        <v>342</v>
      </c>
      <c r="K80" s="7">
        <v>2392</v>
      </c>
      <c r="L80" s="27">
        <f t="shared" si="18"/>
        <v>0.24853801169590642</v>
      </c>
      <c r="M80" s="27">
        <f t="shared" si="19"/>
        <v>0.33068561872909696</v>
      </c>
      <c r="N80" s="30">
        <f t="shared" si="20"/>
        <v>0.28557233326942022</v>
      </c>
      <c r="O80" s="27">
        <f t="shared" si="21"/>
        <v>9.3058823529411772</v>
      </c>
      <c r="P80" s="27">
        <f t="shared" si="22"/>
        <v>0.32040965618141914</v>
      </c>
      <c r="Q80" s="27">
        <f t="shared" si="23"/>
        <v>2.3459083812967657E-2</v>
      </c>
      <c r="R80" s="27">
        <v>3.2969045291789997E-2</v>
      </c>
    </row>
    <row r="81" spans="1:19" ht="15" x14ac:dyDescent="0.15">
      <c r="A81" s="33">
        <v>0</v>
      </c>
      <c r="B81" s="33" t="s">
        <v>40</v>
      </c>
      <c r="C81" s="33" t="s">
        <v>179</v>
      </c>
      <c r="D81" s="33" t="s">
        <v>208</v>
      </c>
      <c r="E81" s="33">
        <v>1</v>
      </c>
      <c r="F81" s="33">
        <v>237</v>
      </c>
      <c r="G81" s="33">
        <v>1852</v>
      </c>
      <c r="H81" s="33">
        <f t="shared" si="16"/>
        <v>2089</v>
      </c>
      <c r="I81" s="43">
        <f t="shared" si="17"/>
        <v>0.11345141215892772</v>
      </c>
      <c r="J81" s="33">
        <v>342</v>
      </c>
      <c r="K81" s="33">
        <v>2392</v>
      </c>
      <c r="L81" s="35">
        <f t="shared" si="18"/>
        <v>0.69298245614035092</v>
      </c>
      <c r="M81" s="35">
        <f t="shared" si="19"/>
        <v>0.77424749163879603</v>
      </c>
      <c r="N81" s="36">
        <f t="shared" si="20"/>
        <v>0.11088689606307625</v>
      </c>
      <c r="O81" s="35">
        <f t="shared" si="21"/>
        <v>7.814345991561181</v>
      </c>
      <c r="P81" s="35">
        <f t="shared" si="22"/>
        <v>0.76408193123628387</v>
      </c>
      <c r="Q81" s="35">
        <f t="shared" si="23"/>
        <v>9.011227544878285E-3</v>
      </c>
      <c r="R81" s="35">
        <v>3.2348726403072799E-2</v>
      </c>
    </row>
    <row r="82" spans="1:19" ht="15" x14ac:dyDescent="0.15">
      <c r="A82" s="7">
        <v>1</v>
      </c>
      <c r="B82" s="7" t="s">
        <v>40</v>
      </c>
      <c r="C82" s="7" t="s">
        <v>239</v>
      </c>
      <c r="D82" s="7" t="s">
        <v>71</v>
      </c>
      <c r="E82" s="7" t="s">
        <v>218</v>
      </c>
      <c r="F82" s="7">
        <v>105</v>
      </c>
      <c r="G82" s="7">
        <v>540</v>
      </c>
      <c r="H82" s="7">
        <f t="shared" si="16"/>
        <v>645</v>
      </c>
      <c r="I82" s="9">
        <f t="shared" si="17"/>
        <v>0.16279069767441862</v>
      </c>
      <c r="J82" s="7">
        <v>342</v>
      </c>
      <c r="K82" s="7">
        <v>2392</v>
      </c>
      <c r="L82" s="27">
        <f t="shared" si="18"/>
        <v>0.30701754385964913</v>
      </c>
      <c r="M82" s="27">
        <f t="shared" si="19"/>
        <v>0.225752508361204</v>
      </c>
      <c r="N82" s="30">
        <f t="shared" si="20"/>
        <v>-0.30746558860712053</v>
      </c>
      <c r="O82" s="27">
        <f t="shared" si="21"/>
        <v>5.1428571428571432</v>
      </c>
      <c r="P82" s="27">
        <f t="shared" si="22"/>
        <v>0.23591806876371615</v>
      </c>
      <c r="Q82" s="27">
        <f t="shared" si="23"/>
        <v>2.4986201972707976E-2</v>
      </c>
      <c r="R82" s="27">
        <v>3.2348726403072799E-2</v>
      </c>
    </row>
    <row r="83" spans="1:19" ht="15" x14ac:dyDescent="0.15">
      <c r="A83" s="15">
        <v>0</v>
      </c>
      <c r="B83" s="33" t="s">
        <v>34</v>
      </c>
      <c r="C83" s="33" t="s">
        <v>184</v>
      </c>
      <c r="D83" s="33" t="s">
        <v>208</v>
      </c>
      <c r="E83" s="33">
        <v>2</v>
      </c>
      <c r="F83" s="33">
        <v>298</v>
      </c>
      <c r="G83" s="33">
        <v>2211</v>
      </c>
      <c r="H83" s="33">
        <f t="shared" si="16"/>
        <v>2509</v>
      </c>
      <c r="I83" s="43">
        <f t="shared" si="17"/>
        <v>0.118772419290554</v>
      </c>
      <c r="J83" s="33">
        <v>342</v>
      </c>
      <c r="K83" s="33">
        <v>2392</v>
      </c>
      <c r="L83" s="35">
        <f t="shared" si="18"/>
        <v>0.87134502923976609</v>
      </c>
      <c r="M83" s="35">
        <f t="shared" si="19"/>
        <v>0.92433110367892979</v>
      </c>
      <c r="N83" s="36">
        <f t="shared" si="20"/>
        <v>5.903231634412464E-2</v>
      </c>
      <c r="O83" s="35">
        <f t="shared" si="21"/>
        <v>7.4194630872483218</v>
      </c>
      <c r="P83" s="35">
        <f t="shared" si="22"/>
        <v>0.9177029992684711</v>
      </c>
      <c r="Q83" s="35">
        <f t="shared" si="23"/>
        <v>3.1278907081260482E-3</v>
      </c>
      <c r="R83" s="35">
        <v>3.1251149455245597E-2</v>
      </c>
    </row>
    <row r="84" spans="1:19" ht="15" x14ac:dyDescent="0.15">
      <c r="A84" s="7">
        <v>1</v>
      </c>
      <c r="B84" s="7" t="s">
        <v>34</v>
      </c>
      <c r="C84" s="7" t="s">
        <v>181</v>
      </c>
      <c r="D84" s="7" t="s">
        <v>181</v>
      </c>
      <c r="E84" s="7"/>
      <c r="F84" s="7">
        <v>44</v>
      </c>
      <c r="G84" s="7">
        <v>181</v>
      </c>
      <c r="H84" s="7">
        <f t="shared" si="16"/>
        <v>225</v>
      </c>
      <c r="I84" s="9">
        <f t="shared" si="17"/>
        <v>0.19555555555555557</v>
      </c>
      <c r="J84" s="7">
        <v>342</v>
      </c>
      <c r="K84" s="7">
        <v>2392</v>
      </c>
      <c r="L84" s="27">
        <f t="shared" si="18"/>
        <v>0.12865497076023391</v>
      </c>
      <c r="M84" s="27">
        <f t="shared" si="19"/>
        <v>7.5668896321070239E-2</v>
      </c>
      <c r="N84" s="30">
        <f t="shared" si="20"/>
        <v>-0.53076698066035255</v>
      </c>
      <c r="O84" s="27">
        <f t="shared" si="21"/>
        <v>4.1136363636363633</v>
      </c>
      <c r="P84" s="27">
        <f t="shared" si="22"/>
        <v>8.2297000731528902E-2</v>
      </c>
      <c r="Q84" s="27">
        <f t="shared" si="23"/>
        <v>2.8123258747119587E-2</v>
      </c>
      <c r="R84" s="27">
        <v>3.1251149455245597E-2</v>
      </c>
    </row>
    <row r="85" spans="1:19" ht="15" x14ac:dyDescent="0.15">
      <c r="A85" s="33">
        <v>0</v>
      </c>
      <c r="B85" s="33" t="s">
        <v>45</v>
      </c>
      <c r="C85" s="33" t="s">
        <v>199</v>
      </c>
      <c r="D85" s="33" t="s">
        <v>208</v>
      </c>
      <c r="E85" s="33">
        <v>4</v>
      </c>
      <c r="F85" s="33">
        <v>302</v>
      </c>
      <c r="G85" s="33">
        <v>2231</v>
      </c>
      <c r="H85" s="33">
        <f t="shared" si="16"/>
        <v>2533</v>
      </c>
      <c r="I85" s="43">
        <f t="shared" si="17"/>
        <v>0.11922621397552309</v>
      </c>
      <c r="J85" s="33">
        <v>342</v>
      </c>
      <c r="K85" s="33">
        <v>2392</v>
      </c>
      <c r="L85" s="35">
        <f t="shared" si="18"/>
        <v>0.88304093567251463</v>
      </c>
      <c r="M85" s="35">
        <f t="shared" si="19"/>
        <v>0.93269230769230771</v>
      </c>
      <c r="N85" s="36">
        <f t="shared" si="20"/>
        <v>5.470379904974576E-2</v>
      </c>
      <c r="O85" s="35">
        <f t="shared" si="21"/>
        <v>7.387417218543046</v>
      </c>
      <c r="P85" s="35">
        <f t="shared" si="22"/>
        <v>0.92648134601316756</v>
      </c>
      <c r="Q85" s="35">
        <f t="shared" si="23"/>
        <v>2.71611867751493E-3</v>
      </c>
      <c r="R85" s="35">
        <f>SUM(Q$85:Q$86)</f>
        <v>3.0150957829691936E-2</v>
      </c>
    </row>
    <row r="86" spans="1:19" ht="15" x14ac:dyDescent="0.15">
      <c r="A86" s="7">
        <v>1</v>
      </c>
      <c r="B86" s="7" t="s">
        <v>45</v>
      </c>
      <c r="C86" s="7" t="s">
        <v>203</v>
      </c>
      <c r="D86" s="7" t="s">
        <v>75</v>
      </c>
      <c r="E86" s="7">
        <v>12</v>
      </c>
      <c r="F86" s="7">
        <v>40</v>
      </c>
      <c r="G86" s="7">
        <v>161</v>
      </c>
      <c r="H86" s="7">
        <f t="shared" si="16"/>
        <v>201</v>
      </c>
      <c r="I86" s="9">
        <f t="shared" si="17"/>
        <v>0.19900497512437812</v>
      </c>
      <c r="J86" s="7">
        <v>342</v>
      </c>
      <c r="K86" s="7">
        <v>2392</v>
      </c>
      <c r="L86" s="27">
        <f t="shared" si="18"/>
        <v>0.11695906432748537</v>
      </c>
      <c r="M86" s="27">
        <f t="shared" si="19"/>
        <v>6.7307692307692304E-2</v>
      </c>
      <c r="N86" s="30">
        <f t="shared" si="20"/>
        <v>-0.55254946713739062</v>
      </c>
      <c r="O86" s="27">
        <f t="shared" si="21"/>
        <v>4.0250000000000004</v>
      </c>
      <c r="P86" s="27">
        <f t="shared" si="22"/>
        <v>7.351865398683248E-2</v>
      </c>
      <c r="Q86" s="27">
        <f t="shared" si="23"/>
        <v>2.7434839152177006E-2</v>
      </c>
      <c r="R86" s="27">
        <f>SUM(Q$85:Q$86)</f>
        <v>3.0150957829691936E-2</v>
      </c>
      <c r="S86" s="32" t="s">
        <v>255</v>
      </c>
    </row>
    <row r="87" spans="1:19" ht="15" x14ac:dyDescent="0.15">
      <c r="A87" s="33">
        <v>0</v>
      </c>
      <c r="B87" s="33" t="s">
        <v>54</v>
      </c>
      <c r="C87" s="33" t="s">
        <v>179</v>
      </c>
      <c r="D87" s="33" t="s">
        <v>208</v>
      </c>
      <c r="E87" s="33">
        <v>1</v>
      </c>
      <c r="F87" s="33">
        <v>236</v>
      </c>
      <c r="G87" s="33">
        <v>1475</v>
      </c>
      <c r="H87" s="33">
        <f t="shared" si="16"/>
        <v>1711</v>
      </c>
      <c r="I87" s="43">
        <f t="shared" si="17"/>
        <v>0.13793103448275862</v>
      </c>
      <c r="J87" s="33">
        <v>342</v>
      </c>
      <c r="K87" s="33">
        <v>2392</v>
      </c>
      <c r="L87" s="35">
        <f t="shared" si="18"/>
        <v>0.6900584795321637</v>
      </c>
      <c r="M87" s="35">
        <f t="shared" si="19"/>
        <v>0.61663879598662208</v>
      </c>
      <c r="N87" s="36">
        <f t="shared" si="20"/>
        <v>-0.11249291425960695</v>
      </c>
      <c r="O87" s="35">
        <f t="shared" si="21"/>
        <v>6.25</v>
      </c>
      <c r="P87" s="35">
        <f t="shared" si="22"/>
        <v>0.62582297000731524</v>
      </c>
      <c r="Q87" s="35">
        <f t="shared" si="23"/>
        <v>8.2591941660560882E-3</v>
      </c>
      <c r="R87" s="35">
        <v>2.3867778379757301E-2</v>
      </c>
    </row>
    <row r="88" spans="1:19" ht="15" x14ac:dyDescent="0.15">
      <c r="A88" s="7">
        <v>1</v>
      </c>
      <c r="B88" s="7" t="s">
        <v>54</v>
      </c>
      <c r="C88" s="7" t="s">
        <v>189</v>
      </c>
      <c r="D88" s="7" t="s">
        <v>189</v>
      </c>
      <c r="E88" s="7"/>
      <c r="F88" s="7">
        <v>106</v>
      </c>
      <c r="G88" s="7">
        <v>917</v>
      </c>
      <c r="H88" s="7">
        <f t="shared" si="16"/>
        <v>1023</v>
      </c>
      <c r="I88" s="9">
        <f t="shared" si="17"/>
        <v>0.10361681329423265</v>
      </c>
      <c r="J88" s="7">
        <v>342</v>
      </c>
      <c r="K88" s="7">
        <v>2392</v>
      </c>
      <c r="L88" s="27">
        <f t="shared" si="18"/>
        <v>0.30994152046783624</v>
      </c>
      <c r="M88" s="27">
        <f t="shared" si="19"/>
        <v>0.38336120401337792</v>
      </c>
      <c r="N88" s="30">
        <f t="shared" si="20"/>
        <v>0.2125940001364805</v>
      </c>
      <c r="O88" s="27">
        <f t="shared" si="21"/>
        <v>8.6509433962264151</v>
      </c>
      <c r="P88" s="27">
        <f t="shared" si="22"/>
        <v>0.37417702999268471</v>
      </c>
      <c r="Q88" s="27">
        <f t="shared" si="23"/>
        <v>1.5608584213701242E-2</v>
      </c>
      <c r="R88" s="27">
        <v>2.3867778379757301E-2</v>
      </c>
      <c r="S88" s="32" t="s">
        <v>255</v>
      </c>
    </row>
    <row r="89" spans="1:19" ht="15" x14ac:dyDescent="0.15">
      <c r="A89" s="33">
        <v>0</v>
      </c>
      <c r="B89" s="33" t="s">
        <v>47</v>
      </c>
      <c r="C89" s="33" t="s">
        <v>179</v>
      </c>
      <c r="D89" s="33" t="s">
        <v>208</v>
      </c>
      <c r="E89" s="33">
        <v>1</v>
      </c>
      <c r="F89" s="33">
        <v>193</v>
      </c>
      <c r="G89" s="33">
        <v>1527</v>
      </c>
      <c r="H89" s="33">
        <f t="shared" si="16"/>
        <v>1720</v>
      </c>
      <c r="I89" s="43">
        <f t="shared" si="17"/>
        <v>0.11220930232558139</v>
      </c>
      <c r="J89" s="33">
        <v>342</v>
      </c>
      <c r="K89" s="33">
        <v>2392</v>
      </c>
      <c r="L89" s="35">
        <f t="shared" si="18"/>
        <v>0.56432748538011701</v>
      </c>
      <c r="M89" s="35">
        <f t="shared" si="19"/>
        <v>0.63837792642140467</v>
      </c>
      <c r="N89" s="36">
        <f t="shared" si="20"/>
        <v>0.12329573830582964</v>
      </c>
      <c r="O89" s="35">
        <f t="shared" si="21"/>
        <v>7.9119170984455955</v>
      </c>
      <c r="P89" s="35">
        <f t="shared" si="22"/>
        <v>0.62911485003657641</v>
      </c>
      <c r="Q89" s="35">
        <f t="shared" si="23"/>
        <v>9.1301038000578712E-3</v>
      </c>
      <c r="R89" s="35">
        <v>2.2925047620600301E-2</v>
      </c>
    </row>
    <row r="90" spans="1:19" ht="15" x14ac:dyDescent="0.15">
      <c r="A90" s="7">
        <v>1</v>
      </c>
      <c r="B90" s="7" t="s">
        <v>47</v>
      </c>
      <c r="C90" s="7" t="s">
        <v>189</v>
      </c>
      <c r="D90" s="7" t="s">
        <v>189</v>
      </c>
      <c r="E90" s="7"/>
      <c r="F90" s="7">
        <v>149</v>
      </c>
      <c r="G90" s="7">
        <v>865</v>
      </c>
      <c r="H90" s="7">
        <f t="shared" si="16"/>
        <v>1014</v>
      </c>
      <c r="I90" s="9">
        <f t="shared" si="17"/>
        <v>0.14694280078895464</v>
      </c>
      <c r="J90" s="7">
        <v>342</v>
      </c>
      <c r="K90" s="7">
        <v>2392</v>
      </c>
      <c r="L90" s="27">
        <f t="shared" si="18"/>
        <v>0.43567251461988304</v>
      </c>
      <c r="M90" s="27">
        <f t="shared" si="19"/>
        <v>0.36162207357859533</v>
      </c>
      <c r="N90" s="30">
        <f t="shared" si="20"/>
        <v>-0.18629117702149695</v>
      </c>
      <c r="O90" s="27">
        <f t="shared" si="21"/>
        <v>5.8053691275167782</v>
      </c>
      <c r="P90" s="27">
        <f t="shared" si="22"/>
        <v>0.37088514996342353</v>
      </c>
      <c r="Q90" s="27">
        <f t="shared" si="23"/>
        <v>1.3794943820542452E-2</v>
      </c>
      <c r="R90" s="27">
        <v>2.2925047620600301E-2</v>
      </c>
    </row>
    <row r="91" spans="1:19" ht="15" x14ac:dyDescent="0.15">
      <c r="A91" s="33">
        <v>0</v>
      </c>
      <c r="B91" s="40" t="s">
        <v>55</v>
      </c>
      <c r="C91" s="33" t="s">
        <v>182</v>
      </c>
      <c r="D91" s="33" t="s">
        <v>208</v>
      </c>
      <c r="E91" s="33">
        <v>0</v>
      </c>
      <c r="F91" s="33">
        <v>215</v>
      </c>
      <c r="G91" s="33">
        <v>1673</v>
      </c>
      <c r="H91" s="33">
        <f t="shared" si="16"/>
        <v>1888</v>
      </c>
      <c r="I91" s="43">
        <f t="shared" si="17"/>
        <v>0.1138771186440678</v>
      </c>
      <c r="J91" s="33">
        <v>342</v>
      </c>
      <c r="K91" s="33">
        <v>2392</v>
      </c>
      <c r="L91" s="35">
        <f t="shared" si="18"/>
        <v>0.62865497076023391</v>
      </c>
      <c r="M91" s="35">
        <f t="shared" si="19"/>
        <v>0.69941471571906355</v>
      </c>
      <c r="N91" s="36">
        <f t="shared" si="20"/>
        <v>0.10666129485124397</v>
      </c>
      <c r="O91" s="35">
        <f t="shared" si="21"/>
        <v>7.7813953488372096</v>
      </c>
      <c r="P91" s="35">
        <f t="shared" si="22"/>
        <v>0.69056327724945132</v>
      </c>
      <c r="Q91" s="35">
        <f t="shared" si="23"/>
        <v>7.5473260206525526E-3</v>
      </c>
      <c r="R91" s="35">
        <v>2.25059436582307E-2</v>
      </c>
    </row>
    <row r="92" spans="1:19" ht="15" x14ac:dyDescent="0.15">
      <c r="A92" s="7">
        <v>1</v>
      </c>
      <c r="B92" s="38" t="s">
        <v>55</v>
      </c>
      <c r="C92" s="7" t="s">
        <v>183</v>
      </c>
      <c r="D92" s="7" t="s">
        <v>183</v>
      </c>
      <c r="E92" s="7"/>
      <c r="F92" s="7">
        <v>127</v>
      </c>
      <c r="G92" s="7">
        <v>719</v>
      </c>
      <c r="H92" s="7">
        <f t="shared" si="16"/>
        <v>846</v>
      </c>
      <c r="I92" s="9">
        <f t="shared" si="17"/>
        <v>0.15011820330969267</v>
      </c>
      <c r="J92" s="7">
        <v>342</v>
      </c>
      <c r="K92" s="7">
        <v>2392</v>
      </c>
      <c r="L92" s="27">
        <f t="shared" si="18"/>
        <v>0.37134502923976609</v>
      </c>
      <c r="M92" s="27">
        <f t="shared" si="19"/>
        <v>0.30058528428093645</v>
      </c>
      <c r="N92" s="30">
        <f t="shared" si="20"/>
        <v>-0.21140010674546186</v>
      </c>
      <c r="O92" s="27">
        <f t="shared" si="21"/>
        <v>5.6614173228346454</v>
      </c>
      <c r="P92" s="27">
        <f t="shared" si="22"/>
        <v>0.30943672275054862</v>
      </c>
      <c r="Q92" s="27">
        <f t="shared" si="23"/>
        <v>1.4958617637578242E-2</v>
      </c>
      <c r="R92" s="27">
        <v>2.25059436582307E-2</v>
      </c>
    </row>
    <row r="93" spans="1:19" ht="15" x14ac:dyDescent="0.15">
      <c r="A93" s="33">
        <v>0</v>
      </c>
      <c r="B93" s="33" t="s">
        <v>53</v>
      </c>
      <c r="C93" s="33" t="s">
        <v>182</v>
      </c>
      <c r="D93" s="33" t="s">
        <v>208</v>
      </c>
      <c r="E93" s="33">
        <v>0</v>
      </c>
      <c r="F93" s="33">
        <v>111</v>
      </c>
      <c r="G93" s="33">
        <v>948</v>
      </c>
      <c r="H93" s="33">
        <f t="shared" si="16"/>
        <v>1059</v>
      </c>
      <c r="I93" s="43">
        <f t="shared" si="17"/>
        <v>0.10481586402266289</v>
      </c>
      <c r="J93" s="33">
        <v>342</v>
      </c>
      <c r="K93" s="33">
        <v>2392</v>
      </c>
      <c r="L93" s="35">
        <f t="shared" si="18"/>
        <v>0.32456140350877194</v>
      </c>
      <c r="M93" s="35">
        <f t="shared" si="19"/>
        <v>0.39632107023411373</v>
      </c>
      <c r="N93" s="36">
        <f t="shared" si="20"/>
        <v>0.19974992293477048</v>
      </c>
      <c r="O93" s="35">
        <f t="shared" si="21"/>
        <v>8.5405405405405403</v>
      </c>
      <c r="P93" s="35">
        <f t="shared" si="22"/>
        <v>0.38734455010972935</v>
      </c>
      <c r="Q93" s="35">
        <f t="shared" si="23"/>
        <v>1.4333987898211836E-2</v>
      </c>
      <c r="R93" s="35">
        <v>2.2394017093840299E-2</v>
      </c>
    </row>
    <row r="94" spans="1:19" ht="15" x14ac:dyDescent="0.15">
      <c r="A94" s="7">
        <v>1</v>
      </c>
      <c r="B94" s="7" t="s">
        <v>53</v>
      </c>
      <c r="C94" s="7" t="s">
        <v>183</v>
      </c>
      <c r="D94" s="7" t="s">
        <v>183</v>
      </c>
      <c r="E94" s="7"/>
      <c r="F94" s="7">
        <v>231</v>
      </c>
      <c r="G94" s="7">
        <v>1444</v>
      </c>
      <c r="H94" s="7">
        <f t="shared" si="16"/>
        <v>1675</v>
      </c>
      <c r="I94" s="9">
        <f t="shared" si="17"/>
        <v>0.13791044776119402</v>
      </c>
      <c r="J94" s="7">
        <v>342</v>
      </c>
      <c r="K94" s="7">
        <v>2392</v>
      </c>
      <c r="L94" s="27">
        <f t="shared" si="18"/>
        <v>0.67543859649122806</v>
      </c>
      <c r="M94" s="27">
        <f t="shared" si="19"/>
        <v>0.60367892976588633</v>
      </c>
      <c r="N94" s="30">
        <f t="shared" si="20"/>
        <v>-0.11231976907693915</v>
      </c>
      <c r="O94" s="27">
        <f t="shared" si="21"/>
        <v>6.2510822510822512</v>
      </c>
      <c r="P94" s="27">
        <f t="shared" si="22"/>
        <v>0.61265544989027065</v>
      </c>
      <c r="Q94" s="27">
        <f t="shared" si="23"/>
        <v>8.0600291956284976E-3</v>
      </c>
      <c r="R94" s="27">
        <v>2.2394017093840299E-2</v>
      </c>
    </row>
    <row r="95" spans="1:19" ht="15" x14ac:dyDescent="0.15">
      <c r="A95" s="33">
        <v>0</v>
      </c>
      <c r="B95" s="33" t="s">
        <v>36</v>
      </c>
      <c r="C95" s="33" t="s">
        <v>204</v>
      </c>
      <c r="D95" s="33" t="s">
        <v>208</v>
      </c>
      <c r="E95" s="33">
        <v>10</v>
      </c>
      <c r="F95" s="33">
        <v>230</v>
      </c>
      <c r="G95" s="33">
        <v>1771</v>
      </c>
      <c r="H95" s="33">
        <f t="shared" ref="H95:H104" si="24">F95+G95</f>
        <v>2001</v>
      </c>
      <c r="I95" s="43">
        <f t="shared" ref="I95:I104" si="25">F95/H95</f>
        <v>0.11494252873563218</v>
      </c>
      <c r="J95" s="33">
        <v>342</v>
      </c>
      <c r="K95" s="33">
        <v>2392</v>
      </c>
      <c r="L95" s="35">
        <f t="shared" ref="L95:L104" si="26">F95/J95</f>
        <v>0.67251461988304095</v>
      </c>
      <c r="M95" s="35">
        <f t="shared" ref="M95:M104" si="27">G95/K95</f>
        <v>0.74038461538461542</v>
      </c>
      <c r="N95" s="36">
        <f t="shared" ref="N95:N104" si="28">LN(M95/L95)</f>
        <v>9.6145950851721063E-2</v>
      </c>
      <c r="O95" s="35">
        <f t="shared" ref="O95:O104" si="29">G95/F95</f>
        <v>7.7</v>
      </c>
      <c r="P95" s="35">
        <f t="shared" ref="P95:P104" si="30">H95/(J95+K95)</f>
        <v>0.73189465983906365</v>
      </c>
      <c r="Q95" s="35">
        <f t="shared" ref="Q95:Q104" si="31">(M95-L95)*N95</f>
        <v>6.5254252518009079E-3</v>
      </c>
      <c r="R95" s="35">
        <v>2.22877001064469E-2</v>
      </c>
    </row>
    <row r="96" spans="1:19" ht="15" x14ac:dyDescent="0.15">
      <c r="A96" s="7">
        <v>1</v>
      </c>
      <c r="B96" s="7" t="s">
        <v>36</v>
      </c>
      <c r="C96" s="7" t="s">
        <v>205</v>
      </c>
      <c r="D96" s="7" t="s">
        <v>205</v>
      </c>
      <c r="E96" s="7"/>
      <c r="F96" s="7">
        <v>112</v>
      </c>
      <c r="G96" s="7">
        <v>621</v>
      </c>
      <c r="H96" s="7">
        <f t="shared" si="24"/>
        <v>733</v>
      </c>
      <c r="I96" s="9">
        <f t="shared" si="25"/>
        <v>0.15279672578444747</v>
      </c>
      <c r="J96" s="7">
        <v>342</v>
      </c>
      <c r="K96" s="7">
        <v>2392</v>
      </c>
      <c r="L96" s="27">
        <f t="shared" si="26"/>
        <v>0.32748538011695905</v>
      </c>
      <c r="M96" s="27">
        <f t="shared" si="27"/>
        <v>0.25961538461538464</v>
      </c>
      <c r="N96" s="30">
        <f t="shared" si="28"/>
        <v>-0.23224216736953282</v>
      </c>
      <c r="O96" s="27">
        <f t="shared" si="29"/>
        <v>5.5446428571428568</v>
      </c>
      <c r="P96" s="27">
        <f t="shared" si="30"/>
        <v>0.26810534016093635</v>
      </c>
      <c r="Q96" s="27">
        <f t="shared" si="31"/>
        <v>1.5762274854646083E-2</v>
      </c>
      <c r="R96" s="27">
        <v>2.22877001064469E-2</v>
      </c>
    </row>
    <row r="97" spans="1:18" ht="15" x14ac:dyDescent="0.15">
      <c r="A97" s="6">
        <v>0</v>
      </c>
      <c r="B97" s="6" t="s">
        <v>283</v>
      </c>
      <c r="C97" s="6" t="s">
        <v>179</v>
      </c>
      <c r="D97" s="6" t="s">
        <v>208</v>
      </c>
      <c r="E97" s="6">
        <v>1</v>
      </c>
      <c r="F97" s="6">
        <v>314</v>
      </c>
      <c r="G97" s="6">
        <v>2097</v>
      </c>
      <c r="H97" s="6">
        <f t="shared" si="24"/>
        <v>2411</v>
      </c>
      <c r="I97" s="8">
        <f t="shared" si="25"/>
        <v>0.13023641642472003</v>
      </c>
      <c r="J97" s="6">
        <v>342</v>
      </c>
      <c r="K97" s="6">
        <v>2392</v>
      </c>
      <c r="L97" s="26">
        <f t="shared" si="26"/>
        <v>0.91812865497076024</v>
      </c>
      <c r="M97" s="26">
        <f t="shared" si="27"/>
        <v>0.87667224080267558</v>
      </c>
      <c r="N97" s="29">
        <f t="shared" si="28"/>
        <v>-4.620433301425067E-2</v>
      </c>
      <c r="O97" s="26">
        <f t="shared" si="29"/>
        <v>6.6783439490445859</v>
      </c>
      <c r="P97" s="26">
        <f t="shared" si="30"/>
        <v>0.88185808339429406</v>
      </c>
      <c r="Q97" s="26">
        <f t="shared" si="31"/>
        <v>1.915465965798883E-3</v>
      </c>
      <c r="R97" s="26">
        <v>1.8900012432904401E-2</v>
      </c>
    </row>
    <row r="98" spans="1:18" ht="15" x14ac:dyDescent="0.15">
      <c r="A98" s="7">
        <v>1</v>
      </c>
      <c r="B98" s="7" t="s">
        <v>50</v>
      </c>
      <c r="C98" s="7" t="s">
        <v>189</v>
      </c>
      <c r="D98" s="7" t="s">
        <v>189</v>
      </c>
      <c r="E98" s="7"/>
      <c r="F98" s="7">
        <v>28</v>
      </c>
      <c r="G98" s="7">
        <v>295</v>
      </c>
      <c r="H98" s="7">
        <f t="shared" si="24"/>
        <v>323</v>
      </c>
      <c r="I98" s="9">
        <f t="shared" si="25"/>
        <v>8.6687306501547989E-2</v>
      </c>
      <c r="J98" s="7">
        <v>342</v>
      </c>
      <c r="K98" s="7">
        <v>2392</v>
      </c>
      <c r="L98" s="27">
        <f t="shared" si="26"/>
        <v>8.1871345029239762E-2</v>
      </c>
      <c r="M98" s="27">
        <f t="shared" si="27"/>
        <v>0.12332775919732442</v>
      </c>
      <c r="N98" s="30">
        <f t="shared" si="28"/>
        <v>0.4096964681566988</v>
      </c>
      <c r="O98" s="27">
        <f t="shared" si="29"/>
        <v>10.535714285714286</v>
      </c>
      <c r="P98" s="27">
        <f t="shared" si="30"/>
        <v>0.11814191660570593</v>
      </c>
      <c r="Q98" s="27">
        <f t="shared" si="31"/>
        <v>1.6984546467105611E-2</v>
      </c>
      <c r="R98" s="27">
        <v>1.8900012432904401E-2</v>
      </c>
    </row>
    <row r="99" spans="1:18" ht="15" x14ac:dyDescent="0.15">
      <c r="A99" s="6">
        <v>0</v>
      </c>
      <c r="B99" s="37" t="s">
        <v>282</v>
      </c>
      <c r="C99" s="6" t="s">
        <v>182</v>
      </c>
      <c r="D99" s="6" t="s">
        <v>208</v>
      </c>
      <c r="E99" s="6">
        <v>0</v>
      </c>
      <c r="F99" s="6">
        <v>135</v>
      </c>
      <c r="G99" s="6">
        <v>1105</v>
      </c>
      <c r="H99" s="6">
        <f t="shared" si="24"/>
        <v>1240</v>
      </c>
      <c r="I99" s="8">
        <f t="shared" si="25"/>
        <v>0.10887096774193548</v>
      </c>
      <c r="J99" s="6">
        <v>342</v>
      </c>
      <c r="K99" s="6">
        <v>2392</v>
      </c>
      <c r="L99" s="26">
        <f t="shared" si="26"/>
        <v>0.39473684210526316</v>
      </c>
      <c r="M99" s="26">
        <f t="shared" si="27"/>
        <v>0.46195652173913043</v>
      </c>
      <c r="N99" s="29">
        <f t="shared" si="28"/>
        <v>0.15725145750550643</v>
      </c>
      <c r="O99" s="26">
        <f t="shared" si="29"/>
        <v>8.1851851851851851</v>
      </c>
      <c r="P99" s="26">
        <f t="shared" si="30"/>
        <v>0.45354791514264814</v>
      </c>
      <c r="Q99" s="26">
        <f t="shared" si="31"/>
        <v>1.0570392595478834E-2</v>
      </c>
      <c r="R99" s="26">
        <v>1.8483759719086501E-2</v>
      </c>
    </row>
    <row r="100" spans="1:18" ht="15" x14ac:dyDescent="0.15">
      <c r="A100" s="7">
        <v>1</v>
      </c>
      <c r="B100" s="38" t="s">
        <v>57</v>
      </c>
      <c r="C100" s="7" t="s">
        <v>183</v>
      </c>
      <c r="D100" s="7" t="s">
        <v>183</v>
      </c>
      <c r="E100" s="7"/>
      <c r="F100" s="7">
        <v>207</v>
      </c>
      <c r="G100" s="7">
        <v>1287</v>
      </c>
      <c r="H100" s="7">
        <f t="shared" si="24"/>
        <v>1494</v>
      </c>
      <c r="I100" s="9">
        <f t="shared" si="25"/>
        <v>0.13855421686746988</v>
      </c>
      <c r="J100" s="7">
        <v>342</v>
      </c>
      <c r="K100" s="7">
        <v>2392</v>
      </c>
      <c r="L100" s="27">
        <f t="shared" si="26"/>
        <v>0.60526315789473684</v>
      </c>
      <c r="M100" s="27">
        <f t="shared" si="27"/>
        <v>0.53804347826086951</v>
      </c>
      <c r="N100" s="30">
        <f t="shared" si="28"/>
        <v>-0.11772396367715975</v>
      </c>
      <c r="O100" s="27">
        <f t="shared" si="29"/>
        <v>6.2173913043478262</v>
      </c>
      <c r="P100" s="27">
        <f t="shared" si="30"/>
        <v>0.54645208485735186</v>
      </c>
      <c r="Q100" s="27">
        <f t="shared" si="31"/>
        <v>7.9133671236077119E-3</v>
      </c>
      <c r="R100" s="27">
        <v>1.8483759719086501E-2</v>
      </c>
    </row>
    <row r="101" spans="1:18" ht="15" x14ac:dyDescent="0.15">
      <c r="A101" s="6">
        <v>0</v>
      </c>
      <c r="B101" s="37" t="s">
        <v>281</v>
      </c>
      <c r="C101" s="6" t="s">
        <v>179</v>
      </c>
      <c r="D101" s="6" t="s">
        <v>208</v>
      </c>
      <c r="E101" s="6">
        <v>1</v>
      </c>
      <c r="F101" s="6">
        <v>325</v>
      </c>
      <c r="G101" s="6">
        <v>2330</v>
      </c>
      <c r="H101" s="6">
        <f t="shared" si="24"/>
        <v>2655</v>
      </c>
      <c r="I101" s="8">
        <f t="shared" si="25"/>
        <v>0.1224105461393597</v>
      </c>
      <c r="J101" s="6">
        <v>342</v>
      </c>
      <c r="K101" s="6">
        <v>2392</v>
      </c>
      <c r="L101" s="26">
        <f t="shared" si="26"/>
        <v>0.95029239766081874</v>
      </c>
      <c r="M101" s="26">
        <f t="shared" si="27"/>
        <v>0.97408026755852839</v>
      </c>
      <c r="N101" s="29">
        <f t="shared" si="28"/>
        <v>2.4723986222091411E-2</v>
      </c>
      <c r="O101" s="26">
        <f t="shared" si="29"/>
        <v>7.1692307692307695</v>
      </c>
      <c r="P101" s="26">
        <f t="shared" si="30"/>
        <v>0.97110460863204096</v>
      </c>
      <c r="Q101" s="26">
        <f t="shared" si="31"/>
        <v>5.8813096760387633E-4</v>
      </c>
      <c r="R101" s="26">
        <v>1.60776818320723E-2</v>
      </c>
    </row>
    <row r="102" spans="1:18" ht="15" x14ac:dyDescent="0.15">
      <c r="A102" s="7">
        <v>1</v>
      </c>
      <c r="B102" s="38" t="s">
        <v>51</v>
      </c>
      <c r="C102" s="7" t="s">
        <v>189</v>
      </c>
      <c r="D102" s="7" t="s">
        <v>189</v>
      </c>
      <c r="E102" s="7"/>
      <c r="F102" s="7">
        <v>17</v>
      </c>
      <c r="G102" s="7">
        <v>62</v>
      </c>
      <c r="H102" s="7">
        <f t="shared" si="24"/>
        <v>79</v>
      </c>
      <c r="I102" s="9">
        <f t="shared" si="25"/>
        <v>0.21518987341772153</v>
      </c>
      <c r="J102" s="7">
        <v>342</v>
      </c>
      <c r="K102" s="7">
        <v>2392</v>
      </c>
      <c r="L102" s="27">
        <f t="shared" si="26"/>
        <v>4.9707602339181284E-2</v>
      </c>
      <c r="M102" s="27">
        <f t="shared" si="27"/>
        <v>2.5919732441471572E-2</v>
      </c>
      <c r="N102" s="30">
        <f t="shared" si="28"/>
        <v>-0.65115333701904166</v>
      </c>
      <c r="O102" s="27">
        <f t="shared" si="29"/>
        <v>3.6470588235294117</v>
      </c>
      <c r="P102" s="27">
        <f t="shared" si="30"/>
        <v>2.8895391367959034E-2</v>
      </c>
      <c r="Q102" s="27">
        <f t="shared" si="31"/>
        <v>1.5489550864468488E-2</v>
      </c>
      <c r="R102" s="27">
        <v>1.60776818320723E-2</v>
      </c>
    </row>
    <row r="103" spans="1:18" ht="15" x14ac:dyDescent="0.15">
      <c r="A103" s="33">
        <v>0</v>
      </c>
      <c r="B103" s="33" t="s">
        <v>246</v>
      </c>
      <c r="C103" s="42" t="s">
        <v>225</v>
      </c>
      <c r="D103" s="42">
        <v>0</v>
      </c>
      <c r="E103" s="42">
        <v>160000</v>
      </c>
      <c r="F103" s="33">
        <v>231</v>
      </c>
      <c r="G103" s="33">
        <v>1428</v>
      </c>
      <c r="H103" s="33">
        <f t="shared" si="24"/>
        <v>1659</v>
      </c>
      <c r="I103" s="44">
        <f t="shared" si="25"/>
        <v>0.13924050632911392</v>
      </c>
      <c r="J103" s="33">
        <v>342</v>
      </c>
      <c r="K103" s="33">
        <v>2392</v>
      </c>
      <c r="L103" s="35">
        <f t="shared" si="26"/>
        <v>0.67543859649122806</v>
      </c>
      <c r="M103" s="35">
        <f t="shared" si="27"/>
        <v>0.59698996655518399</v>
      </c>
      <c r="N103" s="36">
        <f t="shared" si="28"/>
        <v>-0.12346194563018099</v>
      </c>
      <c r="O103" s="35">
        <f t="shared" si="29"/>
        <v>6.1818181818181817</v>
      </c>
      <c r="P103" s="35">
        <f t="shared" si="30"/>
        <v>0.60680321872713971</v>
      </c>
      <c r="Q103" s="35">
        <f t="shared" si="31"/>
        <v>9.6854204839260626E-3</v>
      </c>
      <c r="R103" s="35">
        <f>SUM(Q$103:Q$104)</f>
        <v>2.6668506697804101E-2</v>
      </c>
    </row>
    <row r="104" spans="1:18" ht="15" x14ac:dyDescent="0.15">
      <c r="A104" s="7">
        <v>1</v>
      </c>
      <c r="B104" s="7" t="s">
        <v>26</v>
      </c>
      <c r="C104" s="13" t="s">
        <v>226</v>
      </c>
      <c r="D104" s="13">
        <v>160000</v>
      </c>
      <c r="E104" s="13" t="s">
        <v>218</v>
      </c>
      <c r="F104" s="7">
        <v>111</v>
      </c>
      <c r="G104" s="7">
        <v>964</v>
      </c>
      <c r="H104" s="7">
        <f t="shared" si="24"/>
        <v>1075</v>
      </c>
      <c r="I104" s="14">
        <f t="shared" si="25"/>
        <v>0.10325581395348837</v>
      </c>
      <c r="J104" s="7">
        <v>342</v>
      </c>
      <c r="K104" s="7">
        <v>2392</v>
      </c>
      <c r="L104" s="27">
        <f t="shared" si="26"/>
        <v>0.32456140350877194</v>
      </c>
      <c r="M104" s="27">
        <f t="shared" si="27"/>
        <v>0.40301003344481606</v>
      </c>
      <c r="N104" s="30">
        <f t="shared" si="28"/>
        <v>0.21648671529029423</v>
      </c>
      <c r="O104" s="27">
        <f t="shared" si="29"/>
        <v>8.6846846846846848</v>
      </c>
      <c r="P104" s="27">
        <f t="shared" si="30"/>
        <v>0.39319678127286029</v>
      </c>
      <c r="Q104" s="27">
        <f t="shared" si="31"/>
        <v>1.6983086213878038E-2</v>
      </c>
      <c r="R104" s="27">
        <f>SUM(Q$103:Q$104)</f>
        <v>2.6668506697804101E-2</v>
      </c>
    </row>
  </sheetData>
  <sortState ref="A1:R111">
    <sortCondition descending="1" ref="R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A91" sqref="A91"/>
    </sheetView>
  </sheetViews>
  <sheetFormatPr defaultRowHeight="15" x14ac:dyDescent="0.25"/>
  <cols>
    <col min="1" max="1" width="29.25" style="58" customWidth="1"/>
    <col min="2" max="2" width="22.25" style="58" customWidth="1"/>
    <col min="3" max="3" width="12.75" style="58" bestFit="1" customWidth="1"/>
    <col min="4" max="4" width="11.25" style="58" bestFit="1" customWidth="1"/>
    <col min="5" max="5" width="9" style="58"/>
    <col min="6" max="6" width="10.375" style="58" hidden="1" customWidth="1"/>
    <col min="7" max="8" width="11.875" style="58" hidden="1" customWidth="1"/>
    <col min="9" max="9" width="9" style="58"/>
    <col min="10" max="10" width="9" style="84"/>
    <col min="11" max="11" width="9" style="58"/>
    <col min="12" max="13" width="11.25" style="58" bestFit="1" customWidth="1"/>
    <col min="14" max="14" width="10.25" style="58" customWidth="1"/>
    <col min="15" max="15" width="11.25" style="58" bestFit="1" customWidth="1"/>
    <col min="16" max="16" width="9" style="82"/>
    <col min="17" max="17" width="9" style="85"/>
    <col min="18" max="16384" width="9" style="58"/>
  </cols>
  <sheetData>
    <row r="1" spans="1:16" x14ac:dyDescent="0.25">
      <c r="A1" s="59" t="s">
        <v>309</v>
      </c>
      <c r="B1" s="59" t="s">
        <v>58</v>
      </c>
      <c r="C1" s="59" t="s">
        <v>59</v>
      </c>
      <c r="D1" s="59" t="s">
        <v>380</v>
      </c>
      <c r="E1" s="59" t="s">
        <v>361</v>
      </c>
      <c r="F1" s="59" t="s">
        <v>62</v>
      </c>
      <c r="G1" s="59" t="s">
        <v>362</v>
      </c>
      <c r="H1" s="59" t="s">
        <v>378</v>
      </c>
      <c r="I1" s="59" t="s">
        <v>310</v>
      </c>
      <c r="J1" s="59" t="s">
        <v>363</v>
      </c>
      <c r="K1" s="59" t="s">
        <v>379</v>
      </c>
      <c r="L1" s="59" t="s">
        <v>67</v>
      </c>
      <c r="M1" s="59" t="s">
        <v>68</v>
      </c>
      <c r="N1" s="59" t="s">
        <v>69</v>
      </c>
      <c r="O1" s="59" t="s">
        <v>70</v>
      </c>
      <c r="P1" s="80"/>
    </row>
    <row r="2" spans="1:16" x14ac:dyDescent="0.25">
      <c r="A2" s="33" t="s">
        <v>426</v>
      </c>
      <c r="B2" s="33" t="s">
        <v>518</v>
      </c>
      <c r="C2" s="33">
        <v>11448</v>
      </c>
      <c r="D2" s="33">
        <v>94</v>
      </c>
      <c r="E2" s="33">
        <v>11354</v>
      </c>
      <c r="F2" s="33">
        <v>11448</v>
      </c>
      <c r="G2" s="33">
        <v>94</v>
      </c>
      <c r="H2" s="62">
        <v>11354</v>
      </c>
      <c r="I2" s="55">
        <v>5.79E-2</v>
      </c>
      <c r="J2" s="55">
        <v>8.2000000000000007E-3</v>
      </c>
      <c r="K2" s="33">
        <v>0.99180000000000001</v>
      </c>
      <c r="L2" s="35">
        <v>8.3000000000000001E-3</v>
      </c>
      <c r="M2" s="35">
        <v>-4.7939999999999996</v>
      </c>
      <c r="N2" s="36">
        <v>-2.0204</v>
      </c>
      <c r="O2" s="35">
        <v>0.1069</v>
      </c>
      <c r="P2" s="80"/>
    </row>
    <row r="3" spans="1:16" x14ac:dyDescent="0.25">
      <c r="A3" s="33" t="s">
        <v>426</v>
      </c>
      <c r="B3" s="33" t="s">
        <v>519</v>
      </c>
      <c r="C3" s="33">
        <v>15832</v>
      </c>
      <c r="D3" s="33">
        <v>268</v>
      </c>
      <c r="E3" s="33">
        <v>15564</v>
      </c>
      <c r="F3" s="33">
        <v>27280</v>
      </c>
      <c r="G3" s="33">
        <v>362</v>
      </c>
      <c r="H3" s="62">
        <v>26918</v>
      </c>
      <c r="I3" s="55">
        <v>8.0100000000000005E-2</v>
      </c>
      <c r="J3" s="55">
        <v>1.6899999999999998E-2</v>
      </c>
      <c r="K3" s="33">
        <v>0.98309999999999997</v>
      </c>
      <c r="L3" s="35">
        <v>1.72E-2</v>
      </c>
      <c r="M3" s="35">
        <v>-4.0617000000000001</v>
      </c>
      <c r="N3" s="36">
        <v>-1.288</v>
      </c>
      <c r="O3" s="35">
        <v>7.8E-2</v>
      </c>
      <c r="P3" s="80"/>
    </row>
    <row r="4" spans="1:16" x14ac:dyDescent="0.25">
      <c r="A4" s="33" t="s">
        <v>426</v>
      </c>
      <c r="B4" s="33" t="s">
        <v>520</v>
      </c>
      <c r="C4" s="33">
        <v>11921</v>
      </c>
      <c r="D4" s="33">
        <v>249</v>
      </c>
      <c r="E4" s="33">
        <v>11672</v>
      </c>
      <c r="F4" s="33">
        <v>39201</v>
      </c>
      <c r="G4" s="33">
        <v>611</v>
      </c>
      <c r="H4" s="62">
        <v>38590</v>
      </c>
      <c r="I4" s="55">
        <v>6.0299999999999999E-2</v>
      </c>
      <c r="J4" s="55">
        <v>2.0899999999999998E-2</v>
      </c>
      <c r="K4" s="33">
        <v>0.97909999999999997</v>
      </c>
      <c r="L4" s="35">
        <v>2.1299999999999999E-2</v>
      </c>
      <c r="M4" s="35">
        <v>-3.8475000000000001</v>
      </c>
      <c r="N4" s="36">
        <v>-1.0738000000000001</v>
      </c>
      <c r="O4" s="94">
        <v>4.4299999999999999E-2</v>
      </c>
      <c r="P4" s="80"/>
    </row>
    <row r="5" spans="1:16" x14ac:dyDescent="0.25">
      <c r="A5" s="33" t="s">
        <v>426</v>
      </c>
      <c r="B5" s="33" t="s">
        <v>521</v>
      </c>
      <c r="C5" s="33">
        <v>33236</v>
      </c>
      <c r="D5" s="33">
        <v>1100</v>
      </c>
      <c r="E5" s="33">
        <v>32136</v>
      </c>
      <c r="F5" s="33">
        <v>72437</v>
      </c>
      <c r="G5" s="33">
        <v>1711</v>
      </c>
      <c r="H5" s="62">
        <v>70726</v>
      </c>
      <c r="I5" s="55">
        <v>0.1681</v>
      </c>
      <c r="J5" s="55">
        <v>3.3099999999999997E-2</v>
      </c>
      <c r="K5" s="33">
        <v>0.96689999999999998</v>
      </c>
      <c r="L5" s="35">
        <v>3.4200000000000001E-2</v>
      </c>
      <c r="M5" s="35">
        <v>-3.3746999999999998</v>
      </c>
      <c r="N5" s="36">
        <v>-0.60099999999999998</v>
      </c>
      <c r="O5" s="35">
        <v>4.6899999999999997E-2</v>
      </c>
      <c r="P5" s="80"/>
    </row>
    <row r="6" spans="1:16" x14ac:dyDescent="0.25">
      <c r="A6" s="33" t="s">
        <v>426</v>
      </c>
      <c r="B6" s="33" t="s">
        <v>522</v>
      </c>
      <c r="C6" s="33">
        <v>31585</v>
      </c>
      <c r="D6" s="33">
        <v>1448</v>
      </c>
      <c r="E6" s="33">
        <v>30137</v>
      </c>
      <c r="F6" s="33">
        <v>104022</v>
      </c>
      <c r="G6" s="33">
        <v>3159</v>
      </c>
      <c r="H6" s="62">
        <v>100863</v>
      </c>
      <c r="I6" s="55">
        <v>0.1598</v>
      </c>
      <c r="J6" s="55">
        <v>4.58E-2</v>
      </c>
      <c r="K6" s="33">
        <v>0.95420000000000005</v>
      </c>
      <c r="L6" s="35">
        <v>4.8000000000000001E-2</v>
      </c>
      <c r="M6" s="35">
        <v>-3.0356000000000001</v>
      </c>
      <c r="N6" s="36">
        <v>-0.26190000000000002</v>
      </c>
      <c r="O6" s="35">
        <v>9.7999999999999997E-3</v>
      </c>
      <c r="P6" s="80"/>
    </row>
    <row r="7" spans="1:16" x14ac:dyDescent="0.25">
      <c r="A7" s="33" t="s">
        <v>426</v>
      </c>
      <c r="B7" s="33" t="s">
        <v>523</v>
      </c>
      <c r="C7" s="33">
        <v>39759</v>
      </c>
      <c r="D7" s="33">
        <v>2441</v>
      </c>
      <c r="E7" s="33">
        <v>37318</v>
      </c>
      <c r="F7" s="33">
        <v>143781</v>
      </c>
      <c r="G7" s="33">
        <v>5600</v>
      </c>
      <c r="H7" s="62">
        <v>138181</v>
      </c>
      <c r="I7" s="55">
        <v>0.2011</v>
      </c>
      <c r="J7" s="55">
        <v>6.1400000000000003E-2</v>
      </c>
      <c r="K7" s="33">
        <v>0.93859999999999999</v>
      </c>
      <c r="L7" s="35">
        <v>6.54E-2</v>
      </c>
      <c r="M7" s="35">
        <v>-2.7271000000000001</v>
      </c>
      <c r="N7" s="36">
        <v>4.6600000000000003E-2</v>
      </c>
      <c r="O7" s="35">
        <v>4.0000000000000002E-4</v>
      </c>
      <c r="P7" s="80"/>
    </row>
    <row r="8" spans="1:16" x14ac:dyDescent="0.25">
      <c r="A8" s="33" t="s">
        <v>426</v>
      </c>
      <c r="B8" s="33" t="s">
        <v>524</v>
      </c>
      <c r="C8" s="33">
        <v>12433</v>
      </c>
      <c r="D8" s="33">
        <v>868</v>
      </c>
      <c r="E8" s="33">
        <v>11565</v>
      </c>
      <c r="F8" s="33">
        <v>156214</v>
      </c>
      <c r="G8" s="33">
        <v>6468</v>
      </c>
      <c r="H8" s="62">
        <v>149746</v>
      </c>
      <c r="I8" s="55">
        <v>6.2899999999999998E-2</v>
      </c>
      <c r="J8" s="55">
        <v>6.9800000000000001E-2</v>
      </c>
      <c r="K8" s="33">
        <v>0.93020000000000003</v>
      </c>
      <c r="L8" s="35">
        <v>7.51E-2</v>
      </c>
      <c r="M8" s="35">
        <v>-2.5895000000000001</v>
      </c>
      <c r="N8" s="36">
        <v>0.18410000000000001</v>
      </c>
      <c r="O8" s="35">
        <v>2.3E-3</v>
      </c>
      <c r="P8" s="80"/>
    </row>
    <row r="9" spans="1:16" x14ac:dyDescent="0.25">
      <c r="A9" s="33" t="s">
        <v>426</v>
      </c>
      <c r="B9" s="33" t="s">
        <v>525</v>
      </c>
      <c r="C9" s="33">
        <v>20666</v>
      </c>
      <c r="D9" s="33">
        <v>1991</v>
      </c>
      <c r="E9" s="33">
        <v>18675</v>
      </c>
      <c r="F9" s="33">
        <v>176880</v>
      </c>
      <c r="G9" s="33">
        <v>8459</v>
      </c>
      <c r="H9" s="62">
        <v>168421</v>
      </c>
      <c r="I9" s="55">
        <v>0.1045</v>
      </c>
      <c r="J9" s="55">
        <v>9.6299999999999997E-2</v>
      </c>
      <c r="K9" s="33">
        <v>0.90369999999999995</v>
      </c>
      <c r="L9" s="35">
        <v>0.1066</v>
      </c>
      <c r="M9" s="35">
        <v>-2.2385000000000002</v>
      </c>
      <c r="N9" s="36">
        <v>0.53510000000000002</v>
      </c>
      <c r="O9" s="35">
        <v>3.7999999999999999E-2</v>
      </c>
      <c r="P9" s="80"/>
    </row>
    <row r="10" spans="1:16" x14ac:dyDescent="0.25">
      <c r="A10" s="33" t="s">
        <v>426</v>
      </c>
      <c r="B10" s="33" t="s">
        <v>526</v>
      </c>
      <c r="C10" s="33">
        <v>10036</v>
      </c>
      <c r="D10" s="33">
        <v>1245</v>
      </c>
      <c r="E10" s="33">
        <v>8791</v>
      </c>
      <c r="F10" s="33">
        <v>186916</v>
      </c>
      <c r="G10" s="33">
        <v>9704</v>
      </c>
      <c r="H10" s="62">
        <v>177212</v>
      </c>
      <c r="I10" s="55">
        <v>5.0799999999999998E-2</v>
      </c>
      <c r="J10" s="55">
        <v>0.1241</v>
      </c>
      <c r="K10" s="33">
        <v>0.87590000000000001</v>
      </c>
      <c r="L10" s="35">
        <v>0.1416</v>
      </c>
      <c r="M10" s="35">
        <v>-1.9545999999999999</v>
      </c>
      <c r="N10" s="36">
        <v>0.81910000000000005</v>
      </c>
      <c r="O10" s="35">
        <v>4.9099999999999998E-2</v>
      </c>
      <c r="P10" s="80"/>
    </row>
    <row r="11" spans="1:16" x14ac:dyDescent="0.25">
      <c r="A11" s="53" t="s">
        <v>426</v>
      </c>
      <c r="B11" s="33" t="s">
        <v>527</v>
      </c>
      <c r="C11" s="33">
        <v>10793</v>
      </c>
      <c r="D11" s="33">
        <v>1914</v>
      </c>
      <c r="E11" s="33">
        <v>8879</v>
      </c>
      <c r="F11" s="33">
        <v>197709</v>
      </c>
      <c r="G11" s="33">
        <v>11618</v>
      </c>
      <c r="H11" s="62">
        <v>186091</v>
      </c>
      <c r="I11" s="55">
        <v>5.4600000000000003E-2</v>
      </c>
      <c r="J11" s="55">
        <v>0.17730000000000001</v>
      </c>
      <c r="K11" s="33">
        <v>0.82269999999999999</v>
      </c>
      <c r="L11" s="35">
        <v>0.21560000000000001</v>
      </c>
      <c r="M11" s="35">
        <v>-1.5345</v>
      </c>
      <c r="N11" s="36">
        <v>1.2392000000000001</v>
      </c>
      <c r="O11" s="35">
        <v>0.14499999999999999</v>
      </c>
      <c r="P11" s="80"/>
    </row>
    <row r="12" spans="1:16" x14ac:dyDescent="0.25">
      <c r="A12" s="7" t="s">
        <v>426</v>
      </c>
      <c r="B12" s="7" t="s">
        <v>76</v>
      </c>
      <c r="C12" s="7">
        <v>197709</v>
      </c>
      <c r="D12" s="7">
        <v>11618</v>
      </c>
      <c r="E12" s="7">
        <v>186091</v>
      </c>
      <c r="F12" s="7" t="e">
        <v>#N/A</v>
      </c>
      <c r="G12" s="7" t="e">
        <v>#N/A</v>
      </c>
      <c r="H12" s="63" t="e">
        <v>#N/A</v>
      </c>
      <c r="I12" s="56">
        <v>1</v>
      </c>
      <c r="J12" s="56">
        <v>5.8799999999999998E-2</v>
      </c>
      <c r="K12" s="7">
        <v>0.94120000000000004</v>
      </c>
      <c r="L12" s="27">
        <v>6.2399999999999997E-2</v>
      </c>
      <c r="M12" s="27">
        <v>-2.7736999999999998</v>
      </c>
      <c r="N12" s="30">
        <v>0</v>
      </c>
      <c r="O12" s="27">
        <v>0.52069999999999994</v>
      </c>
      <c r="P12" s="80"/>
    </row>
    <row r="13" spans="1:16" x14ac:dyDescent="0.25">
      <c r="A13" s="33" t="s">
        <v>321</v>
      </c>
      <c r="B13" s="33" t="s">
        <v>133</v>
      </c>
      <c r="C13" s="33">
        <v>27339</v>
      </c>
      <c r="D13" s="33">
        <v>1076</v>
      </c>
      <c r="E13" s="33">
        <v>26263</v>
      </c>
      <c r="F13" s="33">
        <v>27339</v>
      </c>
      <c r="G13" s="33">
        <v>1076</v>
      </c>
      <c r="H13" s="62">
        <v>26263</v>
      </c>
      <c r="I13" s="55">
        <v>0.13830000000000001</v>
      </c>
      <c r="J13" s="55">
        <v>3.9399999999999998E-2</v>
      </c>
      <c r="K13" s="33">
        <v>0.96060000000000001</v>
      </c>
      <c r="L13" s="35">
        <v>4.1000000000000002E-2</v>
      </c>
      <c r="M13" s="35">
        <v>-3.1949000000000001</v>
      </c>
      <c r="N13" s="36">
        <v>-0.42120000000000002</v>
      </c>
      <c r="O13" s="35">
        <v>2.0400000000000001E-2</v>
      </c>
      <c r="P13" s="80"/>
    </row>
    <row r="14" spans="1:16" x14ac:dyDescent="0.25">
      <c r="A14" s="33" t="s">
        <v>321</v>
      </c>
      <c r="B14" s="33" t="s">
        <v>311</v>
      </c>
      <c r="C14" s="33">
        <v>56025</v>
      </c>
      <c r="D14" s="33">
        <v>2639</v>
      </c>
      <c r="E14" s="33">
        <v>53386</v>
      </c>
      <c r="F14" s="33">
        <v>83364</v>
      </c>
      <c r="G14" s="33">
        <v>3715</v>
      </c>
      <c r="H14" s="62">
        <v>79649</v>
      </c>
      <c r="I14" s="55">
        <v>0.28339999999999999</v>
      </c>
      <c r="J14" s="55">
        <v>4.7100000000000003E-2</v>
      </c>
      <c r="K14" s="33">
        <v>0.95289999999999997</v>
      </c>
      <c r="L14" s="35">
        <v>4.9399999999999999E-2</v>
      </c>
      <c r="M14" s="35">
        <v>-3.0070999999999999</v>
      </c>
      <c r="N14" s="36">
        <v>-0.23350000000000001</v>
      </c>
      <c r="O14" s="35">
        <v>1.3899999999999999E-2</v>
      </c>
      <c r="P14" s="81"/>
    </row>
    <row r="15" spans="1:16" x14ac:dyDescent="0.25">
      <c r="A15" s="33" t="s">
        <v>321</v>
      </c>
      <c r="B15" s="33" t="s">
        <v>364</v>
      </c>
      <c r="C15" s="33">
        <v>51032</v>
      </c>
      <c r="D15" s="33">
        <v>3015</v>
      </c>
      <c r="E15" s="33">
        <v>48017</v>
      </c>
      <c r="F15" s="33">
        <v>134396</v>
      </c>
      <c r="G15" s="33">
        <v>6730</v>
      </c>
      <c r="H15" s="62">
        <v>127666</v>
      </c>
      <c r="I15" s="55">
        <v>0.2581</v>
      </c>
      <c r="J15" s="55">
        <v>5.91E-2</v>
      </c>
      <c r="K15" s="33">
        <v>0.94089999999999996</v>
      </c>
      <c r="L15" s="35">
        <v>6.2799999999999995E-2</v>
      </c>
      <c r="M15" s="35">
        <v>-2.7679999999999998</v>
      </c>
      <c r="N15" s="36">
        <v>5.7000000000000002E-3</v>
      </c>
      <c r="O15" s="35">
        <v>0</v>
      </c>
      <c r="P15" s="81"/>
    </row>
    <row r="16" spans="1:16" x14ac:dyDescent="0.25">
      <c r="A16" s="33" t="s">
        <v>321</v>
      </c>
      <c r="B16" s="33" t="s">
        <v>80</v>
      </c>
      <c r="C16" s="33">
        <v>18166</v>
      </c>
      <c r="D16" s="33">
        <v>1208</v>
      </c>
      <c r="E16" s="33">
        <v>16958</v>
      </c>
      <c r="F16" s="33">
        <v>152562</v>
      </c>
      <c r="G16" s="33">
        <v>7938</v>
      </c>
      <c r="H16" s="62">
        <v>144624</v>
      </c>
      <c r="I16" s="55">
        <v>9.1899999999999996E-2</v>
      </c>
      <c r="J16" s="55">
        <v>6.6500000000000004E-2</v>
      </c>
      <c r="K16" s="33">
        <v>0.9335</v>
      </c>
      <c r="L16" s="35">
        <v>7.1199999999999999E-2</v>
      </c>
      <c r="M16" s="35">
        <v>-2.6417999999999999</v>
      </c>
      <c r="N16" s="36">
        <v>0.13189999999999999</v>
      </c>
      <c r="O16" s="35">
        <v>1.6999999999999999E-3</v>
      </c>
      <c r="P16" s="81"/>
    </row>
    <row r="17" spans="1:16" x14ac:dyDescent="0.25">
      <c r="A17" s="33" t="s">
        <v>321</v>
      </c>
      <c r="B17" s="33" t="s">
        <v>128</v>
      </c>
      <c r="C17" s="33">
        <v>30222</v>
      </c>
      <c r="D17" s="33">
        <v>2293</v>
      </c>
      <c r="E17" s="33">
        <v>27929</v>
      </c>
      <c r="F17" s="33">
        <v>182784</v>
      </c>
      <c r="G17" s="33">
        <v>10231</v>
      </c>
      <c r="H17" s="62">
        <v>172553</v>
      </c>
      <c r="I17" s="55">
        <v>0.15290000000000001</v>
      </c>
      <c r="J17" s="55">
        <v>7.5899999999999995E-2</v>
      </c>
      <c r="K17" s="33">
        <v>0.92410000000000003</v>
      </c>
      <c r="L17" s="35">
        <v>8.2100000000000006E-2</v>
      </c>
      <c r="M17" s="35">
        <v>-2.4998</v>
      </c>
      <c r="N17" s="36">
        <v>0.27389999999999998</v>
      </c>
      <c r="O17" s="35">
        <v>1.2999999999999999E-2</v>
      </c>
      <c r="P17" s="80"/>
    </row>
    <row r="18" spans="1:16" x14ac:dyDescent="0.25">
      <c r="A18" s="33" t="s">
        <v>321</v>
      </c>
      <c r="B18" s="33" t="s">
        <v>130</v>
      </c>
      <c r="C18" s="33">
        <v>14925</v>
      </c>
      <c r="D18" s="33">
        <v>1387</v>
      </c>
      <c r="E18" s="33">
        <v>13538</v>
      </c>
      <c r="F18" s="33">
        <v>197709</v>
      </c>
      <c r="G18" s="33">
        <v>11618</v>
      </c>
      <c r="H18" s="62">
        <v>186091</v>
      </c>
      <c r="I18" s="55">
        <v>7.5499999999999998E-2</v>
      </c>
      <c r="J18" s="55">
        <v>9.2899999999999996E-2</v>
      </c>
      <c r="K18" s="33">
        <v>0.90710000000000002</v>
      </c>
      <c r="L18" s="35">
        <v>0.10249999999999999</v>
      </c>
      <c r="M18" s="35">
        <v>-2.2784</v>
      </c>
      <c r="N18" s="36">
        <v>0.49530000000000002</v>
      </c>
      <c r="O18" s="35">
        <v>2.3099999999999999E-2</v>
      </c>
      <c r="P18" s="80"/>
    </row>
    <row r="19" spans="1:16" x14ac:dyDescent="0.25">
      <c r="A19" s="7" t="s">
        <v>321</v>
      </c>
      <c r="B19" s="7" t="s">
        <v>76</v>
      </c>
      <c r="C19" s="7">
        <v>197709</v>
      </c>
      <c r="D19" s="7">
        <v>11618</v>
      </c>
      <c r="E19" s="7">
        <v>186091</v>
      </c>
      <c r="F19" s="7" t="e">
        <v>#N/A</v>
      </c>
      <c r="G19" s="7" t="e">
        <v>#N/A</v>
      </c>
      <c r="H19" s="63" t="e">
        <v>#N/A</v>
      </c>
      <c r="I19" s="56">
        <v>1</v>
      </c>
      <c r="J19" s="56">
        <v>5.8799999999999998E-2</v>
      </c>
      <c r="K19" s="7">
        <v>0.94120000000000004</v>
      </c>
      <c r="L19" s="27">
        <v>6.2399999999999997E-2</v>
      </c>
      <c r="M19" s="27">
        <v>-2.7736999999999998</v>
      </c>
      <c r="N19" s="30">
        <v>0</v>
      </c>
      <c r="O19" s="27">
        <v>7.2099999999999997E-2</v>
      </c>
      <c r="P19" s="81"/>
    </row>
    <row r="20" spans="1:16" x14ac:dyDescent="0.25">
      <c r="A20" s="33" t="s">
        <v>323</v>
      </c>
      <c r="B20" s="33" t="s">
        <v>289</v>
      </c>
      <c r="C20" s="33">
        <v>55395</v>
      </c>
      <c r="D20" s="33">
        <v>2376</v>
      </c>
      <c r="E20" s="33">
        <v>53019</v>
      </c>
      <c r="F20" s="33">
        <v>55395</v>
      </c>
      <c r="G20" s="33">
        <v>2376</v>
      </c>
      <c r="H20" s="62">
        <v>53019</v>
      </c>
      <c r="I20" s="55">
        <v>0.2802</v>
      </c>
      <c r="J20" s="55">
        <v>4.2900000000000001E-2</v>
      </c>
      <c r="K20" s="33">
        <v>0.95709999999999995</v>
      </c>
      <c r="L20" s="35">
        <v>4.48E-2</v>
      </c>
      <c r="M20" s="35">
        <v>-3.1052</v>
      </c>
      <c r="N20" s="36">
        <v>-0.33160000000000001</v>
      </c>
      <c r="O20" s="35">
        <v>2.6700000000000002E-2</v>
      </c>
      <c r="P20" s="81"/>
    </row>
    <row r="21" spans="1:16" x14ac:dyDescent="0.25">
      <c r="A21" s="33" t="s">
        <v>323</v>
      </c>
      <c r="B21" s="33" t="s">
        <v>133</v>
      </c>
      <c r="C21" s="33">
        <v>47878</v>
      </c>
      <c r="D21" s="33">
        <v>2519</v>
      </c>
      <c r="E21" s="33">
        <v>45359</v>
      </c>
      <c r="F21" s="33">
        <v>103273</v>
      </c>
      <c r="G21" s="33">
        <v>4895</v>
      </c>
      <c r="H21" s="62">
        <v>98378</v>
      </c>
      <c r="I21" s="55">
        <v>0.2422</v>
      </c>
      <c r="J21" s="55">
        <v>5.2600000000000001E-2</v>
      </c>
      <c r="K21" s="33">
        <v>0.94740000000000002</v>
      </c>
      <c r="L21" s="35">
        <v>5.5500000000000001E-2</v>
      </c>
      <c r="M21" s="35">
        <v>-2.8906999999999998</v>
      </c>
      <c r="N21" s="36">
        <v>-0.1171</v>
      </c>
      <c r="O21" s="35">
        <v>3.2000000000000002E-3</v>
      </c>
      <c r="P21" s="80"/>
    </row>
    <row r="22" spans="1:16" x14ac:dyDescent="0.25">
      <c r="A22" s="33" t="s">
        <v>323</v>
      </c>
      <c r="B22" s="33" t="s">
        <v>78</v>
      </c>
      <c r="C22" s="33">
        <v>33928</v>
      </c>
      <c r="D22" s="33">
        <v>2069</v>
      </c>
      <c r="E22" s="33">
        <v>31859</v>
      </c>
      <c r="F22" s="33">
        <v>137201</v>
      </c>
      <c r="G22" s="33">
        <v>6964</v>
      </c>
      <c r="H22" s="62">
        <v>130237</v>
      </c>
      <c r="I22" s="55">
        <v>0.1716</v>
      </c>
      <c r="J22" s="55">
        <v>6.0999999999999999E-2</v>
      </c>
      <c r="K22" s="33">
        <v>0.93899999999999995</v>
      </c>
      <c r="L22" s="35">
        <v>6.4899999999999999E-2</v>
      </c>
      <c r="M22" s="35">
        <v>-2.7343000000000002</v>
      </c>
      <c r="N22" s="36">
        <v>3.9399999999999998E-2</v>
      </c>
      <c r="O22" s="35">
        <v>2.9999999999999997E-4</v>
      </c>
      <c r="P22" s="80"/>
    </row>
    <row r="23" spans="1:16" x14ac:dyDescent="0.25">
      <c r="A23" s="33" t="s">
        <v>323</v>
      </c>
      <c r="B23" s="33" t="s">
        <v>95</v>
      </c>
      <c r="C23" s="33">
        <v>36486</v>
      </c>
      <c r="D23" s="33">
        <v>2538</v>
      </c>
      <c r="E23" s="33">
        <v>33948</v>
      </c>
      <c r="F23" s="33">
        <v>173687</v>
      </c>
      <c r="G23" s="33">
        <v>9502</v>
      </c>
      <c r="H23" s="62">
        <v>164185</v>
      </c>
      <c r="I23" s="55">
        <v>0.1845</v>
      </c>
      <c r="J23" s="55">
        <v>6.9599999999999995E-2</v>
      </c>
      <c r="K23" s="33">
        <v>0.9304</v>
      </c>
      <c r="L23" s="35">
        <v>7.4800000000000005E-2</v>
      </c>
      <c r="M23" s="35">
        <v>-2.5935000000000001</v>
      </c>
      <c r="N23" s="36">
        <v>0.1802</v>
      </c>
      <c r="O23" s="35">
        <v>6.4999999999999997E-3</v>
      </c>
      <c r="P23" s="80"/>
    </row>
    <row r="24" spans="1:16" x14ac:dyDescent="0.25">
      <c r="A24" s="33" t="s">
        <v>323</v>
      </c>
      <c r="B24" s="33" t="s">
        <v>80</v>
      </c>
      <c r="C24" s="33">
        <v>14059</v>
      </c>
      <c r="D24" s="33">
        <v>1166</v>
      </c>
      <c r="E24" s="33">
        <v>12893</v>
      </c>
      <c r="F24" s="33">
        <v>187746</v>
      </c>
      <c r="G24" s="33">
        <v>10668</v>
      </c>
      <c r="H24" s="62">
        <v>177078</v>
      </c>
      <c r="I24" s="55">
        <v>7.1099999999999997E-2</v>
      </c>
      <c r="J24" s="55">
        <v>8.2900000000000001E-2</v>
      </c>
      <c r="K24" s="33">
        <v>0.91710000000000003</v>
      </c>
      <c r="L24" s="35">
        <v>9.0399999999999994E-2</v>
      </c>
      <c r="M24" s="35">
        <v>-2.4030999999999998</v>
      </c>
      <c r="N24" s="36">
        <v>0.37059999999999998</v>
      </c>
      <c r="O24" s="35">
        <v>1.15E-2</v>
      </c>
      <c r="P24" s="80"/>
    </row>
    <row r="25" spans="1:16" x14ac:dyDescent="0.25">
      <c r="A25" s="33" t="s">
        <v>323</v>
      </c>
      <c r="B25" s="33" t="s">
        <v>82</v>
      </c>
      <c r="C25" s="33">
        <v>9963</v>
      </c>
      <c r="D25" s="33">
        <v>950</v>
      </c>
      <c r="E25" s="33">
        <v>9013</v>
      </c>
      <c r="F25" s="33">
        <v>197709</v>
      </c>
      <c r="G25" s="33">
        <v>11618</v>
      </c>
      <c r="H25" s="62">
        <v>186091</v>
      </c>
      <c r="I25" s="55">
        <v>5.04E-2</v>
      </c>
      <c r="J25" s="55">
        <v>9.5399999999999999E-2</v>
      </c>
      <c r="K25" s="33">
        <v>0.90459999999999996</v>
      </c>
      <c r="L25" s="35">
        <v>0.10539999999999999</v>
      </c>
      <c r="M25" s="35">
        <v>-2.25</v>
      </c>
      <c r="N25" s="36">
        <v>0.52370000000000005</v>
      </c>
      <c r="O25" s="35">
        <v>1.7500000000000002E-2</v>
      </c>
      <c r="P25" s="80"/>
    </row>
    <row r="26" spans="1:16" x14ac:dyDescent="0.25">
      <c r="A26" s="7" t="s">
        <v>323</v>
      </c>
      <c r="B26" s="13" t="s">
        <v>76</v>
      </c>
      <c r="C26" s="13">
        <v>197709</v>
      </c>
      <c r="D26" s="13">
        <v>11618</v>
      </c>
      <c r="E26" s="7">
        <v>186091</v>
      </c>
      <c r="F26" s="7" t="e">
        <v>#N/A</v>
      </c>
      <c r="G26" s="7" t="e">
        <v>#N/A</v>
      </c>
      <c r="H26" s="63" t="e">
        <v>#N/A</v>
      </c>
      <c r="I26" s="56">
        <v>1</v>
      </c>
      <c r="J26" s="56">
        <v>5.8799999999999998E-2</v>
      </c>
      <c r="K26" s="7">
        <v>0.94120000000000004</v>
      </c>
      <c r="L26" s="27">
        <v>6.2399999999999997E-2</v>
      </c>
      <c r="M26" s="27">
        <v>-2.7736999999999998</v>
      </c>
      <c r="N26" s="30">
        <v>0</v>
      </c>
      <c r="O26" s="27">
        <v>6.5700000000000008E-2</v>
      </c>
      <c r="P26" s="80"/>
    </row>
    <row r="27" spans="1:16" x14ac:dyDescent="0.25">
      <c r="A27" s="33" t="s">
        <v>569</v>
      </c>
      <c r="B27" s="33" t="s">
        <v>289</v>
      </c>
      <c r="C27" s="33">
        <v>36972</v>
      </c>
      <c r="D27" s="33">
        <v>1536</v>
      </c>
      <c r="E27" s="33">
        <v>35436</v>
      </c>
      <c r="F27" s="33">
        <v>36972</v>
      </c>
      <c r="G27" s="33">
        <v>1536</v>
      </c>
      <c r="H27" s="62">
        <v>35436</v>
      </c>
      <c r="I27" s="55">
        <v>0.187</v>
      </c>
      <c r="J27" s="55">
        <v>4.1500000000000002E-2</v>
      </c>
      <c r="K27" s="33">
        <v>0.95850000000000002</v>
      </c>
      <c r="L27" s="35">
        <v>4.3299999999999998E-2</v>
      </c>
      <c r="M27" s="35">
        <v>-3.1385000000000001</v>
      </c>
      <c r="N27" s="36">
        <v>-0.3649</v>
      </c>
      <c r="O27" s="35">
        <v>2.12E-2</v>
      </c>
      <c r="P27" s="80"/>
    </row>
    <row r="28" spans="1:16" x14ac:dyDescent="0.25">
      <c r="A28" s="33" t="s">
        <v>324</v>
      </c>
      <c r="B28" s="33" t="s">
        <v>133</v>
      </c>
      <c r="C28" s="33">
        <v>51108</v>
      </c>
      <c r="D28" s="33">
        <v>2552</v>
      </c>
      <c r="E28" s="33">
        <v>48556</v>
      </c>
      <c r="F28" s="33">
        <v>88080</v>
      </c>
      <c r="G28" s="33">
        <v>4088</v>
      </c>
      <c r="H28" s="62">
        <v>83992</v>
      </c>
      <c r="I28" s="55">
        <v>0.25850000000000001</v>
      </c>
      <c r="J28" s="55">
        <v>4.99E-2</v>
      </c>
      <c r="K28" s="33">
        <v>0.95009999999999994</v>
      </c>
      <c r="L28" s="35">
        <v>5.2600000000000001E-2</v>
      </c>
      <c r="M28" s="35">
        <v>-2.9458000000000002</v>
      </c>
      <c r="N28" s="36">
        <v>-0.17219999999999999</v>
      </c>
      <c r="O28" s="35">
        <v>7.1000000000000004E-3</v>
      </c>
      <c r="P28" s="80"/>
    </row>
    <row r="29" spans="1:16" x14ac:dyDescent="0.25">
      <c r="A29" s="33" t="s">
        <v>324</v>
      </c>
      <c r="B29" s="33" t="s">
        <v>78</v>
      </c>
      <c r="C29" s="33">
        <v>43403</v>
      </c>
      <c r="D29" s="33">
        <v>2523</v>
      </c>
      <c r="E29" s="33">
        <v>40880</v>
      </c>
      <c r="F29" s="33">
        <v>131483</v>
      </c>
      <c r="G29" s="33">
        <v>6611</v>
      </c>
      <c r="H29" s="62">
        <v>124872</v>
      </c>
      <c r="I29" s="55">
        <v>0.2195</v>
      </c>
      <c r="J29" s="55">
        <v>5.8099999999999999E-2</v>
      </c>
      <c r="K29" s="33">
        <v>0.94189999999999996</v>
      </c>
      <c r="L29" s="35">
        <v>6.1699999999999998E-2</v>
      </c>
      <c r="M29" s="35">
        <v>-2.7852000000000001</v>
      </c>
      <c r="N29" s="36">
        <v>-1.15E-2</v>
      </c>
      <c r="O29" s="35">
        <v>0</v>
      </c>
      <c r="P29" s="80"/>
    </row>
    <row r="30" spans="1:16" x14ac:dyDescent="0.25">
      <c r="A30" s="33" t="s">
        <v>324</v>
      </c>
      <c r="B30" s="33" t="s">
        <v>311</v>
      </c>
      <c r="C30" s="33">
        <v>29890</v>
      </c>
      <c r="D30" s="33">
        <v>2019</v>
      </c>
      <c r="E30" s="33">
        <v>27871</v>
      </c>
      <c r="F30" s="33">
        <v>161373</v>
      </c>
      <c r="G30" s="33">
        <v>8630</v>
      </c>
      <c r="H30" s="62">
        <v>152743</v>
      </c>
      <c r="I30" s="55">
        <v>0.1512</v>
      </c>
      <c r="J30" s="55">
        <v>6.7500000000000004E-2</v>
      </c>
      <c r="K30" s="33">
        <v>0.9325</v>
      </c>
      <c r="L30" s="35">
        <v>7.2400000000000006E-2</v>
      </c>
      <c r="M30" s="35">
        <v>-2.625</v>
      </c>
      <c r="N30" s="36">
        <v>0.1487</v>
      </c>
      <c r="O30" s="35">
        <v>3.5999999999999999E-3</v>
      </c>
      <c r="P30" s="80"/>
    </row>
    <row r="31" spans="1:16" x14ac:dyDescent="0.25">
      <c r="A31" s="33" t="s">
        <v>324</v>
      </c>
      <c r="B31" s="33" t="s">
        <v>95</v>
      </c>
      <c r="C31" s="33">
        <v>17056</v>
      </c>
      <c r="D31" s="33">
        <v>1299</v>
      </c>
      <c r="E31" s="33">
        <v>15757</v>
      </c>
      <c r="F31" s="33">
        <v>178429</v>
      </c>
      <c r="G31" s="33">
        <v>9929</v>
      </c>
      <c r="H31" s="62">
        <v>168500</v>
      </c>
      <c r="I31" s="55">
        <v>8.6300000000000002E-2</v>
      </c>
      <c r="J31" s="55">
        <v>7.6200000000000004E-2</v>
      </c>
      <c r="K31" s="33">
        <v>0.92379999999999995</v>
      </c>
      <c r="L31" s="35">
        <v>8.2400000000000001E-2</v>
      </c>
      <c r="M31" s="35">
        <v>-2.4956999999999998</v>
      </c>
      <c r="N31" s="36">
        <v>0.27800000000000002</v>
      </c>
      <c r="O31" s="35">
        <v>7.4999999999999997E-3</v>
      </c>
      <c r="P31" s="80"/>
    </row>
    <row r="32" spans="1:16" x14ac:dyDescent="0.25">
      <c r="A32" s="33" t="s">
        <v>324</v>
      </c>
      <c r="B32" s="33" t="s">
        <v>97</v>
      </c>
      <c r="C32" s="33">
        <v>19280</v>
      </c>
      <c r="D32" s="33">
        <v>1689</v>
      </c>
      <c r="E32" s="33">
        <v>17591</v>
      </c>
      <c r="F32" s="33">
        <v>197709</v>
      </c>
      <c r="G32" s="33">
        <v>11618</v>
      </c>
      <c r="H32" s="62">
        <v>186091</v>
      </c>
      <c r="I32" s="55">
        <v>9.7500000000000003E-2</v>
      </c>
      <c r="J32" s="55">
        <v>8.7599999999999997E-2</v>
      </c>
      <c r="K32" s="33">
        <v>0.91239999999999999</v>
      </c>
      <c r="L32" s="35">
        <v>9.6000000000000002E-2</v>
      </c>
      <c r="M32" s="35">
        <v>-2.3433000000000002</v>
      </c>
      <c r="N32" s="36">
        <v>0.4304</v>
      </c>
      <c r="O32" s="35">
        <v>2.1899999999999999E-2</v>
      </c>
      <c r="P32" s="80"/>
    </row>
    <row r="33" spans="1:16" x14ac:dyDescent="0.25">
      <c r="A33" s="7" t="s">
        <v>324</v>
      </c>
      <c r="B33" s="7" t="s">
        <v>76</v>
      </c>
      <c r="C33" s="7">
        <v>197709</v>
      </c>
      <c r="D33" s="7">
        <v>11618</v>
      </c>
      <c r="E33" s="7">
        <v>186091</v>
      </c>
      <c r="F33" s="7" t="e">
        <v>#N/A</v>
      </c>
      <c r="G33" s="7" t="e">
        <v>#N/A</v>
      </c>
      <c r="H33" s="63" t="e">
        <v>#N/A</v>
      </c>
      <c r="I33" s="56">
        <v>1</v>
      </c>
      <c r="J33" s="56">
        <v>5.8799999999999998E-2</v>
      </c>
      <c r="K33" s="7">
        <v>0.94120000000000004</v>
      </c>
      <c r="L33" s="27">
        <v>6.2399999999999997E-2</v>
      </c>
      <c r="M33" s="27">
        <v>-2.7736999999999998</v>
      </c>
      <c r="N33" s="30">
        <v>0</v>
      </c>
      <c r="O33" s="27">
        <v>6.1299999999999993E-2</v>
      </c>
      <c r="P33" s="80"/>
    </row>
    <row r="34" spans="1:16" x14ac:dyDescent="0.25">
      <c r="A34" s="33" t="s">
        <v>326</v>
      </c>
      <c r="B34" s="33" t="s">
        <v>311</v>
      </c>
      <c r="C34" s="33">
        <v>23990</v>
      </c>
      <c r="D34" s="33">
        <v>1869</v>
      </c>
      <c r="E34" s="33">
        <v>22121</v>
      </c>
      <c r="F34" s="33">
        <v>23990</v>
      </c>
      <c r="G34" s="33">
        <v>1869</v>
      </c>
      <c r="H34" s="62">
        <v>22121</v>
      </c>
      <c r="I34" s="55">
        <v>0.12130000000000001</v>
      </c>
      <c r="J34" s="55">
        <v>7.7899999999999997E-2</v>
      </c>
      <c r="K34" s="33">
        <v>0.92210000000000003</v>
      </c>
      <c r="L34" s="35">
        <v>8.4500000000000006E-2</v>
      </c>
      <c r="M34" s="35">
        <v>-2.4710999999999999</v>
      </c>
      <c r="N34" s="36">
        <v>0.30259999999999998</v>
      </c>
      <c r="O34" s="35">
        <v>1.2699999999999999E-2</v>
      </c>
      <c r="P34" s="80"/>
    </row>
    <row r="35" spans="1:16" x14ac:dyDescent="0.25">
      <c r="A35" s="33" t="s">
        <v>326</v>
      </c>
      <c r="B35" s="33" t="s">
        <v>312</v>
      </c>
      <c r="C35" s="33">
        <v>40838</v>
      </c>
      <c r="D35" s="33">
        <v>2858</v>
      </c>
      <c r="E35" s="33">
        <v>37980</v>
      </c>
      <c r="F35" s="33">
        <v>64828</v>
      </c>
      <c r="G35" s="33">
        <v>4727</v>
      </c>
      <c r="H35" s="62">
        <v>60101</v>
      </c>
      <c r="I35" s="55">
        <v>0.20660000000000001</v>
      </c>
      <c r="J35" s="55">
        <v>7.0000000000000007E-2</v>
      </c>
      <c r="K35" s="33">
        <v>0.93</v>
      </c>
      <c r="L35" s="35">
        <v>7.5300000000000006E-2</v>
      </c>
      <c r="M35" s="35">
        <v>-2.5869</v>
      </c>
      <c r="N35" s="36">
        <v>0.1867</v>
      </c>
      <c r="O35" s="35">
        <v>7.7999999999999996E-3</v>
      </c>
      <c r="P35" s="80"/>
    </row>
    <row r="36" spans="1:16" x14ac:dyDescent="0.25">
      <c r="A36" s="33" t="s">
        <v>326</v>
      </c>
      <c r="B36" s="33" t="s">
        <v>418</v>
      </c>
      <c r="C36" s="33">
        <v>28752</v>
      </c>
      <c r="D36" s="33">
        <v>1821</v>
      </c>
      <c r="E36" s="33">
        <v>26931</v>
      </c>
      <c r="F36" s="33">
        <v>93580</v>
      </c>
      <c r="G36" s="33">
        <v>6548</v>
      </c>
      <c r="H36" s="62">
        <v>87032</v>
      </c>
      <c r="I36" s="55">
        <v>0.1454</v>
      </c>
      <c r="J36" s="55">
        <v>6.3299999999999995E-2</v>
      </c>
      <c r="K36" s="33">
        <v>0.93669999999999998</v>
      </c>
      <c r="L36" s="35">
        <v>6.7599999999999993E-2</v>
      </c>
      <c r="M36" s="35">
        <v>-2.6939000000000002</v>
      </c>
      <c r="N36" s="36">
        <v>7.9799999999999996E-2</v>
      </c>
      <c r="O36" s="35">
        <v>1E-3</v>
      </c>
      <c r="P36" s="80"/>
    </row>
    <row r="37" spans="1:16" x14ac:dyDescent="0.25">
      <c r="A37" s="33" t="s">
        <v>326</v>
      </c>
      <c r="B37" s="33" t="s">
        <v>365</v>
      </c>
      <c r="C37" s="33">
        <v>23166</v>
      </c>
      <c r="D37" s="33">
        <v>1355</v>
      </c>
      <c r="E37" s="33">
        <v>21811</v>
      </c>
      <c r="F37" s="33">
        <v>116746</v>
      </c>
      <c r="G37" s="33">
        <v>7903</v>
      </c>
      <c r="H37" s="62">
        <v>108843</v>
      </c>
      <c r="I37" s="55">
        <v>0.1172</v>
      </c>
      <c r="J37" s="55">
        <v>5.8500000000000003E-2</v>
      </c>
      <c r="K37" s="33">
        <v>0.9415</v>
      </c>
      <c r="L37" s="35">
        <v>6.2100000000000002E-2</v>
      </c>
      <c r="M37" s="35">
        <v>-2.7786</v>
      </c>
      <c r="N37" s="36">
        <v>-4.8999999999999998E-3</v>
      </c>
      <c r="O37" s="35">
        <v>0</v>
      </c>
      <c r="P37" s="80"/>
    </row>
    <row r="38" spans="1:16" x14ac:dyDescent="0.25">
      <c r="A38" s="33" t="s">
        <v>326</v>
      </c>
      <c r="B38" s="33" t="s">
        <v>366</v>
      </c>
      <c r="C38" s="33">
        <v>80963</v>
      </c>
      <c r="D38" s="33">
        <v>3715</v>
      </c>
      <c r="E38" s="33">
        <v>77248</v>
      </c>
      <c r="F38" s="33">
        <v>197709</v>
      </c>
      <c r="G38" s="33">
        <v>11618</v>
      </c>
      <c r="H38" s="43">
        <v>186091</v>
      </c>
      <c r="I38" s="55">
        <v>0.40949999999999998</v>
      </c>
      <c r="J38" s="55">
        <v>4.5900000000000003E-2</v>
      </c>
      <c r="K38" s="33">
        <v>0.95409999999999995</v>
      </c>
      <c r="L38" s="35">
        <v>4.8099999999999997E-2</v>
      </c>
      <c r="M38" s="35">
        <v>-3.0346000000000002</v>
      </c>
      <c r="N38" s="36">
        <v>-0.26100000000000001</v>
      </c>
      <c r="O38" s="35">
        <v>2.4899999999999999E-2</v>
      </c>
      <c r="P38" s="80"/>
    </row>
    <row r="39" spans="1:16" x14ac:dyDescent="0.25">
      <c r="A39" s="33" t="s">
        <v>326</v>
      </c>
      <c r="B39" s="33" t="s">
        <v>313</v>
      </c>
      <c r="C39" s="33">
        <v>0</v>
      </c>
      <c r="D39" s="33">
        <v>0</v>
      </c>
      <c r="E39" s="33">
        <v>0</v>
      </c>
      <c r="F39" s="33">
        <v>197709</v>
      </c>
      <c r="G39" s="33">
        <v>11618</v>
      </c>
      <c r="H39" s="80">
        <v>186091</v>
      </c>
      <c r="I39" s="55">
        <v>0</v>
      </c>
      <c r="J39" s="55" t="e">
        <v>#N/A</v>
      </c>
      <c r="K39" s="33" t="e">
        <v>#N/A</v>
      </c>
      <c r="L39" s="35" t="e">
        <v>#N/A</v>
      </c>
      <c r="M39" s="35" t="e">
        <v>#N/A</v>
      </c>
      <c r="N39" s="36" t="e">
        <v>#N/A</v>
      </c>
      <c r="O39" s="35" t="e">
        <v>#N/A</v>
      </c>
      <c r="P39" s="80"/>
    </row>
    <row r="40" spans="1:16" x14ac:dyDescent="0.25">
      <c r="A40" s="7" t="s">
        <v>326</v>
      </c>
      <c r="B40" s="7" t="s">
        <v>76</v>
      </c>
      <c r="C40" s="7">
        <v>197709</v>
      </c>
      <c r="D40" s="7">
        <v>11618</v>
      </c>
      <c r="E40" s="7">
        <v>186091</v>
      </c>
      <c r="F40" s="7" t="e">
        <v>#N/A</v>
      </c>
      <c r="G40" s="7" t="e">
        <v>#N/A</v>
      </c>
      <c r="H40" s="116" t="e">
        <v>#N/A</v>
      </c>
      <c r="I40" s="56">
        <v>1</v>
      </c>
      <c r="J40" s="56">
        <v>5.8799999999999998E-2</v>
      </c>
      <c r="K40" s="7">
        <v>0.94120000000000004</v>
      </c>
      <c r="L40" s="27">
        <v>6.2399999999999997E-2</v>
      </c>
      <c r="M40" s="27">
        <v>-2.7736999999999998</v>
      </c>
      <c r="N40" s="30">
        <v>0</v>
      </c>
      <c r="O40" s="27">
        <v>4.6399999999999997E-2</v>
      </c>
      <c r="P40" s="80"/>
    </row>
    <row r="41" spans="1:16" x14ac:dyDescent="0.25">
      <c r="A41" s="33" t="s">
        <v>528</v>
      </c>
      <c r="B41" s="33" t="s">
        <v>289</v>
      </c>
      <c r="C41" s="33">
        <v>30585</v>
      </c>
      <c r="D41" s="33">
        <v>1322</v>
      </c>
      <c r="E41" s="33">
        <v>29263</v>
      </c>
      <c r="F41" s="33">
        <v>30585</v>
      </c>
      <c r="G41" s="33">
        <v>1322</v>
      </c>
      <c r="H41" s="80">
        <v>29263</v>
      </c>
      <c r="I41" s="55">
        <v>0.1547</v>
      </c>
      <c r="J41" s="55">
        <v>4.3200000000000002E-2</v>
      </c>
      <c r="K41" s="33">
        <v>0.95679999999999998</v>
      </c>
      <c r="L41" s="35">
        <v>4.5199999999999997E-2</v>
      </c>
      <c r="M41" s="35">
        <v>-3.0972</v>
      </c>
      <c r="N41" s="36">
        <v>-0.32350000000000001</v>
      </c>
      <c r="O41" s="35">
        <v>1.41E-2</v>
      </c>
      <c r="P41" s="80"/>
    </row>
    <row r="42" spans="1:16" x14ac:dyDescent="0.25">
      <c r="A42" s="33" t="s">
        <v>528</v>
      </c>
      <c r="B42" s="33" t="s">
        <v>133</v>
      </c>
      <c r="C42" s="33">
        <v>41612</v>
      </c>
      <c r="D42" s="33">
        <v>2048</v>
      </c>
      <c r="E42" s="33">
        <v>39564</v>
      </c>
      <c r="F42" s="33">
        <v>72197</v>
      </c>
      <c r="G42" s="33">
        <v>3370</v>
      </c>
      <c r="H42" s="72">
        <v>68827</v>
      </c>
      <c r="I42" s="55">
        <v>0.21049999999999999</v>
      </c>
      <c r="J42" s="55">
        <v>4.9200000000000001E-2</v>
      </c>
      <c r="K42" s="33">
        <v>0.95079999999999998</v>
      </c>
      <c r="L42" s="35">
        <v>5.1799999999999999E-2</v>
      </c>
      <c r="M42" s="35">
        <v>-2.9611000000000001</v>
      </c>
      <c r="N42" s="36">
        <v>-0.18740000000000001</v>
      </c>
      <c r="O42" s="35">
        <v>6.7999999999999996E-3</v>
      </c>
      <c r="P42" s="80"/>
    </row>
    <row r="43" spans="1:16" x14ac:dyDescent="0.25">
      <c r="A43" s="33" t="s">
        <v>528</v>
      </c>
      <c r="B43" s="33" t="s">
        <v>78</v>
      </c>
      <c r="C43" s="33">
        <v>38022</v>
      </c>
      <c r="D43" s="33">
        <v>2070</v>
      </c>
      <c r="E43" s="33">
        <v>35952</v>
      </c>
      <c r="F43" s="33">
        <v>110219</v>
      </c>
      <c r="G43" s="33">
        <v>5440</v>
      </c>
      <c r="H43" s="72">
        <v>104779</v>
      </c>
      <c r="I43" s="55">
        <v>0.1923</v>
      </c>
      <c r="J43" s="55">
        <v>5.4399999999999997E-2</v>
      </c>
      <c r="K43" s="33">
        <v>0.9456</v>
      </c>
      <c r="L43" s="35">
        <v>5.7599999999999998E-2</v>
      </c>
      <c r="M43" s="35">
        <v>-2.8546</v>
      </c>
      <c r="N43" s="36">
        <v>-8.1000000000000003E-2</v>
      </c>
      <c r="O43" s="35">
        <v>1.1999999999999999E-3</v>
      </c>
      <c r="P43" s="80"/>
    </row>
    <row r="44" spans="1:16" x14ac:dyDescent="0.25">
      <c r="A44" s="33" t="s">
        <v>528</v>
      </c>
      <c r="B44" s="33" t="s">
        <v>364</v>
      </c>
      <c r="C44" s="33">
        <v>62686</v>
      </c>
      <c r="D44" s="33">
        <v>4141</v>
      </c>
      <c r="E44" s="33">
        <v>58545</v>
      </c>
      <c r="F44" s="33">
        <v>172905</v>
      </c>
      <c r="G44" s="33">
        <v>9581</v>
      </c>
      <c r="H44" s="72">
        <v>163324</v>
      </c>
      <c r="I44" s="55">
        <v>0.31709999999999999</v>
      </c>
      <c r="J44" s="55">
        <v>6.6100000000000006E-2</v>
      </c>
      <c r="K44" s="33">
        <v>0.93389999999999995</v>
      </c>
      <c r="L44" s="35">
        <v>7.0699999999999999E-2</v>
      </c>
      <c r="M44" s="35">
        <v>-2.6488999999999998</v>
      </c>
      <c r="N44" s="36">
        <v>0.12479999999999999</v>
      </c>
      <c r="O44" s="35">
        <v>5.1999999999999998E-3</v>
      </c>
      <c r="P44" s="80"/>
    </row>
    <row r="45" spans="1:16" x14ac:dyDescent="0.25">
      <c r="A45" s="33" t="s">
        <v>528</v>
      </c>
      <c r="B45" s="42" t="s">
        <v>529</v>
      </c>
      <c r="C45" s="42">
        <v>24804</v>
      </c>
      <c r="D45" s="42">
        <v>2037</v>
      </c>
      <c r="E45" s="33">
        <v>22767</v>
      </c>
      <c r="F45" s="33">
        <v>197709</v>
      </c>
      <c r="G45" s="33">
        <v>11618</v>
      </c>
      <c r="H45" s="72">
        <v>186091</v>
      </c>
      <c r="I45" s="55">
        <v>0.1255</v>
      </c>
      <c r="J45" s="55">
        <v>8.2100000000000006E-2</v>
      </c>
      <c r="K45" s="33">
        <v>0.91790000000000005</v>
      </c>
      <c r="L45" s="35">
        <v>8.9499999999999996E-2</v>
      </c>
      <c r="M45" s="35">
        <v>-2.4138000000000002</v>
      </c>
      <c r="N45" s="36">
        <v>0.35980000000000001</v>
      </c>
      <c r="O45" s="35">
        <v>1.9099999999999999E-2</v>
      </c>
      <c r="P45" s="80"/>
    </row>
    <row r="46" spans="1:16" x14ac:dyDescent="0.25">
      <c r="A46" s="33" t="s">
        <v>528</v>
      </c>
      <c r="B46" s="42" t="s">
        <v>313</v>
      </c>
      <c r="C46" s="42">
        <v>0</v>
      </c>
      <c r="D46" s="42">
        <v>0</v>
      </c>
      <c r="E46" s="33">
        <v>0</v>
      </c>
      <c r="F46" s="33">
        <v>197709</v>
      </c>
      <c r="G46" s="33">
        <v>11618</v>
      </c>
      <c r="H46" s="72">
        <v>186091</v>
      </c>
      <c r="I46" s="55">
        <v>0</v>
      </c>
      <c r="J46" s="55" t="e">
        <v>#N/A</v>
      </c>
      <c r="K46" s="33" t="e">
        <v>#N/A</v>
      </c>
      <c r="L46" s="35" t="e">
        <v>#N/A</v>
      </c>
      <c r="M46" s="35" t="e">
        <v>#N/A</v>
      </c>
      <c r="N46" s="36" t="e">
        <v>#N/A</v>
      </c>
      <c r="O46" s="35" t="e">
        <v>#N/A</v>
      </c>
      <c r="P46" s="80"/>
    </row>
    <row r="47" spans="1:16" x14ac:dyDescent="0.25">
      <c r="A47" s="60" t="s">
        <v>528</v>
      </c>
      <c r="B47" s="60" t="s">
        <v>76</v>
      </c>
      <c r="C47" s="60">
        <v>197709</v>
      </c>
      <c r="D47" s="60">
        <v>11618</v>
      </c>
      <c r="E47" s="60">
        <v>186091</v>
      </c>
      <c r="F47" s="60" t="e">
        <v>#N/A</v>
      </c>
      <c r="G47" s="7" t="e">
        <v>#N/A</v>
      </c>
      <c r="H47" s="76" t="e">
        <v>#N/A</v>
      </c>
      <c r="I47" s="56">
        <v>1</v>
      </c>
      <c r="J47" s="56">
        <v>5.8799999999999998E-2</v>
      </c>
      <c r="K47" s="7">
        <v>0.94120000000000004</v>
      </c>
      <c r="L47" s="27">
        <v>6.2399999999999997E-2</v>
      </c>
      <c r="M47" s="27">
        <v>-2.7736999999999998</v>
      </c>
      <c r="N47" s="30">
        <v>0</v>
      </c>
      <c r="O47" s="27">
        <v>4.6399999999999997E-2</v>
      </c>
      <c r="P47" s="80"/>
    </row>
    <row r="48" spans="1:16" x14ac:dyDescent="0.25">
      <c r="A48" s="54" t="s">
        <v>328</v>
      </c>
      <c r="B48" s="54" t="s">
        <v>133</v>
      </c>
      <c r="C48" s="54">
        <v>18758</v>
      </c>
      <c r="D48" s="54">
        <v>1531</v>
      </c>
      <c r="E48" s="54">
        <v>17227</v>
      </c>
      <c r="F48" s="54">
        <v>18758</v>
      </c>
      <c r="G48" s="33">
        <v>1531</v>
      </c>
      <c r="H48" s="72">
        <v>17227</v>
      </c>
      <c r="I48" s="55">
        <v>9.4899999999999998E-2</v>
      </c>
      <c r="J48" s="55">
        <v>8.1600000000000006E-2</v>
      </c>
      <c r="K48" s="33">
        <v>0.91839999999999999</v>
      </c>
      <c r="L48" s="35">
        <v>8.8900000000000007E-2</v>
      </c>
      <c r="M48" s="35">
        <v>-2.4205999999999999</v>
      </c>
      <c r="N48" s="36">
        <v>0.35310000000000002</v>
      </c>
      <c r="O48" s="35">
        <v>1.38E-2</v>
      </c>
      <c r="P48" s="80"/>
    </row>
    <row r="49" spans="1:16" x14ac:dyDescent="0.25">
      <c r="A49" s="54" t="s">
        <v>328</v>
      </c>
      <c r="B49" s="54" t="s">
        <v>78</v>
      </c>
      <c r="C49" s="54">
        <v>21627</v>
      </c>
      <c r="D49" s="54">
        <v>1517</v>
      </c>
      <c r="E49" s="54">
        <v>20110</v>
      </c>
      <c r="F49" s="54">
        <v>40385</v>
      </c>
      <c r="G49" s="33">
        <v>3048</v>
      </c>
      <c r="H49" s="72">
        <v>37337</v>
      </c>
      <c r="I49" s="55">
        <v>0.1094</v>
      </c>
      <c r="J49" s="55">
        <v>7.0099999999999996E-2</v>
      </c>
      <c r="K49" s="33">
        <v>0.92989999999999995</v>
      </c>
      <c r="L49" s="35">
        <v>7.5399999999999995E-2</v>
      </c>
      <c r="M49" s="35">
        <v>-2.5844999999999998</v>
      </c>
      <c r="N49" s="36">
        <v>0.18920000000000001</v>
      </c>
      <c r="O49" s="35">
        <v>4.3E-3</v>
      </c>
      <c r="P49" s="80"/>
    </row>
    <row r="50" spans="1:16" x14ac:dyDescent="0.25">
      <c r="A50" s="54" t="s">
        <v>328</v>
      </c>
      <c r="B50" s="54" t="s">
        <v>311</v>
      </c>
      <c r="C50" s="54">
        <v>21507</v>
      </c>
      <c r="D50" s="54">
        <v>1412</v>
      </c>
      <c r="E50" s="54">
        <v>20095</v>
      </c>
      <c r="F50" s="54">
        <v>61892</v>
      </c>
      <c r="G50" s="33">
        <v>4460</v>
      </c>
      <c r="H50" s="72">
        <v>57432</v>
      </c>
      <c r="I50" s="55">
        <v>0.10879999999999999</v>
      </c>
      <c r="J50" s="55">
        <v>6.5699999999999995E-2</v>
      </c>
      <c r="K50" s="33">
        <v>0.93430000000000002</v>
      </c>
      <c r="L50" s="35">
        <v>7.0300000000000001E-2</v>
      </c>
      <c r="M50" s="35">
        <v>-2.6555</v>
      </c>
      <c r="N50" s="36">
        <v>0.1182</v>
      </c>
      <c r="O50" s="35">
        <v>1.6000000000000001E-3</v>
      </c>
      <c r="P50" s="80"/>
    </row>
    <row r="51" spans="1:16" x14ac:dyDescent="0.25">
      <c r="A51" s="54" t="s">
        <v>328</v>
      </c>
      <c r="B51" s="54" t="s">
        <v>128</v>
      </c>
      <c r="C51" s="54">
        <v>79461</v>
      </c>
      <c r="D51" s="54">
        <v>4655</v>
      </c>
      <c r="E51" s="54">
        <v>74806</v>
      </c>
      <c r="F51" s="54">
        <v>141353</v>
      </c>
      <c r="G51" s="33">
        <v>9115</v>
      </c>
      <c r="H51" s="72">
        <v>132238</v>
      </c>
      <c r="I51" s="55">
        <v>0.40189999999999998</v>
      </c>
      <c r="J51" s="55">
        <v>5.8599999999999999E-2</v>
      </c>
      <c r="K51" s="33">
        <v>0.94140000000000001</v>
      </c>
      <c r="L51" s="35">
        <v>6.2199999999999998E-2</v>
      </c>
      <c r="M51" s="35">
        <v>-2.7770000000000001</v>
      </c>
      <c r="N51" s="36">
        <v>-3.3E-3</v>
      </c>
      <c r="O51" s="35">
        <v>0</v>
      </c>
      <c r="P51" s="80"/>
    </row>
    <row r="52" spans="1:16" x14ac:dyDescent="0.25">
      <c r="A52" s="54" t="s">
        <v>328</v>
      </c>
      <c r="B52" s="54" t="s">
        <v>365</v>
      </c>
      <c r="C52" s="54">
        <v>32967</v>
      </c>
      <c r="D52" s="54">
        <v>1607</v>
      </c>
      <c r="E52" s="54">
        <v>31360</v>
      </c>
      <c r="F52" s="54">
        <v>174320</v>
      </c>
      <c r="G52" s="33">
        <v>10722</v>
      </c>
      <c r="H52" s="72">
        <v>163598</v>
      </c>
      <c r="I52" s="55">
        <v>0.16669999999999999</v>
      </c>
      <c r="J52" s="55">
        <v>4.87E-2</v>
      </c>
      <c r="K52" s="33">
        <v>0.95130000000000003</v>
      </c>
      <c r="L52" s="35">
        <v>5.1200000000000002E-2</v>
      </c>
      <c r="M52" s="35">
        <v>-2.9712000000000001</v>
      </c>
      <c r="N52" s="36">
        <v>-0.19750000000000001</v>
      </c>
      <c r="O52" s="35">
        <v>6.0000000000000001E-3</v>
      </c>
      <c r="P52" s="80"/>
    </row>
    <row r="53" spans="1:16" x14ac:dyDescent="0.25">
      <c r="A53" s="54" t="s">
        <v>328</v>
      </c>
      <c r="B53" s="54" t="s">
        <v>366</v>
      </c>
      <c r="C53" s="54">
        <v>23389</v>
      </c>
      <c r="D53" s="54">
        <v>896</v>
      </c>
      <c r="E53" s="54">
        <v>22493</v>
      </c>
      <c r="F53" s="54">
        <v>197709</v>
      </c>
      <c r="G53" s="33">
        <v>11618</v>
      </c>
      <c r="H53" s="72">
        <v>186091</v>
      </c>
      <c r="I53" s="55">
        <v>0.1183</v>
      </c>
      <c r="J53" s="55">
        <v>3.8300000000000001E-2</v>
      </c>
      <c r="K53" s="33">
        <v>0.9617</v>
      </c>
      <c r="L53" s="35">
        <v>3.9800000000000002E-2</v>
      </c>
      <c r="M53" s="35">
        <v>-3.2229999999999999</v>
      </c>
      <c r="N53" s="36">
        <v>-0.44929999999999998</v>
      </c>
      <c r="O53" s="35">
        <v>1.9699999999999999E-2</v>
      </c>
      <c r="P53" s="80"/>
    </row>
    <row r="54" spans="1:16" x14ac:dyDescent="0.25">
      <c r="A54" s="60" t="s">
        <v>328</v>
      </c>
      <c r="B54" s="60" t="s">
        <v>76</v>
      </c>
      <c r="C54" s="60">
        <v>197709</v>
      </c>
      <c r="D54" s="60">
        <v>11618</v>
      </c>
      <c r="E54" s="60">
        <v>186091</v>
      </c>
      <c r="F54" s="60" t="e">
        <v>#N/A</v>
      </c>
      <c r="G54" s="7" t="e">
        <v>#N/A</v>
      </c>
      <c r="H54" s="76" t="e">
        <v>#N/A</v>
      </c>
      <c r="I54" s="56">
        <v>1</v>
      </c>
      <c r="J54" s="56">
        <v>5.8799999999999998E-2</v>
      </c>
      <c r="K54" s="7">
        <v>0.94120000000000004</v>
      </c>
      <c r="L54" s="27">
        <v>6.2399999999999997E-2</v>
      </c>
      <c r="M54" s="27">
        <v>-2.7736999999999998</v>
      </c>
      <c r="N54" s="30">
        <v>0</v>
      </c>
      <c r="O54" s="27">
        <v>4.5399999999999996E-2</v>
      </c>
      <c r="P54" s="80"/>
    </row>
    <row r="55" spans="1:16" x14ac:dyDescent="0.25">
      <c r="A55" s="54" t="s">
        <v>530</v>
      </c>
      <c r="B55" s="54" t="s">
        <v>289</v>
      </c>
      <c r="C55" s="54">
        <v>50261</v>
      </c>
      <c r="D55" s="54">
        <v>2353</v>
      </c>
      <c r="E55" s="54">
        <v>47908</v>
      </c>
      <c r="F55" s="54">
        <v>50261</v>
      </c>
      <c r="G55" s="33">
        <v>2353</v>
      </c>
      <c r="H55" s="72">
        <v>47908</v>
      </c>
      <c r="I55" s="55">
        <v>0.25419999999999998</v>
      </c>
      <c r="J55" s="55">
        <v>4.6800000000000001E-2</v>
      </c>
      <c r="K55" s="33">
        <v>0.95320000000000005</v>
      </c>
      <c r="L55" s="35">
        <v>4.9099999999999998E-2</v>
      </c>
      <c r="M55" s="35">
        <v>-3.0135999999999998</v>
      </c>
      <c r="N55" s="36">
        <v>-0.2399</v>
      </c>
      <c r="O55" s="35">
        <v>1.32E-2</v>
      </c>
      <c r="P55" s="80"/>
    </row>
    <row r="56" spans="1:16" x14ac:dyDescent="0.25">
      <c r="A56" s="54" t="s">
        <v>530</v>
      </c>
      <c r="B56" s="54" t="s">
        <v>133</v>
      </c>
      <c r="C56" s="54">
        <v>64153</v>
      </c>
      <c r="D56" s="54">
        <v>3381</v>
      </c>
      <c r="E56" s="54">
        <v>60772</v>
      </c>
      <c r="F56" s="54">
        <v>114414</v>
      </c>
      <c r="G56" s="33">
        <v>5734</v>
      </c>
      <c r="H56" s="72">
        <v>108680</v>
      </c>
      <c r="I56" s="55">
        <v>0.32450000000000001</v>
      </c>
      <c r="J56" s="55">
        <v>5.2699999999999997E-2</v>
      </c>
      <c r="K56" s="33">
        <v>0.94730000000000003</v>
      </c>
      <c r="L56" s="35">
        <v>5.5599999999999997E-2</v>
      </c>
      <c r="M56" s="35">
        <v>-2.8889999999999998</v>
      </c>
      <c r="N56" s="36">
        <v>-0.1153</v>
      </c>
      <c r="O56" s="35">
        <v>4.1000000000000003E-3</v>
      </c>
      <c r="P56" s="80"/>
    </row>
    <row r="57" spans="1:16" x14ac:dyDescent="0.25">
      <c r="A57" s="54" t="s">
        <v>530</v>
      </c>
      <c r="B57" s="54" t="s">
        <v>78</v>
      </c>
      <c r="C57" s="54">
        <v>41885</v>
      </c>
      <c r="D57" s="54">
        <v>2660</v>
      </c>
      <c r="E57" s="54">
        <v>39225</v>
      </c>
      <c r="F57" s="54">
        <v>156299</v>
      </c>
      <c r="G57" s="33">
        <v>8394</v>
      </c>
      <c r="H57" s="72">
        <v>147905</v>
      </c>
      <c r="I57" s="55">
        <v>0.21190000000000001</v>
      </c>
      <c r="J57" s="55">
        <v>6.3500000000000001E-2</v>
      </c>
      <c r="K57" s="33">
        <v>0.9365</v>
      </c>
      <c r="L57" s="35">
        <v>6.7799999999999999E-2</v>
      </c>
      <c r="M57" s="35">
        <v>-2.6909999999999998</v>
      </c>
      <c r="N57" s="36">
        <v>8.2699999999999996E-2</v>
      </c>
      <c r="O57" s="35">
        <v>1.5E-3</v>
      </c>
      <c r="P57" s="80"/>
    </row>
    <row r="58" spans="1:16" x14ac:dyDescent="0.25">
      <c r="A58" s="54" t="s">
        <v>530</v>
      </c>
      <c r="B58" s="54" t="s">
        <v>311</v>
      </c>
      <c r="C58" s="54">
        <v>21414</v>
      </c>
      <c r="D58" s="54">
        <v>1474</v>
      </c>
      <c r="E58" s="54">
        <v>19940</v>
      </c>
      <c r="F58" s="54">
        <v>177713</v>
      </c>
      <c r="G58" s="33">
        <v>9868</v>
      </c>
      <c r="H58" s="72">
        <v>167845</v>
      </c>
      <c r="I58" s="55">
        <v>0.10829999999999999</v>
      </c>
      <c r="J58" s="55">
        <v>6.88E-2</v>
      </c>
      <c r="K58" s="33">
        <v>0.93120000000000003</v>
      </c>
      <c r="L58" s="35">
        <v>7.3899999999999993E-2</v>
      </c>
      <c r="M58" s="35">
        <v>-2.6046999999999998</v>
      </c>
      <c r="N58" s="36">
        <v>0.16889999999999999</v>
      </c>
      <c r="O58" s="35">
        <v>3.3E-3</v>
      </c>
      <c r="P58" s="80"/>
    </row>
    <row r="59" spans="1:16" x14ac:dyDescent="0.25">
      <c r="A59" s="54" t="s">
        <v>530</v>
      </c>
      <c r="B59" s="54" t="s">
        <v>374</v>
      </c>
      <c r="C59" s="54">
        <v>19996</v>
      </c>
      <c r="D59" s="54">
        <v>1750</v>
      </c>
      <c r="E59" s="54">
        <v>18246</v>
      </c>
      <c r="F59" s="54">
        <v>197709</v>
      </c>
      <c r="G59" s="33">
        <v>11618</v>
      </c>
      <c r="H59" s="72">
        <v>186091</v>
      </c>
      <c r="I59" s="55">
        <v>0.1011</v>
      </c>
      <c r="J59" s="55">
        <v>8.7499999999999994E-2</v>
      </c>
      <c r="K59" s="33">
        <v>0.91249999999999998</v>
      </c>
      <c r="L59" s="35">
        <v>9.5899999999999999E-2</v>
      </c>
      <c r="M59" s="35">
        <v>-2.3443000000000001</v>
      </c>
      <c r="N59" s="36">
        <v>0.4294</v>
      </c>
      <c r="O59" s="35">
        <v>2.2599999999999999E-2</v>
      </c>
      <c r="P59" s="80"/>
    </row>
    <row r="60" spans="1:16" x14ac:dyDescent="0.25">
      <c r="A60" s="54" t="s">
        <v>530</v>
      </c>
      <c r="B60" s="54" t="s">
        <v>313</v>
      </c>
      <c r="C60" s="54">
        <v>0</v>
      </c>
      <c r="D60" s="54">
        <v>0</v>
      </c>
      <c r="E60" s="54">
        <v>0</v>
      </c>
      <c r="F60" s="54">
        <v>197709</v>
      </c>
      <c r="G60" s="33">
        <v>11618</v>
      </c>
      <c r="H60" s="72">
        <v>186091</v>
      </c>
      <c r="I60" s="55">
        <v>0</v>
      </c>
      <c r="J60" s="55" t="e">
        <v>#N/A</v>
      </c>
      <c r="K60" s="33" t="e">
        <v>#N/A</v>
      </c>
      <c r="L60" s="35" t="e">
        <v>#N/A</v>
      </c>
      <c r="M60" s="35" t="e">
        <v>#N/A</v>
      </c>
      <c r="N60" s="36" t="e">
        <v>#N/A</v>
      </c>
      <c r="O60" s="35" t="e">
        <v>#N/A</v>
      </c>
      <c r="P60" s="80"/>
    </row>
    <row r="61" spans="1:16" x14ac:dyDescent="0.25">
      <c r="A61" s="60" t="s">
        <v>530</v>
      </c>
      <c r="B61" s="60" t="s">
        <v>76</v>
      </c>
      <c r="C61" s="60">
        <v>197709</v>
      </c>
      <c r="D61" s="60">
        <v>11618</v>
      </c>
      <c r="E61" s="60">
        <v>186091</v>
      </c>
      <c r="F61" s="60" t="e">
        <v>#N/A</v>
      </c>
      <c r="G61" s="7" t="e">
        <v>#N/A</v>
      </c>
      <c r="H61" s="76" t="e">
        <v>#N/A</v>
      </c>
      <c r="I61" s="56">
        <v>1</v>
      </c>
      <c r="J61" s="56">
        <v>5.8799999999999998E-2</v>
      </c>
      <c r="K61" s="7">
        <v>0.94120000000000004</v>
      </c>
      <c r="L61" s="27">
        <v>6.2399999999999997E-2</v>
      </c>
      <c r="M61" s="27">
        <v>-2.7736999999999998</v>
      </c>
      <c r="N61" s="30">
        <v>0</v>
      </c>
      <c r="O61" s="27">
        <v>4.4700000000000004E-2</v>
      </c>
      <c r="P61" s="80"/>
    </row>
    <row r="62" spans="1:16" x14ac:dyDescent="0.25">
      <c r="A62" s="54" t="s">
        <v>325</v>
      </c>
      <c r="B62" s="54" t="s">
        <v>289</v>
      </c>
      <c r="C62" s="54">
        <v>109582</v>
      </c>
      <c r="D62" s="54">
        <v>5423</v>
      </c>
      <c r="E62" s="54">
        <v>104159</v>
      </c>
      <c r="F62" s="54">
        <v>109582</v>
      </c>
      <c r="G62" s="33">
        <v>5423</v>
      </c>
      <c r="H62" s="72">
        <v>104159</v>
      </c>
      <c r="I62" s="55">
        <v>0.55430000000000001</v>
      </c>
      <c r="J62" s="55">
        <v>4.9500000000000002E-2</v>
      </c>
      <c r="K62" s="33">
        <v>0.95050000000000001</v>
      </c>
      <c r="L62" s="35">
        <v>5.21E-2</v>
      </c>
      <c r="M62" s="35">
        <v>-2.9552999999999998</v>
      </c>
      <c r="N62" s="36">
        <v>-0.18160000000000001</v>
      </c>
      <c r="O62" s="35">
        <v>1.6899999999999998E-2</v>
      </c>
      <c r="P62" s="80"/>
    </row>
    <row r="63" spans="1:16" x14ac:dyDescent="0.25">
      <c r="A63" s="54" t="s">
        <v>325</v>
      </c>
      <c r="B63" s="54" t="s">
        <v>133</v>
      </c>
      <c r="C63" s="54">
        <v>60255</v>
      </c>
      <c r="D63" s="54">
        <v>3865</v>
      </c>
      <c r="E63" s="54">
        <v>56390</v>
      </c>
      <c r="F63" s="54">
        <v>169837</v>
      </c>
      <c r="G63" s="33">
        <v>9288</v>
      </c>
      <c r="H63" s="72">
        <v>160549</v>
      </c>
      <c r="I63" s="55">
        <v>0.30480000000000002</v>
      </c>
      <c r="J63" s="55">
        <v>6.4100000000000004E-2</v>
      </c>
      <c r="K63" s="33">
        <v>0.93589999999999995</v>
      </c>
      <c r="L63" s="35">
        <v>6.8500000000000005E-2</v>
      </c>
      <c r="M63" s="35">
        <v>-2.6802999999999999</v>
      </c>
      <c r="N63" s="36">
        <v>9.3399999999999997E-2</v>
      </c>
      <c r="O63" s="35">
        <v>2.8E-3</v>
      </c>
      <c r="P63" s="80"/>
    </row>
    <row r="64" spans="1:16" x14ac:dyDescent="0.25">
      <c r="A64" s="54" t="s">
        <v>325</v>
      </c>
      <c r="B64" s="54" t="s">
        <v>135</v>
      </c>
      <c r="C64" s="54">
        <v>27872</v>
      </c>
      <c r="D64" s="54">
        <v>2330</v>
      </c>
      <c r="E64" s="54">
        <v>25542</v>
      </c>
      <c r="F64" s="54">
        <v>197709</v>
      </c>
      <c r="G64" s="33">
        <v>11618</v>
      </c>
      <c r="H64" s="72">
        <v>186091</v>
      </c>
      <c r="I64" s="55">
        <v>0.14099999999999999</v>
      </c>
      <c r="J64" s="55">
        <v>8.3599999999999994E-2</v>
      </c>
      <c r="K64" s="33">
        <v>0.91639999999999999</v>
      </c>
      <c r="L64" s="35">
        <v>9.1200000000000003E-2</v>
      </c>
      <c r="M64" s="35">
        <v>-2.3944999999999999</v>
      </c>
      <c r="N64" s="36">
        <v>0.37919999999999998</v>
      </c>
      <c r="O64" s="35">
        <v>2.4E-2</v>
      </c>
      <c r="P64" s="80"/>
    </row>
    <row r="65" spans="1:17" x14ac:dyDescent="0.25">
      <c r="A65" s="54" t="s">
        <v>325</v>
      </c>
      <c r="B65" s="54" t="s">
        <v>313</v>
      </c>
      <c r="C65" s="54">
        <v>0</v>
      </c>
      <c r="D65" s="54">
        <v>0</v>
      </c>
      <c r="E65" s="54">
        <v>0</v>
      </c>
      <c r="F65" s="54">
        <v>197709</v>
      </c>
      <c r="G65" s="33">
        <v>11618</v>
      </c>
      <c r="H65" s="72">
        <v>186091</v>
      </c>
      <c r="I65" s="55">
        <v>0</v>
      </c>
      <c r="J65" s="55" t="e">
        <v>#N/A</v>
      </c>
      <c r="K65" s="33" t="e">
        <v>#N/A</v>
      </c>
      <c r="L65" s="35" t="e">
        <v>#N/A</v>
      </c>
      <c r="M65" s="35" t="e">
        <v>#N/A</v>
      </c>
      <c r="N65" s="36" t="e">
        <v>#N/A</v>
      </c>
      <c r="O65" s="35" t="e">
        <v>#N/A</v>
      </c>
      <c r="P65" s="80"/>
    </row>
    <row r="66" spans="1:17" x14ac:dyDescent="0.25">
      <c r="A66" s="60" t="s">
        <v>325</v>
      </c>
      <c r="B66" s="60" t="s">
        <v>76</v>
      </c>
      <c r="C66" s="60">
        <v>197709</v>
      </c>
      <c r="D66" s="60">
        <v>11618</v>
      </c>
      <c r="E66" s="60">
        <v>186091</v>
      </c>
      <c r="F66" s="60" t="e">
        <v>#N/A</v>
      </c>
      <c r="G66" s="7" t="e">
        <v>#N/A</v>
      </c>
      <c r="H66" s="76" t="e">
        <v>#N/A</v>
      </c>
      <c r="I66" s="56">
        <v>1</v>
      </c>
      <c r="J66" s="56">
        <v>5.8799999999999998E-2</v>
      </c>
      <c r="K66" s="7">
        <v>0.94120000000000004</v>
      </c>
      <c r="L66" s="27">
        <v>6.2399999999999997E-2</v>
      </c>
      <c r="M66" s="27">
        <v>-2.7736999999999998</v>
      </c>
      <c r="N66" s="30">
        <v>0</v>
      </c>
      <c r="O66" s="27">
        <v>4.3700000000000003E-2</v>
      </c>
      <c r="P66" s="80"/>
    </row>
    <row r="67" spans="1:17" x14ac:dyDescent="0.25">
      <c r="A67" s="54" t="s">
        <v>330</v>
      </c>
      <c r="B67" s="54" t="s">
        <v>289</v>
      </c>
      <c r="C67" s="54">
        <v>86482</v>
      </c>
      <c r="D67" s="54">
        <v>4230</v>
      </c>
      <c r="E67" s="54">
        <v>82252</v>
      </c>
      <c r="F67" s="54">
        <v>86482</v>
      </c>
      <c r="G67" s="33">
        <v>4230</v>
      </c>
      <c r="H67" s="72">
        <v>82252</v>
      </c>
      <c r="I67" s="55">
        <v>0.43740000000000001</v>
      </c>
      <c r="J67" s="55">
        <v>4.8899999999999999E-2</v>
      </c>
      <c r="K67" s="33">
        <v>0.95109999999999995</v>
      </c>
      <c r="L67" s="35">
        <v>5.1400000000000001E-2</v>
      </c>
      <c r="M67" s="35">
        <v>-2.9676</v>
      </c>
      <c r="N67" s="36">
        <v>-0.19389999999999999</v>
      </c>
      <c r="O67" s="35">
        <v>1.5100000000000001E-2</v>
      </c>
      <c r="P67" s="80"/>
    </row>
    <row r="68" spans="1:17" x14ac:dyDescent="0.25">
      <c r="A68" s="54" t="s">
        <v>330</v>
      </c>
      <c r="B68" s="54" t="s">
        <v>133</v>
      </c>
      <c r="C68" s="54">
        <v>62688</v>
      </c>
      <c r="D68" s="54">
        <v>3645</v>
      </c>
      <c r="E68" s="54">
        <v>59043</v>
      </c>
      <c r="F68" s="54">
        <v>149170</v>
      </c>
      <c r="G68" s="33">
        <v>7875</v>
      </c>
      <c r="H68" s="72">
        <v>141295</v>
      </c>
      <c r="I68" s="55">
        <v>0.31709999999999999</v>
      </c>
      <c r="J68" s="55">
        <v>5.8099999999999999E-2</v>
      </c>
      <c r="K68" s="33">
        <v>0.94189999999999996</v>
      </c>
      <c r="L68" s="35">
        <v>6.1699999999999998E-2</v>
      </c>
      <c r="M68" s="35">
        <v>-2.7848999999999999</v>
      </c>
      <c r="N68" s="36">
        <v>-1.12E-2</v>
      </c>
      <c r="O68" s="35">
        <v>0</v>
      </c>
      <c r="P68" s="80"/>
    </row>
    <row r="69" spans="1:17" x14ac:dyDescent="0.25">
      <c r="A69" s="54" t="s">
        <v>330</v>
      </c>
      <c r="B69" s="54" t="s">
        <v>78</v>
      </c>
      <c r="C69" s="54">
        <v>29811</v>
      </c>
      <c r="D69" s="54">
        <v>2135</v>
      </c>
      <c r="E69" s="54">
        <v>27676</v>
      </c>
      <c r="F69" s="54">
        <v>178981</v>
      </c>
      <c r="G69" s="33">
        <v>10010</v>
      </c>
      <c r="H69" s="72">
        <v>168971</v>
      </c>
      <c r="I69" s="55">
        <v>0.15079999999999999</v>
      </c>
      <c r="J69" s="55">
        <v>7.1599999999999997E-2</v>
      </c>
      <c r="K69" s="33">
        <v>0.9284</v>
      </c>
      <c r="L69" s="35">
        <v>7.7100000000000002E-2</v>
      </c>
      <c r="M69" s="35">
        <v>-2.5621</v>
      </c>
      <c r="N69" s="36">
        <v>0.21160000000000001</v>
      </c>
      <c r="O69" s="35">
        <v>7.4000000000000003E-3</v>
      </c>
      <c r="P69" s="80"/>
    </row>
    <row r="70" spans="1:17" x14ac:dyDescent="0.25">
      <c r="A70" s="54" t="s">
        <v>330</v>
      </c>
      <c r="B70" s="54" t="s">
        <v>370</v>
      </c>
      <c r="C70" s="54">
        <v>18728</v>
      </c>
      <c r="D70" s="54">
        <v>1608</v>
      </c>
      <c r="E70" s="54">
        <v>17120</v>
      </c>
      <c r="F70" s="54">
        <v>197709</v>
      </c>
      <c r="G70" s="33">
        <v>11618</v>
      </c>
      <c r="H70" s="72">
        <v>186091</v>
      </c>
      <c r="I70" s="55">
        <v>9.4700000000000006E-2</v>
      </c>
      <c r="J70" s="55">
        <v>8.5900000000000004E-2</v>
      </c>
      <c r="K70" s="33">
        <v>0.91410000000000002</v>
      </c>
      <c r="L70" s="35">
        <v>9.3899999999999997E-2</v>
      </c>
      <c r="M70" s="35">
        <v>-2.3653</v>
      </c>
      <c r="N70" s="36">
        <v>0.40839999999999999</v>
      </c>
      <c r="O70" s="35">
        <v>1.9E-2</v>
      </c>
      <c r="P70" s="80"/>
    </row>
    <row r="71" spans="1:17" x14ac:dyDescent="0.25">
      <c r="A71" s="54" t="s">
        <v>330</v>
      </c>
      <c r="B71" s="54" t="s">
        <v>313</v>
      </c>
      <c r="C71" s="54">
        <v>0</v>
      </c>
      <c r="D71" s="54">
        <v>0</v>
      </c>
      <c r="E71" s="54">
        <v>0</v>
      </c>
      <c r="F71" s="54">
        <v>197709</v>
      </c>
      <c r="G71" s="33">
        <v>11618</v>
      </c>
      <c r="H71" s="72">
        <v>186091</v>
      </c>
      <c r="I71" s="55">
        <v>0</v>
      </c>
      <c r="J71" s="55" t="e">
        <v>#N/A</v>
      </c>
      <c r="K71" s="33" t="e">
        <v>#N/A</v>
      </c>
      <c r="L71" s="35" t="e">
        <v>#N/A</v>
      </c>
      <c r="M71" s="35" t="e">
        <v>#N/A</v>
      </c>
      <c r="N71" s="36" t="e">
        <v>#N/A</v>
      </c>
      <c r="O71" s="35" t="e">
        <v>#N/A</v>
      </c>
      <c r="P71" s="80"/>
    </row>
    <row r="72" spans="1:17" x14ac:dyDescent="0.25">
      <c r="A72" s="60" t="s">
        <v>330</v>
      </c>
      <c r="B72" s="60" t="s">
        <v>76</v>
      </c>
      <c r="C72" s="60">
        <v>197709</v>
      </c>
      <c r="D72" s="60">
        <v>11618</v>
      </c>
      <c r="E72" s="60">
        <v>186091</v>
      </c>
      <c r="F72" s="60" t="e">
        <v>#N/A</v>
      </c>
      <c r="G72" s="7" t="e">
        <v>#N/A</v>
      </c>
      <c r="H72" s="76" t="e">
        <v>#N/A</v>
      </c>
      <c r="I72" s="56">
        <v>1</v>
      </c>
      <c r="J72" s="56">
        <v>5.8799999999999998E-2</v>
      </c>
      <c r="K72" s="7">
        <v>0.94120000000000004</v>
      </c>
      <c r="L72" s="27">
        <v>6.2399999999999997E-2</v>
      </c>
      <c r="M72" s="27">
        <v>-2.7736999999999998</v>
      </c>
      <c r="N72" s="30">
        <v>0</v>
      </c>
      <c r="O72" s="27">
        <v>4.1499999999999995E-2</v>
      </c>
      <c r="P72" s="80"/>
    </row>
    <row r="73" spans="1:17" s="54" customFormat="1" x14ac:dyDescent="0.25">
      <c r="A73" s="54" t="s">
        <v>331</v>
      </c>
      <c r="B73" s="54" t="s">
        <v>531</v>
      </c>
      <c r="C73" s="54">
        <v>84863</v>
      </c>
      <c r="D73" s="54">
        <v>4081</v>
      </c>
      <c r="E73" s="54">
        <v>80782</v>
      </c>
      <c r="F73" s="54">
        <v>84863</v>
      </c>
      <c r="G73" s="33">
        <v>4081</v>
      </c>
      <c r="H73" s="72">
        <v>80782</v>
      </c>
      <c r="I73" s="55">
        <v>0.42920000000000003</v>
      </c>
      <c r="J73" s="55">
        <v>4.8099999999999997E-2</v>
      </c>
      <c r="K73" s="33">
        <v>0.95189999999999997</v>
      </c>
      <c r="L73" s="35">
        <v>5.0500000000000003E-2</v>
      </c>
      <c r="M73" s="35">
        <v>-2.9853999999999998</v>
      </c>
      <c r="N73" s="36">
        <v>-0.2117</v>
      </c>
      <c r="O73" s="35">
        <v>1.7500000000000002E-2</v>
      </c>
      <c r="P73" s="80"/>
      <c r="Q73" s="83"/>
    </row>
    <row r="74" spans="1:17" s="54" customFormat="1" x14ac:dyDescent="0.25">
      <c r="A74" s="54" t="s">
        <v>331</v>
      </c>
      <c r="B74" s="54" t="s">
        <v>371</v>
      </c>
      <c r="C74" s="54">
        <v>37944</v>
      </c>
      <c r="D74" s="54">
        <v>2162</v>
      </c>
      <c r="E74" s="54">
        <v>35782</v>
      </c>
      <c r="F74" s="54">
        <v>122807</v>
      </c>
      <c r="G74" s="33">
        <v>6243</v>
      </c>
      <c r="H74" s="72">
        <v>116564</v>
      </c>
      <c r="I74" s="55">
        <v>0.19189999999999999</v>
      </c>
      <c r="J74" s="55">
        <v>5.7000000000000002E-2</v>
      </c>
      <c r="K74" s="33">
        <v>0.94299999999999995</v>
      </c>
      <c r="L74" s="35">
        <v>6.0400000000000002E-2</v>
      </c>
      <c r="M74" s="35">
        <v>-2.8064</v>
      </c>
      <c r="N74" s="36">
        <v>-3.27E-2</v>
      </c>
      <c r="O74" s="35">
        <v>2.0000000000000001E-4</v>
      </c>
      <c r="P74" s="80"/>
      <c r="Q74" s="83"/>
    </row>
    <row r="75" spans="1:17" s="54" customFormat="1" x14ac:dyDescent="0.25">
      <c r="A75" s="54" t="s">
        <v>331</v>
      </c>
      <c r="B75" s="54" t="s">
        <v>532</v>
      </c>
      <c r="C75" s="54">
        <v>27112</v>
      </c>
      <c r="D75" s="54">
        <v>1756</v>
      </c>
      <c r="E75" s="54">
        <v>25356</v>
      </c>
      <c r="F75" s="54">
        <v>149919</v>
      </c>
      <c r="G75" s="33">
        <v>7999</v>
      </c>
      <c r="H75" s="72">
        <v>141920</v>
      </c>
      <c r="I75" s="55">
        <v>0.1371</v>
      </c>
      <c r="J75" s="55">
        <v>6.4799999999999996E-2</v>
      </c>
      <c r="K75" s="33">
        <v>0.93520000000000003</v>
      </c>
      <c r="L75" s="35">
        <v>6.93E-2</v>
      </c>
      <c r="M75" s="35">
        <v>-2.67</v>
      </c>
      <c r="N75" s="36">
        <v>0.1037</v>
      </c>
      <c r="O75" s="35">
        <v>1.5E-3</v>
      </c>
      <c r="P75" s="80"/>
      <c r="Q75" s="83"/>
    </row>
    <row r="76" spans="1:17" s="54" customFormat="1" x14ac:dyDescent="0.25">
      <c r="A76" s="54" t="s">
        <v>331</v>
      </c>
      <c r="B76" s="54" t="s">
        <v>533</v>
      </c>
      <c r="C76" s="54">
        <v>21518</v>
      </c>
      <c r="D76" s="54">
        <v>1530</v>
      </c>
      <c r="E76" s="54">
        <v>19988</v>
      </c>
      <c r="F76" s="54">
        <v>171437</v>
      </c>
      <c r="G76" s="33">
        <v>9529</v>
      </c>
      <c r="H76" s="72">
        <v>161908</v>
      </c>
      <c r="I76" s="55">
        <v>0.10879999999999999</v>
      </c>
      <c r="J76" s="55">
        <v>7.1099999999999997E-2</v>
      </c>
      <c r="K76" s="33">
        <v>0.92889999999999995</v>
      </c>
      <c r="L76" s="35">
        <v>7.6499999999999999E-2</v>
      </c>
      <c r="M76" s="35">
        <v>-2.5699000000000001</v>
      </c>
      <c r="N76" s="36">
        <v>0.20380000000000001</v>
      </c>
      <c r="O76" s="35">
        <v>4.8999999999999998E-3</v>
      </c>
      <c r="P76" s="80"/>
      <c r="Q76" s="83"/>
    </row>
    <row r="77" spans="1:17" s="54" customFormat="1" x14ac:dyDescent="0.25">
      <c r="A77" s="54" t="s">
        <v>331</v>
      </c>
      <c r="B77" s="54" t="s">
        <v>534</v>
      </c>
      <c r="C77" s="54">
        <v>26272</v>
      </c>
      <c r="D77" s="54">
        <v>2089</v>
      </c>
      <c r="E77" s="54">
        <v>24183</v>
      </c>
      <c r="F77" s="54">
        <v>197709</v>
      </c>
      <c r="G77" s="33">
        <v>11618</v>
      </c>
      <c r="H77" s="72">
        <v>186091</v>
      </c>
      <c r="I77" s="55">
        <v>0.13289999999999999</v>
      </c>
      <c r="J77" s="55">
        <v>7.9500000000000001E-2</v>
      </c>
      <c r="K77" s="33">
        <v>0.92049999999999998</v>
      </c>
      <c r="L77" s="35">
        <v>8.6400000000000005E-2</v>
      </c>
      <c r="M77" s="35">
        <v>-2.4489999999999998</v>
      </c>
      <c r="N77" s="36">
        <v>0.32469999999999999</v>
      </c>
      <c r="O77" s="35">
        <v>1.6199999999999999E-2</v>
      </c>
      <c r="P77" s="80"/>
      <c r="Q77" s="83"/>
    </row>
    <row r="78" spans="1:17" x14ac:dyDescent="0.25">
      <c r="A78" s="54" t="s">
        <v>331</v>
      </c>
      <c r="B78" s="54" t="s">
        <v>313</v>
      </c>
      <c r="C78" s="54">
        <v>0</v>
      </c>
      <c r="D78" s="54">
        <v>0</v>
      </c>
      <c r="E78" s="54">
        <v>0</v>
      </c>
      <c r="F78" s="54">
        <v>197709</v>
      </c>
      <c r="G78" s="54">
        <v>11618</v>
      </c>
      <c r="H78" s="79">
        <v>186091</v>
      </c>
      <c r="I78" s="96">
        <v>0</v>
      </c>
      <c r="J78" s="77" t="e">
        <v>#N/A</v>
      </c>
      <c r="K78" s="54" t="e">
        <v>#N/A</v>
      </c>
      <c r="L78" s="54" t="e">
        <v>#N/A</v>
      </c>
      <c r="M78" s="54" t="e">
        <v>#N/A</v>
      </c>
      <c r="N78" s="54" t="e">
        <v>#N/A</v>
      </c>
      <c r="O78" s="54" t="e">
        <v>#N/A</v>
      </c>
      <c r="P78" s="83"/>
    </row>
    <row r="79" spans="1:17" x14ac:dyDescent="0.25">
      <c r="A79" s="60" t="s">
        <v>331</v>
      </c>
      <c r="B79" s="60" t="s">
        <v>76</v>
      </c>
      <c r="C79" s="60">
        <v>197709</v>
      </c>
      <c r="D79" s="60">
        <v>11618</v>
      </c>
      <c r="E79" s="60">
        <v>186091</v>
      </c>
      <c r="F79" s="60" t="e">
        <v>#N/A</v>
      </c>
      <c r="G79" s="60" t="e">
        <v>#N/A</v>
      </c>
      <c r="H79" s="118" t="e">
        <v>#N/A</v>
      </c>
      <c r="I79" s="97">
        <v>1</v>
      </c>
      <c r="J79" s="98">
        <v>5.8799999999999998E-2</v>
      </c>
      <c r="K79" s="60">
        <v>0.94120000000000004</v>
      </c>
      <c r="L79" s="60">
        <v>6.2399999999999997E-2</v>
      </c>
      <c r="M79" s="60">
        <v>-2.7736999999999998</v>
      </c>
      <c r="N79" s="60">
        <v>0</v>
      </c>
      <c r="O79" s="60">
        <v>4.0300000000000002E-2</v>
      </c>
      <c r="P79" s="83"/>
    </row>
    <row r="80" spans="1:17" x14ac:dyDescent="0.25">
      <c r="A80" s="54" t="s">
        <v>329</v>
      </c>
      <c r="B80" s="54" t="s">
        <v>367</v>
      </c>
      <c r="C80" s="54">
        <v>43764</v>
      </c>
      <c r="D80" s="54">
        <v>1922</v>
      </c>
      <c r="E80" s="54">
        <v>41842</v>
      </c>
      <c r="F80" s="54">
        <v>43764</v>
      </c>
      <c r="G80" s="54">
        <v>1922</v>
      </c>
      <c r="H80" s="83">
        <v>41842</v>
      </c>
      <c r="I80" s="96">
        <v>0.22140000000000001</v>
      </c>
      <c r="J80" s="77">
        <v>4.3900000000000002E-2</v>
      </c>
      <c r="K80" s="54">
        <v>0.95609999999999995</v>
      </c>
      <c r="L80" s="54">
        <v>4.5900000000000003E-2</v>
      </c>
      <c r="M80" s="54">
        <v>-3.0804999999999998</v>
      </c>
      <c r="N80" s="54">
        <v>-0.30690000000000001</v>
      </c>
      <c r="O80" s="54">
        <v>1.8200000000000001E-2</v>
      </c>
      <c r="P80" s="83"/>
    </row>
    <row r="81" spans="1:16" x14ac:dyDescent="0.25">
      <c r="A81" s="54" t="s">
        <v>329</v>
      </c>
      <c r="B81" s="54" t="s">
        <v>368</v>
      </c>
      <c r="C81" s="54">
        <v>30940</v>
      </c>
      <c r="D81" s="54">
        <v>1567</v>
      </c>
      <c r="E81" s="54">
        <v>29373</v>
      </c>
      <c r="F81" s="54">
        <v>74704</v>
      </c>
      <c r="G81" s="54">
        <v>3489</v>
      </c>
      <c r="H81" s="54">
        <v>71215</v>
      </c>
      <c r="I81" s="96">
        <v>0.1565</v>
      </c>
      <c r="J81" s="77">
        <v>5.0599999999999999E-2</v>
      </c>
      <c r="K81" s="54">
        <v>0.94940000000000002</v>
      </c>
      <c r="L81" s="54">
        <v>5.33E-2</v>
      </c>
      <c r="M81" s="54">
        <v>-2.9308999999999998</v>
      </c>
      <c r="N81" s="54">
        <v>-0.15720000000000001</v>
      </c>
      <c r="O81" s="54">
        <v>3.5999999999999999E-3</v>
      </c>
      <c r="P81" s="83"/>
    </row>
    <row r="82" spans="1:16" x14ac:dyDescent="0.25">
      <c r="A82" s="54" t="s">
        <v>329</v>
      </c>
      <c r="B82" s="54" t="s">
        <v>369</v>
      </c>
      <c r="C82" s="54">
        <v>41713</v>
      </c>
      <c r="D82" s="54">
        <v>2472</v>
      </c>
      <c r="E82" s="54">
        <v>39241</v>
      </c>
      <c r="F82" s="54">
        <v>116417</v>
      </c>
      <c r="G82" s="54">
        <v>5961</v>
      </c>
      <c r="H82" s="54">
        <v>110456</v>
      </c>
      <c r="I82" s="96">
        <v>0.21099999999999999</v>
      </c>
      <c r="J82" s="77">
        <v>5.9299999999999999E-2</v>
      </c>
      <c r="K82" s="54">
        <v>0.94069999999999998</v>
      </c>
      <c r="L82" s="54">
        <v>6.3E-2</v>
      </c>
      <c r="M82" s="54">
        <v>-2.7646999999999999</v>
      </c>
      <c r="N82" s="54">
        <v>8.9999999999999993E-3</v>
      </c>
      <c r="O82" s="54">
        <v>0</v>
      </c>
      <c r="P82" s="83"/>
    </row>
    <row r="83" spans="1:16" x14ac:dyDescent="0.25">
      <c r="A83" s="54" t="s">
        <v>329</v>
      </c>
      <c r="B83" s="54" t="s">
        <v>535</v>
      </c>
      <c r="C83" s="54">
        <v>29357</v>
      </c>
      <c r="D83" s="54">
        <v>1926</v>
      </c>
      <c r="E83" s="54">
        <v>27431</v>
      </c>
      <c r="F83" s="54">
        <v>145774</v>
      </c>
      <c r="G83" s="54">
        <v>7887</v>
      </c>
      <c r="H83" s="54">
        <v>137887</v>
      </c>
      <c r="I83" s="96">
        <v>0.14849999999999999</v>
      </c>
      <c r="J83" s="77">
        <v>6.5600000000000006E-2</v>
      </c>
      <c r="K83" s="54">
        <v>0.93440000000000001</v>
      </c>
      <c r="L83" s="54">
        <v>7.0199999999999999E-2</v>
      </c>
      <c r="M83" s="54">
        <v>-2.6562000000000001</v>
      </c>
      <c r="N83" s="54">
        <v>0.11749999999999999</v>
      </c>
      <c r="O83" s="54">
        <v>2.2000000000000001E-3</v>
      </c>
      <c r="P83" s="83"/>
    </row>
    <row r="84" spans="1:16" x14ac:dyDescent="0.25">
      <c r="A84" s="54" t="s">
        <v>329</v>
      </c>
      <c r="B84" s="54" t="s">
        <v>536</v>
      </c>
      <c r="C84" s="54">
        <v>51935</v>
      </c>
      <c r="D84" s="54">
        <v>3731</v>
      </c>
      <c r="E84" s="54">
        <v>48204</v>
      </c>
      <c r="F84" s="54">
        <v>197709</v>
      </c>
      <c r="G84" s="54">
        <v>11618</v>
      </c>
      <c r="H84" s="54">
        <v>186091</v>
      </c>
      <c r="I84" s="96">
        <v>0.26269999999999999</v>
      </c>
      <c r="J84" s="77">
        <v>7.1800000000000003E-2</v>
      </c>
      <c r="K84" s="54">
        <v>0.92820000000000003</v>
      </c>
      <c r="L84" s="54">
        <v>7.7399999999999997E-2</v>
      </c>
      <c r="M84" s="54">
        <v>-2.5588000000000002</v>
      </c>
      <c r="N84" s="54">
        <v>0.21490000000000001</v>
      </c>
      <c r="O84" s="54">
        <v>1.3299999999999999E-2</v>
      </c>
      <c r="P84" s="83"/>
    </row>
    <row r="85" spans="1:16" x14ac:dyDescent="0.25">
      <c r="A85" s="54" t="s">
        <v>329</v>
      </c>
      <c r="B85" s="54" t="s">
        <v>313</v>
      </c>
      <c r="C85" s="54">
        <v>0</v>
      </c>
      <c r="D85" s="54">
        <v>0</v>
      </c>
      <c r="E85" s="54">
        <v>0</v>
      </c>
      <c r="F85" s="54">
        <v>197709</v>
      </c>
      <c r="G85" s="54">
        <v>11618</v>
      </c>
      <c r="H85" s="54">
        <v>186091</v>
      </c>
      <c r="I85" s="96">
        <v>0</v>
      </c>
      <c r="J85" s="77" t="e">
        <v>#N/A</v>
      </c>
      <c r="K85" s="54" t="e">
        <v>#N/A</v>
      </c>
      <c r="L85" s="54" t="e">
        <v>#N/A</v>
      </c>
      <c r="M85" s="54" t="e">
        <v>#N/A</v>
      </c>
      <c r="N85" s="54" t="e">
        <v>#N/A</v>
      </c>
      <c r="O85" s="54" t="e">
        <v>#N/A</v>
      </c>
      <c r="P85" s="83"/>
    </row>
    <row r="86" spans="1:16" x14ac:dyDescent="0.25">
      <c r="A86" s="60" t="s">
        <v>329</v>
      </c>
      <c r="B86" s="60" t="s">
        <v>76</v>
      </c>
      <c r="C86" s="60">
        <v>197709</v>
      </c>
      <c r="D86" s="60">
        <v>11618</v>
      </c>
      <c r="E86" s="60">
        <v>186091</v>
      </c>
      <c r="F86" s="60" t="e">
        <v>#N/A</v>
      </c>
      <c r="G86" s="60" t="e">
        <v>#N/A</v>
      </c>
      <c r="H86" s="60" t="e">
        <v>#N/A</v>
      </c>
      <c r="I86" s="97">
        <v>1</v>
      </c>
      <c r="J86" s="98">
        <v>5.8799999999999998E-2</v>
      </c>
      <c r="K86" s="60">
        <v>0.94120000000000004</v>
      </c>
      <c r="L86" s="60">
        <v>6.2399999999999997E-2</v>
      </c>
      <c r="M86" s="60">
        <v>-2.7736999999999998</v>
      </c>
      <c r="N86" s="60">
        <v>0</v>
      </c>
      <c r="O86" s="60">
        <v>3.73E-2</v>
      </c>
    </row>
    <row r="87" spans="1:16" x14ac:dyDescent="0.25">
      <c r="A87" s="54" t="s">
        <v>327</v>
      </c>
      <c r="B87" s="54" t="s">
        <v>372</v>
      </c>
      <c r="C87" s="54">
        <v>103051</v>
      </c>
      <c r="D87" s="54">
        <v>5028</v>
      </c>
      <c r="E87" s="54">
        <v>98023</v>
      </c>
      <c r="F87" s="54">
        <v>103051</v>
      </c>
      <c r="G87" s="54">
        <v>5028</v>
      </c>
      <c r="H87" s="54">
        <v>98023</v>
      </c>
      <c r="I87" s="96">
        <v>0.5212</v>
      </c>
      <c r="J87" s="77">
        <v>4.8800000000000003E-2</v>
      </c>
      <c r="K87" s="54">
        <v>0.95120000000000005</v>
      </c>
      <c r="L87" s="54">
        <v>5.1299999999999998E-2</v>
      </c>
      <c r="M87" s="54">
        <v>-2.9702000000000002</v>
      </c>
      <c r="N87" s="54">
        <v>-0.19650000000000001</v>
      </c>
      <c r="O87" s="54">
        <v>1.8499999999999999E-2</v>
      </c>
    </row>
    <row r="88" spans="1:16" x14ac:dyDescent="0.25">
      <c r="A88" s="54" t="s">
        <v>327</v>
      </c>
      <c r="B88" s="54" t="s">
        <v>537</v>
      </c>
      <c r="C88" s="54">
        <v>94658</v>
      </c>
      <c r="D88" s="54">
        <v>6590</v>
      </c>
      <c r="E88" s="54">
        <v>88068</v>
      </c>
      <c r="F88" s="54">
        <v>197709</v>
      </c>
      <c r="G88" s="54">
        <v>11618</v>
      </c>
      <c r="H88" s="54">
        <v>186091</v>
      </c>
      <c r="I88" s="96">
        <v>0.4788</v>
      </c>
      <c r="J88" s="77">
        <v>6.9599999999999995E-2</v>
      </c>
      <c r="K88" s="54">
        <v>0.9304</v>
      </c>
      <c r="L88" s="54">
        <v>7.4800000000000005E-2</v>
      </c>
      <c r="M88" s="54">
        <v>-2.5926</v>
      </c>
      <c r="N88" s="54">
        <v>0.18110000000000001</v>
      </c>
      <c r="O88" s="54">
        <v>1.7000000000000001E-2</v>
      </c>
    </row>
    <row r="89" spans="1:16" x14ac:dyDescent="0.25">
      <c r="A89" s="54" t="s">
        <v>327</v>
      </c>
      <c r="B89" s="54" t="s">
        <v>313</v>
      </c>
      <c r="C89" s="54">
        <v>0</v>
      </c>
      <c r="D89" s="54">
        <v>0</v>
      </c>
      <c r="E89" s="54">
        <v>0</v>
      </c>
      <c r="F89" s="54">
        <v>197709</v>
      </c>
      <c r="G89" s="54">
        <v>11618</v>
      </c>
      <c r="H89" s="54">
        <v>186091</v>
      </c>
      <c r="I89" s="96">
        <v>0</v>
      </c>
      <c r="J89" s="77" t="e">
        <v>#N/A</v>
      </c>
      <c r="K89" s="54" t="e">
        <v>#N/A</v>
      </c>
      <c r="L89" s="54" t="e">
        <v>#N/A</v>
      </c>
      <c r="M89" s="54" t="e">
        <v>#N/A</v>
      </c>
      <c r="N89" s="54" t="e">
        <v>#N/A</v>
      </c>
      <c r="O89" s="54" t="e">
        <v>#N/A</v>
      </c>
    </row>
    <row r="90" spans="1:16" x14ac:dyDescent="0.25">
      <c r="A90" s="60" t="s">
        <v>327</v>
      </c>
      <c r="B90" s="60" t="s">
        <v>76</v>
      </c>
      <c r="C90" s="60">
        <v>197709</v>
      </c>
      <c r="D90" s="60">
        <v>11618</v>
      </c>
      <c r="E90" s="60">
        <v>186091</v>
      </c>
      <c r="F90" s="60" t="e">
        <v>#N/A</v>
      </c>
      <c r="G90" s="60" t="e">
        <v>#N/A</v>
      </c>
      <c r="H90" s="60" t="e">
        <v>#N/A</v>
      </c>
      <c r="I90" s="97">
        <v>1</v>
      </c>
      <c r="J90" s="98">
        <v>5.8799999999999998E-2</v>
      </c>
      <c r="K90" s="60">
        <v>0.94120000000000004</v>
      </c>
      <c r="L90" s="60">
        <v>6.2399999999999997E-2</v>
      </c>
      <c r="M90" s="60">
        <v>-2.7736999999999998</v>
      </c>
      <c r="N90" s="60">
        <v>0</v>
      </c>
      <c r="O90" s="60">
        <v>3.5500000000000004E-2</v>
      </c>
    </row>
    <row r="91" spans="1:16" x14ac:dyDescent="0.25">
      <c r="A91" s="54" t="s">
        <v>334</v>
      </c>
      <c r="B91" s="54" t="s">
        <v>133</v>
      </c>
      <c r="C91" s="54">
        <v>15229</v>
      </c>
      <c r="D91" s="54">
        <v>1249</v>
      </c>
      <c r="E91" s="54">
        <v>13980</v>
      </c>
      <c r="F91" s="54">
        <v>15229</v>
      </c>
      <c r="G91" s="54">
        <v>1249</v>
      </c>
      <c r="H91" s="54">
        <v>13980</v>
      </c>
      <c r="I91" s="96">
        <v>7.6999999999999999E-2</v>
      </c>
      <c r="J91" s="77">
        <v>8.2000000000000003E-2</v>
      </c>
      <c r="K91" s="54">
        <v>0.91800000000000004</v>
      </c>
      <c r="L91" s="54">
        <v>8.9300000000000004E-2</v>
      </c>
      <c r="M91" s="54">
        <v>-2.4152999999999998</v>
      </c>
      <c r="N91" s="54">
        <v>0.3584</v>
      </c>
      <c r="O91" s="54">
        <v>1.1599999999999999E-2</v>
      </c>
    </row>
    <row r="92" spans="1:16" x14ac:dyDescent="0.25">
      <c r="A92" s="54" t="s">
        <v>334</v>
      </c>
      <c r="B92" s="54" t="s">
        <v>364</v>
      </c>
      <c r="C92" s="54">
        <v>56440</v>
      </c>
      <c r="D92" s="54">
        <v>3664</v>
      </c>
      <c r="E92" s="54">
        <v>52776</v>
      </c>
      <c r="F92" s="54">
        <v>71669</v>
      </c>
      <c r="G92" s="54">
        <v>4913</v>
      </c>
      <c r="H92" s="54">
        <v>66756</v>
      </c>
      <c r="I92" s="96">
        <v>0.28549999999999998</v>
      </c>
      <c r="J92" s="77">
        <v>6.4899999999999999E-2</v>
      </c>
      <c r="K92" s="54">
        <v>0.93510000000000004</v>
      </c>
      <c r="L92" s="54">
        <v>6.9400000000000003E-2</v>
      </c>
      <c r="M92" s="54">
        <v>-2.6675</v>
      </c>
      <c r="N92" s="54">
        <v>0.1062</v>
      </c>
      <c r="O92" s="54">
        <v>3.3999999999999998E-3</v>
      </c>
    </row>
    <row r="93" spans="1:16" x14ac:dyDescent="0.25">
      <c r="A93" s="54" t="s">
        <v>334</v>
      </c>
      <c r="B93" s="54" t="s">
        <v>373</v>
      </c>
      <c r="C93" s="54">
        <v>75016</v>
      </c>
      <c r="D93" s="54">
        <v>4377</v>
      </c>
      <c r="E93" s="54">
        <v>70639</v>
      </c>
      <c r="F93" s="54">
        <v>146685</v>
      </c>
      <c r="G93" s="54">
        <v>9290</v>
      </c>
      <c r="H93" s="54">
        <v>137395</v>
      </c>
      <c r="I93" s="96">
        <v>0.37940000000000002</v>
      </c>
      <c r="J93" s="77">
        <v>5.8299999999999998E-2</v>
      </c>
      <c r="K93" s="54">
        <v>0.94169999999999998</v>
      </c>
      <c r="L93" s="54">
        <v>6.2E-2</v>
      </c>
      <c r="M93" s="54">
        <v>-2.7812000000000001</v>
      </c>
      <c r="N93" s="54">
        <v>-7.4999999999999997E-3</v>
      </c>
      <c r="O93" s="54">
        <v>0</v>
      </c>
    </row>
    <row r="94" spans="1:16" x14ac:dyDescent="0.25">
      <c r="A94" s="54" t="s">
        <v>334</v>
      </c>
      <c r="B94" s="54" t="s">
        <v>538</v>
      </c>
      <c r="C94" s="54">
        <v>35895</v>
      </c>
      <c r="D94" s="54">
        <v>1761</v>
      </c>
      <c r="E94" s="54">
        <v>34134</v>
      </c>
      <c r="F94" s="54">
        <v>182580</v>
      </c>
      <c r="G94" s="54">
        <v>11051</v>
      </c>
      <c r="H94" s="54">
        <v>171529</v>
      </c>
      <c r="I94" s="96">
        <v>0.18160000000000001</v>
      </c>
      <c r="J94" s="77">
        <v>4.9099999999999998E-2</v>
      </c>
      <c r="K94" s="54">
        <v>0.95089999999999997</v>
      </c>
      <c r="L94" s="54">
        <v>5.16E-2</v>
      </c>
      <c r="M94" s="54">
        <v>-2.9643999999999999</v>
      </c>
      <c r="N94" s="54">
        <v>-0.19070000000000001</v>
      </c>
      <c r="O94" s="54">
        <v>6.1000000000000004E-3</v>
      </c>
    </row>
    <row r="95" spans="1:16" x14ac:dyDescent="0.25">
      <c r="A95" s="54" t="s">
        <v>334</v>
      </c>
      <c r="B95" s="54" t="s">
        <v>539</v>
      </c>
      <c r="C95" s="54">
        <v>15129</v>
      </c>
      <c r="D95" s="54">
        <v>567</v>
      </c>
      <c r="E95" s="54">
        <v>14562</v>
      </c>
      <c r="F95" s="54">
        <v>197709</v>
      </c>
      <c r="G95" s="54">
        <v>11618</v>
      </c>
      <c r="H95" s="54">
        <v>186091</v>
      </c>
      <c r="I95" s="96">
        <v>7.6499999999999999E-2</v>
      </c>
      <c r="J95" s="77">
        <v>3.7499999999999999E-2</v>
      </c>
      <c r="K95" s="54">
        <v>0.96250000000000002</v>
      </c>
      <c r="L95" s="54">
        <v>3.8899999999999997E-2</v>
      </c>
      <c r="M95" s="54">
        <v>-3.2458</v>
      </c>
      <c r="N95" s="54">
        <v>-0.47210000000000002</v>
      </c>
      <c r="O95" s="54">
        <v>1.3899999999999999E-2</v>
      </c>
    </row>
    <row r="96" spans="1:16" x14ac:dyDescent="0.25">
      <c r="A96" s="54" t="s">
        <v>334</v>
      </c>
      <c r="B96" s="54" t="s">
        <v>313</v>
      </c>
      <c r="C96" s="54">
        <v>0</v>
      </c>
      <c r="D96" s="54">
        <v>0</v>
      </c>
      <c r="E96" s="54">
        <v>0</v>
      </c>
      <c r="F96" s="54">
        <v>197709</v>
      </c>
      <c r="G96" s="54">
        <v>11618</v>
      </c>
      <c r="H96" s="54">
        <v>186091</v>
      </c>
      <c r="I96" s="96">
        <v>0</v>
      </c>
      <c r="J96" s="77" t="e">
        <v>#N/A</v>
      </c>
      <c r="K96" s="54" t="e">
        <v>#N/A</v>
      </c>
      <c r="L96" s="54" t="e">
        <v>#N/A</v>
      </c>
      <c r="M96" s="54" t="e">
        <v>#N/A</v>
      </c>
      <c r="N96" s="54" t="e">
        <v>#N/A</v>
      </c>
      <c r="O96" s="54" t="e">
        <v>#N/A</v>
      </c>
    </row>
    <row r="97" spans="1:15" x14ac:dyDescent="0.25">
      <c r="A97" s="60" t="s">
        <v>334</v>
      </c>
      <c r="B97" s="60" t="s">
        <v>76</v>
      </c>
      <c r="C97" s="60">
        <v>197709</v>
      </c>
      <c r="D97" s="60">
        <v>11618</v>
      </c>
      <c r="E97" s="60">
        <v>186091</v>
      </c>
      <c r="F97" s="60" t="e">
        <v>#N/A</v>
      </c>
      <c r="G97" s="60" t="e">
        <v>#N/A</v>
      </c>
      <c r="H97" s="60" t="e">
        <v>#N/A</v>
      </c>
      <c r="I97" s="97">
        <v>1</v>
      </c>
      <c r="J97" s="98">
        <v>5.8799999999999998E-2</v>
      </c>
      <c r="K97" s="60">
        <v>0.94120000000000004</v>
      </c>
      <c r="L97" s="60">
        <v>6.2399999999999997E-2</v>
      </c>
      <c r="M97" s="60">
        <v>-2.7736999999999998</v>
      </c>
      <c r="N97" s="60">
        <v>0</v>
      </c>
      <c r="O97" s="60">
        <v>3.5000000000000003E-2</v>
      </c>
    </row>
    <row r="98" spans="1:15" x14ac:dyDescent="0.25">
      <c r="A98" s="54" t="s">
        <v>333</v>
      </c>
      <c r="B98" s="54" t="s">
        <v>95</v>
      </c>
      <c r="C98" s="54">
        <v>100166</v>
      </c>
      <c r="D98" s="54">
        <v>7237</v>
      </c>
      <c r="E98" s="54">
        <v>92929</v>
      </c>
      <c r="F98" s="54">
        <v>100166</v>
      </c>
      <c r="G98" s="54">
        <v>7237</v>
      </c>
      <c r="H98" s="54">
        <v>92929</v>
      </c>
      <c r="I98" s="96">
        <v>0.50349999999999995</v>
      </c>
      <c r="J98" s="77">
        <v>7.2300000000000003E-2</v>
      </c>
      <c r="K98" s="54">
        <v>0.92769999999999997</v>
      </c>
      <c r="L98" s="54">
        <v>7.7899999999999997E-2</v>
      </c>
      <c r="M98" s="54">
        <v>-2.5526</v>
      </c>
      <c r="N98" s="54">
        <v>0.12139999999999999</v>
      </c>
      <c r="O98" s="54">
        <v>7.7999999999999996E-3</v>
      </c>
    </row>
    <row r="99" spans="1:15" x14ac:dyDescent="0.25">
      <c r="A99" s="54" t="s">
        <v>333</v>
      </c>
      <c r="B99" s="54" t="s">
        <v>375</v>
      </c>
      <c r="C99" s="54">
        <v>55164</v>
      </c>
      <c r="D99" s="54">
        <v>3345</v>
      </c>
      <c r="E99" s="54">
        <v>51819</v>
      </c>
      <c r="F99" s="54">
        <v>155330</v>
      </c>
      <c r="G99" s="54">
        <v>10582</v>
      </c>
      <c r="H99" s="54">
        <v>144748</v>
      </c>
      <c r="I99" s="96">
        <v>0.27729999999999999</v>
      </c>
      <c r="J99" s="77">
        <v>6.0600000000000001E-2</v>
      </c>
      <c r="K99" s="54">
        <v>0.93940000000000001</v>
      </c>
      <c r="L99" s="54">
        <v>6.4600000000000005E-2</v>
      </c>
      <c r="M99" s="54">
        <v>-2.7403</v>
      </c>
      <c r="N99" s="54">
        <v>-6.6199999999999995E-2</v>
      </c>
      <c r="O99" s="54">
        <v>1.1999999999999999E-3</v>
      </c>
    </row>
    <row r="100" spans="1:15" x14ac:dyDescent="0.25">
      <c r="A100" s="54" t="s">
        <v>333</v>
      </c>
      <c r="B100" s="54" t="s">
        <v>376</v>
      </c>
      <c r="C100" s="54">
        <v>32529</v>
      </c>
      <c r="D100" s="54">
        <v>1747</v>
      </c>
      <c r="E100" s="54">
        <v>30782</v>
      </c>
      <c r="F100" s="54">
        <v>187859</v>
      </c>
      <c r="G100" s="54">
        <v>12329</v>
      </c>
      <c r="H100" s="54">
        <v>175530</v>
      </c>
      <c r="I100" s="96">
        <v>0.16350000000000001</v>
      </c>
      <c r="J100" s="77">
        <v>5.3699999999999998E-2</v>
      </c>
      <c r="K100" s="54">
        <v>0.94630000000000003</v>
      </c>
      <c r="L100" s="54">
        <v>5.6800000000000003E-2</v>
      </c>
      <c r="M100" s="54">
        <v>-2.8690000000000002</v>
      </c>
      <c r="N100" s="54">
        <v>-0.19500000000000001</v>
      </c>
      <c r="O100" s="54">
        <v>5.7000000000000002E-3</v>
      </c>
    </row>
    <row r="101" spans="1:15" x14ac:dyDescent="0.25">
      <c r="A101" s="54" t="s">
        <v>333</v>
      </c>
      <c r="B101" s="54" t="s">
        <v>377</v>
      </c>
      <c r="C101" s="54">
        <v>11067</v>
      </c>
      <c r="D101" s="54">
        <v>506</v>
      </c>
      <c r="E101" s="54">
        <v>10561</v>
      </c>
      <c r="F101" s="54">
        <v>198926</v>
      </c>
      <c r="G101" s="54">
        <v>12835</v>
      </c>
      <c r="H101" s="54">
        <v>186091</v>
      </c>
      <c r="I101" s="96">
        <v>5.5599999999999997E-2</v>
      </c>
      <c r="J101" s="77">
        <v>4.5699999999999998E-2</v>
      </c>
      <c r="K101" s="54">
        <v>0.95430000000000004</v>
      </c>
      <c r="L101" s="54">
        <v>4.7899999999999998E-2</v>
      </c>
      <c r="M101" s="54">
        <v>-3.0384000000000002</v>
      </c>
      <c r="N101" s="54">
        <v>-0.36430000000000001</v>
      </c>
      <c r="O101" s="54">
        <v>6.3E-3</v>
      </c>
    </row>
    <row r="102" spans="1:15" x14ac:dyDescent="0.25">
      <c r="A102" s="54" t="s">
        <v>333</v>
      </c>
      <c r="B102" s="54" t="s">
        <v>313</v>
      </c>
      <c r="C102" s="54">
        <v>0</v>
      </c>
      <c r="D102" s="54">
        <v>0</v>
      </c>
      <c r="E102" s="54">
        <v>0</v>
      </c>
      <c r="F102" s="54">
        <v>198926</v>
      </c>
      <c r="G102" s="54">
        <v>12835</v>
      </c>
      <c r="H102" s="54">
        <v>186091</v>
      </c>
      <c r="I102" s="96">
        <v>0</v>
      </c>
      <c r="J102" s="77" t="e">
        <v>#N/A</v>
      </c>
      <c r="K102" s="54" t="e">
        <v>#N/A</v>
      </c>
      <c r="L102" s="54" t="e">
        <v>#N/A</v>
      </c>
      <c r="M102" s="54" t="e">
        <v>#N/A</v>
      </c>
      <c r="N102" s="54" t="e">
        <v>#N/A</v>
      </c>
      <c r="O102" s="54" t="e">
        <v>#N/A</v>
      </c>
    </row>
    <row r="103" spans="1:15" x14ac:dyDescent="0.25">
      <c r="A103" s="60" t="s">
        <v>333</v>
      </c>
      <c r="B103" s="60" t="s">
        <v>76</v>
      </c>
      <c r="C103" s="60">
        <v>198926</v>
      </c>
      <c r="D103" s="60">
        <v>12835</v>
      </c>
      <c r="E103" s="60">
        <v>186091</v>
      </c>
      <c r="F103" s="60" t="e">
        <v>#N/A</v>
      </c>
      <c r="G103" s="60" t="e">
        <v>#N/A</v>
      </c>
      <c r="H103" s="60" t="e">
        <v>#N/A</v>
      </c>
      <c r="I103" s="97">
        <v>1</v>
      </c>
      <c r="J103" s="98">
        <v>6.4500000000000002E-2</v>
      </c>
      <c r="K103" s="60">
        <v>0.9355</v>
      </c>
      <c r="L103" s="60">
        <v>6.9000000000000006E-2</v>
      </c>
      <c r="M103" s="60">
        <v>-2.6741000000000001</v>
      </c>
      <c r="N103" s="60">
        <v>0</v>
      </c>
      <c r="O103" s="60">
        <v>2.0999999999999998E-2</v>
      </c>
    </row>
    <row r="104" spans="1:15" x14ac:dyDescent="0.25">
      <c r="A104" s="54" t="s">
        <v>332</v>
      </c>
      <c r="B104" s="54" t="s">
        <v>289</v>
      </c>
      <c r="C104" s="54">
        <v>106034</v>
      </c>
      <c r="D104" s="54">
        <v>5407</v>
      </c>
      <c r="E104" s="54">
        <v>100627</v>
      </c>
      <c r="F104" s="54">
        <v>106034</v>
      </c>
      <c r="G104" s="54">
        <v>5407</v>
      </c>
      <c r="H104" s="54">
        <v>100627</v>
      </c>
      <c r="I104" s="96">
        <v>0.5363</v>
      </c>
      <c r="J104" s="77">
        <v>5.0999999999999997E-2</v>
      </c>
      <c r="K104" s="54">
        <v>0.94899999999999995</v>
      </c>
      <c r="L104" s="54">
        <v>5.3699999999999998E-2</v>
      </c>
      <c r="M104" s="54">
        <v>-2.9237000000000002</v>
      </c>
      <c r="N104" s="54">
        <v>-0.15</v>
      </c>
      <c r="O104" s="54">
        <v>1.1299999999999999E-2</v>
      </c>
    </row>
    <row r="105" spans="1:15" x14ac:dyDescent="0.25">
      <c r="A105" s="54" t="s">
        <v>332</v>
      </c>
      <c r="B105" s="54" t="s">
        <v>133</v>
      </c>
      <c r="C105" s="54">
        <v>46360</v>
      </c>
      <c r="D105" s="54">
        <v>2799</v>
      </c>
      <c r="E105" s="54">
        <v>43561</v>
      </c>
      <c r="F105" s="54">
        <v>152394</v>
      </c>
      <c r="G105" s="54">
        <v>8206</v>
      </c>
      <c r="H105" s="54">
        <v>144188</v>
      </c>
      <c r="I105" s="96">
        <v>0.23449999999999999</v>
      </c>
      <c r="J105" s="77">
        <v>6.0400000000000002E-2</v>
      </c>
      <c r="K105" s="54">
        <v>0.93959999999999999</v>
      </c>
      <c r="L105" s="54">
        <v>6.4299999999999996E-2</v>
      </c>
      <c r="M105" s="54">
        <v>-2.7448999999999999</v>
      </c>
      <c r="N105" s="54">
        <v>2.8799999999999999E-2</v>
      </c>
      <c r="O105" s="54">
        <v>2.0000000000000001E-4</v>
      </c>
    </row>
    <row r="106" spans="1:15" x14ac:dyDescent="0.25">
      <c r="A106" s="54" t="s">
        <v>332</v>
      </c>
      <c r="B106" s="54" t="s">
        <v>78</v>
      </c>
      <c r="C106" s="54">
        <v>22775</v>
      </c>
      <c r="D106" s="54">
        <v>1525</v>
      </c>
      <c r="E106" s="54">
        <v>21250</v>
      </c>
      <c r="F106" s="54">
        <v>175169</v>
      </c>
      <c r="G106" s="54">
        <v>9731</v>
      </c>
      <c r="H106" s="54">
        <v>165438</v>
      </c>
      <c r="I106" s="96">
        <v>0.1152</v>
      </c>
      <c r="J106" s="77">
        <v>6.7000000000000004E-2</v>
      </c>
      <c r="K106" s="54">
        <v>0.93300000000000005</v>
      </c>
      <c r="L106" s="54">
        <v>7.1800000000000003E-2</v>
      </c>
      <c r="M106" s="54">
        <v>-2.6343999999999999</v>
      </c>
      <c r="N106" s="54">
        <v>0.13930000000000001</v>
      </c>
      <c r="O106" s="54">
        <v>2.3999999999999998E-3</v>
      </c>
    </row>
    <row r="107" spans="1:15" x14ac:dyDescent="0.25">
      <c r="A107" s="54" t="s">
        <v>332</v>
      </c>
      <c r="B107" s="54" t="s">
        <v>311</v>
      </c>
      <c r="C107" s="54">
        <v>10779</v>
      </c>
      <c r="D107" s="54">
        <v>821</v>
      </c>
      <c r="E107" s="54">
        <v>9958</v>
      </c>
      <c r="F107" s="54">
        <v>185948</v>
      </c>
      <c r="G107" s="54">
        <v>10552</v>
      </c>
      <c r="H107" s="54">
        <v>175396</v>
      </c>
      <c r="I107" s="96">
        <v>5.45E-2</v>
      </c>
      <c r="J107" s="77">
        <v>7.6200000000000004E-2</v>
      </c>
      <c r="K107" s="54">
        <v>0.92379999999999995</v>
      </c>
      <c r="L107" s="54">
        <v>8.2400000000000001E-2</v>
      </c>
      <c r="M107" s="54">
        <v>-2.4956</v>
      </c>
      <c r="N107" s="54">
        <v>0.27810000000000001</v>
      </c>
      <c r="O107" s="54">
        <v>4.7999999999999996E-3</v>
      </c>
    </row>
    <row r="108" spans="1:15" x14ac:dyDescent="0.25">
      <c r="A108" s="54" t="s">
        <v>332</v>
      </c>
      <c r="B108" s="54" t="s">
        <v>374</v>
      </c>
      <c r="C108" s="54">
        <v>11761</v>
      </c>
      <c r="D108" s="54">
        <v>1066</v>
      </c>
      <c r="E108" s="54">
        <v>10695</v>
      </c>
      <c r="F108" s="54">
        <v>197709</v>
      </c>
      <c r="G108" s="54">
        <v>11618</v>
      </c>
      <c r="H108" s="54">
        <v>186091</v>
      </c>
      <c r="I108" s="96">
        <v>5.9499999999999997E-2</v>
      </c>
      <c r="J108" s="77">
        <v>9.06E-2</v>
      </c>
      <c r="K108" s="54">
        <v>0.90939999999999999</v>
      </c>
      <c r="L108" s="54">
        <v>9.9699999999999997E-2</v>
      </c>
      <c r="M108" s="54">
        <v>-2.3058999999999998</v>
      </c>
      <c r="N108" s="54">
        <v>0.46779999999999999</v>
      </c>
      <c r="O108" s="54">
        <v>1.6E-2</v>
      </c>
    </row>
    <row r="109" spans="1:15" x14ac:dyDescent="0.25">
      <c r="A109" s="54" t="s">
        <v>332</v>
      </c>
      <c r="B109" s="54" t="s">
        <v>313</v>
      </c>
      <c r="C109" s="54">
        <v>0</v>
      </c>
      <c r="D109" s="54">
        <v>0</v>
      </c>
      <c r="E109" s="54">
        <v>0</v>
      </c>
      <c r="F109" s="54">
        <v>197709</v>
      </c>
      <c r="G109" s="54">
        <v>11618</v>
      </c>
      <c r="H109" s="54">
        <v>186091</v>
      </c>
      <c r="I109" s="96">
        <v>0</v>
      </c>
      <c r="J109" s="77" t="e">
        <v>#N/A</v>
      </c>
      <c r="K109" s="54" t="e">
        <v>#N/A</v>
      </c>
      <c r="L109" s="54" t="e">
        <v>#N/A</v>
      </c>
      <c r="M109" s="54" t="e">
        <v>#N/A</v>
      </c>
      <c r="N109" s="54" t="e">
        <v>#N/A</v>
      </c>
      <c r="O109" s="54" t="e">
        <v>#N/A</v>
      </c>
    </row>
    <row r="110" spans="1:15" x14ac:dyDescent="0.25">
      <c r="A110" s="60" t="s">
        <v>332</v>
      </c>
      <c r="B110" s="60" t="s">
        <v>76</v>
      </c>
      <c r="C110" s="60">
        <v>197709</v>
      </c>
      <c r="D110" s="60">
        <v>11618</v>
      </c>
      <c r="E110" s="60">
        <v>186091</v>
      </c>
      <c r="F110" s="60" t="e">
        <v>#N/A</v>
      </c>
      <c r="G110" s="60" t="e">
        <v>#N/A</v>
      </c>
      <c r="H110" s="60" t="e">
        <v>#N/A</v>
      </c>
      <c r="I110" s="97">
        <v>1</v>
      </c>
      <c r="J110" s="98">
        <v>5.8799999999999998E-2</v>
      </c>
      <c r="K110" s="60">
        <v>0.94120000000000004</v>
      </c>
      <c r="L110" s="60">
        <v>6.2399999999999997E-2</v>
      </c>
      <c r="M110" s="60">
        <v>-2.7736999999999998</v>
      </c>
      <c r="N110" s="60">
        <v>0</v>
      </c>
      <c r="O110" s="60">
        <v>3.4699999999999995E-2</v>
      </c>
    </row>
    <row r="111" spans="1:15" x14ac:dyDescent="0.25">
      <c r="A111" s="54" t="s">
        <v>540</v>
      </c>
      <c r="B111" s="54" t="s">
        <v>289</v>
      </c>
      <c r="C111" s="54">
        <v>69783</v>
      </c>
      <c r="D111" s="54">
        <v>3405</v>
      </c>
      <c r="E111" s="54">
        <v>66378</v>
      </c>
      <c r="F111" s="54">
        <v>69783</v>
      </c>
      <c r="G111" s="54">
        <v>3405</v>
      </c>
      <c r="H111" s="54">
        <v>66378</v>
      </c>
      <c r="I111" s="96">
        <v>0.35299999999999998</v>
      </c>
      <c r="J111" s="77">
        <v>4.8800000000000003E-2</v>
      </c>
      <c r="K111" s="54">
        <v>0.95120000000000005</v>
      </c>
      <c r="L111" s="54">
        <v>5.1299999999999998E-2</v>
      </c>
      <c r="M111" s="54">
        <v>-2.9701</v>
      </c>
      <c r="N111" s="54">
        <v>-0.19639999999999999</v>
      </c>
      <c r="O111" s="54">
        <v>1.2500000000000001E-2</v>
      </c>
    </row>
    <row r="112" spans="1:15" x14ac:dyDescent="0.25">
      <c r="A112" s="54" t="s">
        <v>540</v>
      </c>
      <c r="B112" s="54" t="s">
        <v>133</v>
      </c>
      <c r="C112" s="54">
        <v>59952</v>
      </c>
      <c r="D112" s="54">
        <v>3398</v>
      </c>
      <c r="E112" s="54">
        <v>56554</v>
      </c>
      <c r="F112" s="54">
        <v>129735</v>
      </c>
      <c r="G112" s="54">
        <v>6803</v>
      </c>
      <c r="H112" s="54">
        <v>122932</v>
      </c>
      <c r="I112" s="96">
        <v>0.30320000000000003</v>
      </c>
      <c r="J112" s="77">
        <v>5.67E-2</v>
      </c>
      <c r="K112" s="54">
        <v>0.94330000000000003</v>
      </c>
      <c r="L112" s="54">
        <v>6.0100000000000001E-2</v>
      </c>
      <c r="M112" s="54">
        <v>-2.8119999999999998</v>
      </c>
      <c r="N112" s="54">
        <v>-3.8300000000000001E-2</v>
      </c>
      <c r="O112" s="54">
        <v>4.0000000000000002E-4</v>
      </c>
    </row>
    <row r="113" spans="1:15" x14ac:dyDescent="0.25">
      <c r="A113" s="54" t="s">
        <v>540</v>
      </c>
      <c r="B113" s="54" t="s">
        <v>78</v>
      </c>
      <c r="C113" s="54">
        <v>34754</v>
      </c>
      <c r="D113" s="54">
        <v>2300</v>
      </c>
      <c r="E113" s="54">
        <v>32454</v>
      </c>
      <c r="F113" s="54">
        <v>164489</v>
      </c>
      <c r="G113" s="54">
        <v>9103</v>
      </c>
      <c r="H113" s="54">
        <v>155386</v>
      </c>
      <c r="I113" s="96">
        <v>0.17580000000000001</v>
      </c>
      <c r="J113" s="77">
        <v>6.6199999999999995E-2</v>
      </c>
      <c r="K113" s="54">
        <v>0.93379999999999996</v>
      </c>
      <c r="L113" s="54">
        <v>7.0900000000000005E-2</v>
      </c>
      <c r="M113" s="54">
        <v>-2.6469</v>
      </c>
      <c r="N113" s="54">
        <v>0.1268</v>
      </c>
      <c r="O113" s="54">
        <v>3.0000000000000001E-3</v>
      </c>
    </row>
    <row r="114" spans="1:15" x14ac:dyDescent="0.25">
      <c r="A114" s="54" t="s">
        <v>540</v>
      </c>
      <c r="B114" s="54" t="s">
        <v>311</v>
      </c>
      <c r="C114" s="54">
        <v>17372</v>
      </c>
      <c r="D114" s="54">
        <v>1254</v>
      </c>
      <c r="E114" s="54">
        <v>16118</v>
      </c>
      <c r="F114" s="54">
        <v>181861</v>
      </c>
      <c r="G114" s="54">
        <v>10357</v>
      </c>
      <c r="H114" s="54">
        <v>171504</v>
      </c>
      <c r="I114" s="96">
        <v>8.7900000000000006E-2</v>
      </c>
      <c r="J114" s="77">
        <v>7.22E-2</v>
      </c>
      <c r="K114" s="54">
        <v>0.92779999999999996</v>
      </c>
      <c r="L114" s="54">
        <v>7.7799999999999994E-2</v>
      </c>
      <c r="M114" s="54">
        <v>-2.5535999999999999</v>
      </c>
      <c r="N114" s="54">
        <v>0.22009999999999999</v>
      </c>
      <c r="O114" s="54">
        <v>4.7000000000000002E-3</v>
      </c>
    </row>
    <row r="115" spans="1:15" x14ac:dyDescent="0.25">
      <c r="A115" s="54" t="s">
        <v>540</v>
      </c>
      <c r="B115" s="54" t="s">
        <v>374</v>
      </c>
      <c r="C115" s="54">
        <v>15848</v>
      </c>
      <c r="D115" s="54">
        <v>1261</v>
      </c>
      <c r="E115" s="54">
        <v>14587</v>
      </c>
      <c r="F115" s="54">
        <v>197709</v>
      </c>
      <c r="G115" s="54">
        <v>11618</v>
      </c>
      <c r="H115" s="54">
        <v>186091</v>
      </c>
      <c r="I115" s="96">
        <v>8.0199999999999994E-2</v>
      </c>
      <c r="J115" s="77">
        <v>7.9600000000000004E-2</v>
      </c>
      <c r="K115" s="54">
        <v>0.9204</v>
      </c>
      <c r="L115" s="54">
        <v>8.6400000000000005E-2</v>
      </c>
      <c r="M115" s="54">
        <v>-2.4481999999999999</v>
      </c>
      <c r="N115" s="54">
        <v>0.32550000000000001</v>
      </c>
      <c r="O115" s="54">
        <v>9.7999999999999997E-3</v>
      </c>
    </row>
    <row r="116" spans="1:15" x14ac:dyDescent="0.25">
      <c r="A116" s="54" t="s">
        <v>540</v>
      </c>
      <c r="B116" s="54" t="s">
        <v>313</v>
      </c>
      <c r="C116" s="54">
        <v>0</v>
      </c>
      <c r="D116" s="54">
        <v>0</v>
      </c>
      <c r="E116" s="54">
        <v>0</v>
      </c>
      <c r="F116" s="54">
        <v>197709</v>
      </c>
      <c r="G116" s="54">
        <v>11618</v>
      </c>
      <c r="H116" s="54">
        <v>186091</v>
      </c>
      <c r="I116" s="96">
        <v>0</v>
      </c>
      <c r="J116" s="77" t="e">
        <v>#N/A</v>
      </c>
      <c r="K116" s="54" t="e">
        <v>#N/A</v>
      </c>
      <c r="L116" s="54" t="e">
        <v>#N/A</v>
      </c>
      <c r="M116" s="54" t="e">
        <v>#N/A</v>
      </c>
      <c r="N116" s="54" t="e">
        <v>#N/A</v>
      </c>
      <c r="O116" s="54" t="e">
        <v>#N/A</v>
      </c>
    </row>
    <row r="117" spans="1:15" x14ac:dyDescent="0.25">
      <c r="A117" s="54" t="s">
        <v>540</v>
      </c>
      <c r="B117" s="54" t="s">
        <v>76</v>
      </c>
      <c r="C117" s="54">
        <v>197709</v>
      </c>
      <c r="D117" s="54">
        <v>11618</v>
      </c>
      <c r="E117" s="54">
        <v>186091</v>
      </c>
      <c r="F117" s="54" t="e">
        <v>#N/A</v>
      </c>
      <c r="G117" s="54" t="e">
        <v>#N/A</v>
      </c>
      <c r="H117" s="54" t="e">
        <v>#N/A</v>
      </c>
      <c r="I117" s="96">
        <v>1</v>
      </c>
      <c r="J117" s="77">
        <v>5.8799999999999998E-2</v>
      </c>
      <c r="K117" s="54">
        <v>0.94120000000000004</v>
      </c>
      <c r="L117" s="54">
        <v>6.2399999999999997E-2</v>
      </c>
      <c r="M117" s="54">
        <v>-2.7736999999999998</v>
      </c>
      <c r="N117" s="54">
        <v>0</v>
      </c>
      <c r="O117" s="54">
        <v>3.04E-2</v>
      </c>
    </row>
    <row r="118" spans="1:15" x14ac:dyDescent="0.25">
      <c r="A118" s="54" t="s">
        <v>427</v>
      </c>
      <c r="B118" s="54" t="s">
        <v>541</v>
      </c>
      <c r="C118" s="54">
        <v>18248</v>
      </c>
      <c r="D118" s="54">
        <v>1623</v>
      </c>
      <c r="E118" s="54">
        <v>16625</v>
      </c>
      <c r="F118" s="54">
        <v>18248</v>
      </c>
      <c r="G118" s="54">
        <v>1623</v>
      </c>
      <c r="H118" s="54">
        <v>16625</v>
      </c>
      <c r="I118" s="96">
        <v>9.2299999999999993E-2</v>
      </c>
      <c r="J118" s="77">
        <v>8.8900000000000007E-2</v>
      </c>
      <c r="K118" s="54">
        <v>0.91110000000000002</v>
      </c>
      <c r="L118" s="54">
        <v>9.7600000000000006E-2</v>
      </c>
      <c r="M118" s="54">
        <v>-2.3266</v>
      </c>
      <c r="N118" s="54">
        <v>0.44700000000000001</v>
      </c>
      <c r="O118" s="54">
        <v>2.2499999999999999E-2</v>
      </c>
    </row>
    <row r="119" spans="1:15" x14ac:dyDescent="0.25">
      <c r="A119" s="54" t="s">
        <v>427</v>
      </c>
      <c r="B119" s="54" t="s">
        <v>542</v>
      </c>
      <c r="C119" s="54">
        <v>23486</v>
      </c>
      <c r="D119" s="54">
        <v>1485</v>
      </c>
      <c r="E119" s="54">
        <v>22001</v>
      </c>
      <c r="F119" s="54">
        <v>41734</v>
      </c>
      <c r="G119" s="54">
        <v>3108</v>
      </c>
      <c r="H119" s="54">
        <v>38626</v>
      </c>
      <c r="I119" s="96">
        <v>0.1188</v>
      </c>
      <c r="J119" s="77">
        <v>6.3200000000000006E-2</v>
      </c>
      <c r="K119" s="54">
        <v>0.93679999999999997</v>
      </c>
      <c r="L119" s="54">
        <v>6.7500000000000004E-2</v>
      </c>
      <c r="M119" s="54">
        <v>-2.6957</v>
      </c>
      <c r="N119" s="54">
        <v>7.8E-2</v>
      </c>
      <c r="O119" s="54">
        <v>6.9999999999999999E-4</v>
      </c>
    </row>
    <row r="120" spans="1:15" x14ac:dyDescent="0.25">
      <c r="A120" s="54" t="s">
        <v>427</v>
      </c>
      <c r="B120" s="54" t="s">
        <v>543</v>
      </c>
      <c r="C120" s="54">
        <v>125907</v>
      </c>
      <c r="D120" s="54">
        <v>7026</v>
      </c>
      <c r="E120" s="54">
        <v>118881</v>
      </c>
      <c r="F120" s="54">
        <v>167641</v>
      </c>
      <c r="G120" s="54">
        <v>10134</v>
      </c>
      <c r="H120" s="54">
        <v>157507</v>
      </c>
      <c r="I120" s="96">
        <v>0.63680000000000003</v>
      </c>
      <c r="J120" s="77">
        <v>5.5800000000000002E-2</v>
      </c>
      <c r="K120" s="54">
        <v>0.94420000000000004</v>
      </c>
      <c r="L120" s="54">
        <v>5.91E-2</v>
      </c>
      <c r="M120" s="54">
        <v>-2.8285</v>
      </c>
      <c r="N120" s="54">
        <v>-5.4800000000000001E-2</v>
      </c>
      <c r="O120" s="54">
        <v>1.9E-3</v>
      </c>
    </row>
    <row r="121" spans="1:15" x14ac:dyDescent="0.25">
      <c r="A121" s="54" t="s">
        <v>427</v>
      </c>
      <c r="B121" s="54" t="s">
        <v>544</v>
      </c>
      <c r="C121" s="54">
        <v>30068</v>
      </c>
      <c r="D121" s="54">
        <v>1484</v>
      </c>
      <c r="E121" s="54">
        <v>28584</v>
      </c>
      <c r="F121" s="54">
        <v>197709</v>
      </c>
      <c r="G121" s="54">
        <v>11618</v>
      </c>
      <c r="H121" s="54">
        <v>186091</v>
      </c>
      <c r="I121" s="96">
        <v>0.15210000000000001</v>
      </c>
      <c r="J121" s="77">
        <v>4.9399999999999999E-2</v>
      </c>
      <c r="K121" s="54">
        <v>0.9506</v>
      </c>
      <c r="L121" s="54">
        <v>5.1900000000000002E-2</v>
      </c>
      <c r="M121" s="54">
        <v>-2.9581</v>
      </c>
      <c r="N121" s="54">
        <v>-0.18440000000000001</v>
      </c>
      <c r="O121" s="54">
        <v>4.7999999999999996E-3</v>
      </c>
    </row>
    <row r="122" spans="1:15" x14ac:dyDescent="0.25">
      <c r="A122" s="54" t="s">
        <v>427</v>
      </c>
      <c r="B122" s="54" t="s">
        <v>313</v>
      </c>
      <c r="C122" s="54">
        <v>0</v>
      </c>
      <c r="D122" s="54">
        <v>0</v>
      </c>
      <c r="E122" s="54">
        <v>0</v>
      </c>
      <c r="F122" s="54">
        <v>197709</v>
      </c>
      <c r="G122" s="54">
        <v>11618</v>
      </c>
      <c r="H122" s="54">
        <v>186091</v>
      </c>
      <c r="I122" s="96">
        <v>0</v>
      </c>
      <c r="J122" s="77" t="e">
        <v>#N/A</v>
      </c>
      <c r="K122" s="54" t="e">
        <v>#N/A</v>
      </c>
      <c r="L122" s="54" t="e">
        <v>#N/A</v>
      </c>
      <c r="M122" s="54" t="e">
        <v>#N/A</v>
      </c>
      <c r="N122" s="54" t="e">
        <v>#N/A</v>
      </c>
      <c r="O122" s="54" t="e">
        <v>#N/A</v>
      </c>
    </row>
    <row r="123" spans="1:15" x14ac:dyDescent="0.25">
      <c r="A123" s="54" t="s">
        <v>427</v>
      </c>
      <c r="B123" s="54" t="s">
        <v>76</v>
      </c>
      <c r="C123" s="54">
        <v>197709</v>
      </c>
      <c r="D123" s="54">
        <v>11618</v>
      </c>
      <c r="E123" s="54">
        <v>186091</v>
      </c>
      <c r="F123" s="54" t="e">
        <v>#N/A</v>
      </c>
      <c r="G123" s="54" t="e">
        <v>#N/A</v>
      </c>
      <c r="H123" s="54" t="e">
        <v>#N/A</v>
      </c>
      <c r="I123" s="96">
        <v>1</v>
      </c>
      <c r="J123" s="77">
        <v>5.8799999999999998E-2</v>
      </c>
      <c r="K123" s="54">
        <v>0.94120000000000004</v>
      </c>
      <c r="L123" s="54">
        <v>6.2399999999999997E-2</v>
      </c>
      <c r="M123" s="54">
        <v>-2.7736999999999998</v>
      </c>
      <c r="N123" s="54">
        <v>0</v>
      </c>
      <c r="O123" s="54">
        <v>2.9899999999999996E-2</v>
      </c>
    </row>
    <row r="124" spans="1:15" x14ac:dyDescent="0.25">
      <c r="A124" s="54" t="s">
        <v>545</v>
      </c>
      <c r="B124" s="54" t="s">
        <v>78</v>
      </c>
      <c r="C124" s="54">
        <v>19087</v>
      </c>
      <c r="D124" s="54">
        <v>1457</v>
      </c>
      <c r="E124" s="54">
        <v>17630</v>
      </c>
      <c r="F124" s="54">
        <v>19087</v>
      </c>
      <c r="G124" s="54">
        <v>1457</v>
      </c>
      <c r="H124" s="54">
        <v>17630</v>
      </c>
      <c r="I124" s="96">
        <v>9.6500000000000002E-2</v>
      </c>
      <c r="J124" s="77">
        <v>7.6300000000000007E-2</v>
      </c>
      <c r="K124" s="54">
        <v>0.92369999999999997</v>
      </c>
      <c r="L124" s="54">
        <v>8.2600000000000007E-2</v>
      </c>
      <c r="M124" s="54">
        <v>-2.4931999999999999</v>
      </c>
      <c r="N124" s="54">
        <v>0.28050000000000003</v>
      </c>
      <c r="O124" s="54">
        <v>8.6E-3</v>
      </c>
    </row>
    <row r="125" spans="1:15" x14ac:dyDescent="0.25">
      <c r="A125" s="54" t="s">
        <v>545</v>
      </c>
      <c r="B125" s="54" t="s">
        <v>364</v>
      </c>
      <c r="C125" s="54">
        <v>29271</v>
      </c>
      <c r="D125" s="54">
        <v>1968</v>
      </c>
      <c r="E125" s="54">
        <v>27303</v>
      </c>
      <c r="F125" s="54">
        <v>48358</v>
      </c>
      <c r="G125" s="54">
        <v>3425</v>
      </c>
      <c r="H125" s="54">
        <v>44933</v>
      </c>
      <c r="I125" s="96">
        <v>0.14810000000000001</v>
      </c>
      <c r="J125" s="77">
        <v>6.7199999999999996E-2</v>
      </c>
      <c r="K125" s="54">
        <v>0.93279999999999996</v>
      </c>
      <c r="L125" s="54">
        <v>7.2099999999999997E-2</v>
      </c>
      <c r="M125" s="54">
        <v>-2.63</v>
      </c>
      <c r="N125" s="54">
        <v>0.14369999999999999</v>
      </c>
      <c r="O125" s="54">
        <v>3.3E-3</v>
      </c>
    </row>
    <row r="126" spans="1:15" x14ac:dyDescent="0.25">
      <c r="A126" s="54" t="s">
        <v>545</v>
      </c>
      <c r="B126" s="54" t="s">
        <v>546</v>
      </c>
      <c r="C126" s="54">
        <v>77170</v>
      </c>
      <c r="D126" s="54">
        <v>4695</v>
      </c>
      <c r="E126" s="54">
        <v>72475</v>
      </c>
      <c r="F126" s="54">
        <v>125528</v>
      </c>
      <c r="G126" s="54">
        <v>8120</v>
      </c>
      <c r="H126" s="54">
        <v>117408</v>
      </c>
      <c r="I126" s="96">
        <v>0.39029999999999998</v>
      </c>
      <c r="J126" s="77">
        <v>6.08E-2</v>
      </c>
      <c r="K126" s="54">
        <v>0.93920000000000003</v>
      </c>
      <c r="L126" s="54">
        <v>6.4799999999999996E-2</v>
      </c>
      <c r="M126" s="54">
        <v>-2.7366999999999999</v>
      </c>
      <c r="N126" s="54">
        <v>3.6900000000000002E-2</v>
      </c>
      <c r="O126" s="54">
        <v>5.0000000000000001E-4</v>
      </c>
    </row>
    <row r="127" spans="1:15" x14ac:dyDescent="0.25">
      <c r="A127" s="54" t="s">
        <v>545</v>
      </c>
      <c r="B127" s="54" t="s">
        <v>547</v>
      </c>
      <c r="C127" s="54">
        <v>56838</v>
      </c>
      <c r="D127" s="54">
        <v>2889</v>
      </c>
      <c r="E127" s="54">
        <v>53949</v>
      </c>
      <c r="F127" s="54">
        <v>182366</v>
      </c>
      <c r="G127" s="54">
        <v>11009</v>
      </c>
      <c r="H127" s="54">
        <v>171357</v>
      </c>
      <c r="I127" s="96">
        <v>0.28749999999999998</v>
      </c>
      <c r="J127" s="77">
        <v>5.0799999999999998E-2</v>
      </c>
      <c r="K127" s="54">
        <v>0.94920000000000004</v>
      </c>
      <c r="L127" s="54">
        <v>5.3600000000000002E-2</v>
      </c>
      <c r="M127" s="54">
        <v>-2.9270999999999998</v>
      </c>
      <c r="N127" s="54">
        <v>-0.15340000000000001</v>
      </c>
      <c r="O127" s="54">
        <v>6.3E-3</v>
      </c>
    </row>
    <row r="128" spans="1:15" x14ac:dyDescent="0.25">
      <c r="A128" s="54" t="s">
        <v>545</v>
      </c>
      <c r="B128" s="54" t="s">
        <v>548</v>
      </c>
      <c r="C128" s="54">
        <v>15343</v>
      </c>
      <c r="D128" s="54">
        <v>609</v>
      </c>
      <c r="E128" s="54">
        <v>14734</v>
      </c>
      <c r="F128" s="54">
        <v>197709</v>
      </c>
      <c r="G128" s="54">
        <v>11618</v>
      </c>
      <c r="H128" s="54">
        <v>186091</v>
      </c>
      <c r="I128" s="96">
        <v>7.7600000000000002E-2</v>
      </c>
      <c r="J128" s="77">
        <v>3.9699999999999999E-2</v>
      </c>
      <c r="K128" s="54">
        <v>0.96030000000000004</v>
      </c>
      <c r="L128" s="54">
        <v>4.1300000000000003E-2</v>
      </c>
      <c r="M128" s="54">
        <v>-3.1861000000000002</v>
      </c>
      <c r="N128" s="54">
        <v>-0.41239999999999999</v>
      </c>
      <c r="O128" s="54">
        <v>1.0999999999999999E-2</v>
      </c>
    </row>
    <row r="129" spans="1:15" x14ac:dyDescent="0.25">
      <c r="A129" s="54" t="s">
        <v>545</v>
      </c>
      <c r="B129" s="54" t="s">
        <v>313</v>
      </c>
      <c r="C129" s="54">
        <v>0</v>
      </c>
      <c r="D129" s="54">
        <v>0</v>
      </c>
      <c r="E129" s="54">
        <v>0</v>
      </c>
      <c r="F129" s="54">
        <v>197709</v>
      </c>
      <c r="G129" s="54">
        <v>11618</v>
      </c>
      <c r="H129" s="54">
        <v>186091</v>
      </c>
      <c r="I129" s="96">
        <v>0</v>
      </c>
      <c r="J129" s="77" t="e">
        <v>#N/A</v>
      </c>
      <c r="K129" s="54" t="e">
        <v>#N/A</v>
      </c>
      <c r="L129" s="54" t="e">
        <v>#N/A</v>
      </c>
      <c r="M129" s="54" t="e">
        <v>#N/A</v>
      </c>
      <c r="N129" s="54" t="e">
        <v>#N/A</v>
      </c>
      <c r="O129" s="54" t="e">
        <v>#N/A</v>
      </c>
    </row>
    <row r="130" spans="1:15" x14ac:dyDescent="0.25">
      <c r="A130" s="54" t="s">
        <v>545</v>
      </c>
      <c r="B130" s="54" t="s">
        <v>76</v>
      </c>
      <c r="C130" s="54">
        <v>197709</v>
      </c>
      <c r="D130" s="54">
        <v>11618</v>
      </c>
      <c r="E130" s="54">
        <v>186091</v>
      </c>
      <c r="F130" s="54" t="e">
        <v>#N/A</v>
      </c>
      <c r="G130" s="54" t="e">
        <v>#N/A</v>
      </c>
      <c r="H130" s="54" t="e">
        <v>#N/A</v>
      </c>
      <c r="I130" s="96">
        <v>1</v>
      </c>
      <c r="J130" s="77">
        <v>5.8799999999999998E-2</v>
      </c>
      <c r="K130" s="54">
        <v>0.94120000000000004</v>
      </c>
      <c r="L130" s="54">
        <v>6.2399999999999997E-2</v>
      </c>
      <c r="M130" s="54">
        <v>-2.7736999999999998</v>
      </c>
      <c r="N130" s="54">
        <v>0</v>
      </c>
      <c r="O130" s="54">
        <v>2.9700000000000001E-2</v>
      </c>
    </row>
    <row r="131" spans="1:15" x14ac:dyDescent="0.25">
      <c r="A131" s="54" t="s">
        <v>336</v>
      </c>
      <c r="B131" s="54" t="s">
        <v>549</v>
      </c>
      <c r="C131" s="54">
        <v>36346</v>
      </c>
      <c r="D131" s="54">
        <v>2177</v>
      </c>
      <c r="E131" s="54">
        <v>34169</v>
      </c>
      <c r="F131" s="54">
        <v>36346</v>
      </c>
      <c r="G131" s="54">
        <v>2177</v>
      </c>
      <c r="H131" s="54">
        <v>34169</v>
      </c>
      <c r="I131" s="96">
        <v>0.18379999999999999</v>
      </c>
      <c r="J131" s="77">
        <v>5.9900000000000002E-2</v>
      </c>
      <c r="K131" s="54">
        <v>0.94010000000000005</v>
      </c>
      <c r="L131" s="54">
        <v>6.3700000000000007E-2</v>
      </c>
      <c r="M131" s="54">
        <v>-2.7534000000000001</v>
      </c>
      <c r="N131" s="54">
        <v>2.0299999999999999E-2</v>
      </c>
      <c r="O131" s="54">
        <v>1E-4</v>
      </c>
    </row>
    <row r="132" spans="1:15" x14ac:dyDescent="0.25">
      <c r="A132" s="54" t="s">
        <v>336</v>
      </c>
      <c r="B132" s="54" t="s">
        <v>550</v>
      </c>
      <c r="C132" s="54">
        <v>70057</v>
      </c>
      <c r="D132" s="54">
        <v>4878</v>
      </c>
      <c r="E132" s="54">
        <v>65179</v>
      </c>
      <c r="F132" s="54">
        <v>106403</v>
      </c>
      <c r="G132" s="54">
        <v>7055</v>
      </c>
      <c r="H132" s="54">
        <v>99348</v>
      </c>
      <c r="I132" s="96">
        <v>0.3543</v>
      </c>
      <c r="J132" s="77">
        <v>6.9599999999999995E-2</v>
      </c>
      <c r="K132" s="54">
        <v>0.9304</v>
      </c>
      <c r="L132" s="54">
        <v>7.4800000000000005E-2</v>
      </c>
      <c r="M132" s="54">
        <v>-2.5924</v>
      </c>
      <c r="N132" s="54">
        <v>0.18129999999999999</v>
      </c>
      <c r="O132" s="54">
        <v>1.26E-2</v>
      </c>
    </row>
    <row r="133" spans="1:15" x14ac:dyDescent="0.25">
      <c r="A133" s="54" t="s">
        <v>336</v>
      </c>
      <c r="B133" s="54" t="s">
        <v>551</v>
      </c>
      <c r="C133" s="54">
        <v>36553</v>
      </c>
      <c r="D133" s="54">
        <v>1922</v>
      </c>
      <c r="E133" s="54">
        <v>34631</v>
      </c>
      <c r="F133" s="54">
        <v>142956</v>
      </c>
      <c r="G133" s="54">
        <v>8977</v>
      </c>
      <c r="H133" s="54">
        <v>133979</v>
      </c>
      <c r="I133" s="96">
        <v>0.18490000000000001</v>
      </c>
      <c r="J133" s="77">
        <v>5.2600000000000001E-2</v>
      </c>
      <c r="K133" s="54">
        <v>0.94740000000000002</v>
      </c>
      <c r="L133" s="54">
        <v>5.5500000000000001E-2</v>
      </c>
      <c r="M133" s="54">
        <v>-2.8914</v>
      </c>
      <c r="N133" s="54">
        <v>-0.1177</v>
      </c>
      <c r="O133" s="54">
        <v>2.3999999999999998E-3</v>
      </c>
    </row>
    <row r="134" spans="1:15" x14ac:dyDescent="0.25">
      <c r="A134" s="54" t="s">
        <v>336</v>
      </c>
      <c r="B134" s="54" t="s">
        <v>552</v>
      </c>
      <c r="C134" s="54">
        <v>32301</v>
      </c>
      <c r="D134" s="54">
        <v>1602</v>
      </c>
      <c r="E134" s="54">
        <v>30699</v>
      </c>
      <c r="F134" s="54">
        <v>175257</v>
      </c>
      <c r="G134" s="54">
        <v>10579</v>
      </c>
      <c r="H134" s="54">
        <v>164678</v>
      </c>
      <c r="I134" s="96">
        <v>0.16339999999999999</v>
      </c>
      <c r="J134" s="77">
        <v>4.9599999999999998E-2</v>
      </c>
      <c r="K134" s="54">
        <v>0.95040000000000002</v>
      </c>
      <c r="L134" s="54">
        <v>5.2200000000000003E-2</v>
      </c>
      <c r="M134" s="54">
        <v>-2.9529999999999998</v>
      </c>
      <c r="N134" s="54">
        <v>-0.17929999999999999</v>
      </c>
      <c r="O134" s="54">
        <v>4.8999999999999998E-3</v>
      </c>
    </row>
    <row r="135" spans="1:15" x14ac:dyDescent="0.25">
      <c r="A135" s="54" t="s">
        <v>336</v>
      </c>
      <c r="B135" s="54" t="s">
        <v>553</v>
      </c>
      <c r="C135" s="54">
        <v>22452</v>
      </c>
      <c r="D135" s="54">
        <v>1039</v>
      </c>
      <c r="E135" s="54">
        <v>21413</v>
      </c>
      <c r="F135" s="54">
        <v>197709</v>
      </c>
      <c r="G135" s="54">
        <v>11618</v>
      </c>
      <c r="H135" s="54">
        <v>186091</v>
      </c>
      <c r="I135" s="96">
        <v>0.11360000000000001</v>
      </c>
      <c r="J135" s="77">
        <v>4.6300000000000001E-2</v>
      </c>
      <c r="K135" s="54">
        <v>0.95369999999999999</v>
      </c>
      <c r="L135" s="54">
        <v>4.8500000000000001E-2</v>
      </c>
      <c r="M135" s="54">
        <v>-3.0257000000000001</v>
      </c>
      <c r="N135" s="54">
        <v>-0.25209999999999999</v>
      </c>
      <c r="O135" s="54">
        <v>6.4999999999999997E-3</v>
      </c>
    </row>
    <row r="136" spans="1:15" x14ac:dyDescent="0.25">
      <c r="A136" s="54" t="s">
        <v>336</v>
      </c>
      <c r="B136" s="54" t="s">
        <v>313</v>
      </c>
      <c r="C136" s="54">
        <v>0</v>
      </c>
      <c r="D136" s="54">
        <v>0</v>
      </c>
      <c r="E136" s="54">
        <v>0</v>
      </c>
      <c r="F136" s="54">
        <v>197709</v>
      </c>
      <c r="G136" s="54">
        <v>11618</v>
      </c>
      <c r="H136" s="54">
        <v>186091</v>
      </c>
      <c r="I136" s="96">
        <v>0</v>
      </c>
      <c r="J136" s="77" t="e">
        <v>#N/A</v>
      </c>
      <c r="K136" s="54" t="e">
        <v>#N/A</v>
      </c>
      <c r="L136" s="54" t="e">
        <v>#N/A</v>
      </c>
      <c r="M136" s="54" t="e">
        <v>#N/A</v>
      </c>
      <c r="N136" s="54" t="e">
        <v>#N/A</v>
      </c>
      <c r="O136" s="54" t="e">
        <v>#N/A</v>
      </c>
    </row>
    <row r="137" spans="1:15" x14ac:dyDescent="0.25">
      <c r="A137" s="54" t="s">
        <v>336</v>
      </c>
      <c r="B137" s="54" t="s">
        <v>76</v>
      </c>
      <c r="C137" s="54">
        <v>197709</v>
      </c>
      <c r="D137" s="54">
        <v>11618</v>
      </c>
      <c r="E137" s="54">
        <v>186091</v>
      </c>
      <c r="F137" s="54" t="e">
        <v>#N/A</v>
      </c>
      <c r="G137" s="54" t="e">
        <v>#N/A</v>
      </c>
      <c r="H137" s="54" t="e">
        <v>#N/A</v>
      </c>
      <c r="I137" s="96">
        <v>1</v>
      </c>
      <c r="J137" s="77">
        <v>5.8799999999999998E-2</v>
      </c>
      <c r="K137" s="54">
        <v>0.94120000000000004</v>
      </c>
      <c r="L137" s="54">
        <v>6.2399999999999997E-2</v>
      </c>
      <c r="M137" s="54">
        <v>-2.7736999999999998</v>
      </c>
      <c r="N137" s="54">
        <v>0</v>
      </c>
      <c r="O137" s="54">
        <v>2.6499999999999996E-2</v>
      </c>
    </row>
    <row r="138" spans="1:15" x14ac:dyDescent="0.25">
      <c r="A138" s="54" t="s">
        <v>554</v>
      </c>
      <c r="B138" s="54" t="s">
        <v>555</v>
      </c>
      <c r="C138" s="54">
        <v>109362</v>
      </c>
      <c r="D138" s="54">
        <v>7203</v>
      </c>
      <c r="E138" s="54">
        <v>102159</v>
      </c>
      <c r="F138" s="54">
        <v>109362</v>
      </c>
      <c r="G138" s="54">
        <v>7203</v>
      </c>
      <c r="H138" s="54">
        <v>102159</v>
      </c>
      <c r="I138" s="96">
        <v>0.55310000000000004</v>
      </c>
      <c r="J138" s="77">
        <v>6.59E-2</v>
      </c>
      <c r="K138" s="54">
        <v>0.93410000000000004</v>
      </c>
      <c r="L138" s="54">
        <v>7.0499999999999993E-2</v>
      </c>
      <c r="M138" s="54">
        <v>-2.6520000000000001</v>
      </c>
      <c r="N138" s="54">
        <v>0.1216</v>
      </c>
      <c r="O138" s="54">
        <v>8.6E-3</v>
      </c>
    </row>
    <row r="139" spans="1:15" x14ac:dyDescent="0.25">
      <c r="A139" s="54" t="s">
        <v>554</v>
      </c>
      <c r="B139" s="54" t="s">
        <v>556</v>
      </c>
      <c r="C139" s="54">
        <v>52861</v>
      </c>
      <c r="D139" s="54">
        <v>2796</v>
      </c>
      <c r="E139" s="54">
        <v>50065</v>
      </c>
      <c r="F139" s="54">
        <v>162223</v>
      </c>
      <c r="G139" s="54">
        <v>9999</v>
      </c>
      <c r="H139" s="54">
        <v>152224</v>
      </c>
      <c r="I139" s="96">
        <v>0.26740000000000003</v>
      </c>
      <c r="J139" s="77">
        <v>5.2900000000000003E-2</v>
      </c>
      <c r="K139" s="54">
        <v>0.94710000000000005</v>
      </c>
      <c r="L139" s="54">
        <v>5.5800000000000002E-2</v>
      </c>
      <c r="M139" s="54">
        <v>-2.8851</v>
      </c>
      <c r="N139" s="54">
        <v>-0.1115</v>
      </c>
      <c r="O139" s="54">
        <v>3.2000000000000002E-3</v>
      </c>
    </row>
    <row r="140" spans="1:15" x14ac:dyDescent="0.25">
      <c r="A140" s="54" t="s">
        <v>554</v>
      </c>
      <c r="B140" s="54" t="s">
        <v>557</v>
      </c>
      <c r="C140" s="54">
        <v>35486</v>
      </c>
      <c r="D140" s="54">
        <v>1619</v>
      </c>
      <c r="E140" s="54">
        <v>33867</v>
      </c>
      <c r="F140" s="54">
        <v>197709</v>
      </c>
      <c r="G140" s="54">
        <v>11618</v>
      </c>
      <c r="H140" s="54">
        <v>186091</v>
      </c>
      <c r="I140" s="96">
        <v>0.17949999999999999</v>
      </c>
      <c r="J140" s="77">
        <v>4.5600000000000002E-2</v>
      </c>
      <c r="K140" s="54">
        <v>0.95440000000000003</v>
      </c>
      <c r="L140" s="54">
        <v>4.7800000000000002E-2</v>
      </c>
      <c r="M140" s="54">
        <v>-3.0406</v>
      </c>
      <c r="N140" s="54">
        <v>-0.26700000000000002</v>
      </c>
      <c r="O140" s="54">
        <v>1.14E-2</v>
      </c>
    </row>
    <row r="141" spans="1:15" x14ac:dyDescent="0.25">
      <c r="A141" s="54" t="s">
        <v>554</v>
      </c>
      <c r="B141" s="54" t="s">
        <v>313</v>
      </c>
      <c r="C141" s="54">
        <v>0</v>
      </c>
      <c r="D141" s="54">
        <v>0</v>
      </c>
      <c r="E141" s="54">
        <v>0</v>
      </c>
      <c r="F141" s="54">
        <v>197709</v>
      </c>
      <c r="G141" s="54">
        <v>11618</v>
      </c>
      <c r="H141" s="54">
        <v>186091</v>
      </c>
      <c r="I141" s="96">
        <v>0</v>
      </c>
      <c r="J141" s="77" t="e">
        <v>#N/A</v>
      </c>
      <c r="K141" s="54" t="e">
        <v>#N/A</v>
      </c>
      <c r="L141" s="54" t="e">
        <v>#N/A</v>
      </c>
      <c r="M141" s="54" t="e">
        <v>#N/A</v>
      </c>
      <c r="N141" s="54" t="e">
        <v>#N/A</v>
      </c>
      <c r="O141" s="54" t="e">
        <v>#N/A</v>
      </c>
    </row>
    <row r="142" spans="1:15" x14ac:dyDescent="0.25">
      <c r="A142" s="54" t="s">
        <v>554</v>
      </c>
      <c r="B142" s="54" t="s">
        <v>76</v>
      </c>
      <c r="C142" s="54">
        <v>197709</v>
      </c>
      <c r="D142" s="54">
        <v>11618</v>
      </c>
      <c r="E142" s="54">
        <v>186091</v>
      </c>
      <c r="F142" s="54" t="e">
        <v>#N/A</v>
      </c>
      <c r="G142" s="54" t="e">
        <v>#N/A</v>
      </c>
      <c r="H142" s="54" t="e">
        <v>#N/A</v>
      </c>
      <c r="I142" s="96">
        <v>1</v>
      </c>
      <c r="J142" s="77">
        <v>5.8799999999999998E-2</v>
      </c>
      <c r="K142" s="54">
        <v>0.94120000000000004</v>
      </c>
      <c r="L142" s="54">
        <v>6.2399999999999997E-2</v>
      </c>
      <c r="M142" s="54">
        <v>-2.7736999999999998</v>
      </c>
      <c r="N142" s="54">
        <v>0</v>
      </c>
      <c r="O142" s="54">
        <v>2.3199999999999998E-2</v>
      </c>
    </row>
    <row r="143" spans="1:15" x14ac:dyDescent="0.25">
      <c r="A143" s="54" t="s">
        <v>336</v>
      </c>
      <c r="B143" s="54" t="s">
        <v>549</v>
      </c>
      <c r="C143" s="54">
        <v>36346</v>
      </c>
      <c r="D143" s="54">
        <v>2177</v>
      </c>
      <c r="E143" s="54">
        <v>34169</v>
      </c>
      <c r="F143" s="54">
        <v>36346</v>
      </c>
      <c r="G143" s="54">
        <v>2177</v>
      </c>
      <c r="H143" s="54">
        <v>34169</v>
      </c>
      <c r="I143" s="96">
        <v>0.18379999999999999</v>
      </c>
      <c r="J143" s="77">
        <v>5.9900000000000002E-2</v>
      </c>
      <c r="K143" s="54">
        <v>0.94010000000000005</v>
      </c>
      <c r="L143" s="54">
        <v>6.3700000000000007E-2</v>
      </c>
      <c r="M143" s="54">
        <v>-2.7534000000000001</v>
      </c>
      <c r="N143" s="54">
        <v>2.0299999999999999E-2</v>
      </c>
      <c r="O143" s="54">
        <v>1E-4</v>
      </c>
    </row>
    <row r="144" spans="1:15" x14ac:dyDescent="0.25">
      <c r="A144" s="54" t="s">
        <v>336</v>
      </c>
      <c r="B144" s="54" t="s">
        <v>550</v>
      </c>
      <c r="C144" s="54">
        <v>70057</v>
      </c>
      <c r="D144" s="54">
        <v>4878</v>
      </c>
      <c r="E144" s="54">
        <v>65179</v>
      </c>
      <c r="F144" s="54">
        <v>106403</v>
      </c>
      <c r="G144" s="54">
        <v>7055</v>
      </c>
      <c r="H144" s="54">
        <v>99348</v>
      </c>
      <c r="I144" s="96">
        <v>0.3543</v>
      </c>
      <c r="J144" s="77">
        <v>6.9599999999999995E-2</v>
      </c>
      <c r="K144" s="54">
        <v>0.9304</v>
      </c>
      <c r="L144" s="54">
        <v>7.4800000000000005E-2</v>
      </c>
      <c r="M144" s="54">
        <v>-2.5924</v>
      </c>
      <c r="N144" s="54">
        <v>0.18129999999999999</v>
      </c>
      <c r="O144" s="54">
        <v>1.26E-2</v>
      </c>
    </row>
    <row r="145" spans="1:15" x14ac:dyDescent="0.25">
      <c r="A145" s="54" t="s">
        <v>336</v>
      </c>
      <c r="B145" s="54" t="s">
        <v>551</v>
      </c>
      <c r="C145" s="54">
        <v>36553</v>
      </c>
      <c r="D145" s="54">
        <v>1922</v>
      </c>
      <c r="E145" s="54">
        <v>34631</v>
      </c>
      <c r="F145" s="54">
        <v>142956</v>
      </c>
      <c r="G145" s="54">
        <v>8977</v>
      </c>
      <c r="H145" s="54">
        <v>133979</v>
      </c>
      <c r="I145" s="96">
        <v>0.18490000000000001</v>
      </c>
      <c r="J145" s="77">
        <v>5.2600000000000001E-2</v>
      </c>
      <c r="K145" s="54">
        <v>0.94740000000000002</v>
      </c>
      <c r="L145" s="54">
        <v>5.5500000000000001E-2</v>
      </c>
      <c r="M145" s="54">
        <v>-2.8914</v>
      </c>
      <c r="N145" s="54">
        <v>-0.1177</v>
      </c>
      <c r="O145" s="54">
        <v>2.3999999999999998E-3</v>
      </c>
    </row>
    <row r="146" spans="1:15" x14ac:dyDescent="0.25">
      <c r="A146" s="54" t="s">
        <v>336</v>
      </c>
      <c r="B146" s="54" t="s">
        <v>552</v>
      </c>
      <c r="C146" s="54">
        <v>32301</v>
      </c>
      <c r="D146" s="54">
        <v>1602</v>
      </c>
      <c r="E146" s="54">
        <v>30699</v>
      </c>
      <c r="F146" s="54">
        <v>175257</v>
      </c>
      <c r="G146" s="54">
        <v>10579</v>
      </c>
      <c r="H146" s="54">
        <v>164678</v>
      </c>
      <c r="I146" s="96">
        <v>0.16339999999999999</v>
      </c>
      <c r="J146" s="77">
        <v>4.9599999999999998E-2</v>
      </c>
      <c r="K146" s="54">
        <v>0.95040000000000002</v>
      </c>
      <c r="L146" s="54">
        <v>5.2200000000000003E-2</v>
      </c>
      <c r="M146" s="54">
        <v>-2.9529999999999998</v>
      </c>
      <c r="N146" s="54">
        <v>-0.17929999999999999</v>
      </c>
      <c r="O146" s="54">
        <v>4.8999999999999998E-3</v>
      </c>
    </row>
    <row r="147" spans="1:15" x14ac:dyDescent="0.25">
      <c r="A147" s="54" t="s">
        <v>336</v>
      </c>
      <c r="B147" s="54" t="s">
        <v>553</v>
      </c>
      <c r="C147" s="54">
        <v>22452</v>
      </c>
      <c r="D147" s="54">
        <v>1039</v>
      </c>
      <c r="E147" s="54">
        <v>21413</v>
      </c>
      <c r="F147" s="54">
        <v>197709</v>
      </c>
      <c r="G147" s="54">
        <v>11618</v>
      </c>
      <c r="H147" s="54">
        <v>186091</v>
      </c>
      <c r="I147" s="96">
        <v>0.11360000000000001</v>
      </c>
      <c r="J147" s="77">
        <v>4.6300000000000001E-2</v>
      </c>
      <c r="K147" s="54">
        <v>0.95369999999999999</v>
      </c>
      <c r="L147" s="54">
        <v>4.8500000000000001E-2</v>
      </c>
      <c r="M147" s="54">
        <v>-3.0257000000000001</v>
      </c>
      <c r="N147" s="54">
        <v>-0.25209999999999999</v>
      </c>
      <c r="O147" s="54">
        <v>6.4999999999999997E-3</v>
      </c>
    </row>
    <row r="148" spans="1:15" x14ac:dyDescent="0.25">
      <c r="A148" s="54" t="s">
        <v>336</v>
      </c>
      <c r="B148" s="54" t="s">
        <v>313</v>
      </c>
      <c r="C148" s="54">
        <v>0</v>
      </c>
      <c r="D148" s="54">
        <v>0</v>
      </c>
      <c r="E148" s="54">
        <v>0</v>
      </c>
      <c r="F148" s="54">
        <v>197709</v>
      </c>
      <c r="G148" s="54">
        <v>11618</v>
      </c>
      <c r="H148" s="54">
        <v>186091</v>
      </c>
      <c r="I148" s="96">
        <v>0</v>
      </c>
      <c r="J148" s="77" t="e">
        <v>#N/A</v>
      </c>
      <c r="K148" s="54" t="e">
        <v>#N/A</v>
      </c>
      <c r="L148" s="54" t="e">
        <v>#N/A</v>
      </c>
      <c r="M148" s="54" t="e">
        <v>#N/A</v>
      </c>
      <c r="N148" s="54" t="e">
        <v>#N/A</v>
      </c>
      <c r="O148" s="54" t="e">
        <v>#N/A</v>
      </c>
    </row>
    <row r="149" spans="1:15" x14ac:dyDescent="0.25">
      <c r="A149" s="54" t="s">
        <v>336</v>
      </c>
      <c r="B149" s="54" t="s">
        <v>76</v>
      </c>
      <c r="C149" s="54">
        <v>197709</v>
      </c>
      <c r="D149" s="54">
        <v>11618</v>
      </c>
      <c r="E149" s="54">
        <v>186091</v>
      </c>
      <c r="F149" s="54" t="e">
        <v>#N/A</v>
      </c>
      <c r="G149" s="54" t="e">
        <v>#N/A</v>
      </c>
      <c r="H149" s="54" t="e">
        <v>#N/A</v>
      </c>
      <c r="I149" s="96">
        <v>1</v>
      </c>
      <c r="J149" s="77">
        <v>5.8799999999999998E-2</v>
      </c>
      <c r="K149" s="54">
        <v>0.94120000000000004</v>
      </c>
      <c r="L149" s="54">
        <v>6.2399999999999997E-2</v>
      </c>
      <c r="M149" s="54">
        <v>-2.7736999999999998</v>
      </c>
      <c r="N149" s="54">
        <v>0</v>
      </c>
      <c r="O149" s="54">
        <v>2.6499999999999996E-2</v>
      </c>
    </row>
    <row r="150" spans="1:15" x14ac:dyDescent="0.25">
      <c r="A150" s="54" t="s">
        <v>337</v>
      </c>
      <c r="B150" s="54" t="s">
        <v>289</v>
      </c>
      <c r="C150" s="54">
        <v>81482</v>
      </c>
      <c r="D150" s="54">
        <v>5506</v>
      </c>
      <c r="E150" s="54">
        <v>75976</v>
      </c>
      <c r="F150" s="54">
        <v>81482</v>
      </c>
      <c r="G150" s="54">
        <v>5506</v>
      </c>
      <c r="H150" s="54">
        <v>75976</v>
      </c>
      <c r="I150" s="96">
        <v>0.41210000000000002</v>
      </c>
      <c r="J150" s="77">
        <v>6.7599999999999993E-2</v>
      </c>
      <c r="K150" s="54">
        <v>0.93240000000000001</v>
      </c>
      <c r="L150" s="54">
        <v>7.2499999999999995E-2</v>
      </c>
      <c r="M150" s="54">
        <v>-2.6246</v>
      </c>
      <c r="N150" s="54">
        <v>0.14910000000000001</v>
      </c>
      <c r="O150" s="54">
        <v>9.7999999999999997E-3</v>
      </c>
    </row>
    <row r="151" spans="1:15" x14ac:dyDescent="0.25">
      <c r="A151" s="54" t="s">
        <v>337</v>
      </c>
      <c r="B151" s="54" t="s">
        <v>133</v>
      </c>
      <c r="C151" s="54">
        <v>37371</v>
      </c>
      <c r="D151" s="54">
        <v>2195</v>
      </c>
      <c r="E151" s="54">
        <v>35176</v>
      </c>
      <c r="F151" s="54">
        <v>118853</v>
      </c>
      <c r="G151" s="54">
        <v>7701</v>
      </c>
      <c r="H151" s="54">
        <v>111152</v>
      </c>
      <c r="I151" s="96">
        <v>0.189</v>
      </c>
      <c r="J151" s="77">
        <v>5.8700000000000002E-2</v>
      </c>
      <c r="K151" s="54">
        <v>0.94130000000000003</v>
      </c>
      <c r="L151" s="54">
        <v>6.2399999999999997E-2</v>
      </c>
      <c r="M151" s="54">
        <v>-2.7742</v>
      </c>
      <c r="N151" s="54">
        <v>-5.0000000000000001E-4</v>
      </c>
      <c r="O151" s="54">
        <v>0</v>
      </c>
    </row>
    <row r="152" spans="1:15" x14ac:dyDescent="0.25">
      <c r="A152" s="54" t="s">
        <v>337</v>
      </c>
      <c r="B152" s="54" t="s">
        <v>95</v>
      </c>
      <c r="C152" s="54">
        <v>64834</v>
      </c>
      <c r="D152" s="54">
        <v>3313</v>
      </c>
      <c r="E152" s="54">
        <v>61521</v>
      </c>
      <c r="F152" s="54">
        <v>183687</v>
      </c>
      <c r="G152" s="54">
        <v>11014</v>
      </c>
      <c r="H152" s="54">
        <v>172673</v>
      </c>
      <c r="I152" s="96">
        <v>0.32790000000000002</v>
      </c>
      <c r="J152" s="77">
        <v>5.11E-2</v>
      </c>
      <c r="K152" s="54">
        <v>0.94889999999999997</v>
      </c>
      <c r="L152" s="54">
        <v>5.3900000000000003E-2</v>
      </c>
      <c r="M152" s="54">
        <v>-2.9215</v>
      </c>
      <c r="N152" s="54">
        <v>-0.14779999999999999</v>
      </c>
      <c r="O152" s="54">
        <v>6.7000000000000002E-3</v>
      </c>
    </row>
    <row r="153" spans="1:15" x14ac:dyDescent="0.25">
      <c r="A153" s="54" t="s">
        <v>337</v>
      </c>
      <c r="B153" s="54" t="s">
        <v>97</v>
      </c>
      <c r="C153" s="54">
        <v>14022</v>
      </c>
      <c r="D153" s="54">
        <v>604</v>
      </c>
      <c r="E153" s="54">
        <v>13418</v>
      </c>
      <c r="F153" s="54">
        <v>197709</v>
      </c>
      <c r="G153" s="54">
        <v>11618</v>
      </c>
      <c r="H153" s="54">
        <v>186091</v>
      </c>
      <c r="I153" s="96">
        <v>7.0900000000000005E-2</v>
      </c>
      <c r="J153" s="77">
        <v>4.3099999999999999E-2</v>
      </c>
      <c r="K153" s="54">
        <v>0.95689999999999997</v>
      </c>
      <c r="L153" s="54">
        <v>4.4999999999999998E-2</v>
      </c>
      <c r="M153" s="54">
        <v>-3.1008</v>
      </c>
      <c r="N153" s="54">
        <v>-0.3271</v>
      </c>
      <c r="O153" s="54">
        <v>6.6E-3</v>
      </c>
    </row>
    <row r="154" spans="1:15" x14ac:dyDescent="0.25">
      <c r="A154" s="54" t="s">
        <v>337</v>
      </c>
      <c r="B154" s="54" t="s">
        <v>313</v>
      </c>
      <c r="C154" s="54">
        <v>0</v>
      </c>
      <c r="D154" s="54">
        <v>0</v>
      </c>
      <c r="E154" s="54">
        <v>0</v>
      </c>
      <c r="F154" s="54">
        <v>197709</v>
      </c>
      <c r="G154" s="54">
        <v>11618</v>
      </c>
      <c r="H154" s="54">
        <v>186091</v>
      </c>
      <c r="I154" s="96">
        <v>0</v>
      </c>
      <c r="J154" s="77" t="e">
        <v>#N/A</v>
      </c>
      <c r="K154" s="54" t="e">
        <v>#N/A</v>
      </c>
      <c r="L154" s="54" t="e">
        <v>#N/A</v>
      </c>
      <c r="M154" s="54" t="e">
        <v>#N/A</v>
      </c>
      <c r="N154" s="54" t="e">
        <v>#N/A</v>
      </c>
      <c r="O154" s="54" t="e">
        <v>#N/A</v>
      </c>
    </row>
    <row r="155" spans="1:15" x14ac:dyDescent="0.25">
      <c r="A155" s="54" t="s">
        <v>337</v>
      </c>
      <c r="B155" s="54" t="s">
        <v>76</v>
      </c>
      <c r="C155" s="54">
        <v>197709</v>
      </c>
      <c r="D155" s="54">
        <v>11618</v>
      </c>
      <c r="E155" s="54">
        <v>186091</v>
      </c>
      <c r="F155" s="54" t="e">
        <v>#N/A</v>
      </c>
      <c r="G155" s="54" t="e">
        <v>#N/A</v>
      </c>
      <c r="H155" s="54" t="e">
        <v>#N/A</v>
      </c>
      <c r="I155" s="96">
        <v>1</v>
      </c>
      <c r="J155" s="77">
        <v>5.8799999999999998E-2</v>
      </c>
      <c r="K155" s="54">
        <v>0.94120000000000004</v>
      </c>
      <c r="L155" s="54">
        <v>6.2399999999999997E-2</v>
      </c>
      <c r="M155" s="54">
        <v>-2.7736999999999998</v>
      </c>
      <c r="N155" s="54">
        <v>0</v>
      </c>
      <c r="O155" s="54">
        <v>2.3100000000000002E-2</v>
      </c>
    </row>
    <row r="156" spans="1:15" x14ac:dyDescent="0.25">
      <c r="A156" s="54" t="s">
        <v>428</v>
      </c>
      <c r="B156" s="54" t="s">
        <v>558</v>
      </c>
      <c r="C156" s="54">
        <v>39924</v>
      </c>
      <c r="D156" s="54">
        <v>2720</v>
      </c>
      <c r="E156" s="54">
        <v>37204</v>
      </c>
      <c r="F156" s="54">
        <v>39924</v>
      </c>
      <c r="G156" s="54">
        <v>2720</v>
      </c>
      <c r="H156" s="54">
        <v>37204</v>
      </c>
      <c r="I156" s="96">
        <v>0.2019</v>
      </c>
      <c r="J156" s="77">
        <v>6.8099999999999994E-2</v>
      </c>
      <c r="K156" s="54">
        <v>0.93189999999999995</v>
      </c>
      <c r="L156" s="54">
        <v>7.3099999999999998E-2</v>
      </c>
      <c r="M156" s="54">
        <v>-2.6158000000000001</v>
      </c>
      <c r="N156" s="54">
        <v>0.15790000000000001</v>
      </c>
      <c r="O156" s="54">
        <v>5.4000000000000003E-3</v>
      </c>
    </row>
    <row r="157" spans="1:15" x14ac:dyDescent="0.25">
      <c r="A157" s="54" t="s">
        <v>428</v>
      </c>
      <c r="B157" s="54" t="s">
        <v>559</v>
      </c>
      <c r="C157" s="54">
        <v>82805</v>
      </c>
      <c r="D157" s="54">
        <v>5112</v>
      </c>
      <c r="E157" s="54">
        <v>77693</v>
      </c>
      <c r="F157" s="54">
        <v>122729</v>
      </c>
      <c r="G157" s="54">
        <v>7832</v>
      </c>
      <c r="H157" s="54">
        <v>114897</v>
      </c>
      <c r="I157" s="96">
        <v>0.41880000000000001</v>
      </c>
      <c r="J157" s="77">
        <v>6.1699999999999998E-2</v>
      </c>
      <c r="K157" s="54">
        <v>0.93830000000000002</v>
      </c>
      <c r="L157" s="54">
        <v>6.5799999999999997E-2</v>
      </c>
      <c r="M157" s="54">
        <v>-2.7212000000000001</v>
      </c>
      <c r="N157" s="54">
        <v>5.2499999999999998E-2</v>
      </c>
      <c r="O157" s="54">
        <v>1.1999999999999999E-3</v>
      </c>
    </row>
    <row r="158" spans="1:15" x14ac:dyDescent="0.25">
      <c r="A158" s="54" t="s">
        <v>428</v>
      </c>
      <c r="B158" s="54" t="s">
        <v>560</v>
      </c>
      <c r="C158" s="54">
        <v>47161</v>
      </c>
      <c r="D158" s="54">
        <v>2570</v>
      </c>
      <c r="E158" s="54">
        <v>44591</v>
      </c>
      <c r="F158" s="54">
        <v>169890</v>
      </c>
      <c r="G158" s="54">
        <v>10402</v>
      </c>
      <c r="H158" s="54">
        <v>159488</v>
      </c>
      <c r="I158" s="96">
        <v>0.23849999999999999</v>
      </c>
      <c r="J158" s="77">
        <v>5.45E-2</v>
      </c>
      <c r="K158" s="54">
        <v>0.94550000000000001</v>
      </c>
      <c r="L158" s="54">
        <v>5.7599999999999998E-2</v>
      </c>
      <c r="M158" s="54">
        <v>-2.8536000000000001</v>
      </c>
      <c r="N158" s="54">
        <v>-7.9899999999999999E-2</v>
      </c>
      <c r="O158" s="54">
        <v>1.5E-3</v>
      </c>
    </row>
    <row r="159" spans="1:15" x14ac:dyDescent="0.25">
      <c r="A159" s="54" t="s">
        <v>428</v>
      </c>
      <c r="B159" s="54" t="s">
        <v>561</v>
      </c>
      <c r="C159" s="54">
        <v>17876</v>
      </c>
      <c r="D159" s="54">
        <v>833</v>
      </c>
      <c r="E159" s="54">
        <v>17043</v>
      </c>
      <c r="F159" s="54">
        <v>187766</v>
      </c>
      <c r="G159" s="54">
        <v>11235</v>
      </c>
      <c r="H159" s="54">
        <v>176531</v>
      </c>
      <c r="I159" s="96">
        <v>9.0399999999999994E-2</v>
      </c>
      <c r="J159" s="77">
        <v>4.6600000000000003E-2</v>
      </c>
      <c r="K159" s="54">
        <v>0.95340000000000003</v>
      </c>
      <c r="L159" s="54">
        <v>4.8899999999999999E-2</v>
      </c>
      <c r="M159" s="54">
        <v>-3.0185</v>
      </c>
      <c r="N159" s="54">
        <v>-0.24479999999999999</v>
      </c>
      <c r="O159" s="54">
        <v>4.8999999999999998E-3</v>
      </c>
    </row>
    <row r="160" spans="1:15" x14ac:dyDescent="0.25">
      <c r="A160" s="54" t="s">
        <v>428</v>
      </c>
      <c r="B160" s="54" t="s">
        <v>562</v>
      </c>
      <c r="C160" s="54">
        <v>9943</v>
      </c>
      <c r="D160" s="54">
        <v>383</v>
      </c>
      <c r="E160" s="54">
        <v>9560</v>
      </c>
      <c r="F160" s="54">
        <v>197709</v>
      </c>
      <c r="G160" s="54">
        <v>11618</v>
      </c>
      <c r="H160" s="54">
        <v>186091</v>
      </c>
      <c r="I160" s="96">
        <v>5.0299999999999997E-2</v>
      </c>
      <c r="J160" s="77">
        <v>3.85E-2</v>
      </c>
      <c r="K160" s="54">
        <v>0.96150000000000002</v>
      </c>
      <c r="L160" s="54">
        <v>4.0099999999999997E-2</v>
      </c>
      <c r="M160" s="54">
        <v>-3.2172999999999998</v>
      </c>
      <c r="N160" s="54">
        <v>-0.44359999999999999</v>
      </c>
      <c r="O160" s="54">
        <v>8.2000000000000007E-3</v>
      </c>
    </row>
    <row r="161" spans="1:15" x14ac:dyDescent="0.25">
      <c r="A161" s="54" t="s">
        <v>428</v>
      </c>
      <c r="B161" s="54" t="s">
        <v>313</v>
      </c>
      <c r="C161" s="54">
        <v>0</v>
      </c>
      <c r="D161" s="54">
        <v>0</v>
      </c>
      <c r="E161" s="54">
        <v>0</v>
      </c>
      <c r="F161" s="54">
        <v>197709</v>
      </c>
      <c r="G161" s="54">
        <v>11618</v>
      </c>
      <c r="H161" s="54">
        <v>186091</v>
      </c>
      <c r="I161" s="96">
        <v>0</v>
      </c>
      <c r="J161" s="77" t="e">
        <v>#N/A</v>
      </c>
      <c r="K161" s="54" t="e">
        <v>#N/A</v>
      </c>
      <c r="L161" s="54" t="e">
        <v>#N/A</v>
      </c>
      <c r="M161" s="54" t="e">
        <v>#N/A</v>
      </c>
      <c r="N161" s="54" t="e">
        <v>#N/A</v>
      </c>
      <c r="O161" s="54" t="e">
        <v>#N/A</v>
      </c>
    </row>
    <row r="162" spans="1:15" x14ac:dyDescent="0.25">
      <c r="A162" s="54" t="s">
        <v>428</v>
      </c>
      <c r="B162" s="54" t="s">
        <v>76</v>
      </c>
      <c r="C162" s="54">
        <v>197709</v>
      </c>
      <c r="D162" s="54">
        <v>11618</v>
      </c>
      <c r="E162" s="54">
        <v>186091</v>
      </c>
      <c r="F162" s="54" t="e">
        <v>#N/A</v>
      </c>
      <c r="G162" s="54" t="e">
        <v>#N/A</v>
      </c>
      <c r="H162" s="54" t="e">
        <v>#N/A</v>
      </c>
      <c r="I162" s="96">
        <v>1</v>
      </c>
      <c r="J162" s="77">
        <v>5.8799999999999998E-2</v>
      </c>
      <c r="K162" s="54">
        <v>0.94120000000000004</v>
      </c>
      <c r="L162" s="54">
        <v>6.2399999999999997E-2</v>
      </c>
      <c r="M162" s="54">
        <v>-2.7736999999999998</v>
      </c>
      <c r="N162" s="54">
        <v>0</v>
      </c>
      <c r="O162" s="54">
        <v>2.12E-2</v>
      </c>
    </row>
  </sheetData>
  <phoneticPr fontId="1" type="noConversion"/>
  <conditionalFormatting sqref="J2:J1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{35E683AA-2F51-4EE4-A300-36398CC27EB2}</x14:id>
        </ext>
      </extLst>
    </cfRule>
  </conditionalFormatting>
  <conditionalFormatting sqref="J13:J1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{4253E4FE-C666-410E-9407-40ECB3173B56}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E683AA-2F51-4EE4-A300-36398CC27EB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J2:J11</xm:sqref>
        </x14:conditionalFormatting>
        <x14:conditionalFormatting xmlns:xm="http://schemas.microsoft.com/office/excel/2006/main">
          <x14:cfRule type="dataBar" id="{4253E4FE-C666-410E-9407-40ECB3173B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J13:J18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workbookViewId="0">
      <pane ySplit="1" topLeftCell="A48" activePane="bottomLeft" state="frozen"/>
      <selection pane="bottomLeft" activeCell="A71" sqref="A71:R72"/>
    </sheetView>
  </sheetViews>
  <sheetFormatPr defaultRowHeight="15" x14ac:dyDescent="0.25"/>
  <cols>
    <col min="1" max="1" width="28.375" style="58" customWidth="1"/>
    <col min="2" max="2" width="31" style="58" customWidth="1"/>
    <col min="3" max="3" width="17.125" style="58" bestFit="1" customWidth="1"/>
    <col min="4" max="4" width="8.875" style="58" customWidth="1"/>
    <col min="5" max="5" width="8" style="58" customWidth="1"/>
    <col min="6" max="6" width="6.125" style="58" bestFit="1" customWidth="1"/>
    <col min="7" max="8" width="9.125" style="58" bestFit="1" customWidth="1"/>
    <col min="9" max="9" width="11.25" style="58" bestFit="1" customWidth="1"/>
    <col min="10" max="10" width="11.25" style="58" customWidth="1"/>
    <col min="11" max="12" width="9.125" style="58" hidden="1" customWidth="1"/>
    <col min="13" max="14" width="11.25" style="58" bestFit="1" customWidth="1"/>
    <col min="15" max="15" width="11.875" style="58" bestFit="1" customWidth="1"/>
    <col min="16" max="17" width="11.25" style="58" bestFit="1" customWidth="1"/>
    <col min="18" max="18" width="9.125" style="58" bestFit="1" customWidth="1"/>
    <col min="19" max="16384" width="9" style="58"/>
  </cols>
  <sheetData>
    <row r="1" spans="1:18" x14ac:dyDescent="0.25">
      <c r="A1" s="65" t="s">
        <v>168</v>
      </c>
      <c r="B1" s="65"/>
      <c r="C1" s="66" t="s">
        <v>169</v>
      </c>
      <c r="D1" s="66" t="s">
        <v>315</v>
      </c>
      <c r="E1" s="66" t="s">
        <v>316</v>
      </c>
      <c r="F1" s="66" t="s">
        <v>170</v>
      </c>
      <c r="G1" s="66" t="s">
        <v>171</v>
      </c>
      <c r="H1" s="66" t="s">
        <v>1</v>
      </c>
      <c r="I1" s="66" t="s">
        <v>172</v>
      </c>
      <c r="J1" s="66" t="s">
        <v>314</v>
      </c>
      <c r="K1" s="66" t="s">
        <v>173</v>
      </c>
      <c r="L1" s="66" t="s">
        <v>174</v>
      </c>
      <c r="M1" s="66" t="s">
        <v>175</v>
      </c>
      <c r="N1" s="66" t="s">
        <v>176</v>
      </c>
      <c r="O1" s="66" t="s">
        <v>2</v>
      </c>
      <c r="P1" s="66" t="s">
        <v>177</v>
      </c>
      <c r="Q1" s="66" t="s">
        <v>3</v>
      </c>
      <c r="R1" s="66" t="s">
        <v>4</v>
      </c>
    </row>
    <row r="2" spans="1:18" x14ac:dyDescent="0.25">
      <c r="A2" s="61" t="s">
        <v>319</v>
      </c>
      <c r="B2" s="61" t="s">
        <v>420</v>
      </c>
      <c r="C2" s="33" t="s">
        <v>387</v>
      </c>
      <c r="D2" s="33">
        <v>0</v>
      </c>
      <c r="E2" s="33">
        <v>1</v>
      </c>
      <c r="F2" s="33">
        <v>384</v>
      </c>
      <c r="G2" s="33">
        <v>27384</v>
      </c>
      <c r="H2" s="33">
        <f>F2+G2</f>
        <v>27768</v>
      </c>
      <c r="I2" s="44">
        <f>F2/H2</f>
        <v>1.3828867761452032E-2</v>
      </c>
      <c r="J2" s="43">
        <f>H2/197709</f>
        <v>0.14044884147914358</v>
      </c>
      <c r="K2" s="33">
        <v>11618</v>
      </c>
      <c r="L2" s="33">
        <v>186091</v>
      </c>
      <c r="M2" s="43">
        <f>F2/K2</f>
        <v>3.305216044069547E-2</v>
      </c>
      <c r="N2" s="43">
        <f>G2/L2</f>
        <v>0.14715381184474263</v>
      </c>
      <c r="O2" s="35">
        <f>LN(N2/M2)</f>
        <v>1.4933914458100506</v>
      </c>
      <c r="P2" s="35">
        <f>G2/F2</f>
        <v>71.3125</v>
      </c>
      <c r="Q2" s="35">
        <f>(N2-M2)*O2</f>
        <v>0.17039843015960437</v>
      </c>
      <c r="R2" s="67">
        <f>SUM(Q$2:Q$7)</f>
        <v>0.48464553250569037</v>
      </c>
    </row>
    <row r="3" spans="1:18" x14ac:dyDescent="0.25">
      <c r="A3" s="61" t="s">
        <v>319</v>
      </c>
      <c r="B3" s="61"/>
      <c r="C3" s="33" t="s">
        <v>389</v>
      </c>
      <c r="D3" s="33">
        <v>1</v>
      </c>
      <c r="E3" s="33">
        <v>2</v>
      </c>
      <c r="F3" s="33">
        <v>2028</v>
      </c>
      <c r="G3" s="33">
        <v>58512</v>
      </c>
      <c r="H3" s="33">
        <f t="shared" ref="H3" si="0">F3+G3</f>
        <v>60540</v>
      </c>
      <c r="I3" s="44">
        <f t="shared" ref="I3" si="1">F3/H3</f>
        <v>3.3498513379583747E-2</v>
      </c>
      <c r="J3" s="43">
        <f t="shared" ref="J3:J64" si="2">H3/197709</f>
        <v>0.30620760815137399</v>
      </c>
      <c r="K3" s="33">
        <v>11618</v>
      </c>
      <c r="L3" s="33">
        <v>186091</v>
      </c>
      <c r="M3" s="43">
        <f t="shared" ref="M3:N3" si="3">F3/K3</f>
        <v>0.17455672232742298</v>
      </c>
      <c r="N3" s="43">
        <f t="shared" si="3"/>
        <v>0.31442681268841588</v>
      </c>
      <c r="O3" s="35">
        <f t="shared" ref="O3" si="4">LN(N3/M3)</f>
        <v>0.58850159386584466</v>
      </c>
      <c r="P3" s="35">
        <f t="shared" ref="P3" si="5">G3/F3</f>
        <v>28.852071005917161</v>
      </c>
      <c r="Q3" s="35">
        <f t="shared" ref="Q3" si="6">(N3-M3)*O3</f>
        <v>8.2313771111604039E-2</v>
      </c>
      <c r="R3" s="67">
        <f t="shared" ref="R3:R7" si="7">SUM(Q$2:Q$7)</f>
        <v>0.48464553250569037</v>
      </c>
    </row>
    <row r="4" spans="1:18" x14ac:dyDescent="0.25">
      <c r="A4" s="61" t="s">
        <v>319</v>
      </c>
      <c r="B4" s="61"/>
      <c r="C4" s="33" t="s">
        <v>391</v>
      </c>
      <c r="D4" s="33">
        <v>2</v>
      </c>
      <c r="E4" s="33">
        <v>3</v>
      </c>
      <c r="F4" s="33">
        <v>4055</v>
      </c>
      <c r="G4" s="33">
        <v>63841</v>
      </c>
      <c r="H4" s="33">
        <f t="shared" ref="H4:H66" si="8">F4+G4</f>
        <v>67896</v>
      </c>
      <c r="I4" s="44">
        <f t="shared" ref="I4:I66" si="9">F4/H4</f>
        <v>5.9723695063037589E-2</v>
      </c>
      <c r="J4" s="43">
        <f t="shared" si="2"/>
        <v>0.34341380513785413</v>
      </c>
      <c r="K4" s="33">
        <v>11618</v>
      </c>
      <c r="L4" s="33">
        <v>186091</v>
      </c>
      <c r="M4" s="43">
        <f t="shared" ref="M4:M66" si="10">F4/K4</f>
        <v>0.34902737132036493</v>
      </c>
      <c r="N4" s="43">
        <f t="shared" ref="N4:N66" si="11">G4/L4</f>
        <v>0.34306333997882754</v>
      </c>
      <c r="O4" s="35">
        <f t="shared" ref="O4:O66" si="12">LN(N4/M4)</f>
        <v>-1.7235252200347554E-2</v>
      </c>
      <c r="P4" s="35">
        <f t="shared" ref="P4:P66" si="13">G4/F4</f>
        <v>15.743773119605425</v>
      </c>
      <c r="Q4" s="35">
        <f t="shared" ref="Q4:Q66" si="14">(N4-M4)*O4</f>
        <v>1.0279158430217408E-4</v>
      </c>
      <c r="R4" s="67">
        <f t="shared" si="7"/>
        <v>0.48464553250569037</v>
      </c>
    </row>
    <row r="5" spans="1:18" x14ac:dyDescent="0.25">
      <c r="A5" s="61" t="s">
        <v>319</v>
      </c>
      <c r="B5" s="61"/>
      <c r="C5" s="33" t="s">
        <v>392</v>
      </c>
      <c r="D5" s="33">
        <v>3</v>
      </c>
      <c r="E5" s="33">
        <v>4</v>
      </c>
      <c r="F5" s="33">
        <v>2823</v>
      </c>
      <c r="G5" s="33">
        <v>24462</v>
      </c>
      <c r="H5" s="33">
        <f t="shared" si="8"/>
        <v>27285</v>
      </c>
      <c r="I5" s="44">
        <f t="shared" si="9"/>
        <v>0.10346344145134689</v>
      </c>
      <c r="J5" s="43">
        <f t="shared" si="2"/>
        <v>0.13800585709300031</v>
      </c>
      <c r="K5" s="33">
        <v>11618</v>
      </c>
      <c r="L5" s="33">
        <v>186091</v>
      </c>
      <c r="M5" s="43">
        <f t="shared" si="10"/>
        <v>0.24298502323980031</v>
      </c>
      <c r="N5" s="43">
        <f t="shared" si="11"/>
        <v>0.13145181658435925</v>
      </c>
      <c r="O5" s="35">
        <f t="shared" si="12"/>
        <v>-0.61435943801842496</v>
      </c>
      <c r="P5" s="35">
        <f t="shared" si="13"/>
        <v>8.6652497343251866</v>
      </c>
      <c r="Q5" s="35">
        <f t="shared" si="14"/>
        <v>6.8521478161229624E-2</v>
      </c>
      <c r="R5" s="67">
        <f t="shared" si="7"/>
        <v>0.48464553250569037</v>
      </c>
    </row>
    <row r="6" spans="1:18" x14ac:dyDescent="0.25">
      <c r="A6" s="61" t="s">
        <v>319</v>
      </c>
      <c r="B6" s="61"/>
      <c r="C6" s="33" t="s">
        <v>563</v>
      </c>
      <c r="D6" s="33">
        <v>4</v>
      </c>
      <c r="E6" s="33">
        <v>5</v>
      </c>
      <c r="F6" s="33">
        <v>1438</v>
      </c>
      <c r="G6" s="33">
        <v>8647</v>
      </c>
      <c r="H6" s="33">
        <f t="shared" ref="H6" si="15">F6+G6</f>
        <v>10085</v>
      </c>
      <c r="I6" s="44">
        <f t="shared" ref="I6" si="16">F6/H6</f>
        <v>0.14258800198314328</v>
      </c>
      <c r="J6" s="43">
        <f t="shared" si="2"/>
        <v>5.1009311665123992E-2</v>
      </c>
      <c r="K6" s="33">
        <v>11618</v>
      </c>
      <c r="L6" s="33">
        <v>186091</v>
      </c>
      <c r="M6" s="43">
        <f t="shared" ref="M6" si="17">F6/K6</f>
        <v>0.12377345498364607</v>
      </c>
      <c r="N6" s="43">
        <f t="shared" ref="N6" si="18">G6/L6</f>
        <v>4.6466513694912705E-2</v>
      </c>
      <c r="O6" s="35">
        <f t="shared" ref="O6" si="19">LN(N6/M6)</f>
        <v>-0.9797210011328058</v>
      </c>
      <c r="P6" s="35">
        <f t="shared" ref="P6" si="20">G6/F6</f>
        <v>6.0132127955493742</v>
      </c>
      <c r="Q6" s="35">
        <f t="shared" ref="Q6" si="21">(N6-M6)*O6</f>
        <v>7.5739233913912893E-2</v>
      </c>
      <c r="R6" s="67">
        <f t="shared" si="7"/>
        <v>0.48464553250569037</v>
      </c>
    </row>
    <row r="7" spans="1:18" x14ac:dyDescent="0.25">
      <c r="A7" s="17" t="s">
        <v>319</v>
      </c>
      <c r="B7" s="17"/>
      <c r="C7" s="7" t="s">
        <v>564</v>
      </c>
      <c r="D7" s="7">
        <v>5</v>
      </c>
      <c r="E7" s="7">
        <v>7</v>
      </c>
      <c r="F7" s="7">
        <v>890</v>
      </c>
      <c r="G7" s="7">
        <v>3245</v>
      </c>
      <c r="H7" s="7">
        <f t="shared" si="8"/>
        <v>4135</v>
      </c>
      <c r="I7" s="14">
        <f t="shared" si="9"/>
        <v>0.21523579201934703</v>
      </c>
      <c r="J7" s="43">
        <f t="shared" si="2"/>
        <v>2.0914576473503987E-2</v>
      </c>
      <c r="K7" s="33">
        <v>11618</v>
      </c>
      <c r="L7" s="7">
        <v>186091</v>
      </c>
      <c r="M7" s="9">
        <f t="shared" si="10"/>
        <v>7.660526768807023E-2</v>
      </c>
      <c r="N7" s="9">
        <f t="shared" si="11"/>
        <v>1.7437705208741959E-2</v>
      </c>
      <c r="O7" s="27">
        <f t="shared" si="12"/>
        <v>-1.480031015400239</v>
      </c>
      <c r="P7" s="27">
        <f t="shared" si="13"/>
        <v>3.6460674157303372</v>
      </c>
      <c r="Q7" s="27">
        <f t="shared" si="14"/>
        <v>8.7569827575037298E-2</v>
      </c>
      <c r="R7" s="64">
        <f t="shared" si="7"/>
        <v>0.48464553250569037</v>
      </c>
    </row>
    <row r="8" spans="1:18" x14ac:dyDescent="0.25">
      <c r="A8" s="61" t="s">
        <v>320</v>
      </c>
      <c r="B8" s="61" t="s">
        <v>382</v>
      </c>
      <c r="C8" s="33" t="s">
        <v>393</v>
      </c>
      <c r="D8" s="33">
        <v>0</v>
      </c>
      <c r="E8" s="33">
        <v>1</v>
      </c>
      <c r="F8" s="33">
        <v>2468</v>
      </c>
      <c r="G8" s="33">
        <v>59806</v>
      </c>
      <c r="H8" s="33">
        <f t="shared" si="8"/>
        <v>62274</v>
      </c>
      <c r="I8" s="44">
        <f t="shared" si="9"/>
        <v>3.9631306805408356E-2</v>
      </c>
      <c r="J8" s="43">
        <f t="shared" si="2"/>
        <v>0.31497807383578896</v>
      </c>
      <c r="K8" s="33">
        <v>11618</v>
      </c>
      <c r="L8" s="33">
        <v>186091</v>
      </c>
      <c r="M8" s="43">
        <f t="shared" si="10"/>
        <v>0.2124289894990532</v>
      </c>
      <c r="N8" s="43">
        <f t="shared" si="11"/>
        <v>0.32138039991187106</v>
      </c>
      <c r="O8" s="35">
        <f t="shared" si="12"/>
        <v>0.41401770251619707</v>
      </c>
      <c r="P8" s="35">
        <f t="shared" si="13"/>
        <v>24.232576985413289</v>
      </c>
      <c r="Q8" s="35">
        <f t="shared" si="14"/>
        <v>4.5107812625014121E-2</v>
      </c>
      <c r="R8" s="67">
        <f>SUM(Q$8:Q$10)</f>
        <v>8.14548430084506E-2</v>
      </c>
    </row>
    <row r="9" spans="1:18" x14ac:dyDescent="0.25">
      <c r="A9" s="61" t="s">
        <v>320</v>
      </c>
      <c r="B9" s="61"/>
      <c r="C9" s="33" t="s">
        <v>394</v>
      </c>
      <c r="D9" s="33">
        <v>1</v>
      </c>
      <c r="E9" s="33">
        <v>2</v>
      </c>
      <c r="F9" s="33">
        <v>4564</v>
      </c>
      <c r="G9" s="33">
        <v>73405</v>
      </c>
      <c r="H9" s="33">
        <f t="shared" si="8"/>
        <v>77969</v>
      </c>
      <c r="I9" s="44">
        <f t="shared" si="9"/>
        <v>5.853608485423694E-2</v>
      </c>
      <c r="J9" s="43">
        <f t="shared" si="2"/>
        <v>0.39436242153872608</v>
      </c>
      <c r="K9" s="33">
        <v>11618</v>
      </c>
      <c r="L9" s="33">
        <v>186091</v>
      </c>
      <c r="M9" s="43">
        <f t="shared" si="10"/>
        <v>0.39283869857118264</v>
      </c>
      <c r="N9" s="43">
        <f t="shared" si="11"/>
        <v>0.39445755033827534</v>
      </c>
      <c r="O9" s="35">
        <f t="shared" si="12"/>
        <v>4.1124393793503912E-3</v>
      </c>
      <c r="P9" s="35">
        <f t="shared" si="13"/>
        <v>16.08347940403155</v>
      </c>
      <c r="Q9" s="35">
        <f t="shared" si="14"/>
        <v>6.6574297563229846E-6</v>
      </c>
      <c r="R9" s="67">
        <f t="shared" ref="R9:R10" si="22">SUM(Q$8:Q$10)</f>
        <v>8.14548430084506E-2</v>
      </c>
    </row>
    <row r="10" spans="1:18" x14ac:dyDescent="0.25">
      <c r="A10" s="17" t="s">
        <v>320</v>
      </c>
      <c r="B10" s="17"/>
      <c r="C10" s="7" t="s">
        <v>395</v>
      </c>
      <c r="D10" s="7">
        <v>2</v>
      </c>
      <c r="E10" s="7">
        <v>2</v>
      </c>
      <c r="F10" s="7">
        <v>4586</v>
      </c>
      <c r="G10" s="7">
        <v>52880</v>
      </c>
      <c r="H10" s="7">
        <f t="shared" si="8"/>
        <v>57466</v>
      </c>
      <c r="I10" s="14">
        <f t="shared" si="9"/>
        <v>7.9803710019837812E-2</v>
      </c>
      <c r="J10" s="43">
        <f t="shared" si="2"/>
        <v>0.29065950462548495</v>
      </c>
      <c r="K10" s="33">
        <v>11618</v>
      </c>
      <c r="L10" s="7">
        <v>186091</v>
      </c>
      <c r="M10" s="9">
        <f t="shared" si="10"/>
        <v>0.39473231192976416</v>
      </c>
      <c r="N10" s="9">
        <f t="shared" si="11"/>
        <v>0.28416204974985354</v>
      </c>
      <c r="O10" s="27">
        <f t="shared" si="12"/>
        <v>-0.32866317070452594</v>
      </c>
      <c r="P10" s="27">
        <f t="shared" si="13"/>
        <v>11.530745747928478</v>
      </c>
      <c r="Q10" s="27">
        <f t="shared" si="14"/>
        <v>3.6340372953680151E-2</v>
      </c>
      <c r="R10" s="64">
        <f t="shared" si="22"/>
        <v>8.14548430084506E-2</v>
      </c>
    </row>
    <row r="11" spans="1:18" x14ac:dyDescent="0.25">
      <c r="A11" s="61" t="s">
        <v>321</v>
      </c>
      <c r="B11" s="61" t="s">
        <v>381</v>
      </c>
      <c r="C11" s="33" t="s">
        <v>397</v>
      </c>
      <c r="D11" s="33">
        <v>0</v>
      </c>
      <c r="E11" s="33">
        <v>2</v>
      </c>
      <c r="F11" s="33">
        <v>1076</v>
      </c>
      <c r="G11" s="33">
        <v>26263</v>
      </c>
      <c r="H11" s="33">
        <f t="shared" ref="H11:H23" si="23">F11+G11</f>
        <v>27339</v>
      </c>
      <c r="I11" s="44">
        <f t="shared" ref="I11:I23" si="24">F11/H11</f>
        <v>3.9357694136581439E-2</v>
      </c>
      <c r="J11" s="43">
        <f t="shared" si="2"/>
        <v>0.13827898578213435</v>
      </c>
      <c r="K11" s="33">
        <v>11618</v>
      </c>
      <c r="L11" s="33">
        <v>186091</v>
      </c>
      <c r="M11" s="43">
        <f t="shared" ref="M11:N16" si="25">F11/K11</f>
        <v>9.2614907901532109E-2</v>
      </c>
      <c r="N11" s="43">
        <f t="shared" si="25"/>
        <v>0.14112987731808632</v>
      </c>
      <c r="O11" s="35">
        <f t="shared" si="12"/>
        <v>0.42123046099112121</v>
      </c>
      <c r="P11" s="35">
        <f t="shared" ref="P11:P23" si="26">G11/F11</f>
        <v>24.407992565055761</v>
      </c>
      <c r="Q11" s="35">
        <f t="shared" si="14"/>
        <v>2.0435982932305276E-2</v>
      </c>
      <c r="R11" s="94">
        <f t="shared" ref="R11:R16" si="27">SUM(Q$11:Q$16)</f>
        <v>7.2134160396851416E-2</v>
      </c>
    </row>
    <row r="12" spans="1:18" x14ac:dyDescent="0.25">
      <c r="A12" s="61" t="s">
        <v>321</v>
      </c>
      <c r="B12" s="61"/>
      <c r="C12" s="33" t="s">
        <v>398</v>
      </c>
      <c r="D12" s="33">
        <v>2</v>
      </c>
      <c r="E12" s="33">
        <v>4</v>
      </c>
      <c r="F12" s="33">
        <v>2639</v>
      </c>
      <c r="G12" s="33">
        <v>53386</v>
      </c>
      <c r="H12" s="33">
        <f t="shared" si="23"/>
        <v>56025</v>
      </c>
      <c r="I12" s="44">
        <f t="shared" si="24"/>
        <v>4.7103971441320835E-2</v>
      </c>
      <c r="J12" s="43">
        <f t="shared" si="2"/>
        <v>0.28337101497655648</v>
      </c>
      <c r="K12" s="33">
        <v>11618</v>
      </c>
      <c r="L12" s="33">
        <v>186091</v>
      </c>
      <c r="M12" s="43">
        <f t="shared" si="25"/>
        <v>0.22714752969530039</v>
      </c>
      <c r="N12" s="43">
        <f t="shared" si="25"/>
        <v>0.28688114954511501</v>
      </c>
      <c r="O12" s="35">
        <f t="shared" si="12"/>
        <v>0.23346829997491261</v>
      </c>
      <c r="P12" s="35">
        <f t="shared" si="26"/>
        <v>20.229632436528988</v>
      </c>
      <c r="Q12" s="35">
        <f t="shared" si="14"/>
        <v>1.3945906677683915E-2</v>
      </c>
      <c r="R12" s="94">
        <f t="shared" si="27"/>
        <v>7.2134160396851416E-2</v>
      </c>
    </row>
    <row r="13" spans="1:18" x14ac:dyDescent="0.25">
      <c r="A13" s="61" t="s">
        <v>321</v>
      </c>
      <c r="B13" s="61"/>
      <c r="C13" s="33" t="s">
        <v>565</v>
      </c>
      <c r="D13" s="33">
        <v>4</v>
      </c>
      <c r="E13" s="33">
        <v>6</v>
      </c>
      <c r="F13" s="33">
        <v>3015</v>
      </c>
      <c r="G13" s="33">
        <v>48017</v>
      </c>
      <c r="H13" s="33">
        <f t="shared" si="23"/>
        <v>51032</v>
      </c>
      <c r="I13" s="44">
        <f t="shared" si="24"/>
        <v>5.9080576892929927E-2</v>
      </c>
      <c r="J13" s="43">
        <f t="shared" si="2"/>
        <v>0.25811672710903399</v>
      </c>
      <c r="K13" s="33">
        <v>11618</v>
      </c>
      <c r="L13" s="33">
        <v>186091</v>
      </c>
      <c r="M13" s="43">
        <f t="shared" si="25"/>
        <v>0.25951110346014805</v>
      </c>
      <c r="N13" s="43">
        <f t="shared" si="25"/>
        <v>0.25802967365428742</v>
      </c>
      <c r="O13" s="35">
        <f t="shared" si="12"/>
        <v>-5.7248971190447329E-3</v>
      </c>
      <c r="P13" s="35">
        <f t="shared" si="26"/>
        <v>15.92603648424544</v>
      </c>
      <c r="Q13" s="35">
        <f t="shared" si="14"/>
        <v>8.4810332276385452E-6</v>
      </c>
      <c r="R13" s="94">
        <f t="shared" si="27"/>
        <v>7.2134160396851416E-2</v>
      </c>
    </row>
    <row r="14" spans="1:18" x14ac:dyDescent="0.25">
      <c r="A14" s="61" t="s">
        <v>321</v>
      </c>
      <c r="B14" s="61"/>
      <c r="C14" s="33" t="s">
        <v>566</v>
      </c>
      <c r="D14" s="33">
        <v>6</v>
      </c>
      <c r="E14" s="33">
        <v>7</v>
      </c>
      <c r="F14" s="33">
        <v>1208</v>
      </c>
      <c r="G14" s="33">
        <v>16958</v>
      </c>
      <c r="H14" s="33">
        <f t="shared" si="23"/>
        <v>18166</v>
      </c>
      <c r="I14" s="44">
        <f t="shared" si="24"/>
        <v>6.6497853132225032E-2</v>
      </c>
      <c r="J14" s="43">
        <f t="shared" si="2"/>
        <v>9.1882514200162871E-2</v>
      </c>
      <c r="K14" s="33">
        <v>11618</v>
      </c>
      <c r="L14" s="33">
        <v>186091</v>
      </c>
      <c r="M14" s="43">
        <f t="shared" si="25"/>
        <v>0.10397658805302118</v>
      </c>
      <c r="N14" s="43">
        <f t="shared" si="25"/>
        <v>9.1127459146331635E-2</v>
      </c>
      <c r="O14" s="35">
        <f t="shared" ref="O14:O23" si="28">LN(N14/M14)</f>
        <v>-0.13190658244305592</v>
      </c>
      <c r="P14" s="35">
        <f t="shared" si="26"/>
        <v>14.038079470198676</v>
      </c>
      <c r="Q14" s="35">
        <f t="shared" ref="Q14:Q23" si="29">(N14-M14)*O14</f>
        <v>1.6948846814516974E-3</v>
      </c>
      <c r="R14" s="94">
        <f t="shared" si="27"/>
        <v>7.2134160396851416E-2</v>
      </c>
    </row>
    <row r="15" spans="1:18" x14ac:dyDescent="0.25">
      <c r="A15" s="61" t="s">
        <v>321</v>
      </c>
      <c r="B15" s="61"/>
      <c r="C15" s="33" t="s">
        <v>568</v>
      </c>
      <c r="D15" s="33">
        <v>7</v>
      </c>
      <c r="E15" s="33">
        <v>10</v>
      </c>
      <c r="F15" s="33">
        <v>2293</v>
      </c>
      <c r="G15" s="33">
        <v>27929</v>
      </c>
      <c r="H15" s="33">
        <f t="shared" ref="H15" si="30">F15+G15</f>
        <v>30222</v>
      </c>
      <c r="I15" s="44">
        <f t="shared" ref="I15" si="31">F15/H15</f>
        <v>7.5871881410892725E-2</v>
      </c>
      <c r="J15" s="43">
        <f t="shared" si="2"/>
        <v>0.15286102301867896</v>
      </c>
      <c r="K15" s="33">
        <v>11618</v>
      </c>
      <c r="L15" s="33">
        <v>186091</v>
      </c>
      <c r="M15" s="43">
        <f t="shared" ref="M15" si="32">F15/K15</f>
        <v>0.19736615596488208</v>
      </c>
      <c r="N15" s="43">
        <f t="shared" ref="N15" si="33">G15/L15</f>
        <v>0.15008248652540962</v>
      </c>
      <c r="O15" s="35">
        <f t="shared" ref="O15" si="34">LN(N15/M15)</f>
        <v>-0.27387561016709927</v>
      </c>
      <c r="P15" s="35">
        <f t="shared" ref="P15" si="35">G15/F15</f>
        <v>12.18011338857392</v>
      </c>
      <c r="Q15" s="35">
        <f t="shared" ref="Q15" si="36">(N15-M15)*O15</f>
        <v>1.2949843818674945E-2</v>
      </c>
      <c r="R15" s="94">
        <f t="shared" si="27"/>
        <v>7.2134160396851416E-2</v>
      </c>
    </row>
    <row r="16" spans="1:18" x14ac:dyDescent="0.25">
      <c r="A16" s="17" t="s">
        <v>321</v>
      </c>
      <c r="B16" s="17"/>
      <c r="C16" s="7" t="s">
        <v>567</v>
      </c>
      <c r="D16" s="7">
        <v>10</v>
      </c>
      <c r="E16" s="7" t="s">
        <v>383</v>
      </c>
      <c r="F16" s="7">
        <v>1387</v>
      </c>
      <c r="G16" s="7">
        <v>13538</v>
      </c>
      <c r="H16" s="7">
        <f t="shared" si="23"/>
        <v>14925</v>
      </c>
      <c r="I16" s="14">
        <f t="shared" si="24"/>
        <v>9.2931323283082082E-2</v>
      </c>
      <c r="J16" s="43">
        <f t="shared" si="2"/>
        <v>7.5489734913433373E-2</v>
      </c>
      <c r="K16" s="33">
        <v>11618</v>
      </c>
      <c r="L16" s="7">
        <v>186091</v>
      </c>
      <c r="M16" s="9">
        <f t="shared" si="25"/>
        <v>0.11938371492511619</v>
      </c>
      <c r="N16" s="9">
        <f t="shared" si="25"/>
        <v>7.2749353810769996E-2</v>
      </c>
      <c r="O16" s="27">
        <f t="shared" si="28"/>
        <v>-0.49532277705852268</v>
      </c>
      <c r="P16" s="27">
        <f t="shared" si="26"/>
        <v>9.7606344628695023</v>
      </c>
      <c r="Q16" s="27">
        <f t="shared" si="29"/>
        <v>2.3099061253507941E-2</v>
      </c>
      <c r="R16" s="95">
        <f t="shared" si="27"/>
        <v>7.2134160396851416E-2</v>
      </c>
    </row>
    <row r="17" spans="1:18" x14ac:dyDescent="0.25">
      <c r="A17" s="61" t="s">
        <v>425</v>
      </c>
      <c r="B17" s="61" t="s">
        <v>421</v>
      </c>
      <c r="C17" s="33" t="s">
        <v>387</v>
      </c>
      <c r="D17" s="33">
        <v>0</v>
      </c>
      <c r="E17" s="33">
        <v>1</v>
      </c>
      <c r="F17" s="33">
        <v>2376</v>
      </c>
      <c r="G17" s="33">
        <v>53019</v>
      </c>
      <c r="H17" s="33">
        <f t="shared" ref="H17:H22" si="37">F17+G17</f>
        <v>55395</v>
      </c>
      <c r="I17" s="44">
        <f t="shared" ref="I17:I22" si="38">F17/H17</f>
        <v>4.2891957757920388E-2</v>
      </c>
      <c r="J17" s="43">
        <f t="shared" si="2"/>
        <v>0.28018451360332608</v>
      </c>
      <c r="K17" s="33">
        <v>11618</v>
      </c>
      <c r="L17" s="33">
        <v>186091</v>
      </c>
      <c r="M17" s="43">
        <f t="shared" ref="M17:N22" si="39">F17/K17</f>
        <v>0.20451024272680324</v>
      </c>
      <c r="N17" s="43">
        <f t="shared" si="39"/>
        <v>0.28490899613629889</v>
      </c>
      <c r="O17" s="35">
        <f t="shared" si="28"/>
        <v>0.33155175656312713</v>
      </c>
      <c r="P17" s="35">
        <f t="shared" ref="P17:P22" si="40">G17/F17</f>
        <v>22.314393939393938</v>
      </c>
      <c r="Q17" s="35">
        <f t="shared" si="29"/>
        <v>2.6656347918403989E-2</v>
      </c>
      <c r="R17" s="35">
        <f t="shared" ref="R17:R22" si="41">SUM(Q$17:Q$22)</f>
        <v>6.5548848785436778E-2</v>
      </c>
    </row>
    <row r="18" spans="1:18" x14ac:dyDescent="0.25">
      <c r="A18" s="61" t="s">
        <v>323</v>
      </c>
      <c r="B18" s="61"/>
      <c r="C18" s="33" t="s">
        <v>389</v>
      </c>
      <c r="D18" s="33">
        <v>1</v>
      </c>
      <c r="E18" s="33">
        <v>2</v>
      </c>
      <c r="F18" s="33">
        <v>2519</v>
      </c>
      <c r="G18" s="33">
        <v>45359</v>
      </c>
      <c r="H18" s="33">
        <f t="shared" si="37"/>
        <v>47878</v>
      </c>
      <c r="I18" s="44">
        <f t="shared" si="38"/>
        <v>5.2612891098207944E-2</v>
      </c>
      <c r="J18" s="43">
        <f t="shared" si="2"/>
        <v>0.24216398848813156</v>
      </c>
      <c r="K18" s="33">
        <v>11618</v>
      </c>
      <c r="L18" s="33">
        <v>186091</v>
      </c>
      <c r="M18" s="43">
        <f t="shared" si="39"/>
        <v>0.21681872955758305</v>
      </c>
      <c r="N18" s="43">
        <f t="shared" si="39"/>
        <v>0.24374633915664917</v>
      </c>
      <c r="O18" s="35">
        <f t="shared" si="28"/>
        <v>0.11706643413838699</v>
      </c>
      <c r="P18" s="35">
        <f t="shared" si="40"/>
        <v>18.006748709805478</v>
      </c>
      <c r="Q18" s="35">
        <f t="shared" si="29"/>
        <v>3.1523192356332714E-3</v>
      </c>
      <c r="R18" s="35">
        <f t="shared" si="41"/>
        <v>6.5548848785436778E-2</v>
      </c>
    </row>
    <row r="19" spans="1:18" x14ac:dyDescent="0.25">
      <c r="A19" s="61" t="s">
        <v>323</v>
      </c>
      <c r="B19" s="61"/>
      <c r="C19" s="33" t="s">
        <v>424</v>
      </c>
      <c r="D19" s="33">
        <v>2</v>
      </c>
      <c r="E19" s="33">
        <v>4</v>
      </c>
      <c r="F19" s="33">
        <v>2069</v>
      </c>
      <c r="G19" s="33">
        <v>31859</v>
      </c>
      <c r="H19" s="33">
        <f t="shared" si="37"/>
        <v>33928</v>
      </c>
      <c r="I19" s="44">
        <f t="shared" si="38"/>
        <v>6.0982079698184394E-2</v>
      </c>
      <c r="J19" s="43">
        <f t="shared" si="2"/>
        <v>0.17160574379517371</v>
      </c>
      <c r="K19" s="33">
        <v>11618</v>
      </c>
      <c r="L19" s="33">
        <v>186091</v>
      </c>
      <c r="M19" s="43">
        <f t="shared" si="39"/>
        <v>0.17808572904114306</v>
      </c>
      <c r="N19" s="43">
        <f t="shared" si="39"/>
        <v>0.17120118651627431</v>
      </c>
      <c r="O19" s="35">
        <f t="shared" si="28"/>
        <v>-3.9425663905862544E-2</v>
      </c>
      <c r="P19" s="35">
        <f t="shared" si="40"/>
        <v>15.398260028999516</v>
      </c>
      <c r="Q19" s="35">
        <f t="shared" si="29"/>
        <v>2.7142765973109379E-4</v>
      </c>
      <c r="R19" s="35">
        <f t="shared" si="41"/>
        <v>6.5548848785436778E-2</v>
      </c>
    </row>
    <row r="20" spans="1:18" x14ac:dyDescent="0.25">
      <c r="A20" s="61" t="s">
        <v>323</v>
      </c>
      <c r="B20" s="61"/>
      <c r="C20" s="33" t="s">
        <v>399</v>
      </c>
      <c r="D20" s="33">
        <v>4</v>
      </c>
      <c r="E20" s="33">
        <v>6</v>
      </c>
      <c r="F20" s="33">
        <v>2538</v>
      </c>
      <c r="G20" s="33">
        <v>33948</v>
      </c>
      <c r="H20" s="33">
        <f t="shared" si="37"/>
        <v>36486</v>
      </c>
      <c r="I20" s="44">
        <f t="shared" si="38"/>
        <v>6.9560927479033058E-2</v>
      </c>
      <c r="J20" s="43">
        <f t="shared" si="2"/>
        <v>0.18454395095822648</v>
      </c>
      <c r="K20" s="33">
        <v>11618</v>
      </c>
      <c r="L20" s="33">
        <v>186091</v>
      </c>
      <c r="M20" s="43">
        <f t="shared" si="39"/>
        <v>0.21845412291272165</v>
      </c>
      <c r="N20" s="43">
        <f t="shared" si="39"/>
        <v>0.18242687717299599</v>
      </c>
      <c r="O20" s="35">
        <f t="shared" si="28"/>
        <v>-0.18022660899700949</v>
      </c>
      <c r="P20" s="35">
        <f t="shared" si="40"/>
        <v>13.375886524822695</v>
      </c>
      <c r="Q20" s="35">
        <f t="shared" si="29"/>
        <v>6.4930683311727111E-3</v>
      </c>
      <c r="R20" s="35">
        <f t="shared" si="41"/>
        <v>6.5548848785436778E-2</v>
      </c>
    </row>
    <row r="21" spans="1:18" x14ac:dyDescent="0.25">
      <c r="A21" s="61" t="s">
        <v>323</v>
      </c>
      <c r="B21" s="61"/>
      <c r="C21" s="33" t="s">
        <v>400</v>
      </c>
      <c r="D21" s="33">
        <v>6</v>
      </c>
      <c r="E21" s="33">
        <v>7</v>
      </c>
      <c r="F21" s="33">
        <v>1166</v>
      </c>
      <c r="G21" s="33">
        <v>12893</v>
      </c>
      <c r="H21" s="33">
        <f t="shared" si="37"/>
        <v>14059</v>
      </c>
      <c r="I21" s="44">
        <f t="shared" si="38"/>
        <v>8.2936197453588448E-2</v>
      </c>
      <c r="J21" s="43">
        <f t="shared" si="2"/>
        <v>7.1109560009913558E-2</v>
      </c>
      <c r="K21" s="33">
        <v>11618</v>
      </c>
      <c r="L21" s="33">
        <v>186091</v>
      </c>
      <c r="M21" s="43">
        <f t="shared" si="39"/>
        <v>0.1003615080048201</v>
      </c>
      <c r="N21" s="43">
        <f t="shared" si="39"/>
        <v>6.9283307629063207E-2</v>
      </c>
      <c r="O21" s="35">
        <f t="shared" si="28"/>
        <v>-0.37057474131184387</v>
      </c>
      <c r="P21" s="35">
        <f t="shared" si="40"/>
        <v>11.05746140651801</v>
      </c>
      <c r="Q21" s="35">
        <f t="shared" si="29"/>
        <v>1.1516796064683761E-2</v>
      </c>
      <c r="R21" s="35">
        <f t="shared" si="41"/>
        <v>6.5548848785436778E-2</v>
      </c>
    </row>
    <row r="22" spans="1:18" x14ac:dyDescent="0.25">
      <c r="A22" s="17" t="s">
        <v>323</v>
      </c>
      <c r="B22" s="17"/>
      <c r="C22" s="7" t="s">
        <v>401</v>
      </c>
      <c r="D22" s="7">
        <v>7</v>
      </c>
      <c r="E22" s="7" t="s">
        <v>384</v>
      </c>
      <c r="F22" s="7">
        <v>950</v>
      </c>
      <c r="G22" s="7">
        <v>9013</v>
      </c>
      <c r="H22" s="7">
        <f t="shared" si="37"/>
        <v>9963</v>
      </c>
      <c r="I22" s="14">
        <f t="shared" si="38"/>
        <v>9.5352805379905647E-2</v>
      </c>
      <c r="J22" s="43">
        <f t="shared" si="2"/>
        <v>5.0392243145228596E-2</v>
      </c>
      <c r="K22" s="33">
        <v>11618</v>
      </c>
      <c r="L22" s="7">
        <v>186091</v>
      </c>
      <c r="M22" s="9">
        <f t="shared" si="39"/>
        <v>8.1769667756928899E-2</v>
      </c>
      <c r="N22" s="9">
        <f t="shared" si="39"/>
        <v>4.8433293388718421E-2</v>
      </c>
      <c r="O22" s="27">
        <f t="shared" si="28"/>
        <v>-0.52371890785042075</v>
      </c>
      <c r="P22" s="27">
        <f t="shared" si="40"/>
        <v>9.487368421052631</v>
      </c>
      <c r="Q22" s="27">
        <f t="shared" si="29"/>
        <v>1.7458889575811952E-2</v>
      </c>
      <c r="R22" s="27">
        <f t="shared" si="41"/>
        <v>6.5548848785436778E-2</v>
      </c>
    </row>
    <row r="23" spans="1:18" x14ac:dyDescent="0.25">
      <c r="A23" s="61" t="s">
        <v>322</v>
      </c>
      <c r="B23" s="61" t="s">
        <v>422</v>
      </c>
      <c r="C23" s="33" t="s">
        <v>387</v>
      </c>
      <c r="D23" s="33">
        <v>0</v>
      </c>
      <c r="E23" s="33">
        <v>1</v>
      </c>
      <c r="F23" s="33">
        <v>6171</v>
      </c>
      <c r="G23" s="33">
        <v>118277</v>
      </c>
      <c r="H23" s="33">
        <f t="shared" si="23"/>
        <v>124448</v>
      </c>
      <c r="I23" s="44">
        <f t="shared" si="24"/>
        <v>4.9586976086397533E-2</v>
      </c>
      <c r="J23" s="43">
        <f t="shared" si="2"/>
        <v>0.62945035380281122</v>
      </c>
      <c r="K23" s="33">
        <v>11618</v>
      </c>
      <c r="L23" s="33">
        <v>186091</v>
      </c>
      <c r="M23" s="43">
        <f t="shared" ref="M23:N23" si="42">F23/K23</f>
        <v>0.53115854708211396</v>
      </c>
      <c r="N23" s="43">
        <f t="shared" si="42"/>
        <v>0.6355868902848606</v>
      </c>
      <c r="O23" s="35">
        <f t="shared" si="28"/>
        <v>0.17948824996730989</v>
      </c>
      <c r="P23" s="35">
        <f t="shared" si="26"/>
        <v>19.166585642521472</v>
      </c>
      <c r="Q23" s="35">
        <f t="shared" si="29"/>
        <v>1.8743660568446615E-2</v>
      </c>
      <c r="R23" s="35">
        <f>SUM(Q$23:Q$27)</f>
        <v>6.4638585911086968E-2</v>
      </c>
    </row>
    <row r="24" spans="1:18" x14ac:dyDescent="0.25">
      <c r="A24" s="61" t="s">
        <v>322</v>
      </c>
      <c r="B24" s="61"/>
      <c r="C24" s="33" t="s">
        <v>389</v>
      </c>
      <c r="D24" s="33">
        <v>1</v>
      </c>
      <c r="E24" s="33">
        <v>2</v>
      </c>
      <c r="F24" s="33">
        <v>3333</v>
      </c>
      <c r="G24" s="33">
        <v>47357</v>
      </c>
      <c r="H24" s="33">
        <f t="shared" si="8"/>
        <v>50690</v>
      </c>
      <c r="I24" s="44">
        <f t="shared" si="9"/>
        <v>6.5752613927796411E-2</v>
      </c>
      <c r="J24" s="43">
        <f t="shared" si="2"/>
        <v>0.2563869120778518</v>
      </c>
      <c r="K24" s="33">
        <v>11618</v>
      </c>
      <c r="L24" s="33">
        <v>186091</v>
      </c>
      <c r="M24" s="43">
        <f t="shared" si="10"/>
        <v>0.28688242382509899</v>
      </c>
      <c r="N24" s="43">
        <f t="shared" si="11"/>
        <v>0.25448302174742465</v>
      </c>
      <c r="O24" s="35">
        <f t="shared" si="12"/>
        <v>-0.11983833716304447</v>
      </c>
      <c r="P24" s="35">
        <f t="shared" si="13"/>
        <v>14.208520852085208</v>
      </c>
      <c r="Q24" s="35">
        <f t="shared" si="14"/>
        <v>3.8826904700653801E-3</v>
      </c>
      <c r="R24" s="35">
        <f t="shared" ref="R24:R27" si="43">SUM(Q$23:Q$27)</f>
        <v>6.4638585911086968E-2</v>
      </c>
    </row>
    <row r="25" spans="1:18" x14ac:dyDescent="0.25">
      <c r="A25" s="61" t="s">
        <v>322</v>
      </c>
      <c r="B25" s="61"/>
      <c r="C25" s="33" t="s">
        <v>572</v>
      </c>
      <c r="D25" s="33">
        <v>2</v>
      </c>
      <c r="E25" s="33">
        <v>3</v>
      </c>
      <c r="F25" s="33">
        <v>1328</v>
      </c>
      <c r="G25" s="33">
        <v>14596</v>
      </c>
      <c r="H25" s="33">
        <f t="shared" ref="H25" si="44">F25+G25</f>
        <v>15924</v>
      </c>
      <c r="I25" s="44">
        <f t="shared" ref="I25" si="45">F25/H25</f>
        <v>8.3396131625219791E-2</v>
      </c>
      <c r="J25" s="43">
        <f t="shared" ref="J25" si="46">H25/197709</f>
        <v>8.0542615662412942E-2</v>
      </c>
      <c r="K25" s="33">
        <v>11618</v>
      </c>
      <c r="L25" s="33">
        <v>186091</v>
      </c>
      <c r="M25" s="43">
        <f t="shared" ref="M25" si="47">F25/K25</f>
        <v>0.11430538819073852</v>
      </c>
      <c r="N25" s="43">
        <f t="shared" ref="N25" si="48">G25/L25</f>
        <v>7.8434744291771233E-2</v>
      </c>
      <c r="O25" s="35">
        <f t="shared" ref="O25" si="49">LN(N25/M25)</f>
        <v>-0.37660671429228493</v>
      </c>
      <c r="P25" s="35">
        <f t="shared" ref="P25" si="50">G25/F25</f>
        <v>10.990963855421686</v>
      </c>
      <c r="Q25" s="35">
        <f t="shared" ref="Q25" si="51">(N25-M25)*O25</f>
        <v>1.3509125338338665E-2</v>
      </c>
      <c r="R25" s="35">
        <f t="shared" si="43"/>
        <v>6.4638585911086968E-2</v>
      </c>
    </row>
    <row r="26" spans="1:18" x14ac:dyDescent="0.25">
      <c r="A26" s="61" t="s">
        <v>322</v>
      </c>
      <c r="B26" s="61"/>
      <c r="C26" s="33" t="s">
        <v>570</v>
      </c>
      <c r="D26" s="33">
        <v>3</v>
      </c>
      <c r="E26" s="33">
        <v>4</v>
      </c>
      <c r="F26" s="33">
        <v>507</v>
      </c>
      <c r="G26" s="33">
        <v>4140</v>
      </c>
      <c r="H26" s="33">
        <f t="shared" si="8"/>
        <v>4647</v>
      </c>
      <c r="I26" s="44">
        <f t="shared" si="9"/>
        <v>0.1091026468689477</v>
      </c>
      <c r="J26" s="43">
        <f t="shared" si="2"/>
        <v>2.3504241081589609E-2</v>
      </c>
      <c r="K26" s="33">
        <v>11618</v>
      </c>
      <c r="L26" s="33">
        <v>186091</v>
      </c>
      <c r="M26" s="43">
        <f t="shared" si="10"/>
        <v>4.3639180581855744E-2</v>
      </c>
      <c r="N26" s="43">
        <f t="shared" si="11"/>
        <v>2.2247180143048294E-2</v>
      </c>
      <c r="O26" s="35">
        <f t="shared" si="12"/>
        <v>-0.67374011858406702</v>
      </c>
      <c r="P26" s="35">
        <f t="shared" si="13"/>
        <v>8.165680473372781</v>
      </c>
      <c r="Q26" s="35">
        <f t="shared" si="14"/>
        <v>1.4412648912392545E-2</v>
      </c>
      <c r="R26" s="35">
        <f t="shared" si="43"/>
        <v>6.4638585911086968E-2</v>
      </c>
    </row>
    <row r="27" spans="1:18" x14ac:dyDescent="0.25">
      <c r="A27" s="17" t="s">
        <v>322</v>
      </c>
      <c r="B27" s="17"/>
      <c r="C27" s="7" t="s">
        <v>571</v>
      </c>
      <c r="D27" s="7">
        <v>4</v>
      </c>
      <c r="E27" s="7" t="s">
        <v>384</v>
      </c>
      <c r="F27" s="7">
        <v>279</v>
      </c>
      <c r="G27" s="7">
        <v>1721</v>
      </c>
      <c r="H27" s="7">
        <f t="shared" si="8"/>
        <v>2000</v>
      </c>
      <c r="I27" s="14">
        <f t="shared" si="9"/>
        <v>0.13950000000000001</v>
      </c>
      <c r="J27" s="43">
        <f t="shared" si="2"/>
        <v>1.0115877375334457E-2</v>
      </c>
      <c r="K27" s="33">
        <v>11618</v>
      </c>
      <c r="L27" s="7">
        <v>186091</v>
      </c>
      <c r="M27" s="9">
        <f t="shared" si="10"/>
        <v>2.4014460320192804E-2</v>
      </c>
      <c r="N27" s="9">
        <f t="shared" si="11"/>
        <v>9.2481635328951969E-3</v>
      </c>
      <c r="O27" s="27">
        <f t="shared" si="12"/>
        <v>-0.95423116742207015</v>
      </c>
      <c r="P27" s="27">
        <f t="shared" si="13"/>
        <v>6.1684587813620073</v>
      </c>
      <c r="Q27" s="27">
        <f t="shared" si="14"/>
        <v>1.409046062184376E-2</v>
      </c>
      <c r="R27" s="27">
        <f t="shared" si="43"/>
        <v>6.4638585911086968E-2</v>
      </c>
    </row>
    <row r="28" spans="1:18" x14ac:dyDescent="0.25">
      <c r="A28" s="86" t="s">
        <v>324</v>
      </c>
      <c r="B28" s="87" t="s">
        <v>423</v>
      </c>
      <c r="C28" s="33" t="s">
        <v>386</v>
      </c>
      <c r="D28" s="33">
        <v>0</v>
      </c>
      <c r="E28" s="33">
        <v>0</v>
      </c>
      <c r="F28" s="33">
        <v>1536</v>
      </c>
      <c r="G28" s="33">
        <v>35436</v>
      </c>
      <c r="H28" s="33">
        <f t="shared" ref="H28:H33" si="52">F28+G28</f>
        <v>36972</v>
      </c>
      <c r="I28" s="44">
        <f t="shared" ref="I28:I33" si="53">F28/H28</f>
        <v>4.1544952937358E-2</v>
      </c>
      <c r="J28" s="43">
        <f t="shared" si="2"/>
        <v>0.18700210916043275</v>
      </c>
      <c r="K28" s="33">
        <v>11618</v>
      </c>
      <c r="L28" s="33">
        <v>186091</v>
      </c>
      <c r="M28" s="43">
        <f t="shared" ref="M28:N33" si="54">F28/K28</f>
        <v>0.13220864176278188</v>
      </c>
      <c r="N28" s="43">
        <f t="shared" si="54"/>
        <v>0.19042296510846843</v>
      </c>
      <c r="O28" s="35">
        <f t="shared" ref="O28:O33" si="55">LN(N28/M28)</f>
        <v>0.36486643601206153</v>
      </c>
      <c r="P28" s="35">
        <f t="shared" ref="P28:P33" si="56">G28/F28</f>
        <v>23.0703125</v>
      </c>
      <c r="Q28" s="35">
        <f t="shared" ref="Q28:Q33" si="57">(N28-M28)*O28</f>
        <v>2.1240452683994399E-2</v>
      </c>
      <c r="R28" s="35">
        <f t="shared" ref="R28:R33" si="58">SUM(Q$28:Q$33)</f>
        <v>6.1374577278630653E-2</v>
      </c>
    </row>
    <row r="29" spans="1:18" x14ac:dyDescent="0.25">
      <c r="A29" s="61" t="s">
        <v>324</v>
      </c>
      <c r="B29" s="61"/>
      <c r="C29" s="33" t="s">
        <v>388</v>
      </c>
      <c r="D29" s="33">
        <v>1</v>
      </c>
      <c r="E29" s="33">
        <v>1</v>
      </c>
      <c r="F29" s="33">
        <v>2552</v>
      </c>
      <c r="G29" s="33">
        <v>48556</v>
      </c>
      <c r="H29" s="33">
        <f t="shared" si="52"/>
        <v>51108</v>
      </c>
      <c r="I29" s="44">
        <f t="shared" si="53"/>
        <v>4.993347421147374E-2</v>
      </c>
      <c r="J29" s="43">
        <f t="shared" si="2"/>
        <v>0.25850113044929668</v>
      </c>
      <c r="K29" s="33">
        <v>11618</v>
      </c>
      <c r="L29" s="33">
        <v>186091</v>
      </c>
      <c r="M29" s="43">
        <f t="shared" si="54"/>
        <v>0.21965914959545532</v>
      </c>
      <c r="N29" s="43">
        <f t="shared" si="54"/>
        <v>0.26092610604489203</v>
      </c>
      <c r="O29" s="35">
        <f t="shared" si="55"/>
        <v>0.17216022374076981</v>
      </c>
      <c r="P29" s="35">
        <f t="shared" si="56"/>
        <v>19.026645768025077</v>
      </c>
      <c r="Q29" s="35">
        <f t="shared" si="57"/>
        <v>7.1045284554356264E-3</v>
      </c>
      <c r="R29" s="35">
        <f t="shared" si="58"/>
        <v>6.1374577278630653E-2</v>
      </c>
    </row>
    <row r="30" spans="1:18" x14ac:dyDescent="0.25">
      <c r="A30" s="61" t="s">
        <v>324</v>
      </c>
      <c r="B30" s="61"/>
      <c r="C30" s="33" t="s">
        <v>390</v>
      </c>
      <c r="D30" s="33">
        <v>2</v>
      </c>
      <c r="E30" s="33">
        <v>2</v>
      </c>
      <c r="F30" s="33">
        <v>2523</v>
      </c>
      <c r="G30" s="33">
        <v>40880</v>
      </c>
      <c r="H30" s="33">
        <f t="shared" si="52"/>
        <v>43403</v>
      </c>
      <c r="I30" s="44">
        <f t="shared" si="53"/>
        <v>5.8129622376333435E-2</v>
      </c>
      <c r="J30" s="43">
        <f t="shared" si="2"/>
        <v>0.21952971286082071</v>
      </c>
      <c r="K30" s="33">
        <v>11618</v>
      </c>
      <c r="L30" s="33">
        <v>186091</v>
      </c>
      <c r="M30" s="43">
        <f t="shared" si="54"/>
        <v>0.21716302289550699</v>
      </c>
      <c r="N30" s="43">
        <f t="shared" si="54"/>
        <v>0.21967746962507589</v>
      </c>
      <c r="O30" s="35">
        <f t="shared" si="55"/>
        <v>1.1512094424284315E-2</v>
      </c>
      <c r="P30" s="35">
        <f t="shared" si="56"/>
        <v>16.202933016250494</v>
      </c>
      <c r="Q30" s="35">
        <f t="shared" si="57"/>
        <v>2.8946548175630167E-5</v>
      </c>
      <c r="R30" s="35">
        <f t="shared" si="58"/>
        <v>6.1374577278630653E-2</v>
      </c>
    </row>
    <row r="31" spans="1:18" x14ac:dyDescent="0.25">
      <c r="A31" s="61" t="s">
        <v>324</v>
      </c>
      <c r="B31" s="61"/>
      <c r="C31" s="33" t="s">
        <v>570</v>
      </c>
      <c r="D31" s="33">
        <v>3</v>
      </c>
      <c r="E31" s="33">
        <v>4</v>
      </c>
      <c r="F31" s="33">
        <v>2019</v>
      </c>
      <c r="G31" s="33">
        <v>27871</v>
      </c>
      <c r="H31" s="33">
        <f t="shared" si="52"/>
        <v>29890</v>
      </c>
      <c r="I31" s="44">
        <f t="shared" si="53"/>
        <v>6.7547674807627966E-2</v>
      </c>
      <c r="J31" s="43">
        <f t="shared" si="2"/>
        <v>0.15118178737437346</v>
      </c>
      <c r="K31" s="33">
        <v>11618</v>
      </c>
      <c r="L31" s="33">
        <v>186091</v>
      </c>
      <c r="M31" s="43">
        <f t="shared" si="54"/>
        <v>0.17378206231709417</v>
      </c>
      <c r="N31" s="43">
        <f t="shared" si="54"/>
        <v>0.14977081105480652</v>
      </c>
      <c r="O31" s="35">
        <f t="shared" si="55"/>
        <v>-0.14869579941729744</v>
      </c>
      <c r="P31" s="35">
        <f t="shared" si="56"/>
        <v>13.804358593363052</v>
      </c>
      <c r="Q31" s="35">
        <f t="shared" si="57"/>
        <v>3.5703722014554539E-3</v>
      </c>
      <c r="R31" s="35">
        <f t="shared" si="58"/>
        <v>6.1374577278630653E-2</v>
      </c>
    </row>
    <row r="32" spans="1:18" x14ac:dyDescent="0.25">
      <c r="A32" s="61" t="s">
        <v>324</v>
      </c>
      <c r="B32" s="61"/>
      <c r="C32" s="33" t="s">
        <v>573</v>
      </c>
      <c r="D32" s="33">
        <v>4</v>
      </c>
      <c r="E32" s="33">
        <v>5</v>
      </c>
      <c r="F32" s="33">
        <v>1299</v>
      </c>
      <c r="G32" s="33">
        <v>15757</v>
      </c>
      <c r="H32" s="33">
        <f t="shared" si="52"/>
        <v>17056</v>
      </c>
      <c r="I32" s="44">
        <f t="shared" si="53"/>
        <v>7.6160881801125707E-2</v>
      </c>
      <c r="J32" s="43">
        <f t="shared" ref="J32" si="59">H32/197709</f>
        <v>8.6268202256852236E-2</v>
      </c>
      <c r="K32" s="33">
        <v>11618</v>
      </c>
      <c r="L32" s="33">
        <v>186091</v>
      </c>
      <c r="M32" s="43">
        <f t="shared" ref="M32" si="60">F32/K32</f>
        <v>0.11180926149079015</v>
      </c>
      <c r="N32" s="43">
        <f t="shared" ref="N32" si="61">G32/L32</f>
        <v>8.4673627418843475E-2</v>
      </c>
      <c r="O32" s="35">
        <f t="shared" si="55"/>
        <v>-0.27799020852079787</v>
      </c>
      <c r="P32" s="35">
        <f t="shared" si="56"/>
        <v>12.130100076982295</v>
      </c>
      <c r="Q32" s="35">
        <f t="shared" si="57"/>
        <v>7.5434405740045238E-3</v>
      </c>
      <c r="R32" s="35">
        <f t="shared" si="58"/>
        <v>6.1374577278630653E-2</v>
      </c>
    </row>
    <row r="33" spans="1:18" x14ac:dyDescent="0.25">
      <c r="A33" s="17" t="s">
        <v>324</v>
      </c>
      <c r="B33" s="17"/>
      <c r="C33" s="7" t="s">
        <v>403</v>
      </c>
      <c r="D33" s="7">
        <v>5</v>
      </c>
      <c r="E33" s="7" t="s">
        <v>384</v>
      </c>
      <c r="F33" s="7">
        <v>1689</v>
      </c>
      <c r="G33" s="7">
        <v>17591</v>
      </c>
      <c r="H33" s="7">
        <f t="shared" si="52"/>
        <v>19280</v>
      </c>
      <c r="I33" s="14">
        <f t="shared" si="53"/>
        <v>8.7603734439834019E-2</v>
      </c>
      <c r="J33" s="43">
        <f t="shared" si="2"/>
        <v>9.7517057898224152E-2</v>
      </c>
      <c r="K33" s="33">
        <v>11618</v>
      </c>
      <c r="L33" s="7">
        <v>186091</v>
      </c>
      <c r="M33" s="9">
        <f t="shared" si="54"/>
        <v>0.14537786193837149</v>
      </c>
      <c r="N33" s="9">
        <f t="shared" si="54"/>
        <v>9.4529020747913653E-2</v>
      </c>
      <c r="O33" s="27">
        <f t="shared" si="55"/>
        <v>-0.43042941202113855</v>
      </c>
      <c r="P33" s="27">
        <f t="shared" si="56"/>
        <v>10.415038484310243</v>
      </c>
      <c r="Q33" s="27">
        <f t="shared" si="57"/>
        <v>2.1886836815565018E-2</v>
      </c>
      <c r="R33" s="27">
        <f t="shared" si="58"/>
        <v>6.1374577278630653E-2</v>
      </c>
    </row>
    <row r="34" spans="1:18" x14ac:dyDescent="0.25">
      <c r="A34" s="61" t="s">
        <v>325</v>
      </c>
      <c r="B34" s="61" t="s">
        <v>385</v>
      </c>
      <c r="C34" s="33" t="s">
        <v>387</v>
      </c>
      <c r="D34" s="33">
        <v>0</v>
      </c>
      <c r="E34" s="33">
        <v>1</v>
      </c>
      <c r="F34" s="33">
        <v>5423</v>
      </c>
      <c r="G34" s="33">
        <v>104159</v>
      </c>
      <c r="H34" s="33">
        <f t="shared" si="8"/>
        <v>109582</v>
      </c>
      <c r="I34" s="44">
        <f t="shared" si="9"/>
        <v>4.9488054607508533E-2</v>
      </c>
      <c r="J34" s="43">
        <f t="shared" si="2"/>
        <v>0.55425903727195014</v>
      </c>
      <c r="K34" s="33">
        <v>11618</v>
      </c>
      <c r="L34" s="33">
        <v>186091</v>
      </c>
      <c r="M34" s="43">
        <f t="shared" si="10"/>
        <v>0.4667756928903426</v>
      </c>
      <c r="N34" s="43">
        <f t="shared" si="11"/>
        <v>0.55972078176805973</v>
      </c>
      <c r="O34" s="35">
        <f t="shared" si="12"/>
        <v>0.18158922812856601</v>
      </c>
      <c r="P34" s="35">
        <f t="shared" si="13"/>
        <v>19.206896551724139</v>
      </c>
      <c r="Q34" s="35">
        <f t="shared" si="14"/>
        <v>1.687782694764562E-2</v>
      </c>
      <c r="R34" s="35">
        <f>SUM(Q$34:Q$37)</f>
        <v>4.5933456825179853E-2</v>
      </c>
    </row>
    <row r="35" spans="1:18" x14ac:dyDescent="0.25">
      <c r="A35" s="61" t="s">
        <v>325</v>
      </c>
      <c r="B35" s="61"/>
      <c r="C35" s="33" t="s">
        <v>389</v>
      </c>
      <c r="D35" s="33">
        <v>1</v>
      </c>
      <c r="E35" s="33">
        <v>2</v>
      </c>
      <c r="F35" s="33">
        <v>3865</v>
      </c>
      <c r="G35" s="33">
        <v>56390</v>
      </c>
      <c r="H35" s="33">
        <f t="shared" si="8"/>
        <v>60255</v>
      </c>
      <c r="I35" s="44">
        <f t="shared" si="9"/>
        <v>6.4144054435316566E-2</v>
      </c>
      <c r="J35" s="43">
        <f t="shared" si="2"/>
        <v>0.30476609562538881</v>
      </c>
      <c r="K35" s="33">
        <v>11618</v>
      </c>
      <c r="L35" s="33">
        <v>186091</v>
      </c>
      <c r="M35" s="43">
        <f t="shared" si="10"/>
        <v>0.33267343776897917</v>
      </c>
      <c r="N35" s="43">
        <f t="shared" si="11"/>
        <v>0.30302378943635105</v>
      </c>
      <c r="O35" s="35">
        <f t="shared" si="12"/>
        <v>-9.3350026032538405E-2</v>
      </c>
      <c r="P35" s="35">
        <f t="shared" si="13"/>
        <v>14.589909443725745</v>
      </c>
      <c r="Q35" s="35">
        <f t="shared" si="14"/>
        <v>2.767795443706444E-3</v>
      </c>
      <c r="R35" s="35">
        <f t="shared" ref="R35:R37" si="62">SUM(Q$34:Q$37)</f>
        <v>4.5933456825179853E-2</v>
      </c>
    </row>
    <row r="36" spans="1:18" x14ac:dyDescent="0.25">
      <c r="A36" s="61" t="s">
        <v>325</v>
      </c>
      <c r="B36" s="61"/>
      <c r="C36" s="33" t="s">
        <v>391</v>
      </c>
      <c r="D36" s="33">
        <v>2</v>
      </c>
      <c r="E36" s="33">
        <v>3</v>
      </c>
      <c r="F36" s="33">
        <v>1570</v>
      </c>
      <c r="G36" s="33">
        <v>18568</v>
      </c>
      <c r="H36" s="33">
        <f t="shared" ref="H36" si="63">F36+G36</f>
        <v>20138</v>
      </c>
      <c r="I36" s="44">
        <f t="shared" ref="I36" si="64">F36/H36</f>
        <v>7.7962061773761054E-2</v>
      </c>
      <c r="J36" s="43">
        <f t="shared" si="2"/>
        <v>0.10185676929224263</v>
      </c>
      <c r="K36" s="33">
        <v>11618</v>
      </c>
      <c r="L36" s="33">
        <v>186091</v>
      </c>
      <c r="M36" s="43">
        <f t="shared" ref="M36" si="65">F36/K36</f>
        <v>0.13513513513513514</v>
      </c>
      <c r="N36" s="43">
        <f t="shared" ref="N36" si="66">G36/L36</f>
        <v>9.977914031307264E-2</v>
      </c>
      <c r="O36" s="35">
        <f t="shared" ref="O36" si="67">LN(N36/M36)</f>
        <v>-0.30331613220032472</v>
      </c>
      <c r="P36" s="35">
        <f t="shared" ref="P36" si="68">G36/F36</f>
        <v>11.826751592356688</v>
      </c>
      <c r="Q36" s="35">
        <f t="shared" ref="Q36" si="69">(N36-M36)*O36</f>
        <v>1.0724043599522707E-2</v>
      </c>
      <c r="R36" s="35">
        <f t="shared" si="62"/>
        <v>4.5933456825179853E-2</v>
      </c>
    </row>
    <row r="37" spans="1:18" x14ac:dyDescent="0.25">
      <c r="A37" s="17" t="s">
        <v>325</v>
      </c>
      <c r="B37" s="17"/>
      <c r="C37" s="7" t="s">
        <v>402</v>
      </c>
      <c r="D37" s="7">
        <v>3</v>
      </c>
      <c r="E37" s="7" t="s">
        <v>384</v>
      </c>
      <c r="F37" s="7">
        <v>760</v>
      </c>
      <c r="G37" s="7">
        <v>6974</v>
      </c>
      <c r="H37" s="7">
        <f t="shared" si="8"/>
        <v>7734</v>
      </c>
      <c r="I37" s="14">
        <f t="shared" si="9"/>
        <v>9.8267390742177399E-2</v>
      </c>
      <c r="J37" s="43">
        <f t="shared" si="2"/>
        <v>3.9118097810418341E-2</v>
      </c>
      <c r="K37" s="33">
        <v>11618</v>
      </c>
      <c r="L37" s="7">
        <v>186091</v>
      </c>
      <c r="M37" s="9">
        <f t="shared" si="10"/>
        <v>6.5415734205543127E-2</v>
      </c>
      <c r="N37" s="9">
        <f t="shared" si="11"/>
        <v>3.747628848251662E-2</v>
      </c>
      <c r="O37" s="27">
        <f t="shared" si="12"/>
        <v>-0.55705438785702432</v>
      </c>
      <c r="P37" s="27">
        <f t="shared" si="13"/>
        <v>9.1763157894736835</v>
      </c>
      <c r="Q37" s="27">
        <f t="shared" si="14"/>
        <v>1.5563790834305088E-2</v>
      </c>
      <c r="R37" s="27">
        <f t="shared" si="62"/>
        <v>4.5933456825179853E-2</v>
      </c>
    </row>
    <row r="38" spans="1:18" x14ac:dyDescent="0.25">
      <c r="A38" s="61" t="s">
        <v>326</v>
      </c>
      <c r="B38" s="93" t="s">
        <v>578</v>
      </c>
      <c r="C38" s="33" t="s">
        <v>574</v>
      </c>
      <c r="D38" s="33">
        <v>0</v>
      </c>
      <c r="E38" s="33">
        <v>4</v>
      </c>
      <c r="F38" s="33">
        <v>1869</v>
      </c>
      <c r="G38" s="33">
        <v>22121</v>
      </c>
      <c r="H38" s="33">
        <f t="shared" si="8"/>
        <v>23990</v>
      </c>
      <c r="I38" s="44">
        <f t="shared" si="9"/>
        <v>7.7907461442267609E-2</v>
      </c>
      <c r="J38" s="43">
        <f t="shared" si="2"/>
        <v>0.1213399491171368</v>
      </c>
      <c r="K38" s="33">
        <v>11618</v>
      </c>
      <c r="L38" s="33">
        <v>186091</v>
      </c>
      <c r="M38" s="43">
        <f t="shared" si="10"/>
        <v>0.16087106214494751</v>
      </c>
      <c r="N38" s="43">
        <f t="shared" si="11"/>
        <v>0.11887194974501722</v>
      </c>
      <c r="O38" s="35">
        <f t="shared" si="12"/>
        <v>-0.30255632669678434</v>
      </c>
      <c r="P38" s="35">
        <f t="shared" si="13"/>
        <v>11.835741037988228</v>
      </c>
      <c r="Q38" s="35">
        <f t="shared" si="14"/>
        <v>1.2707097172248275E-2</v>
      </c>
      <c r="R38" s="35">
        <f>SUM(Q$38:Q$42)</f>
        <v>4.6376012022244603E-2</v>
      </c>
    </row>
    <row r="39" spans="1:18" x14ac:dyDescent="0.25">
      <c r="A39" s="61" t="s">
        <v>326</v>
      </c>
      <c r="B39" s="61"/>
      <c r="C39" s="33" t="s">
        <v>404</v>
      </c>
      <c r="D39" s="33">
        <v>4</v>
      </c>
      <c r="E39" s="33">
        <v>9</v>
      </c>
      <c r="F39" s="33">
        <v>2858</v>
      </c>
      <c r="G39" s="33">
        <v>37980</v>
      </c>
      <c r="H39" s="33">
        <f t="shared" si="8"/>
        <v>40838</v>
      </c>
      <c r="I39" s="44">
        <f t="shared" si="9"/>
        <v>6.9983838581713115E-2</v>
      </c>
      <c r="J39" s="43">
        <f t="shared" si="2"/>
        <v>0.20655610012695427</v>
      </c>
      <c r="K39" s="33">
        <v>11618</v>
      </c>
      <c r="L39" s="33">
        <v>186091</v>
      </c>
      <c r="M39" s="43">
        <f t="shared" si="10"/>
        <v>0.24599758994663454</v>
      </c>
      <c r="N39" s="43">
        <f t="shared" si="11"/>
        <v>0.20409369609492131</v>
      </c>
      <c r="O39" s="35">
        <f t="shared" si="12"/>
        <v>-0.18674255593577982</v>
      </c>
      <c r="P39" s="35">
        <f t="shared" si="13"/>
        <v>13.289013296011197</v>
      </c>
      <c r="Q39" s="35">
        <f t="shared" si="14"/>
        <v>7.8252402415305376E-3</v>
      </c>
      <c r="R39" s="35">
        <f t="shared" ref="R39:R42" si="70">SUM(Q$38:Q$42)</f>
        <v>4.6376012022244603E-2</v>
      </c>
    </row>
    <row r="40" spans="1:18" x14ac:dyDescent="0.25">
      <c r="A40" s="61" t="s">
        <v>326</v>
      </c>
      <c r="B40" s="61"/>
      <c r="C40" s="33" t="s">
        <v>405</v>
      </c>
      <c r="D40" s="33">
        <v>9</v>
      </c>
      <c r="E40" s="33">
        <v>13</v>
      </c>
      <c r="F40" s="33">
        <v>1821</v>
      </c>
      <c r="G40" s="33">
        <v>26931</v>
      </c>
      <c r="H40" s="33">
        <f t="shared" si="8"/>
        <v>28752</v>
      </c>
      <c r="I40" s="44">
        <f t="shared" si="9"/>
        <v>6.3334724540901499E-2</v>
      </c>
      <c r="J40" s="43">
        <f t="shared" si="2"/>
        <v>0.14542585314780815</v>
      </c>
      <c r="K40" s="33">
        <v>11618</v>
      </c>
      <c r="L40" s="33">
        <v>186091</v>
      </c>
      <c r="M40" s="43">
        <f t="shared" si="10"/>
        <v>0.15673954208986057</v>
      </c>
      <c r="N40" s="43">
        <f t="shared" si="11"/>
        <v>0.14471951894503227</v>
      </c>
      <c r="O40" s="35">
        <f t="shared" si="12"/>
        <v>-7.9787943115053869E-2</v>
      </c>
      <c r="P40" s="35">
        <f t="shared" si="13"/>
        <v>14.789126853377265</v>
      </c>
      <c r="Q40" s="35">
        <f t="shared" si="14"/>
        <v>9.590529229211919E-4</v>
      </c>
      <c r="R40" s="35">
        <f t="shared" si="70"/>
        <v>4.6376012022244603E-2</v>
      </c>
    </row>
    <row r="41" spans="1:18" x14ac:dyDescent="0.25">
      <c r="A41" s="61" t="s">
        <v>326</v>
      </c>
      <c r="B41" s="61"/>
      <c r="C41" s="33" t="s">
        <v>575</v>
      </c>
      <c r="D41" s="33">
        <v>13</v>
      </c>
      <c r="E41" s="33">
        <v>16</v>
      </c>
      <c r="F41" s="33">
        <v>1355</v>
      </c>
      <c r="G41" s="33">
        <v>21811</v>
      </c>
      <c r="H41" s="33">
        <f t="shared" si="8"/>
        <v>23166</v>
      </c>
      <c r="I41" s="44">
        <f t="shared" si="9"/>
        <v>5.8490891824225157E-2</v>
      </c>
      <c r="J41" s="43">
        <f t="shared" si="2"/>
        <v>0.117172207638499</v>
      </c>
      <c r="K41" s="33">
        <v>11618</v>
      </c>
      <c r="L41" s="33">
        <v>186091</v>
      </c>
      <c r="M41" s="43">
        <f t="shared" si="10"/>
        <v>0.11662936822172491</v>
      </c>
      <c r="N41" s="43">
        <f t="shared" si="11"/>
        <v>0.1172060980917938</v>
      </c>
      <c r="O41" s="35">
        <f t="shared" si="12"/>
        <v>4.9327935458071863E-3</v>
      </c>
      <c r="P41" s="35">
        <f t="shared" si="13"/>
        <v>16.096678966789668</v>
      </c>
      <c r="Q41" s="35">
        <f t="shared" si="14"/>
        <v>2.8448893807500376E-6</v>
      </c>
      <c r="R41" s="35">
        <f t="shared" si="70"/>
        <v>4.6376012022244603E-2</v>
      </c>
    </row>
    <row r="42" spans="1:18" x14ac:dyDescent="0.25">
      <c r="A42" s="17" t="s">
        <v>326</v>
      </c>
      <c r="B42" s="17"/>
      <c r="C42" s="7" t="s">
        <v>576</v>
      </c>
      <c r="D42" s="7">
        <v>16</v>
      </c>
      <c r="E42" s="7" t="s">
        <v>384</v>
      </c>
      <c r="F42" s="7">
        <v>3715</v>
      </c>
      <c r="G42" s="7">
        <v>77248</v>
      </c>
      <c r="H42" s="7">
        <f t="shared" si="8"/>
        <v>80963</v>
      </c>
      <c r="I42" s="14">
        <f t="shared" si="9"/>
        <v>4.5885157417585809E-2</v>
      </c>
      <c r="J42" s="43">
        <f t="shared" si="2"/>
        <v>0.4095058899696018</v>
      </c>
      <c r="K42" s="33">
        <v>11618</v>
      </c>
      <c r="L42" s="7">
        <v>186091</v>
      </c>
      <c r="M42" s="9">
        <f t="shared" si="10"/>
        <v>0.31976243759683248</v>
      </c>
      <c r="N42" s="9">
        <f t="shared" si="11"/>
        <v>0.41510873712323543</v>
      </c>
      <c r="O42" s="27">
        <f t="shared" si="12"/>
        <v>0.26096216549309992</v>
      </c>
      <c r="P42" s="27">
        <f t="shared" si="13"/>
        <v>20.793539703903097</v>
      </c>
      <c r="Q42" s="27">
        <f t="shared" si="14"/>
        <v>2.4881776796163841E-2</v>
      </c>
      <c r="R42" s="27">
        <f t="shared" si="70"/>
        <v>4.6376012022244603E-2</v>
      </c>
    </row>
    <row r="43" spans="1:18" x14ac:dyDescent="0.25">
      <c r="A43" s="58" t="s">
        <v>579</v>
      </c>
      <c r="B43" s="119" t="s">
        <v>577</v>
      </c>
      <c r="C43" s="58" t="s">
        <v>415</v>
      </c>
      <c r="D43" s="54">
        <v>0</v>
      </c>
      <c r="E43" s="54">
        <v>2</v>
      </c>
      <c r="F43" s="54">
        <v>1531</v>
      </c>
      <c r="G43" s="54">
        <v>17227</v>
      </c>
      <c r="H43" s="33">
        <f t="shared" ref="H43:H48" si="71">F43+G43</f>
        <v>18758</v>
      </c>
      <c r="I43" s="44">
        <f t="shared" ref="I43:I48" si="72">F43/H43</f>
        <v>8.1618509435973985E-2</v>
      </c>
      <c r="J43" s="43">
        <f t="shared" si="2"/>
        <v>9.4876813903261858E-2</v>
      </c>
      <c r="K43" s="33">
        <v>11618</v>
      </c>
      <c r="L43" s="33">
        <v>186091</v>
      </c>
      <c r="M43" s="43">
        <f t="shared" ref="M43:M48" si="73">F43/K43</f>
        <v>0.13177827509037701</v>
      </c>
      <c r="N43" s="43">
        <f t="shared" ref="N43:N48" si="74">G43/L43</f>
        <v>9.2572988484128732E-2</v>
      </c>
      <c r="O43" s="35">
        <f t="shared" ref="O43:O48" si="75">LN(N43/M43)</f>
        <v>-0.35312337802355864</v>
      </c>
      <c r="P43" s="35">
        <f t="shared" ref="P43:P48" si="76">G43/F43</f>
        <v>11.252122795558458</v>
      </c>
      <c r="Q43" s="35">
        <f t="shared" ref="Q43:Q48" si="77">(N43-M43)*O43</f>
        <v>1.3844303242780171E-2</v>
      </c>
      <c r="R43" s="35">
        <f t="shared" ref="R43:R48" si="78">SUM(Q$43:Q$48)</f>
        <v>4.5331189312486114E-2</v>
      </c>
    </row>
    <row r="44" spans="1:18" x14ac:dyDescent="0.25">
      <c r="A44" s="58" t="s">
        <v>328</v>
      </c>
      <c r="C44" s="58" t="s">
        <v>580</v>
      </c>
      <c r="D44" s="54">
        <v>2</v>
      </c>
      <c r="E44" s="54">
        <v>3</v>
      </c>
      <c r="F44" s="54">
        <v>1517</v>
      </c>
      <c r="G44" s="54">
        <v>20110</v>
      </c>
      <c r="H44" s="92">
        <f t="shared" si="71"/>
        <v>21627</v>
      </c>
      <c r="I44" s="111">
        <f t="shared" si="72"/>
        <v>7.0143801729319832E-2</v>
      </c>
      <c r="J44" s="43">
        <f t="shared" si="2"/>
        <v>0.10938803999817914</v>
      </c>
      <c r="K44" s="33">
        <v>11618</v>
      </c>
      <c r="L44" s="107">
        <v>186091</v>
      </c>
      <c r="M44" s="108">
        <f t="shared" si="73"/>
        <v>0.13057324840764331</v>
      </c>
      <c r="N44" s="109">
        <f t="shared" si="74"/>
        <v>0.10806540885910657</v>
      </c>
      <c r="O44" s="110">
        <f t="shared" si="75"/>
        <v>-0.18919767839407844</v>
      </c>
      <c r="P44" s="110">
        <f t="shared" si="76"/>
        <v>13.256427158866183</v>
      </c>
      <c r="Q44" s="103">
        <f t="shared" si="77"/>
        <v>4.2584309882495747E-3</v>
      </c>
      <c r="R44" s="103">
        <f t="shared" si="78"/>
        <v>4.5331189312486114E-2</v>
      </c>
    </row>
    <row r="45" spans="1:18" x14ac:dyDescent="0.25">
      <c r="A45" s="58" t="s">
        <v>328</v>
      </c>
      <c r="C45" s="58" t="s">
        <v>570</v>
      </c>
      <c r="D45" s="54">
        <v>3</v>
      </c>
      <c r="E45" s="54">
        <v>4</v>
      </c>
      <c r="F45" s="54">
        <v>1412</v>
      </c>
      <c r="G45" s="54">
        <v>20095</v>
      </c>
      <c r="H45" s="100">
        <f t="shared" si="71"/>
        <v>21507</v>
      </c>
      <c r="I45" s="106">
        <f t="shared" si="72"/>
        <v>6.5653043195238764E-2</v>
      </c>
      <c r="J45" s="43">
        <f t="shared" si="2"/>
        <v>0.10878108735565907</v>
      </c>
      <c r="K45" s="33">
        <v>11618</v>
      </c>
      <c r="L45" s="90">
        <v>186091</v>
      </c>
      <c r="M45" s="104">
        <f t="shared" si="73"/>
        <v>0.12153554828714064</v>
      </c>
      <c r="N45" s="105">
        <f t="shared" si="74"/>
        <v>0.10798480313395059</v>
      </c>
      <c r="O45" s="101">
        <f t="shared" si="75"/>
        <v>-0.11821629298212989</v>
      </c>
      <c r="P45" s="101">
        <f t="shared" si="76"/>
        <v>14.23158640226629</v>
      </c>
      <c r="Q45" s="102">
        <f t="shared" si="77"/>
        <v>1.6019188591556912E-3</v>
      </c>
      <c r="R45" s="103">
        <f t="shared" si="78"/>
        <v>4.5331189312486114E-2</v>
      </c>
    </row>
    <row r="46" spans="1:18" x14ac:dyDescent="0.25">
      <c r="A46" s="58" t="s">
        <v>328</v>
      </c>
      <c r="C46" s="58" t="s">
        <v>581</v>
      </c>
      <c r="D46" s="54">
        <v>4</v>
      </c>
      <c r="E46" s="54">
        <v>10</v>
      </c>
      <c r="F46" s="54">
        <v>4655</v>
      </c>
      <c r="G46" s="54">
        <v>74806</v>
      </c>
      <c r="H46" s="100">
        <f t="shared" si="71"/>
        <v>79461</v>
      </c>
      <c r="I46" s="106">
        <f t="shared" si="72"/>
        <v>5.8582197556033777E-2</v>
      </c>
      <c r="J46" s="43">
        <f t="shared" si="2"/>
        <v>0.40190886606072562</v>
      </c>
      <c r="K46" s="33">
        <v>11618</v>
      </c>
      <c r="L46" s="90">
        <v>186091</v>
      </c>
      <c r="M46" s="104">
        <f t="shared" si="73"/>
        <v>0.40067137200895164</v>
      </c>
      <c r="N46" s="105">
        <f t="shared" si="74"/>
        <v>0.40198612506784315</v>
      </c>
      <c r="O46" s="101">
        <f t="shared" si="75"/>
        <v>3.2760031259372662E-3</v>
      </c>
      <c r="P46" s="101">
        <f t="shared" si="76"/>
        <v>16.070032223415684</v>
      </c>
      <c r="Q46" s="102">
        <f t="shared" si="77"/>
        <v>4.3071351307641516E-6</v>
      </c>
      <c r="R46" s="102">
        <f t="shared" si="78"/>
        <v>4.5331189312486114E-2</v>
      </c>
    </row>
    <row r="47" spans="1:18" x14ac:dyDescent="0.25">
      <c r="A47" s="58" t="s">
        <v>328</v>
      </c>
      <c r="C47" s="58" t="s">
        <v>582</v>
      </c>
      <c r="D47" s="54">
        <v>10</v>
      </c>
      <c r="E47" s="54">
        <v>16</v>
      </c>
      <c r="F47" s="54">
        <v>1607</v>
      </c>
      <c r="G47" s="54">
        <v>31360</v>
      </c>
      <c r="H47" s="107">
        <f t="shared" si="71"/>
        <v>32967</v>
      </c>
      <c r="I47" s="112">
        <f t="shared" si="72"/>
        <v>4.8745715412382082E-2</v>
      </c>
      <c r="J47" s="43">
        <f t="shared" si="2"/>
        <v>0.1667450647163255</v>
      </c>
      <c r="K47" s="33">
        <v>11618</v>
      </c>
      <c r="L47" s="107">
        <v>186091</v>
      </c>
      <c r="M47" s="109">
        <f t="shared" si="73"/>
        <v>0.13831984851093132</v>
      </c>
      <c r="N47" s="109">
        <f t="shared" si="74"/>
        <v>0.16851970272608563</v>
      </c>
      <c r="O47" s="110">
        <f t="shared" si="75"/>
        <v>0.1974839269145876</v>
      </c>
      <c r="P47" s="110">
        <f t="shared" si="76"/>
        <v>19.514623522090851</v>
      </c>
      <c r="Q47" s="110">
        <f t="shared" si="77"/>
        <v>5.9639858026567343E-3</v>
      </c>
      <c r="R47" s="110">
        <f t="shared" si="78"/>
        <v>4.5331189312486114E-2</v>
      </c>
    </row>
    <row r="48" spans="1:18" x14ac:dyDescent="0.25">
      <c r="A48" s="99" t="s">
        <v>328</v>
      </c>
      <c r="B48" s="99"/>
      <c r="C48" s="99" t="s">
        <v>419</v>
      </c>
      <c r="D48" s="60">
        <v>16</v>
      </c>
      <c r="E48" s="60" t="s">
        <v>384</v>
      </c>
      <c r="F48" s="60">
        <v>896</v>
      </c>
      <c r="G48" s="60">
        <v>22493</v>
      </c>
      <c r="H48" s="7">
        <f t="shared" si="71"/>
        <v>23389</v>
      </c>
      <c r="I48" s="14">
        <f t="shared" si="72"/>
        <v>3.8308606609944847E-2</v>
      </c>
      <c r="J48" s="43">
        <f t="shared" si="2"/>
        <v>0.11830012796584879</v>
      </c>
      <c r="K48" s="33">
        <v>11618</v>
      </c>
      <c r="L48" s="7">
        <v>186091</v>
      </c>
      <c r="M48" s="9">
        <f t="shared" si="73"/>
        <v>7.7121707694956104E-2</v>
      </c>
      <c r="N48" s="9">
        <f t="shared" si="74"/>
        <v>0.12087097172888533</v>
      </c>
      <c r="O48" s="27">
        <f t="shared" si="75"/>
        <v>0.44933883388912449</v>
      </c>
      <c r="P48" s="27">
        <f t="shared" si="76"/>
        <v>25.103794642857142</v>
      </c>
      <c r="Q48" s="27">
        <f t="shared" si="77"/>
        <v>1.9658243284513176E-2</v>
      </c>
      <c r="R48" s="27">
        <f t="shared" si="78"/>
        <v>4.5331189312486114E-2</v>
      </c>
    </row>
    <row r="49" spans="1:18" x14ac:dyDescent="0.25">
      <c r="A49" s="61" t="s">
        <v>586</v>
      </c>
      <c r="B49" s="93" t="s">
        <v>411</v>
      </c>
      <c r="C49" s="33" t="s">
        <v>587</v>
      </c>
      <c r="D49" s="33">
        <v>0</v>
      </c>
      <c r="E49" s="33">
        <v>16.450099999999999</v>
      </c>
      <c r="F49" s="33">
        <v>4081</v>
      </c>
      <c r="G49" s="33">
        <v>80782</v>
      </c>
      <c r="H49" s="33">
        <f>F49+G49</f>
        <v>84863</v>
      </c>
      <c r="I49" s="44">
        <f>F49/H49</f>
        <v>4.8089273299317725E-2</v>
      </c>
      <c r="J49" s="43">
        <f>H49/197709</f>
        <v>0.429231850851504</v>
      </c>
      <c r="K49" s="33">
        <v>11618</v>
      </c>
      <c r="L49" s="33">
        <v>186091</v>
      </c>
      <c r="M49" s="43">
        <f>F49/K49</f>
        <v>0.35126527801687035</v>
      </c>
      <c r="N49" s="43">
        <f>G49/L49</f>
        <v>0.4340994459699824</v>
      </c>
      <c r="O49" s="35">
        <f>LN(N49/M49)</f>
        <v>0.21173193019647973</v>
      </c>
      <c r="P49" s="35">
        <f>G49/F49</f>
        <v>19.794658172016664</v>
      </c>
      <c r="Q49" s="35">
        <f>(N49-M49)*O49</f>
        <v>1.7538638266931798E-2</v>
      </c>
      <c r="R49" s="35">
        <f>SUM(Q$49:Q$53)</f>
        <v>4.0423046988124905E-2</v>
      </c>
    </row>
    <row r="50" spans="1:18" x14ac:dyDescent="0.25">
      <c r="A50" s="61" t="s">
        <v>331</v>
      </c>
      <c r="B50" s="61"/>
      <c r="C50" s="33" t="s">
        <v>588</v>
      </c>
      <c r="D50" s="33">
        <v>16.450099999999999</v>
      </c>
      <c r="E50" s="33">
        <v>21.010110000000001</v>
      </c>
      <c r="F50" s="33">
        <v>2162</v>
      </c>
      <c r="G50" s="33">
        <v>35782</v>
      </c>
      <c r="H50" s="33">
        <f>F50+G50</f>
        <v>37944</v>
      </c>
      <c r="I50" s="44">
        <f>F50/H50</f>
        <v>5.6978705460678895E-2</v>
      </c>
      <c r="J50" s="43">
        <f>H50/197709</f>
        <v>0.19191842556484531</v>
      </c>
      <c r="K50" s="33">
        <v>11618</v>
      </c>
      <c r="L50" s="33">
        <v>186091</v>
      </c>
      <c r="M50" s="43">
        <f>F50/K50</f>
        <v>0.18609054914787398</v>
      </c>
      <c r="N50" s="43">
        <f>G50/L50</f>
        <v>0.1922822705020662</v>
      </c>
      <c r="O50" s="35">
        <f>LN(N50/M50)</f>
        <v>3.2731072638370703E-2</v>
      </c>
      <c r="P50" s="35">
        <f>G50/F50</f>
        <v>16.550416281221093</v>
      </c>
      <c r="Q50" s="35">
        <f>(N50-M50)*O50</f>
        <v>2.0266168140061638E-4</v>
      </c>
      <c r="R50" s="35">
        <f>SUM(Q$49:Q$53)</f>
        <v>4.0423046988124905E-2</v>
      </c>
    </row>
    <row r="51" spans="1:18" x14ac:dyDescent="0.25">
      <c r="A51" s="61" t="s">
        <v>331</v>
      </c>
      <c r="B51" s="61"/>
      <c r="C51" s="33" t="s">
        <v>589</v>
      </c>
      <c r="D51" s="33">
        <v>21.010110000000001</v>
      </c>
      <c r="E51" s="33">
        <v>24.701000000000001</v>
      </c>
      <c r="F51" s="33">
        <v>1756</v>
      </c>
      <c r="G51" s="33">
        <v>25356</v>
      </c>
      <c r="H51" s="33">
        <f t="shared" ref="H51" si="79">F51+G51</f>
        <v>27112</v>
      </c>
      <c r="I51" s="44">
        <f t="shared" ref="I51" si="80">F51/H51</f>
        <v>6.4768368250221309E-2</v>
      </c>
      <c r="J51" s="43">
        <f t="shared" ref="J51" si="81">H51/197709</f>
        <v>0.1371308337000339</v>
      </c>
      <c r="K51" s="33">
        <v>11618</v>
      </c>
      <c r="L51" s="33">
        <v>186091</v>
      </c>
      <c r="M51" s="43">
        <f t="shared" ref="M51" si="82">F51/K51</f>
        <v>0.15114477534859699</v>
      </c>
      <c r="N51" s="43">
        <f t="shared" ref="N51" si="83">G51/L51</f>
        <v>0.1362559178036552</v>
      </c>
      <c r="O51" s="35">
        <f t="shared" ref="O51" si="84">LN(N51/M51)</f>
        <v>-0.10370328860324886</v>
      </c>
      <c r="P51" s="35">
        <f t="shared" ref="P51" si="85">G51/F51</f>
        <v>14.439635535307517</v>
      </c>
      <c r="Q51" s="35">
        <f t="shared" ref="Q51" si="86">(N51-M51)*O51</f>
        <v>1.5440234909557579E-3</v>
      </c>
      <c r="R51" s="35">
        <f>SUM(Q$49:Q$53)</f>
        <v>4.0423046988124905E-2</v>
      </c>
    </row>
    <row r="52" spans="1:18" x14ac:dyDescent="0.25">
      <c r="A52" s="61" t="s">
        <v>331</v>
      </c>
      <c r="B52" s="61"/>
      <c r="C52" s="33" t="s">
        <v>590</v>
      </c>
      <c r="D52" s="33">
        <v>24.701000000000001</v>
      </c>
      <c r="E52" s="33">
        <v>25.7301</v>
      </c>
      <c r="F52" s="33">
        <v>1530</v>
      </c>
      <c r="G52" s="33">
        <v>19988</v>
      </c>
      <c r="H52" s="33">
        <f>F52+G52</f>
        <v>21518</v>
      </c>
      <c r="I52" s="44">
        <f>F52/H52</f>
        <v>7.110326238498002E-2</v>
      </c>
      <c r="J52" s="43">
        <f>H52/197709</f>
        <v>0.10883672468122342</v>
      </c>
      <c r="K52" s="33">
        <v>11618</v>
      </c>
      <c r="L52" s="33">
        <v>186091</v>
      </c>
      <c r="M52" s="43">
        <f>F52/K52</f>
        <v>0.13169220175589602</v>
      </c>
      <c r="N52" s="43">
        <f>G52/L52</f>
        <v>0.107409815627838</v>
      </c>
      <c r="O52" s="35">
        <f>LN(N52/M52)</f>
        <v>-0.20381582373462948</v>
      </c>
      <c r="P52" s="35">
        <f>G52/F52</f>
        <v>13.064052287581699</v>
      </c>
      <c r="Q52" s="35">
        <f>(N52-M52)*O52</f>
        <v>4.9491345309324863E-3</v>
      </c>
      <c r="R52" s="35">
        <f>SUM(Q$49:Q$53)</f>
        <v>4.0423046988124905E-2</v>
      </c>
    </row>
    <row r="53" spans="1:18" x14ac:dyDescent="0.25">
      <c r="A53" s="17" t="s">
        <v>331</v>
      </c>
      <c r="B53" s="17"/>
      <c r="C53" s="7" t="s">
        <v>591</v>
      </c>
      <c r="D53" s="7">
        <v>25.7301</v>
      </c>
      <c r="E53" s="7" t="s">
        <v>384</v>
      </c>
      <c r="F53" s="7">
        <v>2089</v>
      </c>
      <c r="G53" s="7">
        <v>24183</v>
      </c>
      <c r="H53" s="7">
        <f>F53+G53</f>
        <v>26272</v>
      </c>
      <c r="I53" s="14">
        <f>F53/H53</f>
        <v>7.9514311814859934E-2</v>
      </c>
      <c r="J53" s="43">
        <f>H53/197709</f>
        <v>0.1328821652023934</v>
      </c>
      <c r="K53" s="33">
        <v>11618</v>
      </c>
      <c r="L53" s="7">
        <v>186091</v>
      </c>
      <c r="M53" s="9">
        <f>F53/K53</f>
        <v>0.17980719573076262</v>
      </c>
      <c r="N53" s="9">
        <f>G53/L53</f>
        <v>0.12995255009645817</v>
      </c>
      <c r="O53" s="27">
        <f>LN(N53/M53)</f>
        <v>-0.32471575741709924</v>
      </c>
      <c r="P53" s="27">
        <f>G53/F53</f>
        <v>11.576352321685016</v>
      </c>
      <c r="Q53" s="27">
        <f>(N53-M53)*O53</f>
        <v>1.6188589017904247E-2</v>
      </c>
      <c r="R53" s="27">
        <f>SUM(Q$49:Q$53)</f>
        <v>4.0423046988124905E-2</v>
      </c>
    </row>
    <row r="54" spans="1:18" x14ac:dyDescent="0.25">
      <c r="A54" s="61" t="s">
        <v>583</v>
      </c>
      <c r="B54" s="61" t="s">
        <v>407</v>
      </c>
      <c r="C54" s="33" t="s">
        <v>408</v>
      </c>
      <c r="D54" s="33">
        <v>0</v>
      </c>
      <c r="E54" s="33">
        <v>44</v>
      </c>
      <c r="F54" s="33">
        <v>1922</v>
      </c>
      <c r="G54" s="33">
        <v>41842</v>
      </c>
      <c r="H54" s="33">
        <f t="shared" ref="H54:H58" si="87">F54+G54</f>
        <v>43764</v>
      </c>
      <c r="I54" s="44">
        <f t="shared" ref="I54:I58" si="88">F54/H54</f>
        <v>4.3917375011424918E-2</v>
      </c>
      <c r="J54" s="43">
        <f t="shared" si="2"/>
        <v>0.22135562872706857</v>
      </c>
      <c r="K54" s="33">
        <v>11618</v>
      </c>
      <c r="L54" s="33">
        <v>186091</v>
      </c>
      <c r="M54" s="43">
        <f t="shared" ref="M54:M58" si="89">F54/K54</f>
        <v>0.16543294887243931</v>
      </c>
      <c r="N54" s="43">
        <f t="shared" ref="N54:N58" si="90">G54/L54</f>
        <v>0.22484698346507892</v>
      </c>
      <c r="O54" s="35">
        <f t="shared" ref="O54:O58" si="91">LN(N54/M54)</f>
        <v>0.30685412740111195</v>
      </c>
      <c r="P54" s="35">
        <f t="shared" ref="P54:P58" si="92">G54/F54</f>
        <v>21.77003121748179</v>
      </c>
      <c r="Q54" s="35">
        <f t="shared" ref="Q54:Q58" si="93">(N54-M54)*O54</f>
        <v>1.8231441740303906E-2</v>
      </c>
      <c r="R54" s="35">
        <f>SUM(Q$54:Q$58)</f>
        <v>3.7364392702492345E-2</v>
      </c>
    </row>
    <row r="55" spans="1:18" x14ac:dyDescent="0.25">
      <c r="A55" s="61" t="s">
        <v>329</v>
      </c>
      <c r="B55" s="61"/>
      <c r="C55" s="33" t="s">
        <v>409</v>
      </c>
      <c r="D55" s="90">
        <v>44</v>
      </c>
      <c r="E55" s="33">
        <v>54</v>
      </c>
      <c r="F55" s="33">
        <v>1567</v>
      </c>
      <c r="G55" s="33">
        <v>29373</v>
      </c>
      <c r="H55" s="33">
        <f t="shared" si="87"/>
        <v>30940</v>
      </c>
      <c r="I55" s="44">
        <f t="shared" si="88"/>
        <v>5.0646412411118294E-2</v>
      </c>
      <c r="J55" s="43">
        <f t="shared" si="2"/>
        <v>0.15649262299642402</v>
      </c>
      <c r="K55" s="33">
        <v>11618</v>
      </c>
      <c r="L55" s="33">
        <v>186091</v>
      </c>
      <c r="M55" s="43">
        <f t="shared" si="89"/>
        <v>0.1348769151316922</v>
      </c>
      <c r="N55" s="43">
        <f t="shared" si="90"/>
        <v>0.15784213100042452</v>
      </c>
      <c r="O55" s="35">
        <f t="shared" si="91"/>
        <v>0.15723273985391617</v>
      </c>
      <c r="P55" s="35">
        <f t="shared" si="92"/>
        <v>18.744735162731335</v>
      </c>
      <c r="Q55" s="35">
        <f t="shared" si="93"/>
        <v>3.6108838123774163E-3</v>
      </c>
      <c r="R55" s="35">
        <f>SUM(Q$54:Q$58)</f>
        <v>3.7364392702492345E-2</v>
      </c>
    </row>
    <row r="56" spans="1:18" x14ac:dyDescent="0.25">
      <c r="A56" s="61" t="s">
        <v>329</v>
      </c>
      <c r="B56" s="61"/>
      <c r="C56" s="91" t="s">
        <v>410</v>
      </c>
      <c r="D56" s="92">
        <v>54</v>
      </c>
      <c r="E56" s="33">
        <v>65</v>
      </c>
      <c r="F56" s="33">
        <v>2472</v>
      </c>
      <c r="G56" s="33">
        <v>39241</v>
      </c>
      <c r="H56" s="33">
        <f t="shared" si="87"/>
        <v>41713</v>
      </c>
      <c r="I56" s="44">
        <f t="shared" si="88"/>
        <v>5.9262100544194854E-2</v>
      </c>
      <c r="J56" s="43">
        <f t="shared" si="2"/>
        <v>0.21098179647866308</v>
      </c>
      <c r="K56" s="33">
        <v>11618</v>
      </c>
      <c r="L56" s="33">
        <v>186091</v>
      </c>
      <c r="M56" s="43">
        <f t="shared" si="89"/>
        <v>0.21277328283697711</v>
      </c>
      <c r="N56" s="43">
        <f t="shared" si="90"/>
        <v>0.21086995072303336</v>
      </c>
      <c r="O56" s="35">
        <f t="shared" si="91"/>
        <v>-8.9856028354465423E-3</v>
      </c>
      <c r="P56" s="35">
        <f t="shared" si="92"/>
        <v>15.874190938511326</v>
      </c>
      <c r="Q56" s="35">
        <f t="shared" si="93"/>
        <v>1.710258643984943E-5</v>
      </c>
      <c r="R56" s="35">
        <f>SUM(Q$54:Q$58)</f>
        <v>3.7364392702492345E-2</v>
      </c>
    </row>
    <row r="57" spans="1:18" x14ac:dyDescent="0.25">
      <c r="A57" s="61" t="s">
        <v>329</v>
      </c>
      <c r="B57" s="61"/>
      <c r="C57" s="33" t="s">
        <v>584</v>
      </c>
      <c r="D57" s="33">
        <v>65</v>
      </c>
      <c r="E57" s="33">
        <v>77</v>
      </c>
      <c r="F57" s="33">
        <v>1926</v>
      </c>
      <c r="G57" s="33">
        <v>27431</v>
      </c>
      <c r="H57" s="33">
        <f t="shared" si="87"/>
        <v>29357</v>
      </c>
      <c r="I57" s="44">
        <f t="shared" si="88"/>
        <v>6.5606158667438769E-2</v>
      </c>
      <c r="J57" s="43">
        <f t="shared" si="2"/>
        <v>0.14848590605384682</v>
      </c>
      <c r="K57" s="33">
        <v>11618</v>
      </c>
      <c r="L57" s="33">
        <v>186091</v>
      </c>
      <c r="M57" s="43">
        <f t="shared" si="89"/>
        <v>0.16577724221036322</v>
      </c>
      <c r="N57" s="43">
        <f t="shared" si="90"/>
        <v>0.14740637645023133</v>
      </c>
      <c r="O57" s="35">
        <f t="shared" si="91"/>
        <v>-0.11745173446862481</v>
      </c>
      <c r="P57" s="35">
        <f t="shared" si="92"/>
        <v>14.242471443406023</v>
      </c>
      <c r="Q57" s="35">
        <f t="shared" si="93"/>
        <v>2.1576900472177617E-3</v>
      </c>
      <c r="R57" s="35">
        <f>SUM(Q$54:Q$58)</f>
        <v>3.7364392702492345E-2</v>
      </c>
    </row>
    <row r="58" spans="1:18" x14ac:dyDescent="0.25">
      <c r="A58" s="17" t="s">
        <v>329</v>
      </c>
      <c r="B58" s="17"/>
      <c r="C58" s="7" t="s">
        <v>585</v>
      </c>
      <c r="D58" s="7">
        <v>77</v>
      </c>
      <c r="E58" s="7" t="s">
        <v>384</v>
      </c>
      <c r="F58" s="7">
        <v>3731</v>
      </c>
      <c r="G58" s="7">
        <v>48204</v>
      </c>
      <c r="H58" s="7">
        <f t="shared" si="87"/>
        <v>51935</v>
      </c>
      <c r="I58" s="14">
        <f t="shared" si="88"/>
        <v>7.1839799749687114E-2</v>
      </c>
      <c r="J58" s="9">
        <f t="shared" si="2"/>
        <v>0.26268404574399751</v>
      </c>
      <c r="K58" s="33">
        <v>11618</v>
      </c>
      <c r="L58" s="7">
        <v>186091</v>
      </c>
      <c r="M58" s="9">
        <f t="shared" si="89"/>
        <v>0.32113961094852816</v>
      </c>
      <c r="N58" s="9">
        <f t="shared" si="90"/>
        <v>0.25903455836123185</v>
      </c>
      <c r="O58" s="27">
        <f t="shared" si="91"/>
        <v>-0.21491447088611948</v>
      </c>
      <c r="P58" s="27">
        <f t="shared" si="92"/>
        <v>12.9198606271777</v>
      </c>
      <c r="Q58" s="27">
        <f t="shared" si="93"/>
        <v>1.3347274516153413E-2</v>
      </c>
      <c r="R58" s="27">
        <f>SUM(Q$54:Q$58)</f>
        <v>3.7364392702492345E-2</v>
      </c>
    </row>
    <row r="59" spans="1:18" x14ac:dyDescent="0.25">
      <c r="A59" s="61" t="s">
        <v>592</v>
      </c>
      <c r="B59" s="61" t="s">
        <v>406</v>
      </c>
      <c r="C59" s="33" t="s">
        <v>593</v>
      </c>
      <c r="D59" s="33">
        <v>0</v>
      </c>
      <c r="E59" s="33">
        <v>70</v>
      </c>
      <c r="F59" s="33">
        <v>5028</v>
      </c>
      <c r="G59" s="33">
        <v>98023</v>
      </c>
      <c r="H59" s="33">
        <f t="shared" si="8"/>
        <v>103051</v>
      </c>
      <c r="I59" s="44">
        <f t="shared" si="9"/>
        <v>4.8791375144346005E-2</v>
      </c>
      <c r="J59" s="43">
        <f t="shared" si="2"/>
        <v>0.52122563970279556</v>
      </c>
      <c r="K59" s="33">
        <v>11618</v>
      </c>
      <c r="L59" s="33">
        <v>186091</v>
      </c>
      <c r="M59" s="43">
        <f t="shared" si="10"/>
        <v>0.43277672577035636</v>
      </c>
      <c r="N59" s="43">
        <f t="shared" si="11"/>
        <v>0.52674766646425675</v>
      </c>
      <c r="O59" s="35">
        <f t="shared" si="12"/>
        <v>0.19649967247157824</v>
      </c>
      <c r="P59" s="35">
        <f t="shared" si="13"/>
        <v>19.495425616547333</v>
      </c>
      <c r="Q59" s="35">
        <f t="shared" si="14"/>
        <v>1.8465259068197529E-2</v>
      </c>
      <c r="R59" s="35">
        <f>SUM(Q$59:Q$60)</f>
        <v>3.5485678697819212E-2</v>
      </c>
    </row>
    <row r="60" spans="1:18" x14ac:dyDescent="0.25">
      <c r="A60" s="17" t="s">
        <v>327</v>
      </c>
      <c r="B60" s="17"/>
      <c r="C60" s="7" t="s">
        <v>594</v>
      </c>
      <c r="D60" s="7">
        <v>83</v>
      </c>
      <c r="E60" s="7" t="s">
        <v>317</v>
      </c>
      <c r="F60" s="7">
        <v>6590</v>
      </c>
      <c r="G60" s="7">
        <v>88068</v>
      </c>
      <c r="H60" s="7">
        <f t="shared" si="8"/>
        <v>94658</v>
      </c>
      <c r="I60" s="14">
        <f t="shared" si="9"/>
        <v>6.9619049631304275E-2</v>
      </c>
      <c r="J60" s="9">
        <f t="shared" si="2"/>
        <v>0.47877436029720449</v>
      </c>
      <c r="K60" s="33">
        <v>11618</v>
      </c>
      <c r="L60" s="7">
        <v>186091</v>
      </c>
      <c r="M60" s="9">
        <f t="shared" si="10"/>
        <v>0.56722327422964369</v>
      </c>
      <c r="N60" s="9">
        <f t="shared" si="11"/>
        <v>0.47325233353574325</v>
      </c>
      <c r="O60" s="27">
        <f t="shared" si="12"/>
        <v>-0.18112428697573382</v>
      </c>
      <c r="P60" s="27">
        <f t="shared" si="13"/>
        <v>13.363884673748103</v>
      </c>
      <c r="Q60" s="27">
        <f t="shared" si="14"/>
        <v>1.7020419629621687E-2</v>
      </c>
      <c r="R60" s="27">
        <f>SUM(Q$59:Q$60)</f>
        <v>3.5485678697819212E-2</v>
      </c>
    </row>
    <row r="61" spans="1:18" s="54" customFormat="1" x14ac:dyDescent="0.25">
      <c r="A61" s="33" t="s">
        <v>595</v>
      </c>
      <c r="B61" s="33" t="s">
        <v>598</v>
      </c>
      <c r="C61" s="33" t="s">
        <v>415</v>
      </c>
      <c r="D61" s="33">
        <v>0</v>
      </c>
      <c r="E61" s="33">
        <v>2</v>
      </c>
      <c r="F61" s="33">
        <v>1249</v>
      </c>
      <c r="G61" s="33">
        <v>13980</v>
      </c>
      <c r="H61" s="33">
        <f>F61+G61</f>
        <v>15229</v>
      </c>
      <c r="I61" s="44">
        <f>F61/H61</f>
        <v>8.2014577450916018E-2</v>
      </c>
      <c r="J61" s="43">
        <f t="shared" si="2"/>
        <v>7.7027348274484223E-2</v>
      </c>
      <c r="K61" s="33">
        <v>11618</v>
      </c>
      <c r="L61" s="33">
        <v>186091</v>
      </c>
      <c r="M61" s="43">
        <f>F61/K61</f>
        <v>0.10750559476674126</v>
      </c>
      <c r="N61" s="43">
        <f>G61/L61</f>
        <v>7.5124535845365978E-2</v>
      </c>
      <c r="O61" s="35">
        <f>LN(N61/M61)</f>
        <v>-0.35839567615002038</v>
      </c>
      <c r="P61" s="35">
        <f>G61/F61</f>
        <v>11.192954363490793</v>
      </c>
      <c r="Q61" s="35">
        <f>(N61-M61)*O61</f>
        <v>1.1605231506579945E-2</v>
      </c>
      <c r="R61" s="35">
        <f>SUM(Q$61:Q$65)</f>
        <v>3.4978566511590245E-2</v>
      </c>
    </row>
    <row r="62" spans="1:18" s="54" customFormat="1" x14ac:dyDescent="0.25">
      <c r="A62" s="33" t="s">
        <v>334</v>
      </c>
      <c r="B62" s="33"/>
      <c r="C62" s="33" t="s">
        <v>416</v>
      </c>
      <c r="D62" s="33">
        <v>2</v>
      </c>
      <c r="E62" s="33">
        <v>6</v>
      </c>
      <c r="F62" s="33">
        <v>3664</v>
      </c>
      <c r="G62" s="33">
        <v>52776</v>
      </c>
      <c r="H62" s="33">
        <f>F62+G62</f>
        <v>56440</v>
      </c>
      <c r="I62" s="44">
        <f>F62/H62</f>
        <v>6.4918497519489721E-2</v>
      </c>
      <c r="J62" s="43">
        <f t="shared" si="2"/>
        <v>0.28547005953193838</v>
      </c>
      <c r="K62" s="33">
        <v>11618</v>
      </c>
      <c r="L62" s="33">
        <v>186091</v>
      </c>
      <c r="M62" s="43">
        <f>F62/K62</f>
        <v>0.31537269753830266</v>
      </c>
      <c r="N62" s="43">
        <f>G62/L62</f>
        <v>0.28360318338877216</v>
      </c>
      <c r="O62" s="35">
        <f>LN(N62/M62)</f>
        <v>-0.10617908670355812</v>
      </c>
      <c r="P62" s="35">
        <f>G62/F62</f>
        <v>14.403930131004367</v>
      </c>
      <c r="Q62" s="35">
        <f>(N62-M62)*O62</f>
        <v>3.3732579974129154E-3</v>
      </c>
      <c r="R62" s="35">
        <f>SUM(Q$61:Q$65)</f>
        <v>3.4978566511590245E-2</v>
      </c>
    </row>
    <row r="63" spans="1:18" s="54" customFormat="1" x14ac:dyDescent="0.25">
      <c r="A63" s="54" t="s">
        <v>334</v>
      </c>
      <c r="C63" s="54" t="s">
        <v>417</v>
      </c>
      <c r="D63" s="54">
        <v>6</v>
      </c>
      <c r="E63" s="54">
        <v>17</v>
      </c>
      <c r="F63" s="54">
        <v>4377</v>
      </c>
      <c r="G63" s="54">
        <v>70639</v>
      </c>
      <c r="H63" s="33">
        <f t="shared" ref="H63:H65" si="94">F63+G63</f>
        <v>75016</v>
      </c>
      <c r="I63" s="44">
        <f t="shared" ref="I63:I65" si="95">F63/H63</f>
        <v>5.8347552522128615E-2</v>
      </c>
      <c r="J63" s="43">
        <f t="shared" si="2"/>
        <v>0.37942632859404479</v>
      </c>
      <c r="K63" s="33">
        <v>11618</v>
      </c>
      <c r="L63" s="33">
        <v>186091</v>
      </c>
      <c r="M63" s="43">
        <f t="shared" ref="M63:M65" si="96">F63/K63</f>
        <v>0.37674298502323977</v>
      </c>
      <c r="N63" s="43">
        <f t="shared" ref="N63:N65" si="97">G63/L63</f>
        <v>0.37959385461951412</v>
      </c>
      <c r="O63" s="35">
        <f t="shared" ref="O63:O65" si="98">LN(N63/M63)</f>
        <v>7.5386598891105392E-3</v>
      </c>
      <c r="P63" s="35">
        <f t="shared" ref="P63:P65" si="99">G63/F63</f>
        <v>16.138679460817912</v>
      </c>
      <c r="Q63" s="35">
        <f t="shared" ref="Q63:Q65" si="100">(N63-M63)*O63</f>
        <v>2.1491736274518135E-5</v>
      </c>
      <c r="R63" s="35">
        <f>SUM(Q$61:Q$65)</f>
        <v>3.4978566511590245E-2</v>
      </c>
    </row>
    <row r="64" spans="1:18" s="54" customFormat="1" x14ac:dyDescent="0.25">
      <c r="A64" s="54" t="s">
        <v>334</v>
      </c>
      <c r="C64" s="54" t="s">
        <v>596</v>
      </c>
      <c r="D64" s="54">
        <v>17</v>
      </c>
      <c r="E64" s="54">
        <v>35</v>
      </c>
      <c r="F64" s="54">
        <v>1761</v>
      </c>
      <c r="G64" s="54">
        <v>34134</v>
      </c>
      <c r="H64" s="33">
        <f t="shared" si="94"/>
        <v>35895</v>
      </c>
      <c r="I64" s="44">
        <f t="shared" si="95"/>
        <v>4.9059757626410364E-2</v>
      </c>
      <c r="J64" s="43">
        <f t="shared" si="2"/>
        <v>0.18155470919381514</v>
      </c>
      <c r="K64" s="33">
        <v>11618</v>
      </c>
      <c r="L64" s="33">
        <v>186091</v>
      </c>
      <c r="M64" s="43">
        <f t="shared" si="96"/>
        <v>0.15157514202100189</v>
      </c>
      <c r="N64" s="43">
        <f t="shared" si="97"/>
        <v>0.18342638816493007</v>
      </c>
      <c r="O64" s="35">
        <f t="shared" si="98"/>
        <v>0.19073194367025234</v>
      </c>
      <c r="P64" s="35">
        <f t="shared" si="99"/>
        <v>19.383304940374789</v>
      </c>
      <c r="Q64" s="35">
        <f t="shared" si="100"/>
        <v>6.0750500853510511E-3</v>
      </c>
      <c r="R64" s="35">
        <f>SUM(Q$61:Q$65)</f>
        <v>3.4978566511590245E-2</v>
      </c>
    </row>
    <row r="65" spans="1:18" s="54" customFormat="1" x14ac:dyDescent="0.25">
      <c r="A65" s="60" t="s">
        <v>334</v>
      </c>
      <c r="B65" s="60"/>
      <c r="C65" s="60" t="s">
        <v>597</v>
      </c>
      <c r="D65" s="60">
        <v>35</v>
      </c>
      <c r="E65" s="60" t="s">
        <v>384</v>
      </c>
      <c r="F65" s="60">
        <v>567</v>
      </c>
      <c r="G65" s="60">
        <v>14562</v>
      </c>
      <c r="H65" s="7">
        <f t="shared" si="94"/>
        <v>15129</v>
      </c>
      <c r="I65" s="14">
        <f t="shared" si="95"/>
        <v>3.7477691850089236E-2</v>
      </c>
      <c r="J65" s="9">
        <f t="shared" ref="J65:J76" si="101">H65/197709</f>
        <v>7.6521554405717493E-2</v>
      </c>
      <c r="K65" s="33">
        <v>11618</v>
      </c>
      <c r="L65" s="7">
        <v>186091</v>
      </c>
      <c r="M65" s="9">
        <f t="shared" si="96"/>
        <v>4.8803580650714412E-2</v>
      </c>
      <c r="N65" s="9">
        <f t="shared" si="97"/>
        <v>7.8252037981417694E-2</v>
      </c>
      <c r="O65" s="27">
        <f t="shared" si="98"/>
        <v>0.47213118941466031</v>
      </c>
      <c r="P65" s="27">
        <f t="shared" si="99"/>
        <v>25.682539682539684</v>
      </c>
      <c r="Q65" s="27">
        <f t="shared" si="100"/>
        <v>1.3903535185971812E-2</v>
      </c>
      <c r="R65" s="27">
        <f>SUM(Q$61:Q$65)</f>
        <v>3.4978566511590245E-2</v>
      </c>
    </row>
    <row r="66" spans="1:18" x14ac:dyDescent="0.25">
      <c r="A66" s="61" t="s">
        <v>600</v>
      </c>
      <c r="B66" s="93" t="s">
        <v>599</v>
      </c>
      <c r="C66" s="33" t="s">
        <v>386</v>
      </c>
      <c r="D66" s="33">
        <v>0</v>
      </c>
      <c r="E66" s="33">
        <v>1</v>
      </c>
      <c r="F66" s="33">
        <v>5407</v>
      </c>
      <c r="G66" s="33">
        <v>100627</v>
      </c>
      <c r="H66" s="33">
        <f t="shared" si="8"/>
        <v>106034</v>
      </c>
      <c r="I66" s="44">
        <f t="shared" si="9"/>
        <v>5.0993077692061038E-2</v>
      </c>
      <c r="J66" s="43">
        <f t="shared" si="101"/>
        <v>0.53631347080810687</v>
      </c>
      <c r="K66" s="33">
        <v>11618</v>
      </c>
      <c r="L66" s="33">
        <v>186091</v>
      </c>
      <c r="M66" s="43">
        <f t="shared" si="10"/>
        <v>0.46539851953864692</v>
      </c>
      <c r="N66" s="43">
        <f t="shared" si="11"/>
        <v>0.54074082035133353</v>
      </c>
      <c r="O66" s="35">
        <f t="shared" si="12"/>
        <v>0.15004601910549259</v>
      </c>
      <c r="P66" s="35">
        <f t="shared" si="13"/>
        <v>18.610504901054188</v>
      </c>
      <c r="Q66" s="35">
        <f t="shared" si="14"/>
        <v>1.1304812307192146E-2</v>
      </c>
      <c r="R66" s="35">
        <f>SUM(Q$66:Q$70)</f>
        <v>3.4687825667245112E-2</v>
      </c>
    </row>
    <row r="67" spans="1:18" x14ac:dyDescent="0.25">
      <c r="A67" s="61" t="s">
        <v>332</v>
      </c>
      <c r="B67" s="61"/>
      <c r="C67" s="33" t="s">
        <v>388</v>
      </c>
      <c r="D67" s="33">
        <v>1</v>
      </c>
      <c r="E67" s="33">
        <v>2</v>
      </c>
      <c r="F67" s="33">
        <v>2799</v>
      </c>
      <c r="G67" s="33">
        <v>43561</v>
      </c>
      <c r="H67" s="33">
        <f t="shared" ref="H67:H72" si="102">F67+G67</f>
        <v>46360</v>
      </c>
      <c r="I67" s="44">
        <f t="shared" ref="I67:I72" si="103">F67/H67</f>
        <v>6.0375323554788612E-2</v>
      </c>
      <c r="J67" s="43">
        <f t="shared" si="101"/>
        <v>0.23448603756025269</v>
      </c>
      <c r="K67" s="33">
        <v>11618</v>
      </c>
      <c r="L67" s="33">
        <v>186091</v>
      </c>
      <c r="M67" s="43">
        <f t="shared" ref="M67:M72" si="104">F67/K67</f>
        <v>0.24091926321225685</v>
      </c>
      <c r="N67" s="43">
        <f t="shared" ref="N67:N72" si="105">G67/L67</f>
        <v>0.23408439956795332</v>
      </c>
      <c r="O67" s="35">
        <f t="shared" ref="O67:O72" si="106">LN(N67/M67)</f>
        <v>-2.8780137703166304E-2</v>
      </c>
      <c r="P67" s="35">
        <f t="shared" ref="P67:P72" si="107">G67/F67</f>
        <v>15.563058235083959</v>
      </c>
      <c r="Q67" s="35">
        <f t="shared" ref="Q67:Q72" si="108">(N67-M67)*O67</f>
        <v>1.9670831686542049E-4</v>
      </c>
      <c r="R67" s="35">
        <f t="shared" ref="R67:R70" si="109">SUM(Q$66:Q$70)</f>
        <v>3.4687825667245112E-2</v>
      </c>
    </row>
    <row r="68" spans="1:18" x14ac:dyDescent="0.25">
      <c r="A68" s="61" t="s">
        <v>332</v>
      </c>
      <c r="B68" s="61"/>
      <c r="C68" s="33" t="s">
        <v>390</v>
      </c>
      <c r="D68" s="33">
        <v>2</v>
      </c>
      <c r="E68" s="33">
        <v>3</v>
      </c>
      <c r="F68" s="33">
        <v>1525</v>
      </c>
      <c r="G68" s="33">
        <v>21250</v>
      </c>
      <c r="H68" s="33">
        <f t="shared" si="102"/>
        <v>22775</v>
      </c>
      <c r="I68" s="44">
        <f t="shared" si="103"/>
        <v>6.6959385290889128E-2</v>
      </c>
      <c r="J68" s="43">
        <f t="shared" si="101"/>
        <v>0.11519455361162112</v>
      </c>
      <c r="K68" s="33">
        <v>11618</v>
      </c>
      <c r="L68" s="33">
        <v>186091</v>
      </c>
      <c r="M68" s="43">
        <f t="shared" si="104"/>
        <v>0.13126183508349112</v>
      </c>
      <c r="N68" s="43">
        <f t="shared" si="105"/>
        <v>0.11419144397096044</v>
      </c>
      <c r="O68" s="35">
        <f t="shared" si="106"/>
        <v>-0.13931769650119302</v>
      </c>
      <c r="P68" s="35">
        <f t="shared" si="107"/>
        <v>13.934426229508198</v>
      </c>
      <c r="Q68" s="35">
        <f t="shared" si="108"/>
        <v>2.3782075681722126E-3</v>
      </c>
      <c r="R68" s="35">
        <f t="shared" si="109"/>
        <v>3.4687825667245112E-2</v>
      </c>
    </row>
    <row r="69" spans="1:18" x14ac:dyDescent="0.25">
      <c r="A69" s="61" t="s">
        <v>332</v>
      </c>
      <c r="B69" s="61"/>
      <c r="C69" s="33" t="s">
        <v>412</v>
      </c>
      <c r="D69" s="33">
        <v>3</v>
      </c>
      <c r="E69" s="33">
        <v>4</v>
      </c>
      <c r="F69" s="33">
        <v>821</v>
      </c>
      <c r="G69" s="33">
        <v>9958</v>
      </c>
      <c r="H69" s="33">
        <f t="shared" si="102"/>
        <v>10779</v>
      </c>
      <c r="I69" s="44">
        <f t="shared" si="103"/>
        <v>7.6166620280174416E-2</v>
      </c>
      <c r="J69" s="43">
        <f t="shared" si="101"/>
        <v>5.4519521114365053E-2</v>
      </c>
      <c r="K69" s="33">
        <v>11618</v>
      </c>
      <c r="L69" s="33">
        <v>186091</v>
      </c>
      <c r="M69" s="43">
        <f t="shared" si="104"/>
        <v>7.0666207608882772E-2</v>
      </c>
      <c r="N69" s="43">
        <f t="shared" si="105"/>
        <v>5.3511454073544663E-2</v>
      </c>
      <c r="O69" s="35">
        <f t="shared" si="106"/>
        <v>-0.27807176406254414</v>
      </c>
      <c r="P69" s="35">
        <f t="shared" si="107"/>
        <v>12.129110840438489</v>
      </c>
      <c r="Q69" s="35">
        <f t="shared" si="108"/>
        <v>4.7702525776296334E-3</v>
      </c>
      <c r="R69" s="35">
        <f t="shared" si="109"/>
        <v>3.4687825667245112E-2</v>
      </c>
    </row>
    <row r="70" spans="1:18" x14ac:dyDescent="0.25">
      <c r="A70" s="17" t="s">
        <v>332</v>
      </c>
      <c r="B70" s="17"/>
      <c r="C70" s="7" t="s">
        <v>396</v>
      </c>
      <c r="D70" s="7">
        <v>4</v>
      </c>
      <c r="E70" s="7" t="s">
        <v>384</v>
      </c>
      <c r="F70" s="7">
        <v>1066</v>
      </c>
      <c r="G70" s="7">
        <v>10695</v>
      </c>
      <c r="H70" s="7">
        <f t="shared" si="102"/>
        <v>11761</v>
      </c>
      <c r="I70" s="14">
        <f t="shared" si="103"/>
        <v>9.0638551143610233E-2</v>
      </c>
      <c r="J70" s="9">
        <f t="shared" si="101"/>
        <v>5.9486416905654267E-2</v>
      </c>
      <c r="K70" s="33">
        <v>11618</v>
      </c>
      <c r="L70" s="7">
        <v>186091</v>
      </c>
      <c r="M70" s="9">
        <f t="shared" si="104"/>
        <v>9.1754174556722329E-2</v>
      </c>
      <c r="N70" s="9">
        <f t="shared" si="105"/>
        <v>5.7471882036208094E-2</v>
      </c>
      <c r="O70" s="27">
        <f t="shared" si="106"/>
        <v>-0.46781716502152787</v>
      </c>
      <c r="P70" s="27">
        <f t="shared" si="107"/>
        <v>10.032833020637899</v>
      </c>
      <c r="Q70" s="27">
        <f t="shared" si="108"/>
        <v>1.6037844897385699E-2</v>
      </c>
      <c r="R70" s="27">
        <f t="shared" si="109"/>
        <v>3.4687825667245112E-2</v>
      </c>
    </row>
    <row r="71" spans="1:18" x14ac:dyDescent="0.25">
      <c r="A71" s="61" t="s">
        <v>335</v>
      </c>
      <c r="B71" s="93" t="s">
        <v>414</v>
      </c>
      <c r="C71" s="33" t="s">
        <v>387</v>
      </c>
      <c r="D71" s="33">
        <v>0</v>
      </c>
      <c r="E71" s="33">
        <v>0</v>
      </c>
      <c r="F71" s="33">
        <v>4859</v>
      </c>
      <c r="G71" s="33">
        <v>92806</v>
      </c>
      <c r="H71" s="33">
        <f t="shared" si="102"/>
        <v>97665</v>
      </c>
      <c r="I71" s="44">
        <f t="shared" si="103"/>
        <v>4.9751702247478623E-2</v>
      </c>
      <c r="J71" s="43">
        <f t="shared" si="101"/>
        <v>0.49398358193101982</v>
      </c>
      <c r="K71" s="33">
        <v>11618</v>
      </c>
      <c r="L71" s="33">
        <v>186091</v>
      </c>
      <c r="M71" s="43">
        <f t="shared" si="104"/>
        <v>0.4182303322430711</v>
      </c>
      <c r="N71" s="43">
        <f t="shared" si="105"/>
        <v>0.49871299525500967</v>
      </c>
      <c r="O71" s="35">
        <f t="shared" si="106"/>
        <v>0.17599845563850328</v>
      </c>
      <c r="P71" s="35">
        <f t="shared" si="107"/>
        <v>19.099814776703024</v>
      </c>
      <c r="Q71" s="35">
        <f t="shared" si="108"/>
        <v>1.4164824395775278E-2</v>
      </c>
      <c r="R71" s="35">
        <f>SUM(Q$71:Q$72)</f>
        <v>2.6148355591790504E-2</v>
      </c>
    </row>
    <row r="72" spans="1:18" x14ac:dyDescent="0.25">
      <c r="A72" s="17" t="s">
        <v>335</v>
      </c>
      <c r="B72" s="17"/>
      <c r="C72" s="7" t="s">
        <v>614</v>
      </c>
      <c r="D72" s="7">
        <v>1</v>
      </c>
      <c r="E72" s="7" t="s">
        <v>615</v>
      </c>
      <c r="F72" s="7">
        <v>6759</v>
      </c>
      <c r="G72" s="7">
        <v>93285</v>
      </c>
      <c r="H72" s="7">
        <f t="shared" si="102"/>
        <v>100044</v>
      </c>
      <c r="I72" s="14">
        <f t="shared" si="103"/>
        <v>6.7560273479668947E-2</v>
      </c>
      <c r="J72" s="9">
        <f t="shared" si="101"/>
        <v>0.50601641806898012</v>
      </c>
      <c r="K72" s="7">
        <v>11618</v>
      </c>
      <c r="L72" s="7">
        <v>186091</v>
      </c>
      <c r="M72" s="9">
        <f t="shared" si="104"/>
        <v>0.58176966775692895</v>
      </c>
      <c r="N72" s="9">
        <f t="shared" si="105"/>
        <v>0.50128700474499033</v>
      </c>
      <c r="O72" s="27">
        <f t="shared" si="106"/>
        <v>-0.14889580870649885</v>
      </c>
      <c r="P72" s="27">
        <f t="shared" si="107"/>
        <v>13.801597869507324</v>
      </c>
      <c r="Q72" s="27">
        <f t="shared" si="108"/>
        <v>1.1983531196015224E-2</v>
      </c>
      <c r="R72" s="27">
        <f>SUM(Q$71:Q$72)</f>
        <v>2.6148355591790504E-2</v>
      </c>
    </row>
    <row r="73" spans="1:18" x14ac:dyDescent="0.25">
      <c r="A73" s="61" t="s">
        <v>601</v>
      </c>
      <c r="B73" s="93" t="s">
        <v>413</v>
      </c>
      <c r="C73" s="33" t="s">
        <v>386</v>
      </c>
      <c r="D73" s="33">
        <v>0</v>
      </c>
      <c r="E73" s="33">
        <v>1</v>
      </c>
      <c r="F73" s="33">
        <v>5506</v>
      </c>
      <c r="G73" s="33">
        <v>75976</v>
      </c>
      <c r="H73" s="33">
        <f>F73+G73</f>
        <v>81482</v>
      </c>
      <c r="I73" s="44">
        <f>F73/H73</f>
        <v>6.7573206352323209E-2</v>
      </c>
      <c r="J73" s="43">
        <f t="shared" si="101"/>
        <v>0.41213096014850109</v>
      </c>
      <c r="K73" s="33">
        <v>11618</v>
      </c>
      <c r="L73" s="33">
        <v>186091</v>
      </c>
      <c r="M73" s="43">
        <f t="shared" ref="M73:N76" si="110">F73/K73</f>
        <v>0.47391977965226373</v>
      </c>
      <c r="N73" s="43">
        <f t="shared" si="110"/>
        <v>0.40827337163000899</v>
      </c>
      <c r="O73" s="35">
        <f>LN(N73/M73)</f>
        <v>-0.14910108759200805</v>
      </c>
      <c r="P73" s="35">
        <f>G73/F73</f>
        <v>13.798764983654195</v>
      </c>
      <c r="Q73" s="35">
        <f>(N73-M73)*O73</f>
        <v>9.787950832626905E-3</v>
      </c>
      <c r="R73" s="35">
        <f>SUM(Q$73:Q$76)</f>
        <v>2.3085329990475939E-2</v>
      </c>
    </row>
    <row r="74" spans="1:18" x14ac:dyDescent="0.25">
      <c r="A74" s="61" t="s">
        <v>337</v>
      </c>
      <c r="B74" s="61"/>
      <c r="C74" s="33" t="s">
        <v>602</v>
      </c>
      <c r="D74" s="33">
        <v>1</v>
      </c>
      <c r="E74" s="33">
        <v>3</v>
      </c>
      <c r="F74" s="33">
        <v>2195</v>
      </c>
      <c r="G74" s="33">
        <v>35176</v>
      </c>
      <c r="H74" s="33">
        <f>F74+G74</f>
        <v>37371</v>
      </c>
      <c r="I74" s="44">
        <f>F74/H74</f>
        <v>5.8735383051028871E-2</v>
      </c>
      <c r="J74" s="43">
        <f t="shared" si="101"/>
        <v>0.18902022669681198</v>
      </c>
      <c r="K74" s="33">
        <v>11618</v>
      </c>
      <c r="L74" s="33">
        <v>186091</v>
      </c>
      <c r="M74" s="43">
        <f t="shared" si="110"/>
        <v>0.18893096918574626</v>
      </c>
      <c r="N74" s="43">
        <f t="shared" si="110"/>
        <v>0.18902579920576493</v>
      </c>
      <c r="O74" s="35">
        <f>LN(N74/M74)</f>
        <v>5.0180353913045002E-4</v>
      </c>
      <c r="P74" s="35">
        <f>G74/F74</f>
        <v>16.025512528473804</v>
      </c>
      <c r="Q74" s="35">
        <f>(N74-M74)*O74</f>
        <v>4.7586039661180713E-8</v>
      </c>
      <c r="R74" s="35">
        <f>SUM(Q$73:Q$76)</f>
        <v>2.3085329990475939E-2</v>
      </c>
    </row>
    <row r="75" spans="1:18" x14ac:dyDescent="0.25">
      <c r="A75" s="61" t="s">
        <v>337</v>
      </c>
      <c r="B75" s="61"/>
      <c r="C75" s="33" t="s">
        <v>603</v>
      </c>
      <c r="D75" s="33">
        <v>3</v>
      </c>
      <c r="E75" s="33">
        <v>4</v>
      </c>
      <c r="F75" s="33">
        <v>3313</v>
      </c>
      <c r="G75" s="33">
        <v>61521</v>
      </c>
      <c r="H75" s="33">
        <f>F75+G75</f>
        <v>64834</v>
      </c>
      <c r="I75" s="44">
        <f>F75/H75</f>
        <v>5.1099731622296946E-2</v>
      </c>
      <c r="J75" s="43">
        <f t="shared" si="101"/>
        <v>0.32792639687621705</v>
      </c>
      <c r="K75" s="33">
        <v>11618</v>
      </c>
      <c r="L75" s="33">
        <v>186091</v>
      </c>
      <c r="M75" s="43">
        <f t="shared" si="110"/>
        <v>0.28516095713547945</v>
      </c>
      <c r="N75" s="43">
        <f t="shared" si="110"/>
        <v>0.33059632115470389</v>
      </c>
      <c r="O75" s="35">
        <f>LN(N75/M75)</f>
        <v>0.14784427481173956</v>
      </c>
      <c r="P75" s="35">
        <f>G75/F75</f>
        <v>18.56957440386357</v>
      </c>
      <c r="Q75" s="35">
        <f>(N75-M75)*O75</f>
        <v>6.7173584442296406E-3</v>
      </c>
      <c r="R75" s="35">
        <f>SUM(Q$73:Q$76)</f>
        <v>2.3085329990475939E-2</v>
      </c>
    </row>
    <row r="76" spans="1:18" x14ac:dyDescent="0.25">
      <c r="A76" s="17" t="s">
        <v>337</v>
      </c>
      <c r="B76" s="17"/>
      <c r="C76" s="7" t="s">
        <v>604</v>
      </c>
      <c r="D76" s="7">
        <v>4</v>
      </c>
      <c r="E76" s="7" t="s">
        <v>384</v>
      </c>
      <c r="F76" s="7">
        <v>604</v>
      </c>
      <c r="G76" s="7">
        <v>13418</v>
      </c>
      <c r="H76" s="7">
        <f>F76+G76</f>
        <v>14022</v>
      </c>
      <c r="I76" s="14">
        <f>F76/H76</f>
        <v>4.3075167593781202E-2</v>
      </c>
      <c r="J76" s="9">
        <f t="shared" si="101"/>
        <v>7.0922416278469874E-2</v>
      </c>
      <c r="K76" s="33">
        <v>11618</v>
      </c>
      <c r="L76" s="7">
        <v>186091</v>
      </c>
      <c r="M76" s="9">
        <f t="shared" si="110"/>
        <v>5.198829402651059E-2</v>
      </c>
      <c r="N76" s="9">
        <f t="shared" si="110"/>
        <v>7.2104508009522228E-2</v>
      </c>
      <c r="O76" s="27">
        <f>LN(N76/M76)</f>
        <v>0.32709798837577453</v>
      </c>
      <c r="P76" s="27">
        <f>G76/F76</f>
        <v>22.215231788079471</v>
      </c>
      <c r="Q76" s="27">
        <f>(N76-M76)*O76</f>
        <v>6.5799731275797335E-3</v>
      </c>
      <c r="R76" s="27">
        <f>SUM(Q$73:Q$76)</f>
        <v>2.3085329990475939E-2</v>
      </c>
    </row>
    <row r="77" spans="1:18" s="54" customFormat="1" x14ac:dyDescent="0.25">
      <c r="A77" s="54" t="s">
        <v>611</v>
      </c>
      <c r="B77" s="120" t="s">
        <v>612</v>
      </c>
      <c r="C77" s="54" t="s">
        <v>606</v>
      </c>
      <c r="D77" s="54">
        <v>0</v>
      </c>
      <c r="E77" s="54">
        <v>23223</v>
      </c>
      <c r="F77" s="54">
        <v>2177</v>
      </c>
      <c r="G77" s="54">
        <v>34169</v>
      </c>
      <c r="H77" s="33">
        <f t="shared" ref="H77:H81" si="111">F77+G77</f>
        <v>36346</v>
      </c>
      <c r="I77" s="44">
        <f t="shared" ref="I77:I81" si="112">F77/H77</f>
        <v>5.989654982666593E-2</v>
      </c>
      <c r="J77" s="43">
        <f t="shared" ref="J77:J81" si="113">H77/197709</f>
        <v>0.18383583954195307</v>
      </c>
      <c r="K77" s="33">
        <v>11618</v>
      </c>
      <c r="L77" s="33">
        <v>186091</v>
      </c>
      <c r="M77" s="43">
        <f t="shared" ref="M77:M81" si="114">F77/K77</f>
        <v>0.18738164916508865</v>
      </c>
      <c r="N77" s="43">
        <f t="shared" ref="N77:N81" si="115">G77/L77</f>
        <v>0.18361446819029401</v>
      </c>
      <c r="O77" s="35">
        <f t="shared" ref="O77:O81" si="116">LN(N77/M77)</f>
        <v>-2.0309163803213362E-2</v>
      </c>
      <c r="P77" s="35">
        <f t="shared" ref="P77:P81" si="117">G77/F77</f>
        <v>15.695452457510335</v>
      </c>
      <c r="Q77" s="35">
        <f t="shared" ref="Q77:Q81" si="118">(N77-M77)*O77</f>
        <v>7.6508295493453389E-5</v>
      </c>
      <c r="R77" s="35">
        <f t="shared" ref="R77:R86" si="119">SUM(Q$73:Q$76)</f>
        <v>2.3085329990475939E-2</v>
      </c>
    </row>
    <row r="78" spans="1:18" s="54" customFormat="1" x14ac:dyDescent="0.25">
      <c r="A78" s="54" t="s">
        <v>336</v>
      </c>
      <c r="C78" s="54" t="s">
        <v>607</v>
      </c>
      <c r="D78" s="54">
        <v>23223</v>
      </c>
      <c r="E78" s="54">
        <v>100594</v>
      </c>
      <c r="F78" s="54">
        <v>4878</v>
      </c>
      <c r="G78" s="54">
        <v>65179</v>
      </c>
      <c r="H78" s="33">
        <f t="shared" si="111"/>
        <v>70057</v>
      </c>
      <c r="I78" s="44">
        <f t="shared" si="112"/>
        <v>6.9629016372382488E-2</v>
      </c>
      <c r="J78" s="43">
        <f t="shared" si="113"/>
        <v>0.35434401064190302</v>
      </c>
      <c r="K78" s="33">
        <v>11618</v>
      </c>
      <c r="L78" s="33">
        <v>186091</v>
      </c>
      <c r="M78" s="43">
        <f t="shared" si="114"/>
        <v>0.41986572559820967</v>
      </c>
      <c r="N78" s="43">
        <f t="shared" si="115"/>
        <v>0.35025337066274026</v>
      </c>
      <c r="O78" s="35">
        <f t="shared" si="116"/>
        <v>-0.1812781504437363</v>
      </c>
      <c r="P78" s="35">
        <f t="shared" si="117"/>
        <v>13.361828618286182</v>
      </c>
      <c r="Q78" s="35">
        <f t="shared" si="118"/>
        <v>1.2619198950734793E-2</v>
      </c>
      <c r="R78" s="35">
        <f t="shared" si="119"/>
        <v>2.3085329990475939E-2</v>
      </c>
    </row>
    <row r="79" spans="1:18" s="54" customFormat="1" x14ac:dyDescent="0.25">
      <c r="A79" s="54" t="s">
        <v>336</v>
      </c>
      <c r="C79" s="54" t="s">
        <v>608</v>
      </c>
      <c r="D79" s="54">
        <v>100594</v>
      </c>
      <c r="E79" s="54">
        <v>202105</v>
      </c>
      <c r="F79" s="54">
        <v>1922</v>
      </c>
      <c r="G79" s="54">
        <v>34631</v>
      </c>
      <c r="H79" s="33">
        <f t="shared" si="111"/>
        <v>36553</v>
      </c>
      <c r="I79" s="44">
        <f t="shared" si="112"/>
        <v>5.2581183486991492E-2</v>
      </c>
      <c r="J79" s="43">
        <f t="shared" si="113"/>
        <v>0.18488283285030019</v>
      </c>
      <c r="K79" s="33">
        <v>11618</v>
      </c>
      <c r="L79" s="33">
        <v>186091</v>
      </c>
      <c r="M79" s="43">
        <f t="shared" si="114"/>
        <v>0.16543294887243931</v>
      </c>
      <c r="N79" s="43">
        <f t="shared" si="115"/>
        <v>0.18609712452509794</v>
      </c>
      <c r="O79" s="35">
        <f t="shared" si="116"/>
        <v>0.11770274233356814</v>
      </c>
      <c r="P79" s="35">
        <f t="shared" si="117"/>
        <v>18.018210197710719</v>
      </c>
      <c r="Q79" s="35">
        <f t="shared" si="118"/>
        <v>2.4322301423804708E-3</v>
      </c>
      <c r="R79" s="35">
        <f t="shared" si="119"/>
        <v>2.3085329990475939E-2</v>
      </c>
    </row>
    <row r="80" spans="1:18" s="54" customFormat="1" x14ac:dyDescent="0.25">
      <c r="A80" s="54" t="s">
        <v>336</v>
      </c>
      <c r="C80" s="54" t="s">
        <v>609</v>
      </c>
      <c r="D80" s="54">
        <v>202105</v>
      </c>
      <c r="E80" s="54">
        <v>338884</v>
      </c>
      <c r="F80" s="54">
        <v>1602</v>
      </c>
      <c r="G80" s="54">
        <v>30699</v>
      </c>
      <c r="H80" s="33">
        <f t="shared" si="111"/>
        <v>32301</v>
      </c>
      <c r="I80" s="44">
        <f t="shared" si="112"/>
        <v>4.9595987740317635E-2</v>
      </c>
      <c r="J80" s="43">
        <f t="shared" si="113"/>
        <v>0.16337647755033913</v>
      </c>
      <c r="K80" s="33">
        <v>11618</v>
      </c>
      <c r="L80" s="33">
        <v>186091</v>
      </c>
      <c r="M80" s="43">
        <f t="shared" si="114"/>
        <v>0.13788948183852642</v>
      </c>
      <c r="N80" s="43">
        <f t="shared" si="115"/>
        <v>0.16496767710421245</v>
      </c>
      <c r="O80" s="35">
        <f t="shared" si="116"/>
        <v>0.17929705031431664</v>
      </c>
      <c r="P80" s="35">
        <f t="shared" si="117"/>
        <v>19.162921348314608</v>
      </c>
      <c r="Q80" s="35">
        <f t="shared" si="118"/>
        <v>4.855040538972598E-3</v>
      </c>
      <c r="R80" s="35">
        <f t="shared" si="119"/>
        <v>2.3085329990475939E-2</v>
      </c>
    </row>
    <row r="81" spans="1:18" s="54" customFormat="1" x14ac:dyDescent="0.25">
      <c r="A81" s="60" t="s">
        <v>336</v>
      </c>
      <c r="B81" s="60"/>
      <c r="C81" s="60" t="s">
        <v>610</v>
      </c>
      <c r="D81" s="60">
        <v>338884</v>
      </c>
      <c r="E81" s="60" t="s">
        <v>605</v>
      </c>
      <c r="F81" s="60">
        <v>1039</v>
      </c>
      <c r="G81" s="60">
        <v>21413</v>
      </c>
      <c r="H81" s="7">
        <f t="shared" si="111"/>
        <v>22452</v>
      </c>
      <c r="I81" s="14">
        <f t="shared" si="112"/>
        <v>4.6276500979868164E-2</v>
      </c>
      <c r="J81" s="9">
        <f t="shared" si="113"/>
        <v>0.1135608394155046</v>
      </c>
      <c r="K81" s="7">
        <v>11618</v>
      </c>
      <c r="L81" s="7">
        <v>186091</v>
      </c>
      <c r="M81" s="9">
        <f t="shared" si="114"/>
        <v>8.9430194525735932E-2</v>
      </c>
      <c r="N81" s="9">
        <f t="shared" si="115"/>
        <v>0.11506735951765534</v>
      </c>
      <c r="O81" s="27">
        <f t="shared" si="116"/>
        <v>0.25205932029474537</v>
      </c>
      <c r="P81" s="27">
        <f t="shared" si="117"/>
        <v>20.609239653512994</v>
      </c>
      <c r="Q81" s="27">
        <f t="shared" si="118"/>
        <v>6.4620863821474479E-3</v>
      </c>
      <c r="R81" s="27">
        <f t="shared" si="119"/>
        <v>2.3085329990475939E-2</v>
      </c>
    </row>
    <row r="82" spans="1:18" s="54" customFormat="1" x14ac:dyDescent="0.25">
      <c r="A82" s="54" t="s">
        <v>428</v>
      </c>
      <c r="B82" s="54" t="s">
        <v>406</v>
      </c>
      <c r="C82" s="54" t="s">
        <v>558</v>
      </c>
      <c r="D82" s="54">
        <v>0</v>
      </c>
      <c r="E82" s="54">
        <v>12901</v>
      </c>
      <c r="F82" s="54">
        <v>2720</v>
      </c>
      <c r="G82" s="54">
        <v>37204</v>
      </c>
      <c r="H82" s="33">
        <f t="shared" ref="H82:H86" si="120">F82+G82</f>
        <v>39924</v>
      </c>
      <c r="I82" s="44">
        <f t="shared" ref="I82:I86" si="121">F82/H82</f>
        <v>6.8129445947299874E-2</v>
      </c>
      <c r="J82" s="43">
        <f t="shared" ref="J82:J86" si="122">H82/197709</f>
        <v>0.20193314416642641</v>
      </c>
      <c r="K82" s="33">
        <v>11618</v>
      </c>
      <c r="L82" s="33">
        <v>186091</v>
      </c>
      <c r="M82" s="43">
        <f t="shared" ref="M82:M86" si="123">F82/K82</f>
        <v>0.23411946978825959</v>
      </c>
      <c r="N82" s="43">
        <f t="shared" ref="N82:N86" si="124">G82/L82</f>
        <v>0.19992369324685236</v>
      </c>
      <c r="O82" s="35">
        <f t="shared" ref="O82:O86" si="125">LN(N82/M82)</f>
        <v>-0.1578957797399293</v>
      </c>
      <c r="P82" s="35">
        <f t="shared" ref="P82:P86" si="126">G82/F82</f>
        <v>13.677941176470588</v>
      </c>
      <c r="Q82" s="35">
        <f t="shared" ref="Q82:Q86" si="127">(N82-M82)*O82</f>
        <v>5.399368800817878E-3</v>
      </c>
      <c r="R82" s="35">
        <f t="shared" si="119"/>
        <v>2.3085329990475939E-2</v>
      </c>
    </row>
    <row r="83" spans="1:18" s="54" customFormat="1" x14ac:dyDescent="0.25">
      <c r="A83" s="54" t="s">
        <v>428</v>
      </c>
      <c r="C83" s="54" t="s">
        <v>613</v>
      </c>
      <c r="D83" s="54">
        <v>12901</v>
      </c>
      <c r="E83" s="54">
        <v>32440</v>
      </c>
      <c r="F83" s="54">
        <v>5112</v>
      </c>
      <c r="G83" s="54">
        <v>77693</v>
      </c>
      <c r="H83" s="33">
        <f t="shared" si="120"/>
        <v>82805</v>
      </c>
      <c r="I83" s="44">
        <f t="shared" si="121"/>
        <v>6.1735402451542784E-2</v>
      </c>
      <c r="J83" s="43">
        <f t="shared" si="122"/>
        <v>0.4188226130322848</v>
      </c>
      <c r="K83" s="33">
        <v>11618</v>
      </c>
      <c r="L83" s="33">
        <v>186091</v>
      </c>
      <c r="M83" s="43">
        <f t="shared" si="123"/>
        <v>0.44000688586675846</v>
      </c>
      <c r="N83" s="43">
        <f t="shared" si="124"/>
        <v>0.41750004030286259</v>
      </c>
      <c r="O83" s="35">
        <f t="shared" si="125"/>
        <v>-5.2505735662321799E-2</v>
      </c>
      <c r="P83" s="35">
        <f t="shared" si="126"/>
        <v>15.198161189358373</v>
      </c>
      <c r="Q83" s="35">
        <f t="shared" si="127"/>
        <v>1.1817384837706168E-3</v>
      </c>
      <c r="R83" s="35">
        <f t="shared" si="119"/>
        <v>2.3085329990475939E-2</v>
      </c>
    </row>
    <row r="84" spans="1:18" s="54" customFormat="1" x14ac:dyDescent="0.25">
      <c r="A84" s="54" t="s">
        <v>428</v>
      </c>
      <c r="C84" s="54" t="s">
        <v>560</v>
      </c>
      <c r="D84" s="54">
        <v>32440</v>
      </c>
      <c r="E84" s="54">
        <v>58351</v>
      </c>
      <c r="F84" s="54">
        <v>2570</v>
      </c>
      <c r="G84" s="54">
        <v>44591</v>
      </c>
      <c r="H84" s="33">
        <f t="shared" si="120"/>
        <v>47161</v>
      </c>
      <c r="I84" s="44">
        <f t="shared" si="121"/>
        <v>5.4494179512732978E-2</v>
      </c>
      <c r="J84" s="43">
        <f t="shared" si="122"/>
        <v>0.23853744644907415</v>
      </c>
      <c r="K84" s="33">
        <v>11618</v>
      </c>
      <c r="L84" s="33">
        <v>186091</v>
      </c>
      <c r="M84" s="43">
        <f t="shared" si="123"/>
        <v>0.22120846961611293</v>
      </c>
      <c r="N84" s="43">
        <f t="shared" si="124"/>
        <v>0.2396193260286634</v>
      </c>
      <c r="O84" s="35">
        <f t="shared" si="125"/>
        <v>7.9945964221580415E-2</v>
      </c>
      <c r="P84" s="35">
        <f t="shared" si="126"/>
        <v>17.350583657587549</v>
      </c>
      <c r="Q84" s="35">
        <f t="shared" si="127"/>
        <v>1.4718736680464143E-3</v>
      </c>
      <c r="R84" s="35">
        <f t="shared" si="119"/>
        <v>2.3085329990475939E-2</v>
      </c>
    </row>
    <row r="85" spans="1:18" s="54" customFormat="1" x14ac:dyDescent="0.25">
      <c r="A85" s="54" t="s">
        <v>428</v>
      </c>
      <c r="C85" s="54" t="s">
        <v>561</v>
      </c>
      <c r="D85" s="54">
        <v>58351</v>
      </c>
      <c r="E85" s="54">
        <v>90001</v>
      </c>
      <c r="F85" s="54">
        <v>833</v>
      </c>
      <c r="G85" s="54">
        <v>17043</v>
      </c>
      <c r="H85" s="33">
        <f t="shared" si="120"/>
        <v>17876</v>
      </c>
      <c r="I85" s="44">
        <f t="shared" si="121"/>
        <v>4.6598791675990153E-2</v>
      </c>
      <c r="J85" s="43">
        <f t="shared" si="122"/>
        <v>9.0415711980739374E-2</v>
      </c>
      <c r="K85" s="33">
        <v>11618</v>
      </c>
      <c r="L85" s="33">
        <v>186091</v>
      </c>
      <c r="M85" s="43">
        <f t="shared" si="123"/>
        <v>7.1699087622654506E-2</v>
      </c>
      <c r="N85" s="43">
        <f t="shared" si="124"/>
        <v>9.1584224922215476E-2</v>
      </c>
      <c r="O85" s="35">
        <f t="shared" si="125"/>
        <v>0.24478101724614984</v>
      </c>
      <c r="P85" s="35">
        <f t="shared" si="126"/>
        <v>20.459783913565428</v>
      </c>
      <c r="Q85" s="35">
        <f t="shared" si="127"/>
        <v>4.8675041362658917E-3</v>
      </c>
      <c r="R85" s="35">
        <f t="shared" si="119"/>
        <v>2.3085329990475939E-2</v>
      </c>
    </row>
    <row r="86" spans="1:18" s="54" customFormat="1" x14ac:dyDescent="0.25">
      <c r="A86" s="60" t="s">
        <v>428</v>
      </c>
      <c r="B86" s="60"/>
      <c r="C86" s="60" t="s">
        <v>562</v>
      </c>
      <c r="D86" s="60">
        <v>90001</v>
      </c>
      <c r="E86" s="60" t="s">
        <v>605</v>
      </c>
      <c r="F86" s="60">
        <v>383</v>
      </c>
      <c r="G86" s="60">
        <v>9560</v>
      </c>
      <c r="H86" s="7">
        <f t="shared" si="120"/>
        <v>9943</v>
      </c>
      <c r="I86" s="14">
        <f t="shared" si="121"/>
        <v>3.8519561500553155E-2</v>
      </c>
      <c r="J86" s="9">
        <f t="shared" si="122"/>
        <v>5.0291084371475246E-2</v>
      </c>
      <c r="K86" s="7">
        <v>11618</v>
      </c>
      <c r="L86" s="7">
        <v>186091</v>
      </c>
      <c r="M86" s="9">
        <f t="shared" si="123"/>
        <v>3.2966087106214494E-2</v>
      </c>
      <c r="N86" s="9">
        <f t="shared" si="124"/>
        <v>5.1372715499406203E-2</v>
      </c>
      <c r="O86" s="27">
        <f t="shared" si="125"/>
        <v>0.44362783505255698</v>
      </c>
      <c r="P86" s="27">
        <f t="shared" si="126"/>
        <v>24.960835509138381</v>
      </c>
      <c r="Q86" s="27">
        <f t="shared" si="127"/>
        <v>8.1656927046885631E-3</v>
      </c>
      <c r="R86" s="27">
        <f t="shared" si="119"/>
        <v>2.3085329990475939E-2</v>
      </c>
    </row>
    <row r="87" spans="1:18" s="54" customFormat="1" x14ac:dyDescent="0.25"/>
    <row r="88" spans="1:18" s="54" customFormat="1" x14ac:dyDescent="0.25"/>
    <row r="89" spans="1:18" s="54" customFormat="1" x14ac:dyDescent="0.25"/>
    <row r="90" spans="1:18" s="54" customFormat="1" x14ac:dyDescent="0.25"/>
    <row r="91" spans="1:18" s="54" customFormat="1" x14ac:dyDescent="0.25"/>
    <row r="92" spans="1:18" s="54" customFormat="1" x14ac:dyDescent="0.25"/>
    <row r="93" spans="1:18" s="54" customFormat="1" x14ac:dyDescent="0.25"/>
    <row r="94" spans="1:18" s="54" customFormat="1" x14ac:dyDescent="0.25"/>
    <row r="95" spans="1:18" s="54" customFormat="1" x14ac:dyDescent="0.25"/>
    <row r="96" spans="1:18" s="54" customFormat="1" x14ac:dyDescent="0.25"/>
    <row r="97" s="54" customFormat="1" x14ac:dyDescent="0.25"/>
    <row r="98" s="54" customFormat="1" x14ac:dyDescent="0.25"/>
    <row r="99" s="54" customFormat="1" x14ac:dyDescent="0.25"/>
    <row r="100" s="54" customFormat="1" x14ac:dyDescent="0.25"/>
    <row r="101" s="54" customFormat="1" x14ac:dyDescent="0.25"/>
    <row r="102" s="54" customFormat="1" x14ac:dyDescent="0.25"/>
    <row r="103" s="54" customFormat="1" x14ac:dyDescent="0.25"/>
    <row r="104" s="54" customFormat="1" x14ac:dyDescent="0.25"/>
    <row r="105" s="54" customFormat="1" x14ac:dyDescent="0.25"/>
    <row r="106" s="54" customFormat="1" x14ac:dyDescent="0.25"/>
    <row r="107" s="54" customFormat="1" x14ac:dyDescent="0.25"/>
    <row r="108" s="54" customFormat="1" x14ac:dyDescent="0.25"/>
    <row r="109" s="54" customFormat="1" x14ac:dyDescent="0.25"/>
    <row r="110" s="54" customFormat="1" x14ac:dyDescent="0.25"/>
    <row r="111" s="54" customFormat="1" x14ac:dyDescent="0.25"/>
    <row r="112" s="54" customFormat="1" x14ac:dyDescent="0.25"/>
    <row r="113" s="54" customFormat="1" x14ac:dyDescent="0.25"/>
    <row r="114" s="54" customFormat="1" x14ac:dyDescent="0.25"/>
    <row r="115" s="54" customFormat="1" x14ac:dyDescent="0.25"/>
    <row r="116" s="54" customFormat="1" x14ac:dyDescent="0.25"/>
    <row r="117" s="54" customFormat="1" x14ac:dyDescent="0.25"/>
    <row r="118" s="54" customFormat="1" x14ac:dyDescent="0.25"/>
    <row r="119" s="54" customFormat="1" x14ac:dyDescent="0.25"/>
    <row r="120" s="54" customFormat="1" x14ac:dyDescent="0.25"/>
    <row r="121" s="54" customFormat="1" x14ac:dyDescent="0.25"/>
    <row r="122" s="54" customFormat="1" x14ac:dyDescent="0.25"/>
    <row r="123" s="54" customFormat="1" x14ac:dyDescent="0.25"/>
    <row r="124" s="54" customFormat="1" x14ac:dyDescent="0.25"/>
    <row r="125" s="54" customFormat="1" x14ac:dyDescent="0.25"/>
    <row r="126" s="54" customFormat="1" x14ac:dyDescent="0.25"/>
    <row r="127" s="54" customFormat="1" x14ac:dyDescent="0.25"/>
    <row r="128" s="54" customFormat="1" x14ac:dyDescent="0.25"/>
    <row r="129" s="54" customFormat="1" x14ac:dyDescent="0.25"/>
    <row r="130" s="54" customFormat="1" x14ac:dyDescent="0.25"/>
    <row r="131" s="54" customFormat="1" x14ac:dyDescent="0.25"/>
    <row r="132" s="54" customFormat="1" x14ac:dyDescent="0.25"/>
    <row r="133" s="54" customFormat="1" x14ac:dyDescent="0.25"/>
    <row r="134" s="54" customFormat="1" x14ac:dyDescent="0.25"/>
    <row r="135" s="54" customFormat="1" x14ac:dyDescent="0.25"/>
    <row r="136" s="54" customFormat="1" x14ac:dyDescent="0.25"/>
    <row r="137" s="54" customFormat="1" x14ac:dyDescent="0.25"/>
    <row r="138" s="54" customFormat="1" x14ac:dyDescent="0.25"/>
    <row r="139" s="54" customFormat="1" x14ac:dyDescent="0.25"/>
    <row r="140" s="54" customFormat="1" x14ac:dyDescent="0.25"/>
    <row r="141" s="54" customFormat="1" x14ac:dyDescent="0.25"/>
    <row r="142" s="54" customFormat="1" x14ac:dyDescent="0.25"/>
    <row r="143" s="54" customFormat="1" x14ac:dyDescent="0.25"/>
    <row r="144" s="54" customFormat="1" x14ac:dyDescent="0.25"/>
    <row r="145" s="54" customFormat="1" x14ac:dyDescent="0.25"/>
    <row r="146" s="54" customFormat="1" x14ac:dyDescent="0.25"/>
    <row r="147" s="54" customFormat="1" x14ac:dyDescent="0.25"/>
    <row r="148" s="54" customFormat="1" x14ac:dyDescent="0.25"/>
    <row r="149" s="54" customFormat="1" x14ac:dyDescent="0.25"/>
    <row r="150" s="54" customFormat="1" x14ac:dyDescent="0.25"/>
    <row r="151" s="54" customFormat="1" x14ac:dyDescent="0.25"/>
    <row r="152" s="54" customFormat="1" x14ac:dyDescent="0.25"/>
    <row r="153" s="54" customFormat="1" x14ac:dyDescent="0.25"/>
    <row r="154" s="54" customFormat="1" x14ac:dyDescent="0.25"/>
    <row r="155" s="54" customFormat="1" x14ac:dyDescent="0.25"/>
    <row r="156" s="54" customFormat="1" x14ac:dyDescent="0.25"/>
    <row r="157" s="54" customFormat="1" x14ac:dyDescent="0.25"/>
    <row r="158" s="54" customFormat="1" x14ac:dyDescent="0.25"/>
    <row r="159" s="54" customFormat="1" x14ac:dyDescent="0.25"/>
    <row r="160" s="54" customFormat="1" x14ac:dyDescent="0.25"/>
    <row r="161" s="54" customFormat="1" x14ac:dyDescent="0.25"/>
    <row r="162" s="54" customFormat="1" x14ac:dyDescent="0.25"/>
    <row r="163" s="54" customFormat="1" x14ac:dyDescent="0.25"/>
    <row r="164" s="54" customFormat="1" x14ac:dyDescent="0.25"/>
    <row r="165" s="54" customFormat="1" x14ac:dyDescent="0.25"/>
    <row r="166" s="54" customFormat="1" x14ac:dyDescent="0.25"/>
    <row r="167" s="54" customFormat="1" x14ac:dyDescent="0.25"/>
    <row r="168" s="54" customFormat="1" x14ac:dyDescent="0.25"/>
    <row r="169" s="54" customFormat="1" x14ac:dyDescent="0.25"/>
    <row r="170" s="54" customFormat="1" x14ac:dyDescent="0.25"/>
    <row r="171" s="54" customFormat="1" x14ac:dyDescent="0.25"/>
    <row r="172" s="54" customFormat="1" x14ac:dyDescent="0.25"/>
    <row r="173" s="54" customFormat="1" x14ac:dyDescent="0.25"/>
    <row r="174" s="54" customFormat="1" x14ac:dyDescent="0.25"/>
    <row r="175" s="54" customFormat="1" x14ac:dyDescent="0.25"/>
    <row r="176" s="54" customFormat="1" x14ac:dyDescent="0.25"/>
    <row r="177" s="54" customFormat="1" x14ac:dyDescent="0.25"/>
    <row r="178" s="54" customFormat="1" x14ac:dyDescent="0.25"/>
    <row r="179" s="54" customFormat="1" x14ac:dyDescent="0.25"/>
    <row r="180" s="54" customFormat="1" x14ac:dyDescent="0.25"/>
    <row r="181" s="54" customFormat="1" x14ac:dyDescent="0.25"/>
    <row r="182" s="54" customFormat="1" x14ac:dyDescent="0.25"/>
    <row r="183" s="54" customFormat="1" x14ac:dyDescent="0.25"/>
    <row r="184" s="54" customFormat="1" x14ac:dyDescent="0.25"/>
    <row r="185" s="54" customFormat="1" x14ac:dyDescent="0.25"/>
    <row r="186" s="54" customFormat="1" x14ac:dyDescent="0.25"/>
    <row r="187" s="54" customFormat="1" x14ac:dyDescent="0.25"/>
    <row r="188" s="54" customFormat="1" x14ac:dyDescent="0.25"/>
    <row r="189" s="54" customFormat="1" x14ac:dyDescent="0.25"/>
    <row r="190" s="54" customFormat="1" x14ac:dyDescent="0.25"/>
    <row r="191" s="54" customFormat="1" x14ac:dyDescent="0.25"/>
    <row r="192" s="54" customFormat="1" x14ac:dyDescent="0.25"/>
    <row r="193" s="54" customFormat="1" x14ac:dyDescent="0.25"/>
    <row r="194" s="54" customFormat="1" x14ac:dyDescent="0.25"/>
    <row r="195" s="54" customFormat="1" x14ac:dyDescent="0.25"/>
    <row r="196" s="54" customFormat="1" x14ac:dyDescent="0.25"/>
    <row r="197" s="54" customFormat="1" x14ac:dyDescent="0.25"/>
    <row r="198" s="54" customFormat="1" x14ac:dyDescent="0.25"/>
    <row r="199" s="54" customFormat="1" x14ac:dyDescent="0.25"/>
    <row r="200" s="54" customFormat="1" x14ac:dyDescent="0.25"/>
    <row r="201" s="54" customFormat="1" x14ac:dyDescent="0.25"/>
    <row r="202" s="54" customFormat="1" x14ac:dyDescent="0.25"/>
    <row r="203" s="54" customFormat="1" x14ac:dyDescent="0.25"/>
    <row r="204" s="54" customFormat="1" x14ac:dyDescent="0.25"/>
    <row r="205" s="54" customFormat="1" x14ac:dyDescent="0.25"/>
    <row r="206" s="54" customFormat="1" x14ac:dyDescent="0.25"/>
    <row r="207" s="54" customFormat="1" x14ac:dyDescent="0.25"/>
    <row r="208" s="54" customFormat="1" x14ac:dyDescent="0.25"/>
    <row r="209" s="54" customFormat="1" x14ac:dyDescent="0.25"/>
    <row r="210" s="54" customFormat="1" x14ac:dyDescent="0.25"/>
    <row r="211" s="54" customFormat="1" x14ac:dyDescent="0.25"/>
    <row r="212" s="54" customFormat="1" x14ac:dyDescent="0.25"/>
    <row r="213" s="54" customFormat="1" x14ac:dyDescent="0.25"/>
    <row r="214" s="54" customFormat="1" x14ac:dyDescent="0.25"/>
    <row r="215" s="54" customFormat="1" x14ac:dyDescent="0.25"/>
    <row r="216" s="54" customFormat="1" x14ac:dyDescent="0.25"/>
    <row r="217" s="54" customFormat="1" x14ac:dyDescent="0.25"/>
    <row r="218" s="54" customFormat="1" x14ac:dyDescent="0.25"/>
    <row r="219" s="54" customFormat="1" x14ac:dyDescent="0.25"/>
    <row r="220" s="54" customFormat="1" x14ac:dyDescent="0.25"/>
    <row r="221" s="54" customFormat="1" x14ac:dyDescent="0.25"/>
    <row r="222" s="54" customFormat="1" x14ac:dyDescent="0.25"/>
    <row r="223" s="54" customFormat="1" x14ac:dyDescent="0.25"/>
    <row r="224" s="54" customFormat="1" x14ac:dyDescent="0.25"/>
    <row r="225" s="54" customFormat="1" x14ac:dyDescent="0.25"/>
    <row r="226" s="54" customFormat="1" x14ac:dyDescent="0.25"/>
    <row r="227" s="54" customFormat="1" x14ac:dyDescent="0.25"/>
    <row r="228" s="54" customFormat="1" x14ac:dyDescent="0.25"/>
    <row r="229" s="54" customFormat="1" x14ac:dyDescent="0.25"/>
    <row r="230" s="54" customFormat="1" x14ac:dyDescent="0.25"/>
    <row r="231" s="54" customFormat="1" x14ac:dyDescent="0.25"/>
    <row r="232" s="54" customFormat="1" x14ac:dyDescent="0.25"/>
    <row r="233" s="54" customFormat="1" x14ac:dyDescent="0.25"/>
    <row r="234" s="54" customFormat="1" x14ac:dyDescent="0.25"/>
    <row r="235" s="54" customFormat="1" x14ac:dyDescent="0.25"/>
    <row r="236" s="54" customFormat="1" x14ac:dyDescent="0.25"/>
    <row r="237" s="54" customFormat="1" x14ac:dyDescent="0.25"/>
    <row r="238" s="54" customFormat="1" x14ac:dyDescent="0.25"/>
    <row r="239" s="54" customFormat="1" x14ac:dyDescent="0.25"/>
  </sheetData>
  <phoneticPr fontId="1" type="noConversion"/>
  <conditionalFormatting sqref="I2:I11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{BFE0BCB8-DE49-47C0-9A4D-22A233149A2C}</x14:id>
        </ext>
      </extLst>
    </cfRule>
  </conditionalFormatting>
  <conditionalFormatting sqref="I12:I13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{9E44CBDA-8ED2-4723-BB2D-660F0C39E927}</x14:id>
        </ext>
      </extLst>
    </cfRule>
  </conditionalFormatting>
  <conditionalFormatting sqref="I11:I16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{7693995E-A0A0-4641-8D91-56133246AC66}</x14:id>
        </ext>
      </extLst>
    </cfRule>
  </conditionalFormatting>
  <conditionalFormatting sqref="I23:I27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{9D4D9FBD-32C6-4F73-BB60-BC3AE6C10612}</x14:id>
        </ext>
      </extLst>
    </cfRule>
  </conditionalFormatting>
  <conditionalFormatting sqref="I17:I22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{94137DAC-4533-4185-AF50-59FAE0D492B3}</x14:id>
        </ext>
      </extLst>
    </cfRule>
  </conditionalFormatting>
  <conditionalFormatting sqref="I34:I37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{0460302F-DBC6-471A-9087-5F9BA1263F6D}</x14:id>
        </ext>
      </extLst>
    </cfRule>
  </conditionalFormatting>
  <conditionalFormatting sqref="I28:I3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{2DF31A90-4976-46CF-AABB-43BCCCBC24F5}</x14:id>
        </ext>
      </extLst>
    </cfRule>
  </conditionalFormatting>
  <conditionalFormatting sqref="I38:I4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{A3C65069-857F-4114-B3EA-9B2201A7D43C}</x14:id>
        </ext>
      </extLst>
    </cfRule>
  </conditionalFormatting>
  <conditionalFormatting sqref="I54:I58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{36F5A8C7-681E-4CC6-8ACC-B7F7A0E0C5EE}</x14:id>
        </ext>
      </extLst>
    </cfRule>
  </conditionalFormatting>
  <conditionalFormatting sqref="I49:I5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{3CD0CD67-3CDD-421F-A112-CB50C4531464}</x14:id>
        </ext>
      </extLst>
    </cfRule>
  </conditionalFormatting>
  <conditionalFormatting sqref="I66:I70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{1A915822-E1BC-4CE3-9D8A-655B5E31EC72}</x14:id>
        </ext>
      </extLst>
    </cfRule>
  </conditionalFormatting>
  <conditionalFormatting sqref="I61:I6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{DC3DCFF1-9E76-43C8-88FF-BBDF4FF5FC9B}</x14:id>
        </ext>
      </extLst>
    </cfRule>
  </conditionalFormatting>
  <conditionalFormatting sqref="I59:I60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{B3E0CB88-3B3C-472F-951F-B6AF40282738}</x14:id>
        </ext>
      </extLst>
    </cfRule>
  </conditionalFormatting>
  <conditionalFormatting sqref="I73:I86 I43:I48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{5F2F7412-24E0-4AE4-A2C3-8698561DAE3B}</x14:id>
        </ext>
      </extLst>
    </cfRule>
  </conditionalFormatting>
  <conditionalFormatting sqref="I71:I72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{E65C6EC5-4107-4A2F-B4D9-EC3CF4A77FE2}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E0BCB8-DE49-47C0-9A4D-22A233149A2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I2:I11</xm:sqref>
        </x14:conditionalFormatting>
        <x14:conditionalFormatting xmlns:xm="http://schemas.microsoft.com/office/excel/2006/main">
          <x14:cfRule type="dataBar" id="{9E44CBDA-8ED2-4723-BB2D-660F0C39E92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I12:I13</xm:sqref>
        </x14:conditionalFormatting>
        <x14:conditionalFormatting xmlns:xm="http://schemas.microsoft.com/office/excel/2006/main">
          <x14:cfRule type="dataBar" id="{7693995E-A0A0-4641-8D91-56133246AC6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I11:I16</xm:sqref>
        </x14:conditionalFormatting>
        <x14:conditionalFormatting xmlns:xm="http://schemas.microsoft.com/office/excel/2006/main">
          <x14:cfRule type="dataBar" id="{9D4D9FBD-32C6-4F73-BB60-BC3AE6C1061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I23:I27</xm:sqref>
        </x14:conditionalFormatting>
        <x14:conditionalFormatting xmlns:xm="http://schemas.microsoft.com/office/excel/2006/main">
          <x14:cfRule type="dataBar" id="{94137DAC-4533-4185-AF50-59FAE0D492B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I17:I22</xm:sqref>
        </x14:conditionalFormatting>
        <x14:conditionalFormatting xmlns:xm="http://schemas.microsoft.com/office/excel/2006/main">
          <x14:cfRule type="dataBar" id="{0460302F-DBC6-471A-9087-5F9BA1263F6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I34:I37</xm:sqref>
        </x14:conditionalFormatting>
        <x14:conditionalFormatting xmlns:xm="http://schemas.microsoft.com/office/excel/2006/main">
          <x14:cfRule type="dataBar" id="{2DF31A90-4976-46CF-AABB-43BCCCBC24F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I28:I33</xm:sqref>
        </x14:conditionalFormatting>
        <x14:conditionalFormatting xmlns:xm="http://schemas.microsoft.com/office/excel/2006/main">
          <x14:cfRule type="dataBar" id="{A3C65069-857F-4114-B3EA-9B2201A7D4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I38:I42</xm:sqref>
        </x14:conditionalFormatting>
        <x14:conditionalFormatting xmlns:xm="http://schemas.microsoft.com/office/excel/2006/main">
          <x14:cfRule type="dataBar" id="{36F5A8C7-681E-4CC6-8ACC-B7F7A0E0C5E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I54:I58</xm:sqref>
        </x14:conditionalFormatting>
        <x14:conditionalFormatting xmlns:xm="http://schemas.microsoft.com/office/excel/2006/main">
          <x14:cfRule type="dataBar" id="{3CD0CD67-3CDD-421F-A112-CB50C453146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I49:I53</xm:sqref>
        </x14:conditionalFormatting>
        <x14:conditionalFormatting xmlns:xm="http://schemas.microsoft.com/office/excel/2006/main">
          <x14:cfRule type="dataBar" id="{1A915822-E1BC-4CE3-9D8A-655B5E31EC7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I66:I70</xm:sqref>
        </x14:conditionalFormatting>
        <x14:conditionalFormatting xmlns:xm="http://schemas.microsoft.com/office/excel/2006/main">
          <x14:cfRule type="dataBar" id="{DC3DCFF1-9E76-43C8-88FF-BBDF4FF5FC9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I61:I65</xm:sqref>
        </x14:conditionalFormatting>
        <x14:conditionalFormatting xmlns:xm="http://schemas.microsoft.com/office/excel/2006/main">
          <x14:cfRule type="dataBar" id="{B3E0CB88-3B3C-472F-951F-B6AF4028273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I59:I60</xm:sqref>
        </x14:conditionalFormatting>
        <x14:conditionalFormatting xmlns:xm="http://schemas.microsoft.com/office/excel/2006/main">
          <x14:cfRule type="dataBar" id="{5F2F7412-24E0-4AE4-A2C3-8698561DAE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I73:I86 I43:I48</xm:sqref>
        </x14:conditionalFormatting>
        <x14:conditionalFormatting xmlns:xm="http://schemas.microsoft.com/office/excel/2006/main">
          <x14:cfRule type="dataBar" id="{E65C6EC5-4107-4A2F-B4D9-EC3CF4A77F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I71:I72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05.01等距分箱</vt:lpstr>
      <vt:lpstr>05.02卡方分箱</vt:lpstr>
      <vt:lpstr>05.02R最优分箱</vt:lpstr>
      <vt:lpstr>05.03汇总最优分箱_1</vt:lpstr>
      <vt:lpstr>05.04基于R分箱</vt:lpstr>
      <vt:lpstr>05.最优分箱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2018-03-02T09:18:38Z</dcterms:modified>
</cp:coreProperties>
</file>